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s\phd\Data\Data\"/>
    </mc:Choice>
  </mc:AlternateContent>
  <xr:revisionPtr revIDLastSave="0" documentId="13_ncr:1_{E819ABA1-ED70-4DB1-A4ED-00D25F967FEE}" xr6:coauthVersionLast="46" xr6:coauthVersionMax="46" xr10:uidLastSave="{00000000-0000-0000-0000-000000000000}"/>
  <bookViews>
    <workbookView xWindow="-108" yWindow="-108" windowWidth="23256" windowHeight="12576" tabRatio="846" xr2:uid="{CE89F478-8E02-4D2A-BF40-54DD834E2260}"/>
  </bookViews>
  <sheets>
    <sheet name="LPP" sheetId="2" r:id="rId1"/>
    <sheet name="CXMAC" sheetId="3" r:id="rId2"/>
    <sheet name="ContikiMAC" sheetId="4" r:id="rId3"/>
    <sheet name="TICS Analysis" sheetId="1" r:id="rId4"/>
    <sheet name="DutyCycle" sheetId="5" r:id="rId5"/>
    <sheet name="Energy Data" sheetId="6" r:id="rId6"/>
    <sheet name="Energy Analysis" sheetId="8" r:id="rId7"/>
    <sheet name="Battery Lifetime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7" l="1"/>
  <c r="G14" i="7"/>
  <c r="H14" i="7"/>
  <c r="K14" i="7"/>
  <c r="L14" i="7"/>
  <c r="M14" i="7"/>
  <c r="P14" i="7"/>
  <c r="Q14" i="7"/>
  <c r="R14" i="7"/>
  <c r="U14" i="7"/>
  <c r="V14" i="7"/>
  <c r="W14" i="7"/>
  <c r="K13" i="7"/>
  <c r="L13" i="7"/>
  <c r="M13" i="7"/>
  <c r="P13" i="7"/>
  <c r="Q13" i="7"/>
  <c r="R13" i="7"/>
  <c r="U13" i="7"/>
  <c r="V13" i="7"/>
  <c r="W13" i="7"/>
  <c r="F13" i="7"/>
  <c r="G13" i="7"/>
  <c r="H13" i="7"/>
  <c r="BI4" i="6"/>
  <c r="BI5" i="6"/>
  <c r="BI6" i="6"/>
  <c r="BI7" i="6"/>
  <c r="BI8" i="6"/>
  <c r="BI9" i="6"/>
  <c r="BI10" i="6"/>
  <c r="BI11" i="6"/>
  <c r="BI15" i="6"/>
  <c r="BI16" i="6"/>
  <c r="BI17" i="6"/>
  <c r="BI18" i="6"/>
  <c r="BI19" i="6"/>
  <c r="BI20" i="6"/>
  <c r="BI21" i="6"/>
  <c r="BI22" i="6"/>
  <c r="BI23" i="6"/>
  <c r="BI27" i="6"/>
  <c r="BI28" i="6"/>
  <c r="BI29" i="6"/>
  <c r="BI30" i="6"/>
  <c r="BI31" i="6"/>
  <c r="BI32" i="6"/>
  <c r="BI33" i="6"/>
  <c r="BI34" i="6"/>
  <c r="BI35" i="6"/>
  <c r="BI3" i="6"/>
  <c r="BH4" i="6"/>
  <c r="BH5" i="6"/>
  <c r="BH6" i="6"/>
  <c r="BH7" i="6"/>
  <c r="BH8" i="6"/>
  <c r="BH9" i="6"/>
  <c r="BH10" i="6"/>
  <c r="BH11" i="6"/>
  <c r="BH15" i="6"/>
  <c r="BH16" i="6"/>
  <c r="BH17" i="6"/>
  <c r="BH18" i="6"/>
  <c r="BH19" i="6"/>
  <c r="BH20" i="6"/>
  <c r="BH21" i="6"/>
  <c r="BH22" i="6"/>
  <c r="BH23" i="6"/>
  <c r="BH27" i="6"/>
  <c r="BH28" i="6"/>
  <c r="BH29" i="6"/>
  <c r="BH30" i="6"/>
  <c r="BH31" i="6"/>
  <c r="BH32" i="6"/>
  <c r="BH33" i="6"/>
  <c r="BH34" i="6"/>
  <c r="BH35" i="6"/>
  <c r="BH3" i="6"/>
  <c r="BG4" i="6"/>
  <c r="BG5" i="6"/>
  <c r="BG6" i="6"/>
  <c r="BG7" i="6"/>
  <c r="BG8" i="6"/>
  <c r="BG9" i="6"/>
  <c r="BG10" i="6"/>
  <c r="BG11" i="6"/>
  <c r="BG15" i="6"/>
  <c r="BG16" i="6"/>
  <c r="BG17" i="6"/>
  <c r="BG18" i="6"/>
  <c r="BG19" i="6"/>
  <c r="BG20" i="6"/>
  <c r="BG21" i="6"/>
  <c r="BG22" i="6"/>
  <c r="BG23" i="6"/>
  <c r="BG27" i="6"/>
  <c r="BG28" i="6"/>
  <c r="BG29" i="6"/>
  <c r="BG30" i="6"/>
  <c r="BG31" i="6"/>
  <c r="BG32" i="6"/>
  <c r="BG33" i="6"/>
  <c r="BG34" i="6"/>
  <c r="BG35" i="6"/>
  <c r="BG3" i="6"/>
  <c r="BF4" i="6"/>
  <c r="BF5" i="6"/>
  <c r="BF6" i="6"/>
  <c r="BF7" i="6"/>
  <c r="BF8" i="6"/>
  <c r="BF9" i="6"/>
  <c r="BF10" i="6"/>
  <c r="BF11" i="6"/>
  <c r="BF15" i="6"/>
  <c r="BF16" i="6"/>
  <c r="BF17" i="6"/>
  <c r="BF18" i="6"/>
  <c r="BF19" i="6"/>
  <c r="BF20" i="6"/>
  <c r="BF21" i="6"/>
  <c r="BF22" i="6"/>
  <c r="BF23" i="6"/>
  <c r="BF27" i="6"/>
  <c r="BF28" i="6"/>
  <c r="BF29" i="6"/>
  <c r="BF30" i="6"/>
  <c r="BF31" i="6"/>
  <c r="BF32" i="6"/>
  <c r="BF33" i="6"/>
  <c r="BF34" i="6"/>
  <c r="BF35" i="6"/>
  <c r="BF3" i="6"/>
  <c r="BE4" i="6"/>
  <c r="BE5" i="6"/>
  <c r="BE6" i="6"/>
  <c r="BE7" i="6"/>
  <c r="BE8" i="6"/>
  <c r="BE9" i="6"/>
  <c r="BE10" i="6"/>
  <c r="BE11" i="6"/>
  <c r="BE15" i="6"/>
  <c r="BE16" i="6"/>
  <c r="BE17" i="6"/>
  <c r="BE18" i="6"/>
  <c r="BE19" i="6"/>
  <c r="BE20" i="6"/>
  <c r="BE21" i="6"/>
  <c r="BE22" i="6"/>
  <c r="BE23" i="6"/>
  <c r="BE27" i="6"/>
  <c r="BE28" i="6"/>
  <c r="BE29" i="6"/>
  <c r="BE30" i="6"/>
  <c r="BE31" i="6"/>
  <c r="BE32" i="6"/>
  <c r="BE33" i="6"/>
  <c r="BE34" i="6"/>
  <c r="BE35" i="6"/>
  <c r="BE3" i="6"/>
  <c r="AV4" i="6"/>
  <c r="AV5" i="6"/>
  <c r="AV6" i="6"/>
  <c r="AV7" i="6"/>
  <c r="AV8" i="6"/>
  <c r="AV9" i="6"/>
  <c r="AV10" i="6"/>
  <c r="AV11" i="6"/>
  <c r="AV15" i="6"/>
  <c r="AV16" i="6"/>
  <c r="AV17" i="6"/>
  <c r="AV18" i="6"/>
  <c r="AV19" i="6"/>
  <c r="AV20" i="6"/>
  <c r="AV21" i="6"/>
  <c r="AV22" i="6"/>
  <c r="AV23" i="6"/>
  <c r="AV27" i="6"/>
  <c r="AV28" i="6"/>
  <c r="AV29" i="6"/>
  <c r="AV30" i="6"/>
  <c r="AV31" i="6"/>
  <c r="AV32" i="6"/>
  <c r="AV33" i="6"/>
  <c r="AV34" i="6"/>
  <c r="AV35" i="6"/>
  <c r="AV3" i="6"/>
  <c r="AU4" i="6"/>
  <c r="AU5" i="6"/>
  <c r="AU6" i="6"/>
  <c r="AU7" i="6"/>
  <c r="AU8" i="6"/>
  <c r="AU9" i="6"/>
  <c r="AU10" i="6"/>
  <c r="AU11" i="6"/>
  <c r="AU15" i="6"/>
  <c r="AU16" i="6"/>
  <c r="AU17" i="6"/>
  <c r="AU18" i="6"/>
  <c r="AU19" i="6"/>
  <c r="AU20" i="6"/>
  <c r="AU21" i="6"/>
  <c r="AU22" i="6"/>
  <c r="AU23" i="6"/>
  <c r="AU27" i="6"/>
  <c r="AU28" i="6"/>
  <c r="AU29" i="6"/>
  <c r="AU30" i="6"/>
  <c r="AU31" i="6"/>
  <c r="AU32" i="6"/>
  <c r="AU33" i="6"/>
  <c r="AU34" i="6"/>
  <c r="AU35" i="6"/>
  <c r="AU3" i="6"/>
  <c r="AT4" i="6"/>
  <c r="AT5" i="6"/>
  <c r="AT6" i="6"/>
  <c r="AT7" i="6"/>
  <c r="AT8" i="6"/>
  <c r="AT9" i="6"/>
  <c r="AT10" i="6"/>
  <c r="AT11" i="6"/>
  <c r="AT15" i="6"/>
  <c r="AT16" i="6"/>
  <c r="AT17" i="6"/>
  <c r="AT18" i="6"/>
  <c r="AT19" i="6"/>
  <c r="AT20" i="6"/>
  <c r="AT21" i="6"/>
  <c r="AT22" i="6"/>
  <c r="AT23" i="6"/>
  <c r="AT27" i="6"/>
  <c r="AT28" i="6"/>
  <c r="AT29" i="6"/>
  <c r="AT30" i="6"/>
  <c r="AT31" i="6"/>
  <c r="AT32" i="6"/>
  <c r="AT33" i="6"/>
  <c r="AT34" i="6"/>
  <c r="AT35" i="6"/>
  <c r="AT3" i="6"/>
  <c r="AS4" i="6"/>
  <c r="AS5" i="6"/>
  <c r="AS6" i="6"/>
  <c r="AS7" i="6"/>
  <c r="AS8" i="6"/>
  <c r="AS9" i="6"/>
  <c r="AS10" i="6"/>
  <c r="AS11" i="6"/>
  <c r="AS15" i="6"/>
  <c r="AS16" i="6"/>
  <c r="AS17" i="6"/>
  <c r="AS18" i="6"/>
  <c r="AS19" i="6"/>
  <c r="AS20" i="6"/>
  <c r="AS21" i="6"/>
  <c r="AS22" i="6"/>
  <c r="AS23" i="6"/>
  <c r="AS27" i="6"/>
  <c r="AS28" i="6"/>
  <c r="AS29" i="6"/>
  <c r="AS30" i="6"/>
  <c r="AS31" i="6"/>
  <c r="AS32" i="6"/>
  <c r="AS33" i="6"/>
  <c r="AS34" i="6"/>
  <c r="AS35" i="6"/>
  <c r="AS3" i="6"/>
  <c r="AR4" i="6"/>
  <c r="AR5" i="6"/>
  <c r="AR6" i="6"/>
  <c r="AR7" i="6"/>
  <c r="AR8" i="6"/>
  <c r="AR9" i="6"/>
  <c r="AR10" i="6"/>
  <c r="AR11" i="6"/>
  <c r="AR15" i="6"/>
  <c r="AR16" i="6"/>
  <c r="AR17" i="6"/>
  <c r="AR18" i="6"/>
  <c r="AR19" i="6"/>
  <c r="AR20" i="6"/>
  <c r="AR21" i="6"/>
  <c r="AR22" i="6"/>
  <c r="AR23" i="6"/>
  <c r="AR27" i="6"/>
  <c r="AR28" i="6"/>
  <c r="AR29" i="6"/>
  <c r="AR30" i="6"/>
  <c r="AR31" i="6"/>
  <c r="AR32" i="6"/>
  <c r="AR33" i="6"/>
  <c r="AR34" i="6"/>
  <c r="AR35" i="6"/>
  <c r="AR3" i="6"/>
  <c r="AI4" i="6"/>
  <c r="AI5" i="6"/>
  <c r="AI6" i="6"/>
  <c r="AI7" i="6"/>
  <c r="AI8" i="6"/>
  <c r="AI9" i="6"/>
  <c r="AI10" i="6"/>
  <c r="AI11" i="6"/>
  <c r="AI15" i="6"/>
  <c r="AI16" i="6"/>
  <c r="AI17" i="6"/>
  <c r="AI18" i="6"/>
  <c r="AI19" i="6"/>
  <c r="AI20" i="6"/>
  <c r="AI21" i="6"/>
  <c r="AI22" i="6"/>
  <c r="AI23" i="6"/>
  <c r="AI27" i="6"/>
  <c r="AI28" i="6"/>
  <c r="AI29" i="6"/>
  <c r="AI30" i="6"/>
  <c r="AI31" i="6"/>
  <c r="AI32" i="6"/>
  <c r="AI33" i="6"/>
  <c r="AI34" i="6"/>
  <c r="AI35" i="6"/>
  <c r="AI3" i="6"/>
  <c r="AH4" i="6"/>
  <c r="AH5" i="6"/>
  <c r="AH6" i="6"/>
  <c r="AH7" i="6"/>
  <c r="AH8" i="6"/>
  <c r="AH9" i="6"/>
  <c r="AH10" i="6"/>
  <c r="AH11" i="6"/>
  <c r="AH15" i="6"/>
  <c r="AH16" i="6"/>
  <c r="AH17" i="6"/>
  <c r="AH18" i="6"/>
  <c r="AH19" i="6"/>
  <c r="AH20" i="6"/>
  <c r="AH21" i="6"/>
  <c r="AH22" i="6"/>
  <c r="AH23" i="6"/>
  <c r="AH27" i="6"/>
  <c r="AH28" i="6"/>
  <c r="AH29" i="6"/>
  <c r="AH30" i="6"/>
  <c r="AH31" i="6"/>
  <c r="AH32" i="6"/>
  <c r="AH33" i="6"/>
  <c r="AH34" i="6"/>
  <c r="AH35" i="6"/>
  <c r="AH3" i="6"/>
  <c r="AG4" i="6"/>
  <c r="AG5" i="6"/>
  <c r="AG6" i="6"/>
  <c r="AG7" i="6"/>
  <c r="AG8" i="6"/>
  <c r="AG9" i="6"/>
  <c r="AG10" i="6"/>
  <c r="AG11" i="6"/>
  <c r="AG15" i="6"/>
  <c r="AG16" i="6"/>
  <c r="AG17" i="6"/>
  <c r="AG18" i="6"/>
  <c r="AG19" i="6"/>
  <c r="AG20" i="6"/>
  <c r="AG21" i="6"/>
  <c r="AG22" i="6"/>
  <c r="AG23" i="6"/>
  <c r="AG27" i="6"/>
  <c r="AG28" i="6"/>
  <c r="AG29" i="6"/>
  <c r="AG30" i="6"/>
  <c r="AG31" i="6"/>
  <c r="AG32" i="6"/>
  <c r="AG33" i="6"/>
  <c r="AG34" i="6"/>
  <c r="AG35" i="6"/>
  <c r="AG3" i="6"/>
  <c r="AF4" i="6"/>
  <c r="AF5" i="6"/>
  <c r="AF6" i="6"/>
  <c r="AF7" i="6"/>
  <c r="AF8" i="6"/>
  <c r="AF9" i="6"/>
  <c r="AF10" i="6"/>
  <c r="AF11" i="6"/>
  <c r="AF15" i="6"/>
  <c r="AF16" i="6"/>
  <c r="AF17" i="6"/>
  <c r="AF18" i="6"/>
  <c r="AF19" i="6"/>
  <c r="AF20" i="6"/>
  <c r="AF21" i="6"/>
  <c r="AF22" i="6"/>
  <c r="AF23" i="6"/>
  <c r="AF27" i="6"/>
  <c r="AF28" i="6"/>
  <c r="AF29" i="6"/>
  <c r="AF30" i="6"/>
  <c r="AF31" i="6"/>
  <c r="AF32" i="6"/>
  <c r="AF33" i="6"/>
  <c r="AF34" i="6"/>
  <c r="AF35" i="6"/>
  <c r="AF3" i="6"/>
  <c r="AE4" i="6"/>
  <c r="AE5" i="6"/>
  <c r="AE6" i="6"/>
  <c r="AE7" i="6"/>
  <c r="AE8" i="6"/>
  <c r="AE9" i="6"/>
  <c r="AE10" i="6"/>
  <c r="AE11" i="6"/>
  <c r="AE15" i="6"/>
  <c r="AE16" i="6"/>
  <c r="AE17" i="6"/>
  <c r="AE18" i="6"/>
  <c r="AE19" i="6"/>
  <c r="AE20" i="6"/>
  <c r="AE21" i="6"/>
  <c r="AE22" i="6"/>
  <c r="AE23" i="6"/>
  <c r="AE27" i="6"/>
  <c r="AE28" i="6"/>
  <c r="AE29" i="6"/>
  <c r="AE30" i="6"/>
  <c r="AE31" i="6"/>
  <c r="AE32" i="6"/>
  <c r="AE33" i="6"/>
  <c r="AE34" i="6"/>
  <c r="AE35" i="6"/>
  <c r="AE3" i="6"/>
  <c r="V4" i="6" l="1"/>
  <c r="V5" i="6"/>
  <c r="V6" i="6"/>
  <c r="V7" i="6"/>
  <c r="V8" i="6"/>
  <c r="V9" i="6"/>
  <c r="V10" i="6"/>
  <c r="V11" i="6"/>
  <c r="V15" i="6"/>
  <c r="V16" i="6"/>
  <c r="V17" i="6"/>
  <c r="V18" i="6"/>
  <c r="V19" i="6"/>
  <c r="V20" i="6"/>
  <c r="V21" i="6"/>
  <c r="V22" i="6"/>
  <c r="V23" i="6"/>
  <c r="V27" i="6"/>
  <c r="V28" i="6"/>
  <c r="V29" i="6"/>
  <c r="V30" i="6"/>
  <c r="V31" i="6"/>
  <c r="V32" i="6"/>
  <c r="V33" i="6"/>
  <c r="V34" i="6"/>
  <c r="V35" i="6"/>
  <c r="V3" i="6"/>
  <c r="T15" i="6"/>
  <c r="T16" i="6"/>
  <c r="T17" i="6"/>
  <c r="T18" i="6"/>
  <c r="T19" i="6"/>
  <c r="T20" i="6"/>
  <c r="T21" i="6"/>
  <c r="T22" i="6"/>
  <c r="T23" i="6"/>
  <c r="T27" i="6"/>
  <c r="T28" i="6"/>
  <c r="T29" i="6"/>
  <c r="T30" i="6"/>
  <c r="T31" i="6"/>
  <c r="T32" i="6"/>
  <c r="T33" i="6"/>
  <c r="T34" i="6"/>
  <c r="T35" i="6"/>
  <c r="U4" i="6"/>
  <c r="U5" i="6"/>
  <c r="U6" i="6"/>
  <c r="U7" i="6"/>
  <c r="U8" i="6"/>
  <c r="U9" i="6"/>
  <c r="U10" i="6"/>
  <c r="U11" i="6"/>
  <c r="U15" i="6"/>
  <c r="U16" i="6"/>
  <c r="U17" i="6"/>
  <c r="U18" i="6"/>
  <c r="U19" i="6"/>
  <c r="U20" i="6"/>
  <c r="U21" i="6"/>
  <c r="U22" i="6"/>
  <c r="U23" i="6"/>
  <c r="U27" i="6"/>
  <c r="U28" i="6"/>
  <c r="U29" i="6"/>
  <c r="U30" i="6"/>
  <c r="U31" i="6"/>
  <c r="U32" i="6"/>
  <c r="U33" i="6"/>
  <c r="U34" i="6"/>
  <c r="U35" i="6"/>
  <c r="U3" i="6"/>
  <c r="T4" i="6"/>
  <c r="T5" i="6"/>
  <c r="T6" i="6"/>
  <c r="T7" i="6"/>
  <c r="T8" i="6"/>
  <c r="T9" i="6"/>
  <c r="T10" i="6"/>
  <c r="T11" i="6"/>
  <c r="T3" i="6"/>
  <c r="S4" i="6"/>
  <c r="S5" i="6"/>
  <c r="S6" i="6"/>
  <c r="S7" i="6"/>
  <c r="S8" i="6"/>
  <c r="S9" i="6"/>
  <c r="S10" i="6"/>
  <c r="S11" i="6"/>
  <c r="S15" i="6"/>
  <c r="S16" i="6"/>
  <c r="S17" i="6"/>
  <c r="S18" i="6"/>
  <c r="S19" i="6"/>
  <c r="S20" i="6"/>
  <c r="S21" i="6"/>
  <c r="S22" i="6"/>
  <c r="S23" i="6"/>
  <c r="S27" i="6"/>
  <c r="S28" i="6"/>
  <c r="S29" i="6"/>
  <c r="S30" i="6"/>
  <c r="S31" i="6"/>
  <c r="S32" i="6"/>
  <c r="S33" i="6"/>
  <c r="S34" i="6"/>
  <c r="S35" i="6"/>
  <c r="S3" i="6"/>
  <c r="R4" i="6"/>
  <c r="R5" i="6"/>
  <c r="R6" i="6"/>
  <c r="R7" i="6"/>
  <c r="R8" i="6"/>
  <c r="R9" i="6"/>
  <c r="R10" i="6"/>
  <c r="R11" i="6"/>
  <c r="R15" i="6"/>
  <c r="R16" i="6"/>
  <c r="R17" i="6"/>
  <c r="R18" i="6"/>
  <c r="R19" i="6"/>
  <c r="R20" i="6"/>
  <c r="R21" i="6"/>
  <c r="R22" i="6"/>
  <c r="R23" i="6"/>
  <c r="R27" i="6"/>
  <c r="R28" i="6"/>
  <c r="R29" i="6"/>
  <c r="R30" i="6"/>
  <c r="R31" i="6"/>
  <c r="R32" i="6"/>
  <c r="R33" i="6"/>
  <c r="R34" i="6"/>
  <c r="R35" i="6"/>
  <c r="R3" i="6"/>
  <c r="H3" i="8" l="1"/>
  <c r="H4" i="8"/>
  <c r="H4" i="6"/>
  <c r="H5" i="6"/>
  <c r="H6" i="6"/>
  <c r="H7" i="6"/>
  <c r="H8" i="6"/>
  <c r="H9" i="6"/>
  <c r="H10" i="6"/>
  <c r="H11" i="6"/>
  <c r="H15" i="6"/>
  <c r="H16" i="6"/>
  <c r="H17" i="6"/>
  <c r="H18" i="6"/>
  <c r="H19" i="6"/>
  <c r="H20" i="6"/>
  <c r="H21" i="6"/>
  <c r="H22" i="6"/>
  <c r="H23" i="6"/>
  <c r="H27" i="6"/>
  <c r="H28" i="6"/>
  <c r="H29" i="6"/>
  <c r="H30" i="6"/>
  <c r="H31" i="6"/>
  <c r="H32" i="6"/>
  <c r="H33" i="6"/>
  <c r="H34" i="6"/>
  <c r="H35" i="6"/>
  <c r="G4" i="6"/>
  <c r="G5" i="6"/>
  <c r="G6" i="6"/>
  <c r="G7" i="6"/>
  <c r="G8" i="6"/>
  <c r="G9" i="6"/>
  <c r="G10" i="6"/>
  <c r="G11" i="6"/>
  <c r="G15" i="6"/>
  <c r="G16" i="6"/>
  <c r="G17" i="6"/>
  <c r="G18" i="6"/>
  <c r="G19" i="6"/>
  <c r="G20" i="6"/>
  <c r="G21" i="6"/>
  <c r="G22" i="6"/>
  <c r="G23" i="6"/>
  <c r="G27" i="6"/>
  <c r="G28" i="6"/>
  <c r="G29" i="6"/>
  <c r="G30" i="6"/>
  <c r="G31" i="6"/>
  <c r="G32" i="6"/>
  <c r="G33" i="6"/>
  <c r="G34" i="6"/>
  <c r="G35" i="6"/>
  <c r="F4" i="6"/>
  <c r="F5" i="6"/>
  <c r="F6" i="6"/>
  <c r="F7" i="6"/>
  <c r="F8" i="6"/>
  <c r="F9" i="6"/>
  <c r="F10" i="6"/>
  <c r="F11" i="6"/>
  <c r="F15" i="6"/>
  <c r="F16" i="6"/>
  <c r="F17" i="6"/>
  <c r="F18" i="6"/>
  <c r="F19" i="6"/>
  <c r="F20" i="6"/>
  <c r="F21" i="6"/>
  <c r="F22" i="6"/>
  <c r="F23" i="6"/>
  <c r="F27" i="6"/>
  <c r="F28" i="6"/>
  <c r="F29" i="6"/>
  <c r="F30" i="6"/>
  <c r="F31" i="6"/>
  <c r="F32" i="6"/>
  <c r="F33" i="6"/>
  <c r="F34" i="6"/>
  <c r="F35" i="6"/>
  <c r="H3" i="6"/>
  <c r="F3" i="6"/>
  <c r="K4" i="8" l="1"/>
  <c r="K3" i="8"/>
  <c r="J4" i="8"/>
  <c r="J3" i="8"/>
  <c r="I4" i="8"/>
  <c r="I3" i="8"/>
  <c r="K2" i="8"/>
  <c r="J2" i="8"/>
  <c r="I2" i="8"/>
  <c r="H2" i="8"/>
  <c r="C13" i="7"/>
  <c r="C14" i="7" s="1"/>
  <c r="B13" i="7"/>
  <c r="B14" i="7" s="1"/>
  <c r="A13" i="7"/>
  <c r="A14" i="7" s="1"/>
  <c r="J29" i="6"/>
  <c r="I15" i="6"/>
  <c r="J15" i="6" s="1"/>
  <c r="I16" i="6"/>
  <c r="I17" i="6"/>
  <c r="I18" i="6"/>
  <c r="I19" i="6"/>
  <c r="I20" i="6"/>
  <c r="I21" i="6"/>
  <c r="I22" i="6"/>
  <c r="I23" i="6"/>
  <c r="I27" i="6"/>
  <c r="I28" i="6"/>
  <c r="I29" i="6"/>
  <c r="I30" i="6"/>
  <c r="J30" i="6" s="1"/>
  <c r="I31" i="6"/>
  <c r="J31" i="6" s="1"/>
  <c r="I32" i="6"/>
  <c r="I33" i="6"/>
  <c r="J33" i="6" s="1"/>
  <c r="I34" i="6"/>
  <c r="J34" i="6" s="1"/>
  <c r="I35" i="6"/>
  <c r="I4" i="6"/>
  <c r="J4" i="6" s="1"/>
  <c r="I5" i="6"/>
  <c r="I6" i="6"/>
  <c r="J6" i="6" s="1"/>
  <c r="I7" i="6"/>
  <c r="J7" i="6" s="1"/>
  <c r="I8" i="6"/>
  <c r="J8" i="6" s="1"/>
  <c r="I9" i="6"/>
  <c r="I10" i="6"/>
  <c r="I11" i="6"/>
  <c r="I3" i="6"/>
  <c r="G3" i="6"/>
  <c r="E31" i="1"/>
  <c r="E32" i="1"/>
  <c r="E30" i="1"/>
  <c r="D31" i="1"/>
  <c r="D32" i="1"/>
  <c r="D30" i="1"/>
  <c r="C31" i="1"/>
  <c r="C32" i="1"/>
  <c r="C30" i="1"/>
  <c r="B31" i="1"/>
  <c r="B32" i="1"/>
  <c r="B30" i="1"/>
  <c r="I3" i="5"/>
  <c r="I4" i="5"/>
  <c r="I5" i="5"/>
  <c r="I6" i="5"/>
  <c r="I7" i="5"/>
  <c r="I8" i="5"/>
  <c r="I9" i="5"/>
  <c r="I10" i="5"/>
  <c r="I11" i="5"/>
  <c r="I14" i="5"/>
  <c r="I15" i="5"/>
  <c r="I16" i="5"/>
  <c r="I17" i="5"/>
  <c r="I18" i="5"/>
  <c r="I19" i="5"/>
  <c r="I20" i="5"/>
  <c r="I21" i="5"/>
  <c r="I22" i="5"/>
  <c r="I23" i="5"/>
  <c r="I26" i="5"/>
  <c r="I27" i="5"/>
  <c r="I28" i="5"/>
  <c r="I29" i="5"/>
  <c r="I30" i="5"/>
  <c r="I31" i="5"/>
  <c r="I32" i="5"/>
  <c r="I33" i="5"/>
  <c r="I34" i="5"/>
  <c r="I35" i="5"/>
  <c r="I2" i="5"/>
  <c r="H3" i="5"/>
  <c r="H4" i="5"/>
  <c r="H5" i="5"/>
  <c r="H6" i="5"/>
  <c r="H7" i="5"/>
  <c r="H8" i="5"/>
  <c r="H9" i="5"/>
  <c r="H10" i="5"/>
  <c r="H11" i="5"/>
  <c r="H14" i="5"/>
  <c r="H15" i="5"/>
  <c r="H16" i="5"/>
  <c r="H17" i="5"/>
  <c r="H18" i="5"/>
  <c r="H19" i="5"/>
  <c r="H20" i="5"/>
  <c r="H21" i="5"/>
  <c r="H22" i="5"/>
  <c r="H23" i="5"/>
  <c r="H26" i="5"/>
  <c r="H27" i="5"/>
  <c r="H28" i="5"/>
  <c r="H29" i="5"/>
  <c r="H30" i="5"/>
  <c r="H31" i="5"/>
  <c r="H32" i="5"/>
  <c r="H33" i="5"/>
  <c r="H34" i="5"/>
  <c r="H35" i="5"/>
  <c r="H2" i="5"/>
  <c r="G26" i="5"/>
  <c r="G27" i="5"/>
  <c r="G28" i="5"/>
  <c r="G29" i="5"/>
  <c r="G30" i="5"/>
  <c r="G31" i="5"/>
  <c r="G32" i="5"/>
  <c r="G33" i="5"/>
  <c r="G34" i="5"/>
  <c r="G35" i="5"/>
  <c r="G14" i="5"/>
  <c r="G15" i="5"/>
  <c r="G16" i="5"/>
  <c r="G17" i="5"/>
  <c r="G18" i="5"/>
  <c r="G19" i="5"/>
  <c r="G20" i="5"/>
  <c r="G21" i="5"/>
  <c r="G22" i="5"/>
  <c r="G23" i="5"/>
  <c r="G3" i="5"/>
  <c r="G4" i="5"/>
  <c r="G5" i="5"/>
  <c r="G6" i="5"/>
  <c r="G7" i="5"/>
  <c r="G8" i="5"/>
  <c r="G9" i="5"/>
  <c r="G10" i="5"/>
  <c r="G11" i="5"/>
  <c r="G2" i="5"/>
  <c r="J3" i="6" l="1"/>
  <c r="J23" i="6"/>
  <c r="J19" i="6"/>
  <c r="J5" i="6"/>
  <c r="J18" i="6"/>
  <c r="J16" i="6"/>
  <c r="J17" i="6"/>
  <c r="J35" i="6"/>
  <c r="J20" i="6"/>
  <c r="J21" i="6"/>
  <c r="J27" i="6"/>
  <c r="J32" i="6"/>
  <c r="J22" i="6"/>
  <c r="J28" i="6"/>
  <c r="J10" i="6"/>
  <c r="J11" i="6"/>
  <c r="J9" i="6"/>
</calcChain>
</file>

<file path=xl/sharedStrings.xml><?xml version="1.0" encoding="utf-8"?>
<sst xmlns="http://schemas.openxmlformats.org/spreadsheetml/2006/main" count="270" uniqueCount="53">
  <si>
    <t>CPU</t>
  </si>
  <si>
    <t>LPM</t>
  </si>
  <si>
    <t>TX</t>
  </si>
  <si>
    <t>RX</t>
  </si>
  <si>
    <t>ContikiMAC</t>
  </si>
  <si>
    <t>LPP</t>
  </si>
  <si>
    <t>CXMAC</t>
  </si>
  <si>
    <t>;</t>
  </si>
  <si>
    <t>DutyCycle %</t>
  </si>
  <si>
    <t xml:space="preserve">Total </t>
  </si>
  <si>
    <t>1 Sec</t>
  </si>
  <si>
    <t>2 Sec</t>
  </si>
  <si>
    <t>3 Sec</t>
  </si>
  <si>
    <t>4 Sec</t>
  </si>
  <si>
    <t>5 Sec</t>
  </si>
  <si>
    <t xml:space="preserve">1Sec </t>
  </si>
  <si>
    <t>2Sec</t>
  </si>
  <si>
    <t>Detals About Board</t>
  </si>
  <si>
    <t>Current Consumption</t>
  </si>
  <si>
    <t>Mode</t>
  </si>
  <si>
    <t>TX (5dbm)</t>
  </si>
  <si>
    <t>5.9 mA</t>
  </si>
  <si>
    <t>TX (0dbm)</t>
  </si>
  <si>
    <t>6.1mA</t>
  </si>
  <si>
    <t>9.1mA</t>
  </si>
  <si>
    <t>1 µA</t>
  </si>
  <si>
    <t>61 µA/MHz</t>
  </si>
  <si>
    <t>Clock Rate upto 48Mhz</t>
  </si>
  <si>
    <t>so CPU = 61 µA X Clock Rate</t>
  </si>
  <si>
    <t>Current Clock Speed 24Mhz</t>
  </si>
  <si>
    <t>24*61 = 1464 MicroAmp = 1.46mA</t>
  </si>
  <si>
    <t>Total</t>
  </si>
  <si>
    <t>packet per second</t>
  </si>
  <si>
    <t>packet per 2 second</t>
  </si>
  <si>
    <t>packet per 3 second</t>
  </si>
  <si>
    <t>packet per 4 second</t>
  </si>
  <si>
    <t>packet per 5 second</t>
  </si>
  <si>
    <t>LPP 1 packet per Sec</t>
  </si>
  <si>
    <t>ContikiMAC  1 pkt per Sec</t>
  </si>
  <si>
    <t>CXMAC 1 pkt per Sec</t>
  </si>
  <si>
    <t>Energy Analysis</t>
  </si>
  <si>
    <t>LPP packet per 2 Sec</t>
  </si>
  <si>
    <t>ContikiMAC  pkt per 2 Sec</t>
  </si>
  <si>
    <t>CXMAC  pkt per 2 Sec</t>
  </si>
  <si>
    <t>CXMAC  pkt per 3 Sec</t>
  </si>
  <si>
    <t>ContikiMAC  pkt per 3 Sec</t>
  </si>
  <si>
    <t>LPP packet per 3 Sec</t>
  </si>
  <si>
    <t>CXMAC  pkt per 4 Sec</t>
  </si>
  <si>
    <t>ContikiMAC  pkt per 4 Sec</t>
  </si>
  <si>
    <t>LPP packet per 4 Sec</t>
  </si>
  <si>
    <t>CXMAC  pkt per 5 Sec</t>
  </si>
  <si>
    <t>ContikiMAC  pkt per 5 Sec</t>
  </si>
  <si>
    <t>LPP packet per 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</si>
</sst>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595959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/>
    <xf numFmtId="0" fontId="1" fillId="0" borderId="0" xfId="0" applyFont="1" applyFill="1" applyAlignment="1"/>
    <xf numFmtId="0" fontId="2" fillId="0" borderId="0" xfId="0" applyFont="1" applyAlignment="1">
      <alignment horizontal="center" vertical="center" readingOrder="1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'TICS Analysis'!$B$1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'TICS Analysis'!$A$2:$A$4</c:f>
              <c:strCache>
                <c:ptCount val="3"/>
                <c:pt idx="0">
                  <c:v>ContikiMAC</c:v>
                </c:pt>
                <c:pt idx="1">
                  <c:v>LPP</c:v>
                </c:pt>
                <c:pt idx="2">
                  <c:v>CXMAC</c:v>
                </c:pt>
              </c:strCache>
            </c:strRef>
          </c:cat>
          <c:val>
            <c:numRef>
              <c:f>'TICS Analysis'!$B$2:$B$4</c:f>
              <c:numCache>
                <c:formatCode>General</c:formatCode>
                <c:ptCount val="3"/>
                <c:pt idx="0">
                  <c:v>53444</c:v>
                </c:pt>
                <c:pt idx="1">
                  <c:v>12266</c:v>
                </c:pt>
                <c:pt idx="2">
                  <c:v>67250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BCD-B89B-550A5D3F67D7}"/>
            </c:ext>
          </c:extLst>
        </c:ser>
        <c:ser>
          <c:idx val="1"/>
          <c:order val="1"/>
          <c:tx>
            <c:strRef>
              <c:f>'TICS Analysis'!$C$1</c:f>
              <c:strCache>
                <c:ptCount val="1"/>
                <c:pt idx="0">
                  <c:v>LPM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'TICS Analysis'!$A$2:$A$4</c:f>
              <c:strCache>
                <c:ptCount val="3"/>
                <c:pt idx="0">
                  <c:v>ContikiMAC</c:v>
                </c:pt>
                <c:pt idx="1">
                  <c:v>LPP</c:v>
                </c:pt>
                <c:pt idx="2">
                  <c:v>CXMAC</c:v>
                </c:pt>
              </c:strCache>
            </c:strRef>
          </c:cat>
          <c:val>
            <c:numRef>
              <c:f>'TICS Analysis'!$C$2:$C$4</c:f>
              <c:numCache>
                <c:formatCode>General</c:formatCode>
                <c:ptCount val="3"/>
                <c:pt idx="0">
                  <c:v>593524</c:v>
                </c:pt>
                <c:pt idx="1">
                  <c:v>542980</c:v>
                </c:pt>
                <c:pt idx="2">
                  <c:v>588058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BCD-B89B-550A5D3F67D7}"/>
            </c:ext>
          </c:extLst>
        </c:ser>
        <c:ser>
          <c:idx val="2"/>
          <c:order val="2"/>
          <c:tx>
            <c:strRef>
              <c:f>'TICS Analysis'!$D$1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'TICS Analysis'!$A$2:$A$4</c:f>
              <c:strCache>
                <c:ptCount val="3"/>
                <c:pt idx="0">
                  <c:v>ContikiMAC</c:v>
                </c:pt>
                <c:pt idx="1">
                  <c:v>LPP</c:v>
                </c:pt>
                <c:pt idx="2">
                  <c:v>CXMAC</c:v>
                </c:pt>
              </c:strCache>
            </c:strRef>
          </c:cat>
          <c:val>
            <c:numRef>
              <c:f>'TICS Analysis'!$D$2:$D$4</c:f>
              <c:numCache>
                <c:formatCode>General</c:formatCode>
                <c:ptCount val="3"/>
                <c:pt idx="0">
                  <c:v>32208</c:v>
                </c:pt>
                <c:pt idx="1">
                  <c:v>5072</c:v>
                </c:pt>
                <c:pt idx="2">
                  <c:v>29646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BCD-B89B-550A5D3F67D7}"/>
            </c:ext>
          </c:extLst>
        </c:ser>
        <c:ser>
          <c:idx val="3"/>
          <c:order val="3"/>
          <c:tx>
            <c:strRef>
              <c:f>'TICS Analysis'!$E$1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'TICS Analysis'!$A$2:$A$4</c:f>
              <c:strCache>
                <c:ptCount val="3"/>
                <c:pt idx="0">
                  <c:v>ContikiMAC</c:v>
                </c:pt>
                <c:pt idx="1">
                  <c:v>LPP</c:v>
                </c:pt>
                <c:pt idx="2">
                  <c:v>CXMAC</c:v>
                </c:pt>
              </c:strCache>
            </c:strRef>
          </c:cat>
          <c:val>
            <c:numRef>
              <c:f>'TICS Analysis'!$E$2:$E$4</c:f>
              <c:numCache>
                <c:formatCode>General</c:formatCode>
                <c:ptCount val="3"/>
                <c:pt idx="0">
                  <c:v>14570</c:v>
                </c:pt>
                <c:pt idx="1">
                  <c:v>108700</c:v>
                </c:pt>
                <c:pt idx="2">
                  <c:v>42496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73-4BCD-B89B-550A5D3F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5886464"/>
        <c:axId val="615888760"/>
        <c:axId val="614961816"/>
      </c:bar3DChart>
      <c:catAx>
        <c:axId val="61588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88760"/>
        <c:crosses val="autoZero"/>
        <c:auto val="1"/>
        <c:lblAlgn val="ctr"/>
        <c:lblOffset val="100"/>
        <c:noMultiLvlLbl val="0"/>
      </c:catAx>
      <c:valAx>
        <c:axId val="61588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86464"/>
        <c:crosses val="autoZero"/>
        <c:crossBetween val="between"/>
      </c:valAx>
      <c:serAx>
        <c:axId val="614961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887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 Data'!$F$14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'Energy Data'!$E$15:$E$23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Data'!$F$15:$F$23</c:f>
              <c:numCache>
                <c:formatCode>General</c:formatCode>
                <c:ptCount val="9"/>
                <c:pt idx="0">
                  <c:v>0.42242419433593748</c:v>
                </c:pt>
                <c:pt idx="1">
                  <c:v>0.45783435058593752</c:v>
                </c:pt>
                <c:pt idx="2">
                  <c:v>0.45704394531250003</c:v>
                </c:pt>
                <c:pt idx="3">
                  <c:v>0.45704394531250003</c:v>
                </c:pt>
                <c:pt idx="4">
                  <c:v>0.45762884521484376</c:v>
                </c:pt>
                <c:pt idx="5">
                  <c:v>0.45712298583984373</c:v>
                </c:pt>
                <c:pt idx="6">
                  <c:v>0.45710717773437493</c:v>
                </c:pt>
                <c:pt idx="7">
                  <c:v>0.45699652099609372</c:v>
                </c:pt>
                <c:pt idx="8">
                  <c:v>0.42447924804687498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A-496F-B815-CA33F65386BF}"/>
            </c:ext>
          </c:extLst>
        </c:ser>
        <c:ser>
          <c:idx val="1"/>
          <c:order val="1"/>
          <c:tx>
            <c:strRef>
              <c:f>'Energy Data'!$G$14</c:f>
              <c:strCache>
                <c:ptCount val="1"/>
                <c:pt idx="0">
                  <c:v>LPM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'Energy Data'!$E$15:$E$23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Data'!$G$15:$G$23</c:f>
              <c:numCache>
                <c:formatCode>General</c:formatCode>
                <c:ptCount val="9"/>
                <c:pt idx="0">
                  <c:v>3.350889282226563E-3</c:v>
                </c:pt>
                <c:pt idx="1">
                  <c:v>3.372975463867188E-3</c:v>
                </c:pt>
                <c:pt idx="2">
                  <c:v>3.3735400390625002E-3</c:v>
                </c:pt>
                <c:pt idx="3">
                  <c:v>3.3735400390625002E-3</c:v>
                </c:pt>
                <c:pt idx="4">
                  <c:v>3.373122253417969E-3</c:v>
                </c:pt>
                <c:pt idx="5">
                  <c:v>3.3734835815429692E-3</c:v>
                </c:pt>
                <c:pt idx="6">
                  <c:v>3.3734948730468756E-3</c:v>
                </c:pt>
                <c:pt idx="7">
                  <c:v>3.3775823974609384E-3</c:v>
                </c:pt>
                <c:pt idx="8">
                  <c:v>3.3927920532226567E-3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A-496F-B815-CA33F65386BF}"/>
            </c:ext>
          </c:extLst>
        </c:ser>
        <c:ser>
          <c:idx val="2"/>
          <c:order val="2"/>
          <c:tx>
            <c:strRef>
              <c:f>'Energy Data'!$H$14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'Energy Data'!$E$15:$E$23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Data'!$H$15:$H$23</c:f>
              <c:numCache>
                <c:formatCode>General</c:formatCode>
                <c:ptCount val="9"/>
                <c:pt idx="0">
                  <c:v>1.1092141113281249</c:v>
                </c:pt>
                <c:pt idx="1">
                  <c:v>1.2478658752441407</c:v>
                </c:pt>
                <c:pt idx="2">
                  <c:v>1.2478658752441407</c:v>
                </c:pt>
                <c:pt idx="3">
                  <c:v>1.2478658752441407</c:v>
                </c:pt>
                <c:pt idx="4">
                  <c:v>1.2478658752441407</c:v>
                </c:pt>
                <c:pt idx="5">
                  <c:v>1.2478658752441407</c:v>
                </c:pt>
                <c:pt idx="6">
                  <c:v>1.2478658752441407</c:v>
                </c:pt>
                <c:pt idx="7">
                  <c:v>1.2478658752441407</c:v>
                </c:pt>
                <c:pt idx="8">
                  <c:v>1.1092141113281249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FA-496F-B815-CA33F65386BF}"/>
            </c:ext>
          </c:extLst>
        </c:ser>
        <c:ser>
          <c:idx val="3"/>
          <c:order val="3"/>
          <c:tx>
            <c:strRef>
              <c:f>'Energy Data'!$I$14</c:f>
              <c:strCache>
                <c:ptCount val="1"/>
                <c:pt idx="0">
                  <c:v>RX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'Energy Data'!$E$15:$E$23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Data'!$I$15:$I$23</c:f>
              <c:numCache>
                <c:formatCode>General</c:formatCode>
                <c:ptCount val="9"/>
                <c:pt idx="0">
                  <c:v>0.48532577514648445</c:v>
                </c:pt>
                <c:pt idx="1">
                  <c:v>0.55747509765625014</c:v>
                </c:pt>
                <c:pt idx="2">
                  <c:v>0.52096740722656254</c:v>
                </c:pt>
                <c:pt idx="3">
                  <c:v>0.52030120849609385</c:v>
                </c:pt>
                <c:pt idx="4">
                  <c:v>0.5338916625976563</c:v>
                </c:pt>
                <c:pt idx="5">
                  <c:v>0.52063430786132814</c:v>
                </c:pt>
                <c:pt idx="6">
                  <c:v>0.52083416748046885</c:v>
                </c:pt>
                <c:pt idx="7">
                  <c:v>0.52016796875000004</c:v>
                </c:pt>
                <c:pt idx="8">
                  <c:v>0.48819042968750004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FA-496F-B815-CA33F65386BF}"/>
            </c:ext>
          </c:extLst>
        </c:ser>
        <c:ser>
          <c:idx val="4"/>
          <c:order val="4"/>
          <c:tx>
            <c:strRef>
              <c:f>'Energy Data'!$J$14</c:f>
              <c:strCache>
                <c:ptCount val="1"/>
                <c:pt idx="0">
                  <c:v>Total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'Energy Data'!$E$15:$E$23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Data'!$J$15:$J$23</c:f>
              <c:numCache>
                <c:formatCode>General</c:formatCode>
                <c:ptCount val="9"/>
                <c:pt idx="0">
                  <c:v>2.0203149700927732</c:v>
                </c:pt>
                <c:pt idx="1">
                  <c:v>2.2665482989501955</c:v>
                </c:pt>
                <c:pt idx="2">
                  <c:v>2.2292507678222657</c:v>
                </c:pt>
                <c:pt idx="3">
                  <c:v>2.2285845690917974</c:v>
                </c:pt>
                <c:pt idx="4">
                  <c:v>2.2427595053100586</c:v>
                </c:pt>
                <c:pt idx="5">
                  <c:v>2.2289966525268556</c:v>
                </c:pt>
                <c:pt idx="6">
                  <c:v>2.2291807153320313</c:v>
                </c:pt>
                <c:pt idx="7">
                  <c:v>2.2284079473876952</c:v>
                </c:pt>
                <c:pt idx="8">
                  <c:v>2.0252765811157225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FA-496F-B815-CA33F6538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967800"/>
        <c:axId val="376971736"/>
      </c:lineChart>
      <c:catAx>
        <c:axId val="37696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1736"/>
        <c:crosses val="autoZero"/>
        <c:auto val="1"/>
        <c:lblAlgn val="ctr"/>
        <c:lblOffset val="100"/>
        <c:noMultiLvlLbl val="0"/>
      </c:catAx>
      <c:valAx>
        <c:axId val="3769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6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 Data'!$R$26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'Energy Data'!$Q$27:$Q$35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Data'!$R$27:$R$35</c:f>
              <c:numCache>
                <c:formatCode>General</c:formatCode>
                <c:ptCount val="9"/>
                <c:pt idx="0">
                  <c:v>0.32762298583984373</c:v>
                </c:pt>
                <c:pt idx="1">
                  <c:v>0.32768621826171873</c:v>
                </c:pt>
                <c:pt idx="2">
                  <c:v>0.27534558105468748</c:v>
                </c:pt>
                <c:pt idx="3">
                  <c:v>0.32781268310546874</c:v>
                </c:pt>
                <c:pt idx="4">
                  <c:v>0.27621502685546873</c:v>
                </c:pt>
                <c:pt idx="5">
                  <c:v>0.32762298583984373</c:v>
                </c:pt>
                <c:pt idx="6">
                  <c:v>0.32765460205078123</c:v>
                </c:pt>
                <c:pt idx="7">
                  <c:v>0.27629406738281248</c:v>
                </c:pt>
                <c:pt idx="8">
                  <c:v>0.32716455078125001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8-41F1-AA6C-56429A48A775}"/>
            </c:ext>
          </c:extLst>
        </c:ser>
        <c:ser>
          <c:idx val="1"/>
          <c:order val="1"/>
          <c:tx>
            <c:strRef>
              <c:f>'Energy Data'!$S$26</c:f>
              <c:strCache>
                <c:ptCount val="1"/>
                <c:pt idx="0">
                  <c:v>LPM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'Energy Data'!$Q$27:$Q$35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Data'!$S$27:$S$35</c:f>
              <c:numCache>
                <c:formatCode>General</c:formatCode>
                <c:ptCount val="9"/>
                <c:pt idx="0">
                  <c:v>3.4653851318359372E-3</c:v>
                </c:pt>
                <c:pt idx="1">
                  <c:v>3.4969787597656254E-3</c:v>
                </c:pt>
                <c:pt idx="2">
                  <c:v>3.4727697753906251E-3</c:v>
                </c:pt>
                <c:pt idx="3">
                  <c:v>3.4652496337890621E-3</c:v>
                </c:pt>
                <c:pt idx="4">
                  <c:v>3.5038214111328125E-3</c:v>
                </c:pt>
                <c:pt idx="5">
                  <c:v>3.4655319213867191E-3</c:v>
                </c:pt>
                <c:pt idx="6">
                  <c:v>3.4653625488281258E-3</c:v>
                </c:pt>
                <c:pt idx="7">
                  <c:v>3.5036972045898443E-3</c:v>
                </c:pt>
                <c:pt idx="8">
                  <c:v>3.4656900024414065E-3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8-41F1-AA6C-56429A48A775}"/>
            </c:ext>
          </c:extLst>
        </c:ser>
        <c:ser>
          <c:idx val="2"/>
          <c:order val="2"/>
          <c:tx>
            <c:strRef>
              <c:f>'Energy Data'!$T$26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'Energy Data'!$Q$27:$Q$35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Data'!$T$27:$T$35</c:f>
              <c:numCache>
                <c:formatCode>General</c:formatCode>
                <c:ptCount val="9"/>
                <c:pt idx="0">
                  <c:v>0.56721176147460939</c:v>
                </c:pt>
                <c:pt idx="1">
                  <c:v>0.56714288330078122</c:v>
                </c:pt>
                <c:pt idx="2">
                  <c:v>0.4537694091796875</c:v>
                </c:pt>
                <c:pt idx="3">
                  <c:v>0.56721176147460939</c:v>
                </c:pt>
                <c:pt idx="4">
                  <c:v>0.4537694091796875</c:v>
                </c:pt>
                <c:pt idx="5">
                  <c:v>0.56721176147460939</c:v>
                </c:pt>
                <c:pt idx="6">
                  <c:v>0.56721176147460939</c:v>
                </c:pt>
                <c:pt idx="7">
                  <c:v>0.45363165283203122</c:v>
                </c:pt>
                <c:pt idx="8">
                  <c:v>0.56721176147460939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8-41F1-AA6C-56429A48A775}"/>
            </c:ext>
          </c:extLst>
        </c:ser>
        <c:ser>
          <c:idx val="3"/>
          <c:order val="3"/>
          <c:tx>
            <c:strRef>
              <c:f>'Energy Data'!$U$26</c:f>
              <c:strCache>
                <c:ptCount val="1"/>
                <c:pt idx="0">
                  <c:v>RX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'Energy Data'!$Q$27:$Q$35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Data'!$U$27:$U$35</c:f>
              <c:numCache>
                <c:formatCode>General</c:formatCode>
                <c:ptCount val="9"/>
                <c:pt idx="0">
                  <c:v>1.342123962402344</c:v>
                </c:pt>
                <c:pt idx="1">
                  <c:v>1.334595916748047</c:v>
                </c:pt>
                <c:pt idx="2">
                  <c:v>1.2934914550781251</c:v>
                </c:pt>
                <c:pt idx="3">
                  <c:v>1.3415910034179688</c:v>
                </c:pt>
                <c:pt idx="4">
                  <c:v>1.3090138854980471</c:v>
                </c:pt>
                <c:pt idx="5">
                  <c:v>1.3346625366210938</c:v>
                </c:pt>
                <c:pt idx="6">
                  <c:v>1.3413245239257814</c:v>
                </c:pt>
                <c:pt idx="7">
                  <c:v>1.3092137451171877</c:v>
                </c:pt>
                <c:pt idx="8">
                  <c:v>1.3184739074707033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28-41F1-AA6C-56429A48A775}"/>
            </c:ext>
          </c:extLst>
        </c:ser>
        <c:ser>
          <c:idx val="4"/>
          <c:order val="4"/>
          <c:tx>
            <c:strRef>
              <c:f>'Energy Data'!$V$26</c:f>
              <c:strCache>
                <c:ptCount val="1"/>
                <c:pt idx="0">
                  <c:v>Total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'Energy Data'!$Q$27:$Q$35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Data'!$V$27:$V$35</c:f>
              <c:numCache>
                <c:formatCode>General</c:formatCode>
                <c:ptCount val="9"/>
                <c:pt idx="0">
                  <c:v>2.2404240948486329</c:v>
                </c:pt>
                <c:pt idx="1">
                  <c:v>2.2329219970703127</c:v>
                </c:pt>
                <c:pt idx="2">
                  <c:v>2.0260792150878908</c:v>
                </c:pt>
                <c:pt idx="3">
                  <c:v>2.2400806976318357</c:v>
                </c:pt>
                <c:pt idx="4">
                  <c:v>2.0425021429443362</c:v>
                </c:pt>
                <c:pt idx="5">
                  <c:v>2.2329628158569337</c:v>
                </c:pt>
                <c:pt idx="6">
                  <c:v>2.2396562500000003</c:v>
                </c:pt>
                <c:pt idx="7">
                  <c:v>2.0426431625366215</c:v>
                </c:pt>
                <c:pt idx="8">
                  <c:v>2.2163159097290039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28-41F1-AA6C-56429A48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049248"/>
        <c:axId val="390058432"/>
      </c:lineChart>
      <c:catAx>
        <c:axId val="3900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58432"/>
        <c:crosses val="autoZero"/>
        <c:auto val="1"/>
        <c:lblAlgn val="ctr"/>
        <c:lblOffset val="100"/>
        <c:noMultiLvlLbl val="0"/>
      </c:catAx>
      <c:valAx>
        <c:axId val="3900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 Data'!$R$14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'Energy Data'!$Q$15:$Q$23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Data'!$R$15:$R$23</c:f>
              <c:numCache>
                <c:formatCode>General</c:formatCode>
                <c:ptCount val="9"/>
                <c:pt idx="0">
                  <c:v>0.22849035644531251</c:v>
                </c:pt>
                <c:pt idx="1">
                  <c:v>0.22855358886718746</c:v>
                </c:pt>
                <c:pt idx="2">
                  <c:v>0.22858520507812502</c:v>
                </c:pt>
                <c:pt idx="3">
                  <c:v>0.22860101318359374</c:v>
                </c:pt>
                <c:pt idx="4">
                  <c:v>0.22923333740234372</c:v>
                </c:pt>
                <c:pt idx="5">
                  <c:v>0.22858520507812502</c:v>
                </c:pt>
                <c:pt idx="6">
                  <c:v>0.22860101318359374</c:v>
                </c:pt>
                <c:pt idx="7">
                  <c:v>0.22858520507812502</c:v>
                </c:pt>
                <c:pt idx="8">
                  <c:v>0.22860101318359374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B-4556-97D6-69512579F32E}"/>
            </c:ext>
          </c:extLst>
        </c:ser>
        <c:ser>
          <c:idx val="1"/>
          <c:order val="1"/>
          <c:tx>
            <c:strRef>
              <c:f>'Energy Data'!$S$14</c:f>
              <c:strCache>
                <c:ptCount val="1"/>
                <c:pt idx="0">
                  <c:v>LPM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'Energy Data'!$Q$15:$Q$23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Data'!$S$15:$S$23</c:f>
              <c:numCache>
                <c:formatCode>General</c:formatCode>
                <c:ptCount val="9"/>
                <c:pt idx="0">
                  <c:v>3.5368038940429688E-3</c:v>
                </c:pt>
                <c:pt idx="1">
                  <c:v>3.5367361450195311E-3</c:v>
                </c:pt>
                <c:pt idx="2">
                  <c:v>3.5367248535156256E-3</c:v>
                </c:pt>
                <c:pt idx="3">
                  <c:v>3.5367135620117188E-3</c:v>
                </c:pt>
                <c:pt idx="4">
                  <c:v>3.536261901855469E-3</c:v>
                </c:pt>
                <c:pt idx="5">
                  <c:v>3.5367248535156256E-3</c:v>
                </c:pt>
                <c:pt idx="6">
                  <c:v>3.5367135620117188E-3</c:v>
                </c:pt>
                <c:pt idx="7">
                  <c:v>3.5367248535156256E-3</c:v>
                </c:pt>
                <c:pt idx="8">
                  <c:v>3.5367135620117188E-3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B-4556-97D6-69512579F32E}"/>
            </c:ext>
          </c:extLst>
        </c:ser>
        <c:ser>
          <c:idx val="2"/>
          <c:order val="2"/>
          <c:tx>
            <c:strRef>
              <c:f>'Energy Data'!$T$14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'Energy Data'!$Q$15:$Q$23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Data'!$T$15:$T$23</c:f>
              <c:numCache>
                <c:formatCode>General</c:formatCode>
                <c:ptCount val="9"/>
                <c:pt idx="0">
                  <c:v>0.27730352783203122</c:v>
                </c:pt>
                <c:pt idx="1">
                  <c:v>0.27730352783203122</c:v>
                </c:pt>
                <c:pt idx="2">
                  <c:v>0.27730352783203122</c:v>
                </c:pt>
                <c:pt idx="3">
                  <c:v>0.27730352783203122</c:v>
                </c:pt>
                <c:pt idx="4">
                  <c:v>0.27730352783203122</c:v>
                </c:pt>
                <c:pt idx="5">
                  <c:v>0.27730352783203122</c:v>
                </c:pt>
                <c:pt idx="6">
                  <c:v>0.27730352783203122</c:v>
                </c:pt>
                <c:pt idx="7">
                  <c:v>0.27730352783203122</c:v>
                </c:pt>
                <c:pt idx="8">
                  <c:v>0.27730352783203122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AB-4556-97D6-69512579F32E}"/>
            </c:ext>
          </c:extLst>
        </c:ser>
        <c:ser>
          <c:idx val="3"/>
          <c:order val="3"/>
          <c:tx>
            <c:strRef>
              <c:f>'Energy Data'!$U$14</c:f>
              <c:strCache>
                <c:ptCount val="1"/>
                <c:pt idx="0">
                  <c:v>RX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'Energy Data'!$Q$15:$Q$23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Data'!$U$15:$U$23</c:f>
              <c:numCache>
                <c:formatCode>General</c:formatCode>
                <c:ptCount val="9"/>
                <c:pt idx="0">
                  <c:v>0.29445983886718752</c:v>
                </c:pt>
                <c:pt idx="1">
                  <c:v>0.29445983886718752</c:v>
                </c:pt>
                <c:pt idx="2">
                  <c:v>0.29366040039062502</c:v>
                </c:pt>
                <c:pt idx="3">
                  <c:v>0.29399349975585942</c:v>
                </c:pt>
                <c:pt idx="4">
                  <c:v>0.30685113525390628</c:v>
                </c:pt>
                <c:pt idx="5">
                  <c:v>0.29439321899414067</c:v>
                </c:pt>
                <c:pt idx="6">
                  <c:v>0.29399349975585942</c:v>
                </c:pt>
                <c:pt idx="7">
                  <c:v>0.29399349975585942</c:v>
                </c:pt>
                <c:pt idx="8">
                  <c:v>0.29439321899414067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AB-4556-97D6-69512579F32E}"/>
            </c:ext>
          </c:extLst>
        </c:ser>
        <c:ser>
          <c:idx val="4"/>
          <c:order val="4"/>
          <c:tx>
            <c:strRef>
              <c:f>'Energy Data'!$V$14</c:f>
              <c:strCache>
                <c:ptCount val="1"/>
                <c:pt idx="0">
                  <c:v>Total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'Energy Data'!$Q$15:$Q$23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Data'!$V$15:$V$23</c:f>
              <c:numCache>
                <c:formatCode>General</c:formatCode>
                <c:ptCount val="9"/>
                <c:pt idx="0">
                  <c:v>0.80379052703857423</c:v>
                </c:pt>
                <c:pt idx="1">
                  <c:v>0.80385369171142573</c:v>
                </c:pt>
                <c:pt idx="2">
                  <c:v>0.80308585815429689</c:v>
                </c:pt>
                <c:pt idx="3">
                  <c:v>0.80343475433349609</c:v>
                </c:pt>
                <c:pt idx="4">
                  <c:v>0.81692426239013671</c:v>
                </c:pt>
                <c:pt idx="5">
                  <c:v>0.8038186767578126</c:v>
                </c:pt>
                <c:pt idx="6">
                  <c:v>0.80343475433349609</c:v>
                </c:pt>
                <c:pt idx="7">
                  <c:v>0.8034189575195313</c:v>
                </c:pt>
                <c:pt idx="8">
                  <c:v>0.80383447357177729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AB-4556-97D6-69512579F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501952"/>
        <c:axId val="473504248"/>
      </c:lineChart>
      <c:catAx>
        <c:axId val="47350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04248"/>
        <c:crosses val="autoZero"/>
        <c:auto val="1"/>
        <c:lblAlgn val="ctr"/>
        <c:lblOffset val="100"/>
        <c:noMultiLvlLbl val="0"/>
      </c:catAx>
      <c:valAx>
        <c:axId val="4735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0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 Data'!$R$2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'Energy Data'!$Q$3:$Q$11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Data'!$R$3:$R$11</c:f>
              <c:numCache>
                <c:formatCode>General</c:formatCode>
                <c:ptCount val="9"/>
                <c:pt idx="0">
                  <c:v>9.886389160156249E-2</c:v>
                </c:pt>
                <c:pt idx="1">
                  <c:v>9.6382019042968753E-2</c:v>
                </c:pt>
                <c:pt idx="2">
                  <c:v>9.8500305175781261E-2</c:v>
                </c:pt>
                <c:pt idx="3">
                  <c:v>9.8769042968749984E-2</c:v>
                </c:pt>
                <c:pt idx="4">
                  <c:v>9.886389160156249E-2</c:v>
                </c:pt>
                <c:pt idx="5">
                  <c:v>9.8769042968749984E-2</c:v>
                </c:pt>
                <c:pt idx="6">
                  <c:v>9.6476867675781244E-2</c:v>
                </c:pt>
                <c:pt idx="7">
                  <c:v>9.8547729492187486E-2</c:v>
                </c:pt>
                <c:pt idx="8">
                  <c:v>9.9069396972656237E-2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1-402F-91D7-806F732404AC}"/>
            </c:ext>
          </c:extLst>
        </c:ser>
        <c:ser>
          <c:idx val="1"/>
          <c:order val="1"/>
          <c:tx>
            <c:strRef>
              <c:f>'Energy Data'!$S$2</c:f>
              <c:strCache>
                <c:ptCount val="1"/>
                <c:pt idx="0">
                  <c:v>LPM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'Energy Data'!$Q$3:$Q$11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Data'!$S$3:$S$11</c:f>
              <c:numCache>
                <c:formatCode>General</c:formatCode>
                <c:ptCount val="9"/>
                <c:pt idx="0">
                  <c:v>3.6275311279296875E-3</c:v>
                </c:pt>
                <c:pt idx="1">
                  <c:v>3.6328155517578128E-3</c:v>
                </c:pt>
                <c:pt idx="2">
                  <c:v>3.6297216796875005E-3</c:v>
                </c:pt>
                <c:pt idx="3">
                  <c:v>3.6275988769531252E-3</c:v>
                </c:pt>
                <c:pt idx="4">
                  <c:v>3.6294845581054691E-3</c:v>
                </c:pt>
                <c:pt idx="5">
                  <c:v>3.6294619750976568E-3</c:v>
                </c:pt>
                <c:pt idx="6">
                  <c:v>3.632747802734375E-3</c:v>
                </c:pt>
                <c:pt idx="7">
                  <c:v>3.6296878051757819E-3</c:v>
                </c:pt>
                <c:pt idx="8">
                  <c:v>3.6273843383789069E-3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1-402F-91D7-806F732404AC}"/>
            </c:ext>
          </c:extLst>
        </c:ser>
        <c:ser>
          <c:idx val="2"/>
          <c:order val="2"/>
          <c:tx>
            <c:strRef>
              <c:f>'Energy Data'!$T$2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'Energy Data'!$Q$3:$Q$11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Data'!$T$3:$T$11</c:f>
              <c:numCache>
                <c:formatCode>General</c:formatCode>
                <c:ptCount val="9"/>
                <c:pt idx="0">
                  <c:v>0.17660363769531251</c:v>
                </c:pt>
                <c:pt idx="1">
                  <c:v>0.17426177978515628</c:v>
                </c:pt>
                <c:pt idx="2">
                  <c:v>0.17674139404296874</c:v>
                </c:pt>
                <c:pt idx="3">
                  <c:v>0.17681027221679688</c:v>
                </c:pt>
                <c:pt idx="4">
                  <c:v>0.17687915039062502</c:v>
                </c:pt>
                <c:pt idx="5">
                  <c:v>0.17667251586914062</c:v>
                </c:pt>
                <c:pt idx="6">
                  <c:v>0.1743995361328125</c:v>
                </c:pt>
                <c:pt idx="7">
                  <c:v>0.17660363769531251</c:v>
                </c:pt>
                <c:pt idx="8">
                  <c:v>0.17667251586914062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1-402F-91D7-806F732404AC}"/>
            </c:ext>
          </c:extLst>
        </c:ser>
        <c:ser>
          <c:idx val="3"/>
          <c:order val="3"/>
          <c:tx>
            <c:strRef>
              <c:f>'Energy Data'!$U$2</c:f>
              <c:strCache>
                <c:ptCount val="1"/>
                <c:pt idx="0">
                  <c:v>RX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'Energy Data'!$Q$3:$Q$11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Data'!$U$3:$U$11</c:f>
              <c:numCache>
                <c:formatCode>General</c:formatCode>
                <c:ptCount val="9"/>
                <c:pt idx="0">
                  <c:v>2.3615412597656253</c:v>
                </c:pt>
                <c:pt idx="1">
                  <c:v>2.3582768859863283</c:v>
                </c:pt>
                <c:pt idx="2">
                  <c:v>2.3739991760253907</c:v>
                </c:pt>
                <c:pt idx="3">
                  <c:v>2.3789956665039065</c:v>
                </c:pt>
                <c:pt idx="4">
                  <c:v>2.3728666381835941</c:v>
                </c:pt>
                <c:pt idx="5">
                  <c:v>2.3733329772949219</c:v>
                </c:pt>
                <c:pt idx="6">
                  <c:v>2.3578771667480471</c:v>
                </c:pt>
                <c:pt idx="7">
                  <c:v>2.3742656555175783</c:v>
                </c:pt>
                <c:pt idx="8">
                  <c:v>2.3790622863769535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1-402F-91D7-806F732404AC}"/>
            </c:ext>
          </c:extLst>
        </c:ser>
        <c:ser>
          <c:idx val="4"/>
          <c:order val="4"/>
          <c:tx>
            <c:strRef>
              <c:f>'Energy Data'!$V$2</c:f>
              <c:strCache>
                <c:ptCount val="1"/>
                <c:pt idx="0">
                  <c:v>Total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'Energy Data'!$Q$3:$Q$11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Data'!$V$3:$V$11</c:f>
              <c:numCache>
                <c:formatCode>General</c:formatCode>
                <c:ptCount val="9"/>
                <c:pt idx="0">
                  <c:v>2.6406363201904299</c:v>
                </c:pt>
                <c:pt idx="1">
                  <c:v>2.6325535003662113</c:v>
                </c:pt>
                <c:pt idx="2">
                  <c:v>2.6528705969238282</c:v>
                </c:pt>
                <c:pt idx="3">
                  <c:v>2.6582025805664067</c:v>
                </c:pt>
                <c:pt idx="4">
                  <c:v>2.6522391647338872</c:v>
                </c:pt>
                <c:pt idx="5">
                  <c:v>2.6524039981079102</c:v>
                </c:pt>
                <c:pt idx="6">
                  <c:v>2.6323863183593752</c:v>
                </c:pt>
                <c:pt idx="7">
                  <c:v>2.653046710510254</c:v>
                </c:pt>
                <c:pt idx="8">
                  <c:v>2.6584315835571291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41-402F-91D7-806F73240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078768"/>
        <c:axId val="390079096"/>
      </c:lineChart>
      <c:catAx>
        <c:axId val="3900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79096"/>
        <c:crosses val="autoZero"/>
        <c:auto val="1"/>
        <c:lblAlgn val="ctr"/>
        <c:lblOffset val="100"/>
        <c:noMultiLvlLbl val="0"/>
      </c:catAx>
      <c:valAx>
        <c:axId val="39007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 Data'!$AE$26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'Energy Data'!$AD$27:$AD$35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Data'!$AE$27:$AE$35</c:f>
              <c:numCache>
                <c:formatCode>General</c:formatCode>
                <c:ptCount val="9"/>
                <c:pt idx="0">
                  <c:v>0.22447509765625001</c:v>
                </c:pt>
                <c:pt idx="1">
                  <c:v>0.22524969482421872</c:v>
                </c:pt>
                <c:pt idx="2">
                  <c:v>0.22536035156250001</c:v>
                </c:pt>
                <c:pt idx="3">
                  <c:v>0.22536035156250001</c:v>
                </c:pt>
                <c:pt idx="4">
                  <c:v>0.27621502685546873</c:v>
                </c:pt>
                <c:pt idx="5">
                  <c:v>0.22471221923828125</c:v>
                </c:pt>
                <c:pt idx="6">
                  <c:v>0.22534454345703128</c:v>
                </c:pt>
                <c:pt idx="7">
                  <c:v>0.22539196777343745</c:v>
                </c:pt>
                <c:pt idx="8">
                  <c:v>0.22539196777343745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8-461A-879A-71BF4B047F54}"/>
            </c:ext>
          </c:extLst>
        </c:ser>
        <c:ser>
          <c:idx val="1"/>
          <c:order val="1"/>
          <c:tx>
            <c:strRef>
              <c:f>'Energy Data'!$AF$26</c:f>
              <c:strCache>
                <c:ptCount val="1"/>
                <c:pt idx="0">
                  <c:v>LPM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'Energy Data'!$AD$27:$AD$35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Data'!$AF$27:$AF$35</c:f>
              <c:numCache>
                <c:formatCode>General</c:formatCode>
                <c:ptCount val="9"/>
                <c:pt idx="0">
                  <c:v>3.5400558471679689E-3</c:v>
                </c:pt>
                <c:pt idx="1">
                  <c:v>3.5395251464843758E-3</c:v>
                </c:pt>
                <c:pt idx="2">
                  <c:v>3.5394348144531249E-3</c:v>
                </c:pt>
                <c:pt idx="3">
                  <c:v>3.5395364379882813E-3</c:v>
                </c:pt>
                <c:pt idx="4">
                  <c:v>3.5005694580078129E-3</c:v>
                </c:pt>
                <c:pt idx="5">
                  <c:v>3.5398864746093751E-3</c:v>
                </c:pt>
                <c:pt idx="6">
                  <c:v>3.5394573974609376E-3</c:v>
                </c:pt>
                <c:pt idx="7">
                  <c:v>3.5395025634765626E-3</c:v>
                </c:pt>
                <c:pt idx="8">
                  <c:v>3.5394235229492194E-3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8-461A-879A-71BF4B047F54}"/>
            </c:ext>
          </c:extLst>
        </c:ser>
        <c:ser>
          <c:idx val="2"/>
          <c:order val="2"/>
          <c:tx>
            <c:strRef>
              <c:f>'Energy Data'!$AG$26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'Energy Data'!$AD$27:$AD$35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Data'!$AG$27:$AG$35</c:f>
              <c:numCache>
                <c:formatCode>General</c:formatCode>
                <c:ptCount val="9"/>
                <c:pt idx="0">
                  <c:v>0.34032705688476561</c:v>
                </c:pt>
                <c:pt idx="1">
                  <c:v>0.34032705688476561</c:v>
                </c:pt>
                <c:pt idx="2">
                  <c:v>0.34032705688476561</c:v>
                </c:pt>
                <c:pt idx="3">
                  <c:v>0.34032705688476561</c:v>
                </c:pt>
                <c:pt idx="4">
                  <c:v>0.4537694091796875</c:v>
                </c:pt>
                <c:pt idx="5">
                  <c:v>0.34032705688476561</c:v>
                </c:pt>
                <c:pt idx="6">
                  <c:v>0.34032705688476561</c:v>
                </c:pt>
                <c:pt idx="7">
                  <c:v>0.34032705688476561</c:v>
                </c:pt>
                <c:pt idx="8">
                  <c:v>0.34032705688476561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08-461A-879A-71BF4B047F54}"/>
            </c:ext>
          </c:extLst>
        </c:ser>
        <c:ser>
          <c:idx val="3"/>
          <c:order val="3"/>
          <c:tx>
            <c:strRef>
              <c:f>'Energy Data'!$AH$26</c:f>
              <c:strCache>
                <c:ptCount val="1"/>
                <c:pt idx="0">
                  <c:v>RX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'Energy Data'!$AD$27:$AD$35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Data'!$AH$27:$AH$35</c:f>
              <c:numCache>
                <c:formatCode>General</c:formatCode>
                <c:ptCount val="9"/>
                <c:pt idx="0">
                  <c:v>1.2949570922851563</c:v>
                </c:pt>
                <c:pt idx="1">
                  <c:v>1.3234703979492188</c:v>
                </c:pt>
                <c:pt idx="2">
                  <c:v>1.3110124816894533</c:v>
                </c:pt>
                <c:pt idx="3">
                  <c:v>1.3172081298828124</c:v>
                </c:pt>
                <c:pt idx="4">
                  <c:v>1.3340629577636718</c:v>
                </c:pt>
                <c:pt idx="5">
                  <c:v>1.2952235717773439</c:v>
                </c:pt>
                <c:pt idx="6">
                  <c:v>1.3232705383300782</c:v>
                </c:pt>
                <c:pt idx="7">
                  <c:v>1.3108792419433595</c:v>
                </c:pt>
                <c:pt idx="8">
                  <c:v>1.3149430541992189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08-461A-879A-71BF4B047F54}"/>
            </c:ext>
          </c:extLst>
        </c:ser>
        <c:ser>
          <c:idx val="4"/>
          <c:order val="4"/>
          <c:tx>
            <c:strRef>
              <c:f>'Energy Data'!$AI$26</c:f>
              <c:strCache>
                <c:ptCount val="1"/>
                <c:pt idx="0">
                  <c:v>Total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'Energy Data'!$AD$27:$AD$35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Data'!$AI$27:$AI$35</c:f>
              <c:numCache>
                <c:formatCode>General</c:formatCode>
                <c:ptCount val="9"/>
                <c:pt idx="0">
                  <c:v>1.8632993026733398</c:v>
                </c:pt>
                <c:pt idx="1">
                  <c:v>1.8925866748046876</c:v>
                </c:pt>
                <c:pt idx="2">
                  <c:v>1.880239324951172</c:v>
                </c:pt>
                <c:pt idx="3">
                  <c:v>1.8864350747680665</c:v>
                </c:pt>
                <c:pt idx="4">
                  <c:v>2.0675479632568359</c:v>
                </c:pt>
                <c:pt idx="5">
                  <c:v>1.8638027343750001</c:v>
                </c:pt>
                <c:pt idx="6">
                  <c:v>1.8924815960693362</c:v>
                </c:pt>
                <c:pt idx="7">
                  <c:v>1.8801377691650392</c:v>
                </c:pt>
                <c:pt idx="8">
                  <c:v>1.8842015023803711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08-461A-879A-71BF4B047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73968"/>
        <c:axId val="390472000"/>
      </c:lineChart>
      <c:catAx>
        <c:axId val="39047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72000"/>
        <c:crosses val="autoZero"/>
        <c:auto val="1"/>
        <c:lblAlgn val="ctr"/>
        <c:lblOffset val="100"/>
        <c:noMultiLvlLbl val="0"/>
      </c:catAx>
      <c:valAx>
        <c:axId val="3904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 Data'!$AE$14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'Energy Data'!$AD$15:$AD$23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Data'!$AE$15:$AE$23</c:f>
              <c:numCache>
                <c:formatCode>General</c:formatCode>
                <c:ptCount val="9"/>
                <c:pt idx="0">
                  <c:v>0.26124475097656247</c:v>
                </c:pt>
                <c:pt idx="1">
                  <c:v>0.26121313476562497</c:v>
                </c:pt>
                <c:pt idx="2">
                  <c:v>0.26124475097656247</c:v>
                </c:pt>
                <c:pt idx="3">
                  <c:v>0.29379364013671877</c:v>
                </c:pt>
                <c:pt idx="4">
                  <c:v>0.26135540771484372</c:v>
                </c:pt>
                <c:pt idx="5">
                  <c:v>0.26129217529296878</c:v>
                </c:pt>
                <c:pt idx="6">
                  <c:v>0.26129217529296878</c:v>
                </c:pt>
                <c:pt idx="7">
                  <c:v>0.26126055908203127</c:v>
                </c:pt>
                <c:pt idx="8">
                  <c:v>0.29377783203124996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4-4529-898D-C815FFE2FDBB}"/>
            </c:ext>
          </c:extLst>
        </c:ser>
        <c:ser>
          <c:idx val="1"/>
          <c:order val="1"/>
          <c:tx>
            <c:strRef>
              <c:f>'Energy Data'!$AF$14</c:f>
              <c:strCache>
                <c:ptCount val="1"/>
                <c:pt idx="0">
                  <c:v>LPM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'Energy Data'!$AD$15:$AD$23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Data'!$AF$15:$AF$23</c:f>
              <c:numCache>
                <c:formatCode>General</c:formatCode>
                <c:ptCount val="9"/>
                <c:pt idx="0">
                  <c:v>3.5133966064453126E-3</c:v>
                </c:pt>
                <c:pt idx="1">
                  <c:v>3.5134191894531249E-3</c:v>
                </c:pt>
                <c:pt idx="2">
                  <c:v>3.5133966064453126E-3</c:v>
                </c:pt>
                <c:pt idx="3">
                  <c:v>3.4912765502929689E-3</c:v>
                </c:pt>
                <c:pt idx="4">
                  <c:v>3.5121884155273437E-3</c:v>
                </c:pt>
                <c:pt idx="5">
                  <c:v>3.5133627319335939E-3</c:v>
                </c:pt>
                <c:pt idx="6">
                  <c:v>3.5133627319335939E-3</c:v>
                </c:pt>
                <c:pt idx="7">
                  <c:v>3.5133853149414062E-3</c:v>
                </c:pt>
                <c:pt idx="8">
                  <c:v>3.4912878417968753E-3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4-4529-898D-C815FFE2FDBB}"/>
            </c:ext>
          </c:extLst>
        </c:ser>
        <c:ser>
          <c:idx val="2"/>
          <c:order val="2"/>
          <c:tx>
            <c:strRef>
              <c:f>'Energy Data'!$AG$14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'Energy Data'!$AD$15:$AD$23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Data'!$AG$15:$AG$23</c:f>
              <c:numCache>
                <c:formatCode>General</c:formatCode>
                <c:ptCount val="9"/>
                <c:pt idx="0">
                  <c:v>0.41595529174804691</c:v>
                </c:pt>
                <c:pt idx="1">
                  <c:v>0.41595529174804691</c:v>
                </c:pt>
                <c:pt idx="2">
                  <c:v>0.41595529174804691</c:v>
                </c:pt>
                <c:pt idx="3">
                  <c:v>0.55460705566406243</c:v>
                </c:pt>
                <c:pt idx="4">
                  <c:v>0.41595529174804691</c:v>
                </c:pt>
                <c:pt idx="5">
                  <c:v>0.41595529174804691</c:v>
                </c:pt>
                <c:pt idx="6">
                  <c:v>0.41595529174804691</c:v>
                </c:pt>
                <c:pt idx="7">
                  <c:v>0.41595529174804691</c:v>
                </c:pt>
                <c:pt idx="8">
                  <c:v>0.55460705566406243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4-4529-898D-C815FFE2FDBB}"/>
            </c:ext>
          </c:extLst>
        </c:ser>
        <c:ser>
          <c:idx val="3"/>
          <c:order val="3"/>
          <c:tx>
            <c:strRef>
              <c:f>'Energy Data'!$AH$14</c:f>
              <c:strCache>
                <c:ptCount val="1"/>
                <c:pt idx="0">
                  <c:v>RX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'Energy Data'!$AD$15:$AD$23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Data'!$AH$15:$AH$23</c:f>
              <c:numCache>
                <c:formatCode>General</c:formatCode>
                <c:ptCount val="9"/>
                <c:pt idx="0">
                  <c:v>0.32617089843750002</c:v>
                </c:pt>
                <c:pt idx="1">
                  <c:v>0.32683709716796877</c:v>
                </c:pt>
                <c:pt idx="2">
                  <c:v>0.32623751831054693</c:v>
                </c:pt>
                <c:pt idx="3">
                  <c:v>0.35894787597656252</c:v>
                </c:pt>
                <c:pt idx="4">
                  <c:v>0.32610427856445312</c:v>
                </c:pt>
                <c:pt idx="5">
                  <c:v>0.32677047729492192</c:v>
                </c:pt>
                <c:pt idx="6">
                  <c:v>0.32657061767578133</c:v>
                </c:pt>
                <c:pt idx="7">
                  <c:v>0.32637075805664068</c:v>
                </c:pt>
                <c:pt idx="8">
                  <c:v>0.35834829711914062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54-4529-898D-C815FFE2FDBB}"/>
            </c:ext>
          </c:extLst>
        </c:ser>
        <c:ser>
          <c:idx val="4"/>
          <c:order val="4"/>
          <c:tx>
            <c:strRef>
              <c:f>'Energy Data'!$AI$14</c:f>
              <c:strCache>
                <c:ptCount val="1"/>
                <c:pt idx="0">
                  <c:v>Total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'Energy Data'!$AD$15:$AD$23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Data'!$AI$15:$AI$23</c:f>
              <c:numCache>
                <c:formatCode>General</c:formatCode>
                <c:ptCount val="9"/>
                <c:pt idx="0">
                  <c:v>1.0068843377685548</c:v>
                </c:pt>
                <c:pt idx="1">
                  <c:v>1.0075189428710938</c:v>
                </c:pt>
                <c:pt idx="2">
                  <c:v>1.0069509576416016</c:v>
                </c:pt>
                <c:pt idx="3">
                  <c:v>1.2108398483276366</c:v>
                </c:pt>
                <c:pt idx="4">
                  <c:v>1.0069271664428712</c:v>
                </c:pt>
                <c:pt idx="5">
                  <c:v>1.0075313070678713</c:v>
                </c:pt>
                <c:pt idx="6">
                  <c:v>1.0073314474487307</c:v>
                </c:pt>
                <c:pt idx="7">
                  <c:v>1.0070999942016603</c:v>
                </c:pt>
                <c:pt idx="8">
                  <c:v>1.2102244726562499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54-4529-898D-C815FFE2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93056"/>
        <c:axId val="386594040"/>
      </c:lineChart>
      <c:catAx>
        <c:axId val="3865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94040"/>
        <c:crosses val="autoZero"/>
        <c:auto val="1"/>
        <c:lblAlgn val="ctr"/>
        <c:lblOffset val="100"/>
        <c:noMultiLvlLbl val="0"/>
      </c:catAx>
      <c:valAx>
        <c:axId val="3865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 Data'!$AE$2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'Energy Data'!$AD$3:$AD$11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Data'!$AE$3:$AE$11</c:f>
              <c:numCache>
                <c:formatCode>General</c:formatCode>
                <c:ptCount val="9"/>
                <c:pt idx="0">
                  <c:v>9.7456970214843758E-2</c:v>
                </c:pt>
                <c:pt idx="1">
                  <c:v>9.780474853515625E-2</c:v>
                </c:pt>
                <c:pt idx="2">
                  <c:v>9.8010253906249997E-2</c:v>
                </c:pt>
                <c:pt idx="3">
                  <c:v>9.886389160156249E-2</c:v>
                </c:pt>
                <c:pt idx="4">
                  <c:v>9.9670104980468757E-2</c:v>
                </c:pt>
                <c:pt idx="5">
                  <c:v>9.7994445800781232E-2</c:v>
                </c:pt>
                <c:pt idx="6">
                  <c:v>9.6982727050781259E-2</c:v>
                </c:pt>
                <c:pt idx="7">
                  <c:v>9.8690002441406244E-2</c:v>
                </c:pt>
                <c:pt idx="8">
                  <c:v>9.894293212890623E-2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9-4B60-97AC-514F6DACD59E}"/>
            </c:ext>
          </c:extLst>
        </c:ser>
        <c:ser>
          <c:idx val="1"/>
          <c:order val="1"/>
          <c:tx>
            <c:strRef>
              <c:f>'Energy Data'!$AF$2</c:f>
              <c:strCache>
                <c:ptCount val="1"/>
                <c:pt idx="0">
                  <c:v>LPM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'Energy Data'!$AD$3:$AD$11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Data'!$AF$3:$AF$11</c:f>
              <c:numCache>
                <c:formatCode>General</c:formatCode>
                <c:ptCount val="9"/>
                <c:pt idx="0">
                  <c:v>3.6312460327148437E-3</c:v>
                </c:pt>
                <c:pt idx="1">
                  <c:v>3.6296652221679696E-3</c:v>
                </c:pt>
                <c:pt idx="2">
                  <c:v>3.6296652221679696E-3</c:v>
                </c:pt>
                <c:pt idx="3">
                  <c:v>3.6275311279296875E-3</c:v>
                </c:pt>
                <c:pt idx="4">
                  <c:v>3.6292700195312499E-3</c:v>
                </c:pt>
                <c:pt idx="5">
                  <c:v>3.6297442626953128E-3</c:v>
                </c:pt>
                <c:pt idx="6">
                  <c:v>3.6322961425781252E-3</c:v>
                </c:pt>
                <c:pt idx="7">
                  <c:v>3.6296652221679696E-3</c:v>
                </c:pt>
                <c:pt idx="8">
                  <c:v>3.629349060058594E-3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9-4B60-97AC-514F6DACD59E}"/>
            </c:ext>
          </c:extLst>
        </c:ser>
        <c:ser>
          <c:idx val="2"/>
          <c:order val="2"/>
          <c:tx>
            <c:strRef>
              <c:f>'Energy Data'!$AG$2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'Energy Data'!$AD$3:$AD$11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Data'!$AG$3:$AG$11</c:f>
              <c:numCache>
                <c:formatCode>General</c:formatCode>
                <c:ptCount val="9"/>
                <c:pt idx="0">
                  <c:v>0.17660363769531251</c:v>
                </c:pt>
                <c:pt idx="1">
                  <c:v>0.1743995361328125</c:v>
                </c:pt>
                <c:pt idx="2">
                  <c:v>0.17674139404296874</c:v>
                </c:pt>
                <c:pt idx="3">
                  <c:v>0.17660363769531251</c:v>
                </c:pt>
                <c:pt idx="4">
                  <c:v>0.17674139404296874</c:v>
                </c:pt>
                <c:pt idx="5">
                  <c:v>0.17667251586914062</c:v>
                </c:pt>
                <c:pt idx="6">
                  <c:v>0.17426177978515628</c:v>
                </c:pt>
                <c:pt idx="7">
                  <c:v>0.17639700317382812</c:v>
                </c:pt>
                <c:pt idx="8">
                  <c:v>0.1765347595214844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9-4B60-97AC-514F6DACD59E}"/>
            </c:ext>
          </c:extLst>
        </c:ser>
        <c:ser>
          <c:idx val="3"/>
          <c:order val="3"/>
          <c:tx>
            <c:strRef>
              <c:f>'Energy Data'!$AH$2</c:f>
              <c:strCache>
                <c:ptCount val="1"/>
                <c:pt idx="0">
                  <c:v>RX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'Energy Data'!$AD$3:$AD$11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Data'!$AH$3:$AH$11</c:f>
              <c:numCache>
                <c:formatCode>General</c:formatCode>
                <c:ptCount val="9"/>
                <c:pt idx="0">
                  <c:v>1.8317800292968756</c:v>
                </c:pt>
                <c:pt idx="1">
                  <c:v>1.8258508605957033</c:v>
                </c:pt>
                <c:pt idx="2">
                  <c:v>2.1013240356445317</c:v>
                </c:pt>
                <c:pt idx="3">
                  <c:v>1.8790135192871094</c:v>
                </c:pt>
                <c:pt idx="4">
                  <c:v>1.8790801391601566</c:v>
                </c:pt>
                <c:pt idx="5">
                  <c:v>2.1346339721679692</c:v>
                </c:pt>
                <c:pt idx="6">
                  <c:v>1.8470359802246095</c:v>
                </c:pt>
                <c:pt idx="7">
                  <c:v>1.8746832275390628</c:v>
                </c:pt>
                <c:pt idx="8">
                  <c:v>2.1237749328613282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69-4B60-97AC-514F6DACD59E}"/>
            </c:ext>
          </c:extLst>
        </c:ser>
        <c:ser>
          <c:idx val="4"/>
          <c:order val="4"/>
          <c:tx>
            <c:strRef>
              <c:f>'Energy Data'!$AI$2</c:f>
              <c:strCache>
                <c:ptCount val="1"/>
                <c:pt idx="0">
                  <c:v>Total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'Energy Data'!$AD$3:$AD$11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Data'!$AI$3:$AI$11</c:f>
              <c:numCache>
                <c:formatCode>General</c:formatCode>
                <c:ptCount val="9"/>
                <c:pt idx="0">
                  <c:v>2.1094718832397468</c:v>
                </c:pt>
                <c:pt idx="1">
                  <c:v>2.1016848104858399</c:v>
                </c:pt>
                <c:pt idx="2">
                  <c:v>2.3797053488159183</c:v>
                </c:pt>
                <c:pt idx="3">
                  <c:v>2.1581085797119139</c:v>
                </c:pt>
                <c:pt idx="4">
                  <c:v>2.1591209082031253</c:v>
                </c:pt>
                <c:pt idx="5">
                  <c:v>2.4129306781005866</c:v>
                </c:pt>
                <c:pt idx="6">
                  <c:v>2.121912783203125</c:v>
                </c:pt>
                <c:pt idx="7">
                  <c:v>2.1533998983764651</c:v>
                </c:pt>
                <c:pt idx="8">
                  <c:v>2.4028819735717777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69-4B60-97AC-514F6DACD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06672"/>
        <c:axId val="522611592"/>
      </c:lineChart>
      <c:catAx>
        <c:axId val="5226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11592"/>
        <c:crosses val="autoZero"/>
        <c:auto val="1"/>
        <c:lblAlgn val="ctr"/>
        <c:lblOffset val="100"/>
        <c:noMultiLvlLbl val="0"/>
      </c:catAx>
      <c:valAx>
        <c:axId val="52261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 Data'!$AR$2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'Energy Data'!$AQ$3:$AQ$11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Data'!$AR$3:$AR$11</c:f>
              <c:numCache>
                <c:formatCode>General</c:formatCode>
                <c:ptCount val="9"/>
                <c:pt idx="0">
                  <c:v>9.7393737792968754E-2</c:v>
                </c:pt>
                <c:pt idx="1">
                  <c:v>9.7947021484374994E-2</c:v>
                </c:pt>
                <c:pt idx="2">
                  <c:v>9.9670104980468757E-2</c:v>
                </c:pt>
                <c:pt idx="3">
                  <c:v>9.837384033203124E-2</c:v>
                </c:pt>
                <c:pt idx="4">
                  <c:v>9.9085205078124988E-2</c:v>
                </c:pt>
                <c:pt idx="5">
                  <c:v>9.6129089355468753E-2</c:v>
                </c:pt>
                <c:pt idx="6">
                  <c:v>9.9259094238281248E-2</c:v>
                </c:pt>
                <c:pt idx="7">
                  <c:v>9.8405456542968756E-2</c:v>
                </c:pt>
                <c:pt idx="8">
                  <c:v>9.9559448242187487E-2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5-4A32-84A3-9C8BC576C8CC}"/>
            </c:ext>
          </c:extLst>
        </c:ser>
        <c:ser>
          <c:idx val="1"/>
          <c:order val="1"/>
          <c:tx>
            <c:strRef>
              <c:f>'Energy Data'!$AS$2</c:f>
              <c:strCache>
                <c:ptCount val="1"/>
                <c:pt idx="0">
                  <c:v>LPM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'Energy Data'!$AQ$3:$AQ$11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Data'!$AS$3:$AS$11</c:f>
              <c:numCache>
                <c:formatCode>General</c:formatCode>
                <c:ptCount val="9"/>
                <c:pt idx="0">
                  <c:v>3.6307379150390625E-3</c:v>
                </c:pt>
                <c:pt idx="1">
                  <c:v>3.6298007202148442E-3</c:v>
                </c:pt>
                <c:pt idx="2">
                  <c:v>3.6273165893554692E-3</c:v>
                </c:pt>
                <c:pt idx="3">
                  <c:v>3.6293716430664063E-3</c:v>
                </c:pt>
                <c:pt idx="4">
                  <c:v>3.6297894287109374E-3</c:v>
                </c:pt>
                <c:pt idx="5">
                  <c:v>3.6325445556640626E-3</c:v>
                </c:pt>
                <c:pt idx="6">
                  <c:v>3.6296200561523441E-3</c:v>
                </c:pt>
                <c:pt idx="7">
                  <c:v>3.6293716430664063E-3</c:v>
                </c:pt>
                <c:pt idx="8">
                  <c:v>3.627294006347656E-3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5-4A32-84A3-9C8BC576C8CC}"/>
            </c:ext>
          </c:extLst>
        </c:ser>
        <c:ser>
          <c:idx val="2"/>
          <c:order val="2"/>
          <c:tx>
            <c:strRef>
              <c:f>'Energy Data'!$AT$2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'Energy Data'!$AQ$3:$AQ$11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Data'!$AT$3:$AT$11</c:f>
              <c:numCache>
                <c:formatCode>General</c:formatCode>
                <c:ptCount val="9"/>
                <c:pt idx="0">
                  <c:v>0.1743995361328125</c:v>
                </c:pt>
                <c:pt idx="1">
                  <c:v>0.17674139404296874</c:v>
                </c:pt>
                <c:pt idx="2">
                  <c:v>0.17639700317382812</c:v>
                </c:pt>
                <c:pt idx="3">
                  <c:v>0.17660363769531251</c:v>
                </c:pt>
                <c:pt idx="4">
                  <c:v>0.17639700317382812</c:v>
                </c:pt>
                <c:pt idx="5">
                  <c:v>0.1721954345703125</c:v>
                </c:pt>
                <c:pt idx="6">
                  <c:v>0.176328125</c:v>
                </c:pt>
                <c:pt idx="7">
                  <c:v>0.17674139404296874</c:v>
                </c:pt>
                <c:pt idx="8">
                  <c:v>0.17660363769531251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5-4A32-84A3-9C8BC576C8CC}"/>
            </c:ext>
          </c:extLst>
        </c:ser>
        <c:ser>
          <c:idx val="3"/>
          <c:order val="3"/>
          <c:tx>
            <c:strRef>
              <c:f>'Energy Data'!$AU$2</c:f>
              <c:strCache>
                <c:ptCount val="1"/>
                <c:pt idx="0">
                  <c:v>RX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'Energy Data'!$AQ$3:$AQ$11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Data'!$AU$3:$AU$11</c:f>
              <c:numCache>
                <c:formatCode>General</c:formatCode>
                <c:ptCount val="9"/>
                <c:pt idx="0">
                  <c:v>1.5924148254394532</c:v>
                </c:pt>
                <c:pt idx="1">
                  <c:v>1.8463697814941409</c:v>
                </c:pt>
                <c:pt idx="2">
                  <c:v>1.6239926452636719</c:v>
                </c:pt>
                <c:pt idx="3">
                  <c:v>1.878413940429688</c:v>
                </c:pt>
                <c:pt idx="4">
                  <c:v>1.6237261657714845</c:v>
                </c:pt>
                <c:pt idx="5">
                  <c:v>1.8486348571777345</c:v>
                </c:pt>
                <c:pt idx="6">
                  <c:v>1.6145326232910158</c:v>
                </c:pt>
                <c:pt idx="7">
                  <c:v>1.8617589721679693</c:v>
                </c:pt>
                <c:pt idx="8">
                  <c:v>1.6237261657714845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5-4A32-84A3-9C8BC576C8CC}"/>
            </c:ext>
          </c:extLst>
        </c:ser>
        <c:ser>
          <c:idx val="4"/>
          <c:order val="4"/>
          <c:tx>
            <c:strRef>
              <c:f>'Energy Data'!$AV$2</c:f>
              <c:strCache>
                <c:ptCount val="1"/>
                <c:pt idx="0">
                  <c:v>Total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'Energy Data'!$AQ$3:$AQ$11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Data'!$AV$3:$AV$11</c:f>
              <c:numCache>
                <c:formatCode>General</c:formatCode>
                <c:ptCount val="9"/>
                <c:pt idx="0">
                  <c:v>1.8678388372802734</c:v>
                </c:pt>
                <c:pt idx="1">
                  <c:v>2.1246879977416997</c:v>
                </c:pt>
                <c:pt idx="2">
                  <c:v>1.9036870700073243</c:v>
                </c:pt>
                <c:pt idx="3">
                  <c:v>2.1570207901000984</c:v>
                </c:pt>
                <c:pt idx="4">
                  <c:v>1.9028381634521485</c:v>
                </c:pt>
                <c:pt idx="5">
                  <c:v>2.1205919256591796</c:v>
                </c:pt>
                <c:pt idx="6">
                  <c:v>1.8937494625854494</c:v>
                </c:pt>
                <c:pt idx="7">
                  <c:v>2.140535194396973</c:v>
                </c:pt>
                <c:pt idx="8">
                  <c:v>1.9035165457153322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35-4A32-84A3-9C8BC576C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03240"/>
        <c:axId val="517305864"/>
      </c:lineChart>
      <c:catAx>
        <c:axId val="51730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05864"/>
        <c:crosses val="autoZero"/>
        <c:auto val="1"/>
        <c:lblAlgn val="ctr"/>
        <c:lblOffset val="100"/>
        <c:noMultiLvlLbl val="0"/>
      </c:catAx>
      <c:valAx>
        <c:axId val="5173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0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 Data'!$AR$14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'Energy Data'!$AQ$15:$AQ$23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Data'!$AR$15:$AR$23</c:f>
              <c:numCache>
                <c:formatCode>General</c:formatCode>
                <c:ptCount val="9"/>
                <c:pt idx="0">
                  <c:v>0.22842712402343751</c:v>
                </c:pt>
                <c:pt idx="1">
                  <c:v>0.26113409423828127</c:v>
                </c:pt>
                <c:pt idx="2">
                  <c:v>0.22869586181640625</c:v>
                </c:pt>
                <c:pt idx="3">
                  <c:v>0.26118151855468752</c:v>
                </c:pt>
                <c:pt idx="4">
                  <c:v>0.22856939697265624</c:v>
                </c:pt>
                <c:pt idx="5">
                  <c:v>0.26307849121093752</c:v>
                </c:pt>
                <c:pt idx="6">
                  <c:v>0.22664080810546877</c:v>
                </c:pt>
                <c:pt idx="7">
                  <c:v>0.22856939697265624</c:v>
                </c:pt>
                <c:pt idx="8">
                  <c:v>0.26121313476562497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5-44B9-BD51-BC0C121FA66F}"/>
            </c:ext>
          </c:extLst>
        </c:ser>
        <c:ser>
          <c:idx val="1"/>
          <c:order val="1"/>
          <c:tx>
            <c:strRef>
              <c:f>'Energy Data'!$AS$14</c:f>
              <c:strCache>
                <c:ptCount val="1"/>
                <c:pt idx="0">
                  <c:v>LPM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'Energy Data'!$AQ$15:$AQ$23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Data'!$AS$15:$AS$23</c:f>
              <c:numCache>
                <c:formatCode>General</c:formatCode>
                <c:ptCount val="9"/>
                <c:pt idx="0">
                  <c:v>3.5368264770507815E-3</c:v>
                </c:pt>
                <c:pt idx="1">
                  <c:v>3.5134756469726567E-3</c:v>
                </c:pt>
                <c:pt idx="2">
                  <c:v>3.5366571044921878E-3</c:v>
                </c:pt>
                <c:pt idx="3">
                  <c:v>3.5134304809570313E-3</c:v>
                </c:pt>
                <c:pt idx="4">
                  <c:v>3.5367361450195311E-3</c:v>
                </c:pt>
                <c:pt idx="5">
                  <c:v>3.5594659423828128E-3</c:v>
                </c:pt>
                <c:pt idx="6">
                  <c:v>3.4907345581054691E-3</c:v>
                </c:pt>
                <c:pt idx="7">
                  <c:v>3.5367361450195311E-3</c:v>
                </c:pt>
                <c:pt idx="8">
                  <c:v>3.5134191894531249E-3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5-44B9-BD51-BC0C121FA66F}"/>
            </c:ext>
          </c:extLst>
        </c:ser>
        <c:ser>
          <c:idx val="2"/>
          <c:order val="2"/>
          <c:tx>
            <c:strRef>
              <c:f>'Energy Data'!$AT$14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'Energy Data'!$AQ$15:$AQ$23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Data'!$AT$15:$AT$23</c:f>
              <c:numCache>
                <c:formatCode>General</c:formatCode>
                <c:ptCount val="9"/>
                <c:pt idx="0">
                  <c:v>0.27730352783203122</c:v>
                </c:pt>
                <c:pt idx="1">
                  <c:v>0.41595529174804691</c:v>
                </c:pt>
                <c:pt idx="2">
                  <c:v>0.27730352783203122</c:v>
                </c:pt>
                <c:pt idx="3">
                  <c:v>0.41595529174804691</c:v>
                </c:pt>
                <c:pt idx="4">
                  <c:v>0.27730352783203122</c:v>
                </c:pt>
                <c:pt idx="5">
                  <c:v>0.41595529174804691</c:v>
                </c:pt>
                <c:pt idx="6">
                  <c:v>0.27730352783203122</c:v>
                </c:pt>
                <c:pt idx="7">
                  <c:v>0.27730352783203122</c:v>
                </c:pt>
                <c:pt idx="8">
                  <c:v>0.41595529174804691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B5-44B9-BD51-BC0C121FA66F}"/>
            </c:ext>
          </c:extLst>
        </c:ser>
        <c:ser>
          <c:idx val="3"/>
          <c:order val="3"/>
          <c:tx>
            <c:strRef>
              <c:f>'Energy Data'!$AU$14</c:f>
              <c:strCache>
                <c:ptCount val="1"/>
                <c:pt idx="0">
                  <c:v>RX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'Energy Data'!$AQ$15:$AQ$23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Data'!$AU$15:$AU$23</c:f>
              <c:numCache>
                <c:formatCode>General</c:formatCode>
                <c:ptCount val="9"/>
                <c:pt idx="0">
                  <c:v>0.29425997924804692</c:v>
                </c:pt>
                <c:pt idx="1">
                  <c:v>0.32690371704101567</c:v>
                </c:pt>
                <c:pt idx="2">
                  <c:v>0.29419335937500002</c:v>
                </c:pt>
                <c:pt idx="3">
                  <c:v>0.32577117919921877</c:v>
                </c:pt>
                <c:pt idx="4">
                  <c:v>0.29372702026367192</c:v>
                </c:pt>
                <c:pt idx="5">
                  <c:v>0.32883569335937501</c:v>
                </c:pt>
                <c:pt idx="6">
                  <c:v>0.29139532470703128</c:v>
                </c:pt>
                <c:pt idx="7">
                  <c:v>0.29392687988281258</c:v>
                </c:pt>
                <c:pt idx="8">
                  <c:v>0.32683709716796877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B5-44B9-BD51-BC0C121FA66F}"/>
            </c:ext>
          </c:extLst>
        </c:ser>
        <c:ser>
          <c:idx val="4"/>
          <c:order val="4"/>
          <c:tx>
            <c:strRef>
              <c:f>'Energy Data'!$AV$14</c:f>
              <c:strCache>
                <c:ptCount val="1"/>
                <c:pt idx="0">
                  <c:v>Total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'Energy Data'!$AQ$15:$AQ$23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Data'!$AV$15:$AV$23</c:f>
              <c:numCache>
                <c:formatCode>General</c:formatCode>
                <c:ptCount val="9"/>
                <c:pt idx="0">
                  <c:v>0.80352745758056643</c:v>
                </c:pt>
                <c:pt idx="1">
                  <c:v>1.0075065786743165</c:v>
                </c:pt>
                <c:pt idx="2">
                  <c:v>0.80372940612792965</c:v>
                </c:pt>
                <c:pt idx="3">
                  <c:v>1.0064214199829102</c:v>
                </c:pt>
                <c:pt idx="4">
                  <c:v>0.80313668121337889</c:v>
                </c:pt>
                <c:pt idx="5">
                  <c:v>1.0114289422607423</c:v>
                </c:pt>
                <c:pt idx="6">
                  <c:v>0.79883039520263677</c:v>
                </c:pt>
                <c:pt idx="7">
                  <c:v>0.80333654083251949</c:v>
                </c:pt>
                <c:pt idx="8">
                  <c:v>1.0075189428710938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B5-44B9-BD51-BC0C121FA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33456"/>
        <c:axId val="539438048"/>
      </c:lineChart>
      <c:catAx>
        <c:axId val="53943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38048"/>
        <c:crosses val="autoZero"/>
        <c:auto val="1"/>
        <c:lblAlgn val="ctr"/>
        <c:lblOffset val="100"/>
        <c:noMultiLvlLbl val="0"/>
      </c:catAx>
      <c:valAx>
        <c:axId val="5394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3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 Data'!$AR$26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'Energy Data'!$AQ$27:$AQ$35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Data'!$AR$27:$AR$35</c:f>
              <c:numCache>
                <c:formatCode>General</c:formatCode>
                <c:ptCount val="9"/>
                <c:pt idx="0">
                  <c:v>0.17374688720703127</c:v>
                </c:pt>
                <c:pt idx="1">
                  <c:v>0.22088665771484375</c:v>
                </c:pt>
                <c:pt idx="2">
                  <c:v>0.17395239257812498</c:v>
                </c:pt>
                <c:pt idx="3">
                  <c:v>0.22463317871093752</c:v>
                </c:pt>
                <c:pt idx="4">
                  <c:v>0.17393658447265625</c:v>
                </c:pt>
                <c:pt idx="5">
                  <c:v>0.17393658447265625</c:v>
                </c:pt>
                <c:pt idx="6">
                  <c:v>0.22485449218749998</c:v>
                </c:pt>
                <c:pt idx="7">
                  <c:v>0.17352557373046876</c:v>
                </c:pt>
                <c:pt idx="8">
                  <c:v>0.22496514892578126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7-4F02-9493-02297FE51776}"/>
            </c:ext>
          </c:extLst>
        </c:ser>
        <c:ser>
          <c:idx val="1"/>
          <c:order val="1"/>
          <c:tx>
            <c:strRef>
              <c:f>'Energy Data'!$AS$26</c:f>
              <c:strCache>
                <c:ptCount val="1"/>
                <c:pt idx="0">
                  <c:v>LPM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'Energy Data'!$AQ$27:$AQ$35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Data'!$AS$27:$AS$35</c:f>
              <c:numCache>
                <c:formatCode>General</c:formatCode>
                <c:ptCount val="9"/>
                <c:pt idx="0">
                  <c:v>3.5746078491210942E-3</c:v>
                </c:pt>
                <c:pt idx="1">
                  <c:v>3.542822265625E-3</c:v>
                </c:pt>
                <c:pt idx="2">
                  <c:v>3.5771710205078125E-3</c:v>
                </c:pt>
                <c:pt idx="3">
                  <c:v>3.5375152587890633E-3</c:v>
                </c:pt>
                <c:pt idx="4">
                  <c:v>3.5771823120117189E-3</c:v>
                </c:pt>
                <c:pt idx="5">
                  <c:v>3.5745513916015624E-3</c:v>
                </c:pt>
                <c:pt idx="6">
                  <c:v>3.5400671386718757E-3</c:v>
                </c:pt>
                <c:pt idx="7">
                  <c:v>3.5776226806640624E-3</c:v>
                </c:pt>
                <c:pt idx="8">
                  <c:v>3.5370523071289067E-3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7-4F02-9493-02297FE51776}"/>
            </c:ext>
          </c:extLst>
        </c:ser>
        <c:ser>
          <c:idx val="2"/>
          <c:order val="2"/>
          <c:tx>
            <c:strRef>
              <c:f>'Energy Data'!$AT$26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'Energy Data'!$AQ$27:$AQ$35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Data'!$AT$27:$AT$35</c:f>
              <c:numCache>
                <c:formatCode>General</c:formatCode>
                <c:ptCount val="9"/>
                <c:pt idx="0">
                  <c:v>0.22688470458984375</c:v>
                </c:pt>
                <c:pt idx="1">
                  <c:v>0.35368942260742187</c:v>
                </c:pt>
                <c:pt idx="2">
                  <c:v>0.22688470458984375</c:v>
                </c:pt>
                <c:pt idx="3">
                  <c:v>0.34032705688476561</c:v>
                </c:pt>
                <c:pt idx="4">
                  <c:v>0.22688470458984375</c:v>
                </c:pt>
                <c:pt idx="5">
                  <c:v>0.22688470458984375</c:v>
                </c:pt>
                <c:pt idx="6">
                  <c:v>0.34032705688476561</c:v>
                </c:pt>
                <c:pt idx="7">
                  <c:v>0.22688470458984375</c:v>
                </c:pt>
                <c:pt idx="8">
                  <c:v>0.34032705688476561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7-4F02-9493-02297FE51776}"/>
            </c:ext>
          </c:extLst>
        </c:ser>
        <c:ser>
          <c:idx val="3"/>
          <c:order val="3"/>
          <c:tx>
            <c:strRef>
              <c:f>'Energy Data'!$AU$26</c:f>
              <c:strCache>
                <c:ptCount val="1"/>
                <c:pt idx="0">
                  <c:v>RX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'Energy Data'!$AQ$27:$AQ$35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Data'!$AU$27:$AU$35</c:f>
              <c:numCache>
                <c:formatCode>General</c:formatCode>
                <c:ptCount val="9"/>
                <c:pt idx="0">
                  <c:v>1.2752376098632814</c:v>
                </c:pt>
                <c:pt idx="1">
                  <c:v>1.2683091430664064</c:v>
                </c:pt>
                <c:pt idx="2">
                  <c:v>1.275437469482422</c:v>
                </c:pt>
                <c:pt idx="3">
                  <c:v>1.2725728149414064</c:v>
                </c:pt>
                <c:pt idx="4">
                  <c:v>1.275370849609375</c:v>
                </c:pt>
                <c:pt idx="5">
                  <c:v>1.2837649536132814</c:v>
                </c:pt>
                <c:pt idx="6">
                  <c:v>1.3074816284179689</c:v>
                </c:pt>
                <c:pt idx="7">
                  <c:v>1.2584494018554688</c:v>
                </c:pt>
                <c:pt idx="8">
                  <c:v>1.2847642517089846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87-4F02-9493-02297FE51776}"/>
            </c:ext>
          </c:extLst>
        </c:ser>
        <c:ser>
          <c:idx val="4"/>
          <c:order val="4"/>
          <c:tx>
            <c:strRef>
              <c:f>'Energy Data'!$AV$26</c:f>
              <c:strCache>
                <c:ptCount val="1"/>
                <c:pt idx="0">
                  <c:v>Total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'Energy Data'!$AQ$27:$AQ$35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Data'!$AV$27:$AV$35</c:f>
              <c:numCache>
                <c:formatCode>General</c:formatCode>
                <c:ptCount val="9"/>
                <c:pt idx="0">
                  <c:v>1.6794438095092774</c:v>
                </c:pt>
                <c:pt idx="1">
                  <c:v>1.846428045654297</c:v>
                </c:pt>
                <c:pt idx="2">
                  <c:v>1.6798517376708986</c:v>
                </c:pt>
                <c:pt idx="3">
                  <c:v>1.8410705657958986</c:v>
                </c:pt>
                <c:pt idx="4">
                  <c:v>1.6797693209838866</c:v>
                </c:pt>
                <c:pt idx="5">
                  <c:v>1.6881607940673828</c:v>
                </c:pt>
                <c:pt idx="6">
                  <c:v>1.8762032446289063</c:v>
                </c:pt>
                <c:pt idx="7">
                  <c:v>1.6624373028564454</c:v>
                </c:pt>
                <c:pt idx="8">
                  <c:v>1.8535935098266605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87-4F02-9493-02297FE51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641264"/>
        <c:axId val="472642576"/>
      </c:lineChart>
      <c:catAx>
        <c:axId val="4726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42576"/>
        <c:crosses val="autoZero"/>
        <c:auto val="1"/>
        <c:lblAlgn val="ctr"/>
        <c:lblOffset val="100"/>
        <c:noMultiLvlLbl val="0"/>
      </c:catAx>
      <c:valAx>
        <c:axId val="4726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RDC</a:t>
            </a:r>
            <a:r>
              <a:rPr lang="en-US" baseline="0"/>
              <a:t> Tics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'TICS Analysis'!$A$2</c:f>
              <c:strCache>
                <c:ptCount val="1"/>
                <c:pt idx="0">
                  <c:v>ContikiMAC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'TICS Analysis'!$B$1:$E$1</c:f>
              <c:strCache>
                <c:ptCount val="4"/>
                <c:pt idx="0">
                  <c:v>CPU</c:v>
                </c:pt>
                <c:pt idx="1">
                  <c:v>LPM</c:v>
                </c:pt>
                <c:pt idx="2">
                  <c:v>TX</c:v>
                </c:pt>
                <c:pt idx="3">
                  <c:v>RX</c:v>
                </c:pt>
              </c:strCache>
            </c:strRef>
          </c:cat>
          <c:val>
            <c:numRef>
              <c:f>'TICS Analysis'!$B$2:$E$2</c:f>
              <c:numCache>
                <c:formatCode>General</c:formatCode>
                <c:ptCount val="4"/>
                <c:pt idx="0">
                  <c:v>53444</c:v>
                </c:pt>
                <c:pt idx="1">
                  <c:v>593524</c:v>
                </c:pt>
                <c:pt idx="2">
                  <c:v>32208</c:v>
                </c:pt>
                <c:pt idx="3">
                  <c:v>14570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F-4B4A-9001-B00FB063BC09}"/>
            </c:ext>
          </c:extLst>
        </c:ser>
        <c:ser>
          <c:idx val="1"/>
          <c:order val="1"/>
          <c:tx>
            <c:strRef>
              <c:f>'TICS Analysis'!$A$3</c:f>
              <c:strCache>
                <c:ptCount val="1"/>
                <c:pt idx="0">
                  <c:v>LPP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'TICS Analysis'!$B$1:$E$1</c:f>
              <c:strCache>
                <c:ptCount val="4"/>
                <c:pt idx="0">
                  <c:v>CPU</c:v>
                </c:pt>
                <c:pt idx="1">
                  <c:v>LPM</c:v>
                </c:pt>
                <c:pt idx="2">
                  <c:v>TX</c:v>
                </c:pt>
                <c:pt idx="3">
                  <c:v>RX</c:v>
                </c:pt>
              </c:strCache>
            </c:strRef>
          </c:cat>
          <c:val>
            <c:numRef>
              <c:f>'TICS Analysis'!$B$3:$E$3</c:f>
              <c:numCache>
                <c:formatCode>General</c:formatCode>
                <c:ptCount val="4"/>
                <c:pt idx="0">
                  <c:v>12266</c:v>
                </c:pt>
                <c:pt idx="1">
                  <c:v>542980</c:v>
                </c:pt>
                <c:pt idx="2">
                  <c:v>5072</c:v>
                </c:pt>
                <c:pt idx="3">
                  <c:v>108700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2F-4B4A-9001-B00FB063BC09}"/>
            </c:ext>
          </c:extLst>
        </c:ser>
        <c:ser>
          <c:idx val="2"/>
          <c:order val="2"/>
          <c:tx>
            <c:strRef>
              <c:f>'TICS Analysis'!$A$4</c:f>
              <c:strCache>
                <c:ptCount val="1"/>
                <c:pt idx="0">
                  <c:v>CXMAC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'TICS Analysis'!$B$1:$E$1</c:f>
              <c:strCache>
                <c:ptCount val="4"/>
                <c:pt idx="0">
                  <c:v>CPU</c:v>
                </c:pt>
                <c:pt idx="1">
                  <c:v>LPM</c:v>
                </c:pt>
                <c:pt idx="2">
                  <c:v>TX</c:v>
                </c:pt>
                <c:pt idx="3">
                  <c:v>RX</c:v>
                </c:pt>
              </c:strCache>
            </c:strRef>
          </c:cat>
          <c:val>
            <c:numRef>
              <c:f>'TICS Analysis'!$B$4:$E$4</c:f>
              <c:numCache>
                <c:formatCode>General</c:formatCode>
                <c:ptCount val="4"/>
                <c:pt idx="0">
                  <c:v>67250</c:v>
                </c:pt>
                <c:pt idx="1">
                  <c:v>588058</c:v>
                </c:pt>
                <c:pt idx="2">
                  <c:v>29646</c:v>
                </c:pt>
                <c:pt idx="3">
                  <c:v>42496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2F-4B4A-9001-B00FB063B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3431192"/>
        <c:axId val="613434472"/>
        <c:axId val="0"/>
      </c:bar3DChart>
      <c:catAx>
        <c:axId val="61343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34472"/>
        <c:crosses val="autoZero"/>
        <c:auto val="1"/>
        <c:lblAlgn val="ctr"/>
        <c:lblOffset val="100"/>
        <c:noMultiLvlLbl val="0"/>
      </c:catAx>
      <c:valAx>
        <c:axId val="6134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3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 Data'!$BE$26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'Energy Data'!$BD$27:$BD$35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Data'!$BE$27:$BE$35</c:f>
              <c:numCache>
                <c:formatCode>General</c:formatCode>
                <c:ptCount val="9"/>
                <c:pt idx="0">
                  <c:v>0.17374688720703127</c:v>
                </c:pt>
                <c:pt idx="1">
                  <c:v>0.17368365478515627</c:v>
                </c:pt>
                <c:pt idx="2">
                  <c:v>0.17308294677734376</c:v>
                </c:pt>
                <c:pt idx="3">
                  <c:v>0.17393658447265625</c:v>
                </c:pt>
                <c:pt idx="4">
                  <c:v>0.17309875488281248</c:v>
                </c:pt>
                <c:pt idx="5">
                  <c:v>0.17387335205078125</c:v>
                </c:pt>
                <c:pt idx="6">
                  <c:v>0.17170764160156252</c:v>
                </c:pt>
                <c:pt idx="7">
                  <c:v>0.17381011962890625</c:v>
                </c:pt>
                <c:pt idx="8">
                  <c:v>0.17395239257812498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E-429A-B4ED-6463D639F3DE}"/>
            </c:ext>
          </c:extLst>
        </c:ser>
        <c:ser>
          <c:idx val="1"/>
          <c:order val="1"/>
          <c:tx>
            <c:strRef>
              <c:f>'Energy Data'!$BF$26</c:f>
              <c:strCache>
                <c:ptCount val="1"/>
                <c:pt idx="0">
                  <c:v>LPM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'Energy Data'!$BD$27:$BD$35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Data'!$BF$27:$BF$35</c:f>
              <c:numCache>
                <c:formatCode>General</c:formatCode>
                <c:ptCount val="9"/>
                <c:pt idx="0">
                  <c:v>3.5756015014648439E-3</c:v>
                </c:pt>
                <c:pt idx="1">
                  <c:v>3.5759176635742191E-3</c:v>
                </c:pt>
                <c:pt idx="2">
                  <c:v>3.5759854125976564E-3</c:v>
                </c:pt>
                <c:pt idx="3">
                  <c:v>3.5755563354492189E-3</c:v>
                </c:pt>
                <c:pt idx="4">
                  <c:v>3.5760531616210942E-3</c:v>
                </c:pt>
                <c:pt idx="5">
                  <c:v>3.5781985473632818E-3</c:v>
                </c:pt>
                <c:pt idx="6">
                  <c:v>3.5770806884765625E-3</c:v>
                </c:pt>
                <c:pt idx="7">
                  <c:v>3.5755563354492189E-3</c:v>
                </c:pt>
                <c:pt idx="8">
                  <c:v>3.5756015014648439E-3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E-429A-B4ED-6463D639F3DE}"/>
            </c:ext>
          </c:extLst>
        </c:ser>
        <c:ser>
          <c:idx val="2"/>
          <c:order val="2"/>
          <c:tx>
            <c:strRef>
              <c:f>'Energy Data'!$BG$26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'Energy Data'!$BD$27:$BD$35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Data'!$BG$27:$BG$35</c:f>
              <c:numCache>
                <c:formatCode>General</c:formatCode>
                <c:ptCount val="9"/>
                <c:pt idx="0">
                  <c:v>0.22688470458984375</c:v>
                </c:pt>
                <c:pt idx="1">
                  <c:v>0.22688470458984375</c:v>
                </c:pt>
                <c:pt idx="2">
                  <c:v>0.22688470458984375</c:v>
                </c:pt>
                <c:pt idx="3">
                  <c:v>0.22688470458984375</c:v>
                </c:pt>
                <c:pt idx="4">
                  <c:v>0.22688470458984375</c:v>
                </c:pt>
                <c:pt idx="5">
                  <c:v>0.22688470458984375</c:v>
                </c:pt>
                <c:pt idx="6">
                  <c:v>0.24031594848632812</c:v>
                </c:pt>
                <c:pt idx="7">
                  <c:v>0.22688470458984375</c:v>
                </c:pt>
                <c:pt idx="8">
                  <c:v>0.22688470458984375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DE-429A-B4ED-6463D639F3DE}"/>
            </c:ext>
          </c:extLst>
        </c:ser>
        <c:ser>
          <c:idx val="3"/>
          <c:order val="3"/>
          <c:tx>
            <c:strRef>
              <c:f>'Energy Data'!$BH$26</c:f>
              <c:strCache>
                <c:ptCount val="1"/>
                <c:pt idx="0">
                  <c:v>RX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'Energy Data'!$BD$27:$BD$35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Data'!$BH$27:$BH$35</c:f>
              <c:numCache>
                <c:formatCode>General</c:formatCode>
                <c:ptCount val="9"/>
                <c:pt idx="0">
                  <c:v>1.275504089355469</c:v>
                </c:pt>
                <c:pt idx="1">
                  <c:v>1.2755707092285156</c:v>
                </c:pt>
                <c:pt idx="2">
                  <c:v>1.2598484191894532</c:v>
                </c:pt>
                <c:pt idx="3">
                  <c:v>1.275370849609375</c:v>
                </c:pt>
                <c:pt idx="4">
                  <c:v>1.2597151794433594</c:v>
                </c:pt>
                <c:pt idx="5">
                  <c:v>1.2737719726562502</c:v>
                </c:pt>
                <c:pt idx="6">
                  <c:v>1.272239715576172</c:v>
                </c:pt>
                <c:pt idx="7">
                  <c:v>1.2763035278320314</c:v>
                </c:pt>
                <c:pt idx="8">
                  <c:v>1.2739718322753908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DE-429A-B4ED-6463D639F3DE}"/>
            </c:ext>
          </c:extLst>
        </c:ser>
        <c:ser>
          <c:idx val="4"/>
          <c:order val="4"/>
          <c:tx>
            <c:strRef>
              <c:f>'Energy Data'!$BI$26</c:f>
              <c:strCache>
                <c:ptCount val="1"/>
                <c:pt idx="0">
                  <c:v>Total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'Energy Data'!$BD$27:$BD$35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Data'!$BI$27:$BI$35</c:f>
              <c:numCache>
                <c:formatCode>General</c:formatCode>
                <c:ptCount val="9"/>
                <c:pt idx="0">
                  <c:v>1.679711282653809</c:v>
                </c:pt>
                <c:pt idx="1">
                  <c:v>1.6797149862670899</c:v>
                </c:pt>
                <c:pt idx="2">
                  <c:v>1.6633920559692383</c:v>
                </c:pt>
                <c:pt idx="3">
                  <c:v>1.6797676950073241</c:v>
                </c:pt>
                <c:pt idx="4">
                  <c:v>1.6632746920776369</c:v>
                </c:pt>
                <c:pt idx="5">
                  <c:v>1.6781082278442385</c:v>
                </c:pt>
                <c:pt idx="6">
                  <c:v>1.6878403863525393</c:v>
                </c:pt>
                <c:pt idx="7">
                  <c:v>1.6805739083862306</c:v>
                </c:pt>
                <c:pt idx="8">
                  <c:v>1.6783845309448244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DE-429A-B4ED-6463D639F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441096"/>
        <c:axId val="528442736"/>
      </c:lineChart>
      <c:catAx>
        <c:axId val="52844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42736"/>
        <c:crosses val="autoZero"/>
        <c:auto val="1"/>
        <c:lblAlgn val="ctr"/>
        <c:lblOffset val="100"/>
        <c:noMultiLvlLbl val="0"/>
      </c:catAx>
      <c:valAx>
        <c:axId val="5284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4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 Data'!$BE$14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'Energy Data'!$BD$15:$BD$23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Data'!$BE$15:$BE$23</c:f>
              <c:numCache>
                <c:formatCode>General</c:formatCode>
                <c:ptCount val="9"/>
                <c:pt idx="0">
                  <c:v>0.22844293212890623</c:v>
                </c:pt>
                <c:pt idx="1">
                  <c:v>0.22849035644531251</c:v>
                </c:pt>
                <c:pt idx="2">
                  <c:v>0.22855358886718746</c:v>
                </c:pt>
                <c:pt idx="3">
                  <c:v>0.22852197265625002</c:v>
                </c:pt>
                <c:pt idx="4">
                  <c:v>0.22856939697265624</c:v>
                </c:pt>
                <c:pt idx="5">
                  <c:v>0.22856939697265624</c:v>
                </c:pt>
                <c:pt idx="6">
                  <c:v>0.22858520507812502</c:v>
                </c:pt>
                <c:pt idx="7">
                  <c:v>0.22855358886718746</c:v>
                </c:pt>
                <c:pt idx="8">
                  <c:v>0.22853778076171874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8-412D-A960-061B51CDBF67}"/>
            </c:ext>
          </c:extLst>
        </c:ser>
        <c:ser>
          <c:idx val="1"/>
          <c:order val="1"/>
          <c:tx>
            <c:strRef>
              <c:f>'Energy Data'!$BF$14</c:f>
              <c:strCache>
                <c:ptCount val="1"/>
                <c:pt idx="0">
                  <c:v>LPM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'Energy Data'!$BD$15:$BD$23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Data'!$BF$15:$BF$23</c:f>
              <c:numCache>
                <c:formatCode>General</c:formatCode>
                <c:ptCount val="9"/>
                <c:pt idx="0">
                  <c:v>3.5368264770507815E-3</c:v>
                </c:pt>
                <c:pt idx="1">
                  <c:v>3.5367926025390629E-3</c:v>
                </c:pt>
                <c:pt idx="2">
                  <c:v>3.5367474365234374E-3</c:v>
                </c:pt>
                <c:pt idx="3">
                  <c:v>3.5367700195312497E-3</c:v>
                </c:pt>
                <c:pt idx="4">
                  <c:v>3.5367361450195311E-3</c:v>
                </c:pt>
                <c:pt idx="5">
                  <c:v>3.5367474365234374E-3</c:v>
                </c:pt>
                <c:pt idx="6">
                  <c:v>3.5367135620117188E-3</c:v>
                </c:pt>
                <c:pt idx="7">
                  <c:v>3.5367474365234374E-3</c:v>
                </c:pt>
                <c:pt idx="8">
                  <c:v>3.5367587280273442E-3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8-412D-A960-061B51CDBF67}"/>
            </c:ext>
          </c:extLst>
        </c:ser>
        <c:ser>
          <c:idx val="2"/>
          <c:order val="2"/>
          <c:tx>
            <c:strRef>
              <c:f>'Energy Data'!$BG$14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'Energy Data'!$BD$15:$BD$23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Data'!$BG$15:$BG$23</c:f>
              <c:numCache>
                <c:formatCode>General</c:formatCode>
                <c:ptCount val="9"/>
                <c:pt idx="0">
                  <c:v>0.27730352783203122</c:v>
                </c:pt>
                <c:pt idx="1">
                  <c:v>0.27730352783203122</c:v>
                </c:pt>
                <c:pt idx="2">
                  <c:v>0.27730352783203122</c:v>
                </c:pt>
                <c:pt idx="3">
                  <c:v>0.27730352783203122</c:v>
                </c:pt>
                <c:pt idx="4">
                  <c:v>0.27730352783203122</c:v>
                </c:pt>
                <c:pt idx="5">
                  <c:v>0.27730352783203122</c:v>
                </c:pt>
                <c:pt idx="6">
                  <c:v>0.27730352783203122</c:v>
                </c:pt>
                <c:pt idx="7">
                  <c:v>0.27730352783203122</c:v>
                </c:pt>
                <c:pt idx="8">
                  <c:v>0.27730352783203122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8-412D-A960-061B51CDBF67}"/>
            </c:ext>
          </c:extLst>
        </c:ser>
        <c:ser>
          <c:idx val="3"/>
          <c:order val="3"/>
          <c:tx>
            <c:strRef>
              <c:f>'Energy Data'!$BH$14</c:f>
              <c:strCache>
                <c:ptCount val="1"/>
                <c:pt idx="0">
                  <c:v>RX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'Energy Data'!$BD$15:$BD$23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Data'!$BH$15:$BH$23</c:f>
              <c:numCache>
                <c:formatCode>General</c:formatCode>
                <c:ptCount val="9"/>
                <c:pt idx="0">
                  <c:v>0.29459307861328127</c:v>
                </c:pt>
                <c:pt idx="1">
                  <c:v>0.29299420166015627</c:v>
                </c:pt>
                <c:pt idx="2">
                  <c:v>0.29266110229492187</c:v>
                </c:pt>
                <c:pt idx="3">
                  <c:v>0.29392687988281258</c:v>
                </c:pt>
                <c:pt idx="4">
                  <c:v>0.29266110229492187</c:v>
                </c:pt>
                <c:pt idx="5">
                  <c:v>0.29445983886718752</c:v>
                </c:pt>
                <c:pt idx="6">
                  <c:v>0.29412673950195317</c:v>
                </c:pt>
                <c:pt idx="7">
                  <c:v>0.29406011962890627</c:v>
                </c:pt>
                <c:pt idx="8">
                  <c:v>0.29379364013671877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68-412D-A960-061B51CDBF67}"/>
            </c:ext>
          </c:extLst>
        </c:ser>
        <c:ser>
          <c:idx val="4"/>
          <c:order val="4"/>
          <c:tx>
            <c:strRef>
              <c:f>'Energy Data'!$BI$14</c:f>
              <c:strCache>
                <c:ptCount val="1"/>
                <c:pt idx="0">
                  <c:v>Total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'Energy Data'!$BD$15:$BD$23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Data'!$BI$15:$BI$23</c:f>
              <c:numCache>
                <c:formatCode>General</c:formatCode>
                <c:ptCount val="9"/>
                <c:pt idx="0">
                  <c:v>0.80387636505126947</c:v>
                </c:pt>
                <c:pt idx="1">
                  <c:v>0.80232487854003898</c:v>
                </c:pt>
                <c:pt idx="2">
                  <c:v>0.80205496643066398</c:v>
                </c:pt>
                <c:pt idx="3">
                  <c:v>0.80328915039062498</c:v>
                </c:pt>
                <c:pt idx="4">
                  <c:v>0.80207076324462889</c:v>
                </c:pt>
                <c:pt idx="5">
                  <c:v>0.80386951110839844</c:v>
                </c:pt>
                <c:pt idx="6">
                  <c:v>0.80355218597412104</c:v>
                </c:pt>
                <c:pt idx="7">
                  <c:v>0.80345398376464838</c:v>
                </c:pt>
                <c:pt idx="8">
                  <c:v>0.80317170745849609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68-412D-A960-061B51CDB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90760"/>
        <c:axId val="386591088"/>
      </c:lineChart>
      <c:catAx>
        <c:axId val="3865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91088"/>
        <c:crosses val="autoZero"/>
        <c:auto val="1"/>
        <c:lblAlgn val="ctr"/>
        <c:lblOffset val="100"/>
        <c:noMultiLvlLbl val="0"/>
      </c:catAx>
      <c:valAx>
        <c:axId val="38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9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 Data'!$BE$2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'Energy Data'!$BD$3:$BD$11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Data'!$BE$3:$BE$11</c:f>
              <c:numCache>
                <c:formatCode>General</c:formatCode>
                <c:ptCount val="9"/>
                <c:pt idx="0">
                  <c:v>9.7377929687500003E-2</c:v>
                </c:pt>
                <c:pt idx="1">
                  <c:v>9.8674194335937493E-2</c:v>
                </c:pt>
                <c:pt idx="2">
                  <c:v>9.8769042968749984E-2</c:v>
                </c:pt>
                <c:pt idx="3">
                  <c:v>9.88006591796875E-2</c:v>
                </c:pt>
                <c:pt idx="4">
                  <c:v>9.894293212890623E-2</c:v>
                </c:pt>
                <c:pt idx="5">
                  <c:v>9.8690002441406244E-2</c:v>
                </c:pt>
                <c:pt idx="6">
                  <c:v>9.6318786621093749E-2</c:v>
                </c:pt>
                <c:pt idx="7">
                  <c:v>9.7994445800781232E-2</c:v>
                </c:pt>
                <c:pt idx="8">
                  <c:v>9.9148437499999992E-2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9-47E2-840B-D7E289CA3117}"/>
            </c:ext>
          </c:extLst>
        </c:ser>
        <c:ser>
          <c:idx val="1"/>
          <c:order val="1"/>
          <c:tx>
            <c:strRef>
              <c:f>'Energy Data'!$BF$2</c:f>
              <c:strCache>
                <c:ptCount val="1"/>
                <c:pt idx="0">
                  <c:v>LPM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'Energy Data'!$BD$3:$BD$11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Data'!$BF$3:$BF$11</c:f>
              <c:numCache>
                <c:formatCode>General</c:formatCode>
                <c:ptCount val="9"/>
                <c:pt idx="0">
                  <c:v>3.6304330444335937E-3</c:v>
                </c:pt>
                <c:pt idx="1">
                  <c:v>3.6296200561523441E-3</c:v>
                </c:pt>
                <c:pt idx="2">
                  <c:v>3.6294506835937504E-3</c:v>
                </c:pt>
                <c:pt idx="3">
                  <c:v>3.6294281005859381E-3</c:v>
                </c:pt>
                <c:pt idx="4">
                  <c:v>3.6293264770507817E-3</c:v>
                </c:pt>
                <c:pt idx="5">
                  <c:v>3.6296087646484378E-3</c:v>
                </c:pt>
                <c:pt idx="6">
                  <c:v>3.6308395385742189E-3</c:v>
                </c:pt>
                <c:pt idx="7">
                  <c:v>3.6299023437500002E-3</c:v>
                </c:pt>
                <c:pt idx="8">
                  <c:v>3.6291796875000002E-3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9-47E2-840B-D7E289CA3117}"/>
            </c:ext>
          </c:extLst>
        </c:ser>
        <c:ser>
          <c:idx val="2"/>
          <c:order val="2"/>
          <c:tx>
            <c:strRef>
              <c:f>'Energy Data'!$BG$2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'Energy Data'!$BD$3:$BD$11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Data'!$BG$3:$BG$11</c:f>
              <c:numCache>
                <c:formatCode>General</c:formatCode>
                <c:ptCount val="9"/>
                <c:pt idx="0">
                  <c:v>0.17426177978515628</c:v>
                </c:pt>
                <c:pt idx="1">
                  <c:v>0.17646588134765623</c:v>
                </c:pt>
                <c:pt idx="2">
                  <c:v>0.17667251586914062</c:v>
                </c:pt>
                <c:pt idx="3">
                  <c:v>0.17660363769531251</c:v>
                </c:pt>
                <c:pt idx="4">
                  <c:v>0.17646588134765623</c:v>
                </c:pt>
                <c:pt idx="5">
                  <c:v>0.1765347595214844</c:v>
                </c:pt>
                <c:pt idx="6">
                  <c:v>0.17433065795898436</c:v>
                </c:pt>
                <c:pt idx="7">
                  <c:v>0.17667251586914062</c:v>
                </c:pt>
                <c:pt idx="8">
                  <c:v>0.17646588134765623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9-47E2-840B-D7E289CA3117}"/>
            </c:ext>
          </c:extLst>
        </c:ser>
        <c:ser>
          <c:idx val="3"/>
          <c:order val="3"/>
          <c:tx>
            <c:strRef>
              <c:f>'Energy Data'!$BH$2</c:f>
              <c:strCache>
                <c:ptCount val="1"/>
                <c:pt idx="0">
                  <c:v>RX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'Energy Data'!$BD$3:$BD$11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Data'!$BH$3:$BH$11</c:f>
              <c:numCache>
                <c:formatCode>General</c:formatCode>
                <c:ptCount val="9"/>
                <c:pt idx="0">
                  <c:v>1.5928145446777344</c:v>
                </c:pt>
                <c:pt idx="1">
                  <c:v>1.5911490478515626</c:v>
                </c:pt>
                <c:pt idx="2">
                  <c:v>1.6063383789062502</c:v>
                </c:pt>
                <c:pt idx="3">
                  <c:v>1.606404998779297</c:v>
                </c:pt>
                <c:pt idx="4">
                  <c:v>1.6065382385253908</c:v>
                </c:pt>
                <c:pt idx="5">
                  <c:v>1.606404998779297</c:v>
                </c:pt>
                <c:pt idx="6">
                  <c:v>1.5783580322265629</c:v>
                </c:pt>
                <c:pt idx="7">
                  <c:v>1.6007423095703128</c:v>
                </c:pt>
                <c:pt idx="8">
                  <c:v>1.612867126464844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E9-47E2-840B-D7E289CA3117}"/>
            </c:ext>
          </c:extLst>
        </c:ser>
        <c:ser>
          <c:idx val="4"/>
          <c:order val="4"/>
          <c:tx>
            <c:strRef>
              <c:f>'Energy Data'!$BI$2</c:f>
              <c:strCache>
                <c:ptCount val="1"/>
                <c:pt idx="0">
                  <c:v>Total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'Energy Data'!$BD$3:$BD$11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Data'!$BI$3:$BI$11</c:f>
              <c:numCache>
                <c:formatCode>General</c:formatCode>
                <c:ptCount val="9"/>
                <c:pt idx="0">
                  <c:v>1.8680846871948242</c:v>
                </c:pt>
                <c:pt idx="1">
                  <c:v>1.8699187435913087</c:v>
                </c:pt>
                <c:pt idx="2">
                  <c:v>1.8854093884277345</c:v>
                </c:pt>
                <c:pt idx="3">
                  <c:v>1.8854387237548829</c:v>
                </c:pt>
                <c:pt idx="4">
                  <c:v>1.8855763784790041</c:v>
                </c:pt>
                <c:pt idx="5">
                  <c:v>1.885259369506836</c:v>
                </c:pt>
                <c:pt idx="6">
                  <c:v>1.8526383163452151</c:v>
                </c:pt>
                <c:pt idx="7">
                  <c:v>1.8790391735839846</c:v>
                </c:pt>
                <c:pt idx="8">
                  <c:v>1.8921106250000002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E9-47E2-840B-D7E289CA3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266568"/>
        <c:axId val="470268536"/>
      </c:lineChart>
      <c:catAx>
        <c:axId val="47026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68536"/>
        <c:crosses val="autoZero"/>
        <c:auto val="1"/>
        <c:lblAlgn val="ctr"/>
        <c:lblOffset val="100"/>
        <c:noMultiLvlLbl val="0"/>
      </c:catAx>
      <c:valAx>
        <c:axId val="47026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6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Power Consumption 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'Energy Analysis'!$H$1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'Energy Analysis'!$G$2:$G$4</c:f>
              <c:strCache>
                <c:ptCount val="3"/>
                <c:pt idx="0">
                  <c:v>LPP</c:v>
                </c:pt>
                <c:pt idx="1">
                  <c:v>ContikiMAC</c:v>
                </c:pt>
                <c:pt idx="2">
                  <c:v>CXMAC</c:v>
                </c:pt>
              </c:strCache>
            </c:strRef>
          </c:cat>
          <c:val>
            <c:numRef>
              <c:f>'Energy Analysis'!$H$2:$H$4</c:f>
              <c:numCache>
                <c:formatCode>General</c:formatCode>
                <c:ptCount val="3"/>
                <c:pt idx="0">
                  <c:v>9.6640218098958341E-2</c:v>
                </c:pt>
                <c:pt idx="1">
                  <c:v>0.44974235704210064</c:v>
                </c:pt>
                <c:pt idx="2">
                  <c:v>0.52026934136284719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D-460D-BF50-2E0D79AC733D}"/>
            </c:ext>
          </c:extLst>
        </c:ser>
        <c:ser>
          <c:idx val="1"/>
          <c:order val="1"/>
          <c:tx>
            <c:strRef>
              <c:f>'Energy Analysis'!$I$1</c:f>
              <c:strCache>
                <c:ptCount val="1"/>
                <c:pt idx="0">
                  <c:v>LPM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'Energy Analysis'!$G$2:$G$4</c:f>
              <c:strCache>
                <c:ptCount val="3"/>
                <c:pt idx="0">
                  <c:v>LPP</c:v>
                </c:pt>
                <c:pt idx="1">
                  <c:v>ContikiMAC</c:v>
                </c:pt>
                <c:pt idx="2">
                  <c:v>CXMAC</c:v>
                </c:pt>
              </c:strCache>
            </c:strRef>
          </c:cat>
          <c:val>
            <c:numRef>
              <c:f>'Energy Analysis'!$I$2:$I$4</c:f>
              <c:numCache>
                <c:formatCode>General</c:formatCode>
                <c:ptCount val="3"/>
                <c:pt idx="0">
                  <c:v>3.6310841878255209E-3</c:v>
                </c:pt>
                <c:pt idx="1">
                  <c:v>3.3734911092122405E-3</c:v>
                </c:pt>
                <c:pt idx="2">
                  <c:v>3.3283125474717883E-3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D-460D-BF50-2E0D79AC733D}"/>
            </c:ext>
          </c:extLst>
        </c:ser>
        <c:ser>
          <c:idx val="2"/>
          <c:order val="2"/>
          <c:tx>
            <c:strRef>
              <c:f>'Energy Analysis'!$J$1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'Energy Analysis'!$G$2:$G$4</c:f>
              <c:strCache>
                <c:ptCount val="3"/>
                <c:pt idx="0">
                  <c:v>LPP</c:v>
                </c:pt>
                <c:pt idx="1">
                  <c:v>ContikiMAC</c:v>
                </c:pt>
                <c:pt idx="2">
                  <c:v>CXMAC</c:v>
                </c:pt>
              </c:strCache>
            </c:strRef>
          </c:cat>
          <c:val>
            <c:numRef>
              <c:f>'Energy Analysis'!$J$2:$J$4</c:f>
              <c:numCache>
                <c:formatCode>General</c:formatCode>
                <c:ptCount val="3"/>
                <c:pt idx="0">
                  <c:v>0.17583067152235243</c:v>
                </c:pt>
                <c:pt idx="1">
                  <c:v>1.2170543721516929</c:v>
                </c:pt>
                <c:pt idx="2">
                  <c:v>0.99575645277235247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D-460D-BF50-2E0D79AC733D}"/>
            </c:ext>
          </c:extLst>
        </c:ser>
        <c:ser>
          <c:idx val="3"/>
          <c:order val="3"/>
          <c:tx>
            <c:strRef>
              <c:f>'Energy Analysis'!$K$1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'Energy Analysis'!$G$2:$G$4</c:f>
              <c:strCache>
                <c:ptCount val="3"/>
                <c:pt idx="0">
                  <c:v>LPP</c:v>
                </c:pt>
                <c:pt idx="1">
                  <c:v>ContikiMAC</c:v>
                </c:pt>
                <c:pt idx="2">
                  <c:v>CXMAC</c:v>
                </c:pt>
              </c:strCache>
            </c:strRef>
          </c:cat>
          <c:val>
            <c:numRef>
              <c:f>'Energy Analysis'!$K$2:$K$4</c:f>
              <c:numCache>
                <c:formatCode>General</c:formatCode>
                <c:ptCount val="3"/>
                <c:pt idx="0">
                  <c:v>3.6262825385199653</c:v>
                </c:pt>
                <c:pt idx="1">
                  <c:v>0.5186431138780383</c:v>
                </c:pt>
                <c:pt idx="2">
                  <c:v>1.4074558512369792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8D-460D-BF50-2E0D79AC7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0369088"/>
        <c:axId val="750372040"/>
        <c:axId val="0"/>
      </c:bar3DChart>
      <c:catAx>
        <c:axId val="75036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Radio Duty Cycle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72040"/>
        <c:crosses val="autoZero"/>
        <c:auto val="1"/>
        <c:lblAlgn val="ctr"/>
        <c:lblOffset val="100"/>
        <c:noMultiLvlLbl val="0"/>
      </c:catAx>
      <c:valAx>
        <c:axId val="7503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Power Consumption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6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95384951881017"/>
          <c:y val="0.19117927967337417"/>
          <c:w val="8.8935039370078739E-2"/>
          <c:h val="0.28257649949088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</a:t>
            </a:r>
            <a:r>
              <a:rPr lang="en-US" baseline="0"/>
              <a:t> Node Life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'Battery Lifetime'!$B$20</c:f>
              <c:strCache>
                <c:ptCount val="1"/>
                <c:pt idx="0">
                  <c:v>LPP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'Battery Lifetime'!$A$21:$A$25</c:f>
              <c:strCache>
                <c:ptCount val="5"/>
                <c:pt idx="0">
                  <c:v>1 Sec</c:v>
                </c:pt>
                <c:pt idx="1">
                  <c:v>2 Sec</c:v>
                </c:pt>
                <c:pt idx="2">
                  <c:v>3 Sec</c:v>
                </c:pt>
                <c:pt idx="3">
                  <c:v>4 Sec</c:v>
                </c:pt>
                <c:pt idx="4">
                  <c:v>5 Sec</c:v>
                </c:pt>
              </c:strCache>
            </c:strRef>
          </c:cat>
          <c:val>
            <c:numRef>
              <c:f>'Battery Lifetime'!$B$21:$B$25</c:f>
              <c:numCache>
                <c:formatCode>General</c:formatCode>
                <c:ptCount val="5"/>
                <c:pt idx="0">
                  <c:v>39.505760178064492</c:v>
                </c:pt>
                <c:pt idx="1">
                  <c:v>58.218157393328617</c:v>
                </c:pt>
                <c:pt idx="2">
                  <c:v>69.377716610384965</c:v>
                </c:pt>
                <c:pt idx="3">
                  <c:v>77.02143383023494</c:v>
                </c:pt>
                <c:pt idx="4">
                  <c:v>82.083711584958237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3-4948-A7A6-B51F2C27E755}"/>
            </c:ext>
          </c:extLst>
        </c:ser>
        <c:ser>
          <c:idx val="1"/>
          <c:order val="1"/>
          <c:tx>
            <c:strRef>
              <c:f>'Battery Lifetime'!$C$20</c:f>
              <c:strCache>
                <c:ptCount val="1"/>
                <c:pt idx="0">
                  <c:v>ContikiMAC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'Battery Lifetime'!$A$21:$A$25</c:f>
              <c:strCache>
                <c:ptCount val="5"/>
                <c:pt idx="0">
                  <c:v>1 Sec</c:v>
                </c:pt>
                <c:pt idx="1">
                  <c:v>2 Sec</c:v>
                </c:pt>
                <c:pt idx="2">
                  <c:v>3 Sec</c:v>
                </c:pt>
                <c:pt idx="3">
                  <c:v>4 Sec</c:v>
                </c:pt>
                <c:pt idx="4">
                  <c:v>5 Sec</c:v>
                </c:pt>
              </c:strCache>
            </c:strRef>
          </c:cat>
          <c:val>
            <c:numRef>
              <c:f>'Battery Lifetime'!$C$21:$C$25</c:f>
              <c:numCache>
                <c:formatCode>General</c:formatCode>
                <c:ptCount val="5"/>
                <c:pt idx="0">
                  <c:v>70.433903274967449</c:v>
                </c:pt>
                <c:pt idx="1">
                  <c:v>140.495635205453</c:v>
                </c:pt>
                <c:pt idx="2">
                  <c:v>146.49507021616128</c:v>
                </c:pt>
                <c:pt idx="3">
                  <c:v>172.45801683048774</c:v>
                </c:pt>
                <c:pt idx="4">
                  <c:v>191.97075205610707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3-4948-A7A6-B51F2C27E755}"/>
            </c:ext>
          </c:extLst>
        </c:ser>
        <c:ser>
          <c:idx val="2"/>
          <c:order val="2"/>
          <c:tx>
            <c:strRef>
              <c:f>'Battery Lifetime'!$D$20</c:f>
              <c:strCache>
                <c:ptCount val="1"/>
                <c:pt idx="0">
                  <c:v>CXMAC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'Battery Lifetime'!$A$21:$A$25</c:f>
              <c:strCache>
                <c:ptCount val="5"/>
                <c:pt idx="0">
                  <c:v>1 Sec</c:v>
                </c:pt>
                <c:pt idx="1">
                  <c:v>2 Sec</c:v>
                </c:pt>
                <c:pt idx="2">
                  <c:v>3 Sec</c:v>
                </c:pt>
                <c:pt idx="3">
                  <c:v>4 Sec</c:v>
                </c:pt>
                <c:pt idx="4">
                  <c:v>5 Sec</c:v>
                </c:pt>
              </c:strCache>
            </c:strRef>
          </c:cat>
          <c:val>
            <c:numRef>
              <c:f>'Battery Lifetime'!$D$21:$D$25</c:f>
              <c:numCache>
                <c:formatCode>General</c:formatCode>
                <c:ptCount val="5"/>
                <c:pt idx="0">
                  <c:v>52.673958638656167</c:v>
                </c:pt>
                <c:pt idx="1">
                  <c:v>71.104305466207194</c:v>
                </c:pt>
                <c:pt idx="2">
                  <c:v>81.089459215841686</c:v>
                </c:pt>
                <c:pt idx="3">
                  <c:v>87.777798292758533</c:v>
                </c:pt>
                <c:pt idx="4">
                  <c:v>91.943632130618681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63-4948-A7A6-B51F2C27E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6958984"/>
        <c:axId val="506961608"/>
        <c:axId val="0"/>
      </c:bar3DChart>
      <c:catAx>
        <c:axId val="5069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Interval betwen Two Packets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107131216441084"/>
              <c:y val="0.82356997890415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61608"/>
        <c:crosses val="autoZero"/>
        <c:auto val="1"/>
        <c:lblAlgn val="ctr"/>
        <c:lblOffset val="100"/>
        <c:noMultiLvlLbl val="0"/>
      </c:catAx>
      <c:valAx>
        <c:axId val="50696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Node Life Time in Days</a:t>
                </a:r>
              </a:p>
            </c:rich>
          </c:tx>
          <c:layout>
            <c:manualLayout>
              <c:xMode val="edge"/>
              <c:yMode val="edge"/>
              <c:x val="4.2271031910484876E-2"/>
              <c:y val="0.20166466911032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12726435511351"/>
          <c:y val="0.10085695325908756"/>
          <c:w val="0.29577736606453603"/>
          <c:h val="6.8079134361897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RDC</a:t>
            </a:r>
            <a:r>
              <a:rPr lang="en-US" baseline="0"/>
              <a:t> Tics Analysis</a:t>
            </a:r>
            <a:endParaRPr lang="en-US"/>
          </a:p>
        </c:rich>
      </c:tx>
      <c:layout>
        <c:manualLayout>
          <c:xMode val="edge"/>
          <c:yMode val="edge"/>
          <c:x val="0.3622430008748907"/>
          <c:y val="6.7259671092854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'TICS Analysis'!$A$30</c:f>
              <c:strCache>
                <c:ptCount val="1"/>
                <c:pt idx="0">
                  <c:v>ContikiMAC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'TICS Analysis'!$B$29:$E$29</c:f>
              <c:strCache>
                <c:ptCount val="4"/>
                <c:pt idx="0">
                  <c:v>CPU</c:v>
                </c:pt>
                <c:pt idx="1">
                  <c:v>LPM</c:v>
                </c:pt>
                <c:pt idx="2">
                  <c:v>TX</c:v>
                </c:pt>
                <c:pt idx="3">
                  <c:v>RX</c:v>
                </c:pt>
              </c:strCache>
            </c:strRef>
          </c:cat>
          <c:val>
            <c:numRef>
              <c:f>'TICS Analysis'!$B$30:$E$30</c:f>
              <c:numCache>
                <c:formatCode>0.00%</c:formatCode>
                <c:ptCount val="4"/>
                <c:pt idx="0">
                  <c:v>8.1549072265624994E-2</c:v>
                </c:pt>
                <c:pt idx="1">
                  <c:v>0.90564575195312502</c:v>
                </c:pt>
                <c:pt idx="2">
                  <c:v>4.9145507812500003E-2</c:v>
                </c:pt>
                <c:pt idx="3">
                  <c:v>2.22320556640625E-2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4-4AC7-BEE6-9E2A19256B70}"/>
            </c:ext>
          </c:extLst>
        </c:ser>
        <c:ser>
          <c:idx val="1"/>
          <c:order val="1"/>
          <c:tx>
            <c:strRef>
              <c:f>'TICS Analysis'!$A$31</c:f>
              <c:strCache>
                <c:ptCount val="1"/>
                <c:pt idx="0">
                  <c:v>LPP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'TICS Analysis'!$B$29:$E$29</c:f>
              <c:strCache>
                <c:ptCount val="4"/>
                <c:pt idx="0">
                  <c:v>CPU</c:v>
                </c:pt>
                <c:pt idx="1">
                  <c:v>LPM</c:v>
                </c:pt>
                <c:pt idx="2">
                  <c:v>TX</c:v>
                </c:pt>
                <c:pt idx="3">
                  <c:v>RX</c:v>
                </c:pt>
              </c:strCache>
            </c:strRef>
          </c:cat>
          <c:val>
            <c:numRef>
              <c:f>'TICS Analysis'!$B$31:$E$31</c:f>
              <c:numCache>
                <c:formatCode>0.00%</c:formatCode>
                <c:ptCount val="4"/>
                <c:pt idx="0">
                  <c:v>3.3975219726562499E-2</c:v>
                </c:pt>
                <c:pt idx="1">
                  <c:v>0.828521728515625</c:v>
                </c:pt>
                <c:pt idx="2">
                  <c:v>7.7392578124999998E-3</c:v>
                </c:pt>
                <c:pt idx="3">
                  <c:v>0.165863037109375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4-4AC7-BEE6-9E2A19256B70}"/>
            </c:ext>
          </c:extLst>
        </c:ser>
        <c:ser>
          <c:idx val="2"/>
          <c:order val="2"/>
          <c:tx>
            <c:strRef>
              <c:f>'TICS Analysis'!$A$32</c:f>
              <c:strCache>
                <c:ptCount val="1"/>
                <c:pt idx="0">
                  <c:v>CXMAC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'TICS Analysis'!$B$29:$E$29</c:f>
              <c:strCache>
                <c:ptCount val="4"/>
                <c:pt idx="0">
                  <c:v>CPU</c:v>
                </c:pt>
                <c:pt idx="1">
                  <c:v>LPM</c:v>
                </c:pt>
                <c:pt idx="2">
                  <c:v>TX</c:v>
                </c:pt>
                <c:pt idx="3">
                  <c:v>RX</c:v>
                </c:pt>
              </c:strCache>
            </c:strRef>
          </c:cat>
          <c:val>
            <c:numRef>
              <c:f>'TICS Analysis'!$B$32:$E$32</c:f>
              <c:numCache>
                <c:formatCode>0.00%</c:formatCode>
                <c:ptCount val="4"/>
                <c:pt idx="0">
                  <c:v>0.1026153564453125</c:v>
                </c:pt>
                <c:pt idx="1">
                  <c:v>0.89730529785156254</c:v>
                </c:pt>
                <c:pt idx="2">
                  <c:v>4.5236206054687499E-2</c:v>
                </c:pt>
                <c:pt idx="3">
                  <c:v>6.4843750000000006E-2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4-4AC7-BEE6-9E2A19256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2969208"/>
        <c:axId val="742966912"/>
        <c:axId val="0"/>
      </c:bar3DChart>
      <c:catAx>
        <c:axId val="742969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 Modes of Sensor Node</a:t>
                </a:r>
              </a:p>
            </c:rich>
          </c:tx>
          <c:layout>
            <c:manualLayout>
              <c:xMode val="edge"/>
              <c:yMode val="edge"/>
              <c:x val="0.37360411198600169"/>
              <c:y val="0.87714346766034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66912"/>
        <c:crosses val="autoZero"/>
        <c:auto val="1"/>
        <c:lblAlgn val="ctr"/>
        <c:lblOffset val="100"/>
        <c:noMultiLvlLbl val="0"/>
      </c:catAx>
      <c:valAx>
        <c:axId val="7429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Tics 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6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0033070866141736"/>
          <c:y val="0.16096760472902602"/>
          <c:w val="0.37711614173228347"/>
          <c:h val="7.223163302930397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'TICS Analysis'!$B$29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'TICS Analysis'!$A$30:$A$32</c:f>
              <c:strCache>
                <c:ptCount val="3"/>
                <c:pt idx="0">
                  <c:v>ContikiMAC</c:v>
                </c:pt>
                <c:pt idx="1">
                  <c:v>LPP</c:v>
                </c:pt>
                <c:pt idx="2">
                  <c:v>CXMAC</c:v>
                </c:pt>
              </c:strCache>
            </c:strRef>
          </c:cat>
          <c:val>
            <c:numRef>
              <c:f>'TICS Analysis'!$B$30:$B$32</c:f>
              <c:numCache>
                <c:formatCode>0.00%</c:formatCode>
                <c:ptCount val="3"/>
                <c:pt idx="0">
                  <c:v>8.1549072265624994E-2</c:v>
                </c:pt>
                <c:pt idx="1">
                  <c:v>3.3975219726562499E-2</c:v>
                </c:pt>
                <c:pt idx="2">
                  <c:v>0.1026153564453125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C-4C30-B663-6FBD0E8A4B23}"/>
            </c:ext>
          </c:extLst>
        </c:ser>
        <c:ser>
          <c:idx val="1"/>
          <c:order val="1"/>
          <c:tx>
            <c:strRef>
              <c:f>'TICS Analysis'!$C$29</c:f>
              <c:strCache>
                <c:ptCount val="1"/>
                <c:pt idx="0">
                  <c:v>LPM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'TICS Analysis'!$A$30:$A$32</c:f>
              <c:strCache>
                <c:ptCount val="3"/>
                <c:pt idx="0">
                  <c:v>ContikiMAC</c:v>
                </c:pt>
                <c:pt idx="1">
                  <c:v>LPP</c:v>
                </c:pt>
                <c:pt idx="2">
                  <c:v>CXMAC</c:v>
                </c:pt>
              </c:strCache>
            </c:strRef>
          </c:cat>
          <c:val>
            <c:numRef>
              <c:f>'TICS Analysis'!$C$30:$C$32</c:f>
              <c:numCache>
                <c:formatCode>0.00%</c:formatCode>
                <c:ptCount val="3"/>
                <c:pt idx="0">
                  <c:v>0.90564575195312502</c:v>
                </c:pt>
                <c:pt idx="1">
                  <c:v>0.828521728515625</c:v>
                </c:pt>
                <c:pt idx="2">
                  <c:v>0.89730529785156254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C-4C30-B663-6FBD0E8A4B23}"/>
            </c:ext>
          </c:extLst>
        </c:ser>
        <c:ser>
          <c:idx val="2"/>
          <c:order val="2"/>
          <c:tx>
            <c:strRef>
              <c:f>'TICS Analysis'!$D$29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'TICS Analysis'!$A$30:$A$32</c:f>
              <c:strCache>
                <c:ptCount val="3"/>
                <c:pt idx="0">
                  <c:v>ContikiMAC</c:v>
                </c:pt>
                <c:pt idx="1">
                  <c:v>LPP</c:v>
                </c:pt>
                <c:pt idx="2">
                  <c:v>CXMAC</c:v>
                </c:pt>
              </c:strCache>
            </c:strRef>
          </c:cat>
          <c:val>
            <c:numRef>
              <c:f>'TICS Analysis'!$D$30:$D$32</c:f>
              <c:numCache>
                <c:formatCode>0.00%</c:formatCode>
                <c:ptCount val="3"/>
                <c:pt idx="0">
                  <c:v>4.9145507812500003E-2</c:v>
                </c:pt>
                <c:pt idx="1">
                  <c:v>7.7392578124999998E-3</c:v>
                </c:pt>
                <c:pt idx="2">
                  <c:v>4.5236206054687499E-2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4C-4C30-B663-6FBD0E8A4B23}"/>
            </c:ext>
          </c:extLst>
        </c:ser>
        <c:ser>
          <c:idx val="3"/>
          <c:order val="3"/>
          <c:tx>
            <c:strRef>
              <c:f>'TICS Analysis'!$E$29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'TICS Analysis'!$A$30:$A$32</c:f>
              <c:strCache>
                <c:ptCount val="3"/>
                <c:pt idx="0">
                  <c:v>ContikiMAC</c:v>
                </c:pt>
                <c:pt idx="1">
                  <c:v>LPP</c:v>
                </c:pt>
                <c:pt idx="2">
                  <c:v>CXMAC</c:v>
                </c:pt>
              </c:strCache>
            </c:strRef>
          </c:cat>
          <c:val>
            <c:numRef>
              <c:f>'TICS Analysis'!$E$30:$E$32</c:f>
              <c:numCache>
                <c:formatCode>0.00%</c:formatCode>
                <c:ptCount val="3"/>
                <c:pt idx="0">
                  <c:v>2.22320556640625E-2</c:v>
                </c:pt>
                <c:pt idx="1">
                  <c:v>0.165863037109375</c:v>
                </c:pt>
                <c:pt idx="2">
                  <c:v>6.4843750000000006E-2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4C-4C30-B663-6FBD0E8A4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4303808"/>
        <c:axId val="814304136"/>
        <c:axId val="0"/>
      </c:bar3DChart>
      <c:catAx>
        <c:axId val="8143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04136"/>
        <c:crosses val="autoZero"/>
        <c:auto val="1"/>
        <c:lblAlgn val="ctr"/>
        <c:lblOffset val="100"/>
        <c:noMultiLvlLbl val="0"/>
      </c:catAx>
      <c:valAx>
        <c:axId val="81430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</a:t>
            </a:r>
            <a:r>
              <a:rPr lang="en-US" baseline="0"/>
              <a:t> Cycle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DutyCycle!$A$39</c:f>
              <c:strCache>
                <c:ptCount val="1"/>
                <c:pt idx="0">
                  <c:v>LPP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DutyCycle!$A$40:$A$49</c:f>
              <c:numCache>
                <c:formatCode>0.00%</c:formatCode>
                <c:ptCount val="10"/>
                <c:pt idx="0">
                  <c:v>0.17686439078745184</c:v>
                </c:pt>
                <c:pt idx="1">
                  <c:v>0.17367660155916406</c:v>
                </c:pt>
                <c:pt idx="2">
                  <c:v>0.1736324983288719</c:v>
                </c:pt>
                <c:pt idx="3">
                  <c:v>0.17262575118037179</c:v>
                </c:pt>
                <c:pt idx="4">
                  <c:v>0.17557724947189762</c:v>
                </c:pt>
                <c:pt idx="5">
                  <c:v>0.17508933284916101</c:v>
                </c:pt>
                <c:pt idx="6">
                  <c:v>0.17496253658596136</c:v>
                </c:pt>
                <c:pt idx="7">
                  <c:v>0.1751841522284403</c:v>
                </c:pt>
                <c:pt idx="8">
                  <c:v>0.17287325739985293</c:v>
                </c:pt>
                <c:pt idx="9">
                  <c:v>0.17147705388834122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0-48D3-A3B8-FAFE39E63D85}"/>
            </c:ext>
          </c:extLst>
        </c:ser>
        <c:ser>
          <c:idx val="1"/>
          <c:order val="1"/>
          <c:tx>
            <c:strRef>
              <c:f>DutyCycle!$B$39</c:f>
              <c:strCache>
                <c:ptCount val="1"/>
                <c:pt idx="0">
                  <c:v>ContikiMAC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DutyCycle!$B$40:$B$49</c:f>
              <c:numCache>
                <c:formatCode>0.00%</c:formatCode>
                <c:ptCount val="10"/>
                <c:pt idx="0">
                  <c:v>8.8886062319929487E-2</c:v>
                </c:pt>
                <c:pt idx="1">
                  <c:v>7.2303421498435771E-2</c:v>
                </c:pt>
                <c:pt idx="2">
                  <c:v>8.08258056640625E-2</c:v>
                </c:pt>
                <c:pt idx="3">
                  <c:v>7.9153442382812494E-2</c:v>
                </c:pt>
                <c:pt idx="4">
                  <c:v>7.9122924804687494E-2</c:v>
                </c:pt>
                <c:pt idx="5">
                  <c:v>7.9745483398437497E-2</c:v>
                </c:pt>
                <c:pt idx="6">
                  <c:v>7.9138183593749994E-2</c:v>
                </c:pt>
                <c:pt idx="7">
                  <c:v>7.91473388671875E-2</c:v>
                </c:pt>
                <c:pt idx="8">
                  <c:v>7.9031200938924198E-2</c:v>
                </c:pt>
                <c:pt idx="9">
                  <c:v>7.1586343847857642E-2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0-48D3-A3B8-FAFE39E63D85}"/>
            </c:ext>
          </c:extLst>
        </c:ser>
        <c:ser>
          <c:idx val="2"/>
          <c:order val="2"/>
          <c:tx>
            <c:strRef>
              <c:f>DutyCycle!$C$39</c:f>
              <c:strCache>
                <c:ptCount val="1"/>
                <c:pt idx="0">
                  <c:v>CXMAC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DutyCycle!$C$40:$C$49</c:f>
              <c:numCache>
                <c:formatCode>0.00%</c:formatCode>
                <c:ptCount val="10"/>
                <c:pt idx="0">
                  <c:v>0.11899584246911805</c:v>
                </c:pt>
                <c:pt idx="1">
                  <c:v>0.11008869111929048</c:v>
                </c:pt>
                <c:pt idx="2">
                  <c:v>0.10985134025715601</c:v>
                </c:pt>
                <c:pt idx="3">
                  <c:v>0.10359620912081138</c:v>
                </c:pt>
                <c:pt idx="4">
                  <c:v>0.11007953511936372</c:v>
                </c:pt>
                <c:pt idx="5">
                  <c:v>0.10985744412670412</c:v>
                </c:pt>
                <c:pt idx="6">
                  <c:v>0.10985240356173111</c:v>
                </c:pt>
                <c:pt idx="7">
                  <c:v>0.104782543302567</c:v>
                </c:pt>
                <c:pt idx="8">
                  <c:v>0.10913336080208763</c:v>
                </c:pt>
                <c:pt idx="9">
                  <c:v>0.11007648311938814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0-48D3-A3B8-FAFE39E63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269040"/>
        <c:axId val="608269368"/>
      </c:lineChart>
      <c:catAx>
        <c:axId val="60826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69368"/>
        <c:crosses val="autoZero"/>
        <c:auto val="1"/>
        <c:lblAlgn val="ctr"/>
        <c:lblOffset val="100"/>
        <c:noMultiLvlLbl val="0"/>
      </c:catAx>
      <c:valAx>
        <c:axId val="60826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DutyCycle!$A$39</c:f>
              <c:strCache>
                <c:ptCount val="1"/>
                <c:pt idx="0">
                  <c:v>LPP</c:v>
                </c:pt>
              </c:strCache>
            </c:strRef>
          </c:tx>
          <c:spPr>
            <a:ln w="19050" cap="sq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DutyCycle!$A$40:$A$49</c:f>
              <c:numCache>
                <c:formatCode>0.00%</c:formatCode>
                <c:ptCount val="10"/>
                <c:pt idx="0">
                  <c:v>0.17686439078745184</c:v>
                </c:pt>
                <c:pt idx="1">
                  <c:v>0.17367660155916406</c:v>
                </c:pt>
                <c:pt idx="2">
                  <c:v>0.1736324983288719</c:v>
                </c:pt>
                <c:pt idx="3">
                  <c:v>0.17262575118037179</c:v>
                </c:pt>
                <c:pt idx="4">
                  <c:v>0.17557724947189762</c:v>
                </c:pt>
                <c:pt idx="5">
                  <c:v>0.17508933284916101</c:v>
                </c:pt>
                <c:pt idx="6">
                  <c:v>0.17496253658596136</c:v>
                </c:pt>
                <c:pt idx="7">
                  <c:v>0.1751841522284403</c:v>
                </c:pt>
                <c:pt idx="8">
                  <c:v>0.17287325739985293</c:v>
                </c:pt>
                <c:pt idx="9">
                  <c:v>0.17147705388834122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6-4CB3-90EC-6233535FFDB1}"/>
            </c:ext>
          </c:extLst>
        </c:ser>
        <c:ser>
          <c:idx val="1"/>
          <c:order val="1"/>
          <c:tx>
            <c:strRef>
              <c:f>DutyCycle!$B$39</c:f>
              <c:strCache>
                <c:ptCount val="1"/>
                <c:pt idx="0">
                  <c:v>ContikiMAC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DutyCycle!$B$40:$B$49</c:f>
              <c:numCache>
                <c:formatCode>0.00%</c:formatCode>
                <c:ptCount val="10"/>
                <c:pt idx="0">
                  <c:v>8.8886062319929487E-2</c:v>
                </c:pt>
                <c:pt idx="1">
                  <c:v>7.2303421498435771E-2</c:v>
                </c:pt>
                <c:pt idx="2">
                  <c:v>8.08258056640625E-2</c:v>
                </c:pt>
                <c:pt idx="3">
                  <c:v>7.9153442382812494E-2</c:v>
                </c:pt>
                <c:pt idx="4">
                  <c:v>7.9122924804687494E-2</c:v>
                </c:pt>
                <c:pt idx="5">
                  <c:v>7.9745483398437497E-2</c:v>
                </c:pt>
                <c:pt idx="6">
                  <c:v>7.9138183593749994E-2</c:v>
                </c:pt>
                <c:pt idx="7">
                  <c:v>7.91473388671875E-2</c:v>
                </c:pt>
                <c:pt idx="8">
                  <c:v>7.9031200938924198E-2</c:v>
                </c:pt>
                <c:pt idx="9">
                  <c:v>7.1586343847857642E-2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6-4CB3-90EC-6233535FFDB1}"/>
            </c:ext>
          </c:extLst>
        </c:ser>
        <c:ser>
          <c:idx val="2"/>
          <c:order val="2"/>
          <c:tx>
            <c:strRef>
              <c:f>DutyCycle!$C$39</c:f>
              <c:strCache>
                <c:ptCount val="1"/>
                <c:pt idx="0">
                  <c:v>CXMAC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DutyCycle!$C$40:$C$49</c:f>
              <c:numCache>
                <c:formatCode>0.00%</c:formatCode>
                <c:ptCount val="10"/>
                <c:pt idx="0">
                  <c:v>0.11899584246911805</c:v>
                </c:pt>
                <c:pt idx="1">
                  <c:v>0.11008869111929048</c:v>
                </c:pt>
                <c:pt idx="2">
                  <c:v>0.10985134025715601</c:v>
                </c:pt>
                <c:pt idx="3">
                  <c:v>0.10359620912081138</c:v>
                </c:pt>
                <c:pt idx="4">
                  <c:v>0.11007953511936372</c:v>
                </c:pt>
                <c:pt idx="5">
                  <c:v>0.10985744412670412</c:v>
                </c:pt>
                <c:pt idx="6">
                  <c:v>0.10985240356173111</c:v>
                </c:pt>
                <c:pt idx="7">
                  <c:v>0.104782543302567</c:v>
                </c:pt>
                <c:pt idx="8">
                  <c:v>0.10913336080208763</c:v>
                </c:pt>
                <c:pt idx="9">
                  <c:v>0.11007648311938814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6-4CB3-90EC-6233535FF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371768"/>
        <c:axId val="305366848"/>
      </c:lineChart>
      <c:catAx>
        <c:axId val="305371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66848"/>
        <c:crosses val="autoZero"/>
        <c:auto val="1"/>
        <c:lblAlgn val="ctr"/>
        <c:lblOffset val="100"/>
        <c:noMultiLvlLbl val="0"/>
      </c:catAx>
      <c:valAx>
        <c:axId val="3053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prstDash val="sysDash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71768"/>
        <c:crosses val="autoZero"/>
        <c:crossBetween val="between"/>
      </c:valAx>
      <c:spPr>
        <a:noFill/>
        <a:ln w="0">
          <a:noFill/>
        </a:ln>
        <a:effectLst/>
      </c:spPr>
    </c:plotArea>
    <c:legend>
      <c:legendPos val="b"/>
      <c:layout>
        <c:manualLayout>
          <c:xMode val="edge"/>
          <c:yMode val="edge"/>
          <c:x val="0.39643000874890638"/>
          <c:y val="0.7181707494896471"/>
          <c:w val="0.5182508748906387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Power Consumption (mW)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 Data'!$B$53</c:f>
              <c:strCache>
                <c:ptCount val="1"/>
                <c:pt idx="0">
                  <c:v>LPP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'Energy Data'!$A$54:$A$62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Data'!$B$54:$B$62</c:f>
              <c:numCache>
                <c:formatCode>General</c:formatCode>
                <c:ptCount val="9"/>
                <c:pt idx="0">
                  <c:v>3.8985647094726565</c:v>
                </c:pt>
                <c:pt idx="1">
                  <c:v>3.8960463653564452</c:v>
                </c:pt>
                <c:pt idx="2">
                  <c:v>3.8720550360107424</c:v>
                </c:pt>
                <c:pt idx="3">
                  <c:v>3.9399065637207031</c:v>
                </c:pt>
                <c:pt idx="4">
                  <c:v>3.9306319482421879</c:v>
                </c:pt>
                <c:pt idx="5">
                  <c:v>3.9271727960205087</c:v>
                </c:pt>
                <c:pt idx="6">
                  <c:v>3.9312824404907234</c:v>
                </c:pt>
                <c:pt idx="7">
                  <c:v>3.8790575524902353</c:v>
                </c:pt>
                <c:pt idx="8">
                  <c:v>3.8467431991577148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5-4B78-B491-24196EEE1F62}"/>
            </c:ext>
          </c:extLst>
        </c:ser>
        <c:ser>
          <c:idx val="1"/>
          <c:order val="1"/>
          <c:tx>
            <c:strRef>
              <c:f>'Energy Data'!$C$53</c:f>
              <c:strCache>
                <c:ptCount val="1"/>
                <c:pt idx="0">
                  <c:v>ContikiMAC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'Energy Data'!$A$54:$A$62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Data'!$C$54:$C$62</c:f>
              <c:numCache>
                <c:formatCode>General</c:formatCode>
                <c:ptCount val="9"/>
                <c:pt idx="0">
                  <c:v>2.0203149700927732</c:v>
                </c:pt>
                <c:pt idx="1">
                  <c:v>2.2665482989501955</c:v>
                </c:pt>
                <c:pt idx="2">
                  <c:v>2.2292507678222657</c:v>
                </c:pt>
                <c:pt idx="3">
                  <c:v>2.2285845690917974</c:v>
                </c:pt>
                <c:pt idx="4">
                  <c:v>2.2427595053100586</c:v>
                </c:pt>
                <c:pt idx="5">
                  <c:v>2.2289966525268556</c:v>
                </c:pt>
                <c:pt idx="6">
                  <c:v>2.2291807153320313</c:v>
                </c:pt>
                <c:pt idx="7">
                  <c:v>2.2284079473876952</c:v>
                </c:pt>
                <c:pt idx="8">
                  <c:v>2.0252765811157225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5-4B78-B491-24196EEE1F62}"/>
            </c:ext>
          </c:extLst>
        </c:ser>
        <c:ser>
          <c:idx val="2"/>
          <c:order val="2"/>
          <c:tx>
            <c:strRef>
              <c:f>'Energy Data'!$D$53</c:f>
              <c:strCache>
                <c:ptCount val="1"/>
                <c:pt idx="0">
                  <c:v>CXMAC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'Energy Data'!$A$54:$A$62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Data'!$D$54:$D$62</c:f>
              <c:numCache>
                <c:formatCode>General</c:formatCode>
                <c:ptCount val="9"/>
                <c:pt idx="0">
                  <c:v>2.9713878091430663</c:v>
                </c:pt>
                <c:pt idx="1">
                  <c:v>2.966510906982422</c:v>
                </c:pt>
                <c:pt idx="2">
                  <c:v>2.7751621347045901</c:v>
                </c:pt>
                <c:pt idx="3">
                  <c:v>2.9714091049194336</c:v>
                </c:pt>
                <c:pt idx="4">
                  <c:v>2.9666576852416995</c:v>
                </c:pt>
                <c:pt idx="5">
                  <c:v>2.9812511636352541</c:v>
                </c:pt>
                <c:pt idx="6">
                  <c:v>2.787591223754883</c:v>
                </c:pt>
                <c:pt idx="7">
                  <c:v>2.9499613110351568</c:v>
                </c:pt>
                <c:pt idx="8">
                  <c:v>2.9713582818603514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5-4B78-B491-24196EEE1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958232"/>
        <c:axId val="694958560"/>
      </c:lineChart>
      <c:catAx>
        <c:axId val="694958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58560"/>
        <c:crosses val="autoZero"/>
        <c:auto val="1"/>
        <c:lblAlgn val="ctr"/>
        <c:lblOffset val="100"/>
        <c:noMultiLvlLbl val="0"/>
      </c:catAx>
      <c:valAx>
        <c:axId val="694958560"/>
        <c:scaling>
          <c:orientation val="minMax"/>
        </c:scaling>
        <c:delete val="0"/>
        <c:axPos val="l"/>
        <c:majorGridlines>
          <c:spPr>
            <a:ln w="9525" cap="flat" cmpd="dbl" algn="ctr">
              <a:solidFill>
                <a:schemeClr val="accent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Power Consumption (mW)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17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58232"/>
        <c:crosses val="autoZero"/>
        <c:crossBetween val="between"/>
      </c:valAx>
      <c:spPr>
        <a:noFill/>
        <a:ln>
          <a:noFill/>
          <a:prstDash val="sysDash"/>
        </a:ln>
        <a:effectLst/>
      </c:spPr>
    </c:plotArea>
    <c:legend>
      <c:legendPos val="b"/>
      <c:layout>
        <c:manualLayout>
          <c:xMode val="edge"/>
          <c:yMode val="edge"/>
          <c:x val="0.4797633420822397"/>
          <c:y val="0.70214015225213178"/>
          <c:w val="0.5182508748906387"/>
          <c:h val="8.256936934299033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 Data'!$F$2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'Energy Data'!$E$3:$E$11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Data'!$F$3:$F$11</c:f>
              <c:numCache>
                <c:formatCode>General</c:formatCode>
                <c:ptCount val="9"/>
                <c:pt idx="0">
                  <c:v>9.5607421874999987E-2</c:v>
                </c:pt>
                <c:pt idx="1">
                  <c:v>9.6951110839843743E-2</c:v>
                </c:pt>
                <c:pt idx="2">
                  <c:v>9.4611511230468764E-2</c:v>
                </c:pt>
                <c:pt idx="3">
                  <c:v>9.8705810546874981E-2</c:v>
                </c:pt>
                <c:pt idx="4">
                  <c:v>9.8690002441406244E-2</c:v>
                </c:pt>
                <c:pt idx="5">
                  <c:v>9.862677001953124E-2</c:v>
                </c:pt>
                <c:pt idx="6">
                  <c:v>9.7140808105468754E-2</c:v>
                </c:pt>
                <c:pt idx="7">
                  <c:v>9.5148986816406253E-2</c:v>
                </c:pt>
                <c:pt idx="8">
                  <c:v>9.427954101562501E-2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D-4B1D-8E94-2DE1BC870181}"/>
            </c:ext>
          </c:extLst>
        </c:ser>
        <c:ser>
          <c:idx val="1"/>
          <c:order val="1"/>
          <c:tx>
            <c:strRef>
              <c:f>'Energy Data'!$G$2</c:f>
              <c:strCache>
                <c:ptCount val="1"/>
                <c:pt idx="0">
                  <c:v>LPM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'Energy Data'!$E$3:$E$11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Data'!$G$3:$G$11</c:f>
              <c:numCache>
                <c:formatCode>General</c:formatCode>
                <c:ptCount val="9"/>
                <c:pt idx="0">
                  <c:v>3.6338317871093748E-3</c:v>
                </c:pt>
                <c:pt idx="1">
                  <c:v>3.630105590820313E-3</c:v>
                </c:pt>
                <c:pt idx="2">
                  <c:v>3.6320928955078124E-3</c:v>
                </c:pt>
                <c:pt idx="3">
                  <c:v>3.6284570312499998E-3</c:v>
                </c:pt>
                <c:pt idx="4">
                  <c:v>3.6298120117187497E-3</c:v>
                </c:pt>
                <c:pt idx="5">
                  <c:v>3.6292474365234376E-3</c:v>
                </c:pt>
                <c:pt idx="6">
                  <c:v>3.6310427856445309E-3</c:v>
                </c:pt>
                <c:pt idx="7">
                  <c:v>3.632747802734375E-3</c:v>
                </c:pt>
                <c:pt idx="8">
                  <c:v>3.6324203491210939E-3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D-4B1D-8E94-2DE1BC870181}"/>
            </c:ext>
          </c:extLst>
        </c:ser>
        <c:ser>
          <c:idx val="2"/>
          <c:order val="2"/>
          <c:tx>
            <c:strRef>
              <c:f>'Energy Data'!$H$2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'Energy Data'!$E$3:$E$11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Data'!$H$3:$H$11</c:f>
              <c:numCache>
                <c:formatCode>General</c:formatCode>
                <c:ptCount val="9"/>
                <c:pt idx="0">
                  <c:v>0.1765347595214844</c:v>
                </c:pt>
                <c:pt idx="1">
                  <c:v>0.17467504882812498</c:v>
                </c:pt>
                <c:pt idx="2">
                  <c:v>0.1746061706542969</c:v>
                </c:pt>
                <c:pt idx="3">
                  <c:v>0.17681027221679688</c:v>
                </c:pt>
                <c:pt idx="4">
                  <c:v>0.17681027221679688</c:v>
                </c:pt>
                <c:pt idx="5">
                  <c:v>0.17687915039062502</c:v>
                </c:pt>
                <c:pt idx="6">
                  <c:v>0.17681027221679688</c:v>
                </c:pt>
                <c:pt idx="7">
                  <c:v>0.17467504882812498</c:v>
                </c:pt>
                <c:pt idx="8">
                  <c:v>0.17467504882812498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DD-4B1D-8E94-2DE1BC870181}"/>
            </c:ext>
          </c:extLst>
        </c:ser>
        <c:ser>
          <c:idx val="3"/>
          <c:order val="3"/>
          <c:tx>
            <c:strRef>
              <c:f>'Energy Data'!$I$2</c:f>
              <c:strCache>
                <c:ptCount val="1"/>
                <c:pt idx="0">
                  <c:v>RX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'Energy Data'!$E$3:$E$11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Data'!$I$3:$I$11</c:f>
              <c:numCache>
                <c:formatCode>General</c:formatCode>
                <c:ptCount val="9"/>
                <c:pt idx="0">
                  <c:v>3.6227886962890627</c:v>
                </c:pt>
                <c:pt idx="1">
                  <c:v>3.6207901000976563</c:v>
                </c:pt>
                <c:pt idx="2">
                  <c:v>3.5992052612304688</c:v>
                </c:pt>
                <c:pt idx="3">
                  <c:v>3.6607620239257814</c:v>
                </c:pt>
                <c:pt idx="4">
                  <c:v>3.6515018615722661</c:v>
                </c:pt>
                <c:pt idx="5">
                  <c:v>3.6480376281738289</c:v>
                </c:pt>
                <c:pt idx="6">
                  <c:v>3.6537003173828131</c:v>
                </c:pt>
                <c:pt idx="7">
                  <c:v>3.6056007690429697</c:v>
                </c:pt>
                <c:pt idx="8">
                  <c:v>3.5741561889648437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DD-4B1D-8E94-2DE1BC870181}"/>
            </c:ext>
          </c:extLst>
        </c:ser>
        <c:ser>
          <c:idx val="4"/>
          <c:order val="4"/>
          <c:tx>
            <c:strRef>
              <c:f>'Energy Data'!$J$2</c:f>
              <c:strCache>
                <c:ptCount val="1"/>
                <c:pt idx="0">
                  <c:v>Total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'Energy Data'!$E$3:$E$11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Data'!$J$3:$J$11</c:f>
              <c:numCache>
                <c:formatCode>General</c:formatCode>
                <c:ptCount val="9"/>
                <c:pt idx="0">
                  <c:v>3.8985647094726565</c:v>
                </c:pt>
                <c:pt idx="1">
                  <c:v>3.8960463653564452</c:v>
                </c:pt>
                <c:pt idx="2">
                  <c:v>3.8720550360107424</c:v>
                </c:pt>
                <c:pt idx="3">
                  <c:v>3.9399065637207031</c:v>
                </c:pt>
                <c:pt idx="4">
                  <c:v>3.9306319482421879</c:v>
                </c:pt>
                <c:pt idx="5">
                  <c:v>3.9271727960205087</c:v>
                </c:pt>
                <c:pt idx="6">
                  <c:v>3.9312824404907234</c:v>
                </c:pt>
                <c:pt idx="7">
                  <c:v>3.8790575524902353</c:v>
                </c:pt>
                <c:pt idx="8">
                  <c:v>3.8467431991577148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DD-4B1D-8E94-2DE1BC870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75568"/>
        <c:axId val="476674256"/>
      </c:lineChart>
      <c:catAx>
        <c:axId val="476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74256"/>
        <c:crosses val="autoZero"/>
        <c:auto val="1"/>
        <c:lblAlgn val="ctr"/>
        <c:lblOffset val="100"/>
        <c:noMultiLvlLbl val="0"/>
      </c:catAx>
      <c:valAx>
        <c:axId val="4766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 Data'!$F$26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'Energy Data'!$E$27:$E$35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Data'!$F$27:$F$35</c:f>
              <c:numCache>
                <c:formatCode>General</c:formatCode>
                <c:ptCount val="9"/>
                <c:pt idx="0">
                  <c:v>0.53154754638671875</c:v>
                </c:pt>
                <c:pt idx="1">
                  <c:v>0.53180047607421865</c:v>
                </c:pt>
                <c:pt idx="2">
                  <c:v>0.48017120361328125</c:v>
                </c:pt>
                <c:pt idx="3">
                  <c:v>0.53176885986328126</c:v>
                </c:pt>
                <c:pt idx="4">
                  <c:v>0.53181628417968752</c:v>
                </c:pt>
                <c:pt idx="5">
                  <c:v>0.53219567871093743</c:v>
                </c:pt>
                <c:pt idx="6">
                  <c:v>0.48029766845703126</c:v>
                </c:pt>
                <c:pt idx="7">
                  <c:v>0.53104168701171872</c:v>
                </c:pt>
                <c:pt idx="8">
                  <c:v>0.53178466796875001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9-4EE7-9B8A-FBEB7ED11D3A}"/>
            </c:ext>
          </c:extLst>
        </c:ser>
        <c:ser>
          <c:idx val="1"/>
          <c:order val="1"/>
          <c:tx>
            <c:strRef>
              <c:f>'Energy Data'!$G$26</c:f>
              <c:strCache>
                <c:ptCount val="1"/>
                <c:pt idx="0">
                  <c:v>LPM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'Energy Data'!$E$27:$E$35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Data'!$G$27:$G$35</c:f>
              <c:numCache>
                <c:formatCode>General</c:formatCode>
                <c:ptCount val="9"/>
                <c:pt idx="0">
                  <c:v>3.3200296020507816E-3</c:v>
                </c:pt>
                <c:pt idx="1">
                  <c:v>3.3199279785156252E-3</c:v>
                </c:pt>
                <c:pt idx="2">
                  <c:v>3.3576303100585937E-3</c:v>
                </c:pt>
                <c:pt idx="3">
                  <c:v>3.3198715209960933E-3</c:v>
                </c:pt>
                <c:pt idx="4">
                  <c:v>3.3199166870117188E-3</c:v>
                </c:pt>
                <c:pt idx="5">
                  <c:v>3.3417092895507818E-3</c:v>
                </c:pt>
                <c:pt idx="6">
                  <c:v>3.3355780029296878E-3</c:v>
                </c:pt>
                <c:pt idx="7">
                  <c:v>3.3202893066406254E-3</c:v>
                </c:pt>
                <c:pt idx="8">
                  <c:v>3.3198602294921878E-3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9-4EE7-9B8A-FBEB7ED11D3A}"/>
            </c:ext>
          </c:extLst>
        </c:ser>
        <c:ser>
          <c:idx val="2"/>
          <c:order val="2"/>
          <c:tx>
            <c:strRef>
              <c:f>'Energy Data'!$H$26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'Energy Data'!$E$27:$E$35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Data'!$H$27:$H$35</c:f>
              <c:numCache>
                <c:formatCode>General</c:formatCode>
                <c:ptCount val="9"/>
                <c:pt idx="0">
                  <c:v>1.0209811706542968</c:v>
                </c:pt>
                <c:pt idx="1">
                  <c:v>1.0209811706542968</c:v>
                </c:pt>
                <c:pt idx="2">
                  <c:v>0.907538818359375</c:v>
                </c:pt>
                <c:pt idx="3">
                  <c:v>1.0209811706542968</c:v>
                </c:pt>
                <c:pt idx="4">
                  <c:v>1.0209122924804688</c:v>
                </c:pt>
                <c:pt idx="5">
                  <c:v>1.0209811706542968</c:v>
                </c:pt>
                <c:pt idx="6">
                  <c:v>0.907538818359375</c:v>
                </c:pt>
                <c:pt idx="7">
                  <c:v>1.0209122924804688</c:v>
                </c:pt>
                <c:pt idx="8">
                  <c:v>1.0209811706542968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9-4EE7-9B8A-FBEB7ED11D3A}"/>
            </c:ext>
          </c:extLst>
        </c:ser>
        <c:ser>
          <c:idx val="3"/>
          <c:order val="3"/>
          <c:tx>
            <c:strRef>
              <c:f>'Energy Data'!$I$26</c:f>
              <c:strCache>
                <c:ptCount val="1"/>
                <c:pt idx="0">
                  <c:v>RX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'Energy Data'!$E$27:$E$35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Data'!$I$27:$I$35</c:f>
              <c:numCache>
                <c:formatCode>General</c:formatCode>
                <c:ptCount val="9"/>
                <c:pt idx="0">
                  <c:v>1.4155390625000002</c:v>
                </c:pt>
                <c:pt idx="1">
                  <c:v>1.4104093322753908</c:v>
                </c:pt>
                <c:pt idx="2">
                  <c:v>1.3840944824218753</c:v>
                </c:pt>
                <c:pt idx="3">
                  <c:v>1.4153392028808596</c:v>
                </c:pt>
                <c:pt idx="4">
                  <c:v>1.4106091918945314</c:v>
                </c:pt>
                <c:pt idx="5">
                  <c:v>1.4247326049804689</c:v>
                </c:pt>
                <c:pt idx="6">
                  <c:v>1.396419158935547</c:v>
                </c:pt>
                <c:pt idx="7">
                  <c:v>1.3946870422363284</c:v>
                </c:pt>
                <c:pt idx="8">
                  <c:v>1.4152725830078126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29-4EE7-9B8A-FBEB7ED11D3A}"/>
            </c:ext>
          </c:extLst>
        </c:ser>
        <c:ser>
          <c:idx val="4"/>
          <c:order val="4"/>
          <c:tx>
            <c:strRef>
              <c:f>'Energy Data'!$J$26</c:f>
              <c:strCache>
                <c:ptCount val="1"/>
                <c:pt idx="0">
                  <c:v>Total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'Energy Data'!$E$27:$E$35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'Energy Data'!$J$27:$J$35</c:f>
              <c:numCache>
                <c:formatCode>General</c:formatCode>
                <c:ptCount val="9"/>
                <c:pt idx="0">
                  <c:v>2.9713878091430663</c:v>
                </c:pt>
                <c:pt idx="1">
                  <c:v>2.966510906982422</c:v>
                </c:pt>
                <c:pt idx="2">
                  <c:v>2.7751621347045901</c:v>
                </c:pt>
                <c:pt idx="3">
                  <c:v>2.9714091049194336</c:v>
                </c:pt>
                <c:pt idx="4">
                  <c:v>2.9666576852416995</c:v>
                </c:pt>
                <c:pt idx="5">
                  <c:v>2.9812511636352541</c:v>
                </c:pt>
                <c:pt idx="6">
                  <c:v>2.787591223754883</c:v>
                </c:pt>
                <c:pt idx="7">
                  <c:v>2.9499613110351568</c:v>
                </c:pt>
                <c:pt idx="8">
                  <c:v>2.9713582818603514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29-4EE7-9B8A-FBEB7ED11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770152"/>
        <c:axId val="371991376"/>
      </c:lineChart>
      <c:catAx>
        <c:axId val="37477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91376"/>
        <c:crosses val="autoZero"/>
        <c:auto val="1"/>
        <c:lblAlgn val="ctr"/>
        <c:lblOffset val="100"/>
        <c:noMultiLvlLbl val="0"/>
      </c:catAx>
      <c:valAx>
        <c:axId val="3719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5</xdr:row>
      <xdr:rowOff>114301</xdr:rowOff>
    </xdr:from>
    <xdr:to>
      <xdr:col>7</xdr:col>
      <xdr:colOff>533401</xdr:colOff>
      <xdr:row>19</xdr:row>
      <xdr:rowOff>171451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54C837-5E75-45A4-8DE4-0093937AE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300037</xdr:colOff>
      <xdr:row>2</xdr:row>
      <xdr:rowOff>128586</xdr:rowOff>
    </xdr:from>
    <xdr:to>
      <xdr:col>18</xdr:col>
      <xdr:colOff>495300</xdr:colOff>
      <xdr:row>17</xdr:row>
      <xdr:rowOff>76199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9ECBEF-AA66-4286-A463-C4AEE2330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419100</xdr:colOff>
      <xdr:row>26</xdr:row>
      <xdr:rowOff>157162</xdr:rowOff>
    </xdr:from>
    <xdr:to>
      <xdr:col>17</xdr:col>
      <xdr:colOff>114300</xdr:colOff>
      <xdr:row>42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E14BFC-3EDE-4F65-AC6B-D54DE7C3B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257175</xdr:colOff>
      <xdr:row>32</xdr:row>
      <xdr:rowOff>138112</xdr:rowOff>
    </xdr:from>
    <xdr:to>
      <xdr:col>7</xdr:col>
      <xdr:colOff>561975</xdr:colOff>
      <xdr:row>47</xdr:row>
      <xdr:rowOff>23812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2F252D-C95D-4465-8D5A-F592D6AFB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38</xdr:row>
      <xdr:rowOff>11112</xdr:rowOff>
    </xdr:from>
    <xdr:to>
      <xdr:col>10</xdr:col>
      <xdr:colOff>355600</xdr:colOff>
      <xdr:row>49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90F95B-FFA4-41E6-B02B-57C796BF4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257175</xdr:colOff>
      <xdr:row>35</xdr:row>
      <xdr:rowOff>69850</xdr:rowOff>
    </xdr:from>
    <xdr:to>
      <xdr:col>18</xdr:col>
      <xdr:colOff>561975</xdr:colOff>
      <xdr:row>50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C891B-BE09-4F21-BE3C-9CFC4DEA1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49</xdr:row>
      <xdr:rowOff>0</xdr:rowOff>
    </xdr:from>
    <xdr:to>
      <xdr:col>12</xdr:col>
      <xdr:colOff>523875</xdr:colOff>
      <xdr:row>62</xdr:row>
      <xdr:rowOff>112713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08B4D31-BF60-450C-B337-15B2AA36F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3</xdr:row>
      <xdr:rowOff>52387</xdr:rowOff>
    </xdr:from>
    <xdr:to>
      <xdr:col>11</xdr:col>
      <xdr:colOff>47625</xdr:colOff>
      <xdr:row>11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98F2B-72F9-4417-BE54-600DC2CCF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361950</xdr:colOff>
      <xdr:row>26</xdr:row>
      <xdr:rowOff>100012</xdr:rowOff>
    </xdr:from>
    <xdr:to>
      <xdr:col>11</xdr:col>
      <xdr:colOff>114300</xdr:colOff>
      <xdr:row>34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2B3919-3434-466F-BD8A-ADC87C50C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295275</xdr:colOff>
      <xdr:row>13</xdr:row>
      <xdr:rowOff>152400</xdr:rowOff>
    </xdr:from>
    <xdr:to>
      <xdr:col>11</xdr:col>
      <xdr:colOff>152400</xdr:colOff>
      <xdr:row>23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FED57E-CB1B-4B28-9648-3D8B462E5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161925</xdr:colOff>
      <xdr:row>26</xdr:row>
      <xdr:rowOff>142875</xdr:rowOff>
    </xdr:from>
    <xdr:to>
      <xdr:col>23</xdr:col>
      <xdr:colOff>142875</xdr:colOff>
      <xdr:row>34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83F77B-AD42-41FF-9CD8-49A09B99F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85725</xdr:colOff>
      <xdr:row>14</xdr:row>
      <xdr:rowOff>100012</xdr:rowOff>
    </xdr:from>
    <xdr:to>
      <xdr:col>20</xdr:col>
      <xdr:colOff>552450</xdr:colOff>
      <xdr:row>22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B30B85-EA52-4477-B3AD-2105CEC45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161925</xdr:colOff>
      <xdr:row>2</xdr:row>
      <xdr:rowOff>166687</xdr:rowOff>
    </xdr:from>
    <xdr:to>
      <xdr:col>23</xdr:col>
      <xdr:colOff>0</xdr:colOff>
      <xdr:row>10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1FB41B-F2A5-417C-874D-A1729C712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133350</xdr:colOff>
      <xdr:row>26</xdr:row>
      <xdr:rowOff>138112</xdr:rowOff>
    </xdr:from>
    <xdr:to>
      <xdr:col>33</xdr:col>
      <xdr:colOff>104775</xdr:colOff>
      <xdr:row>34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C857B4-CB20-44A6-A8E5-26151FDF5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171450</xdr:colOff>
      <xdr:row>14</xdr:row>
      <xdr:rowOff>80962</xdr:rowOff>
    </xdr:from>
    <xdr:to>
      <xdr:col>33</xdr:col>
      <xdr:colOff>381000</xdr:colOff>
      <xdr:row>23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B36B82-F9E3-427D-BD14-0BAED908F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447674</xdr:colOff>
      <xdr:row>3</xdr:row>
      <xdr:rowOff>52387</xdr:rowOff>
    </xdr:from>
    <xdr:to>
      <xdr:col>36</xdr:col>
      <xdr:colOff>76199</xdr:colOff>
      <xdr:row>11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6548A7-2315-4E1B-9581-19E555954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342900</xdr:colOff>
      <xdr:row>2</xdr:row>
      <xdr:rowOff>61912</xdr:rowOff>
    </xdr:from>
    <xdr:to>
      <xdr:col>46</xdr:col>
      <xdr:colOff>400050</xdr:colOff>
      <xdr:row>10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5F50B3-F380-4B2B-92C4-0D04FD8D2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428625</xdr:colOff>
      <xdr:row>13</xdr:row>
      <xdr:rowOff>185737</xdr:rowOff>
    </xdr:from>
    <xdr:to>
      <xdr:col>46</xdr:col>
      <xdr:colOff>304800</xdr:colOff>
      <xdr:row>22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AE6B8B-7845-4353-8CE2-B8033CBC3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552450</xdr:colOff>
      <xdr:row>26</xdr:row>
      <xdr:rowOff>42862</xdr:rowOff>
    </xdr:from>
    <xdr:to>
      <xdr:col>46</xdr:col>
      <xdr:colOff>342900</xdr:colOff>
      <xdr:row>34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A7C5DE-B46A-4870-BC5D-A31484B49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53</xdr:col>
      <xdr:colOff>590550</xdr:colOff>
      <xdr:row>26</xdr:row>
      <xdr:rowOff>109537</xdr:rowOff>
    </xdr:from>
    <xdr:to>
      <xdr:col>60</xdr:col>
      <xdr:colOff>85725</xdr:colOff>
      <xdr:row>35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F2688F-8E0E-464A-A55E-0580B2119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53</xdr:col>
      <xdr:colOff>438150</xdr:colOff>
      <xdr:row>14</xdr:row>
      <xdr:rowOff>33337</xdr:rowOff>
    </xdr:from>
    <xdr:to>
      <xdr:col>59</xdr:col>
      <xdr:colOff>571500</xdr:colOff>
      <xdr:row>23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BBCDDF3-9F1A-4102-B87D-E3661979D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53</xdr:col>
      <xdr:colOff>523875</xdr:colOff>
      <xdr:row>2</xdr:row>
      <xdr:rowOff>23812</xdr:rowOff>
    </xdr:from>
    <xdr:to>
      <xdr:col>59</xdr:col>
      <xdr:colOff>438150</xdr:colOff>
      <xdr:row>10</xdr:row>
      <xdr:rowOff>161925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D9B2CD8-EE24-4290-8D5D-0C851312B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6</xdr:row>
      <xdr:rowOff>42861</xdr:rowOff>
    </xdr:from>
    <xdr:to>
      <xdr:col>14</xdr:col>
      <xdr:colOff>47625</xdr:colOff>
      <xdr:row>22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F05BDD-8CC0-489A-908A-DFA64671E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19</xdr:row>
      <xdr:rowOff>14286</xdr:rowOff>
    </xdr:from>
    <xdr:to>
      <xdr:col>13</xdr:col>
      <xdr:colOff>400050</xdr:colOff>
      <xdr:row>35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37C22-62A4-428D-9BC0-C47883901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AB0C-EC03-457F-9A51-3390F8F03978}">
  <dimension ref="A1:H155"/>
  <sheetViews>
    <sheetView tabSelected="1" topLeftCell="A68" workbookViewId="0">
      <selection activeCell="M82" sqref="M82"/>
    </sheetView>
  </sheetViews>
  <sheetFormatPr defaultRowHeight="14.4" x14ac:dyDescent="0.3"/>
  <sheetData>
    <row r="1" spans="1:8" x14ac:dyDescent="0.3">
      <c r="A1" s="7" t="s">
        <v>32</v>
      </c>
      <c r="B1" s="7"/>
      <c r="C1" s="7"/>
      <c r="D1" s="7"/>
      <c r="E1" s="7"/>
      <c r="F1" s="7"/>
      <c r="G1" s="7"/>
      <c r="H1" s="7"/>
    </row>
    <row r="2" spans="1:8" x14ac:dyDescent="0.3">
      <c r="A2">
        <v>30172</v>
      </c>
      <c r="B2">
        <v>637526</v>
      </c>
      <c r="C2">
        <v>5130</v>
      </c>
      <c r="D2">
        <v>112962</v>
      </c>
      <c r="E2">
        <v>30172</v>
      </c>
      <c r="F2">
        <v>637526</v>
      </c>
      <c r="G2">
        <v>5130</v>
      </c>
      <c r="H2">
        <v>112962</v>
      </c>
    </row>
    <row r="3" spans="1:8" x14ac:dyDescent="0.3">
      <c r="A3">
        <v>42268</v>
      </c>
      <c r="B3">
        <v>1281166</v>
      </c>
      <c r="C3">
        <v>10256</v>
      </c>
      <c r="D3">
        <v>221722</v>
      </c>
      <c r="E3">
        <v>12096</v>
      </c>
      <c r="F3">
        <v>643640</v>
      </c>
      <c r="G3">
        <v>5126</v>
      </c>
      <c r="H3">
        <v>108760</v>
      </c>
    </row>
    <row r="4" spans="1:8" x14ac:dyDescent="0.3">
      <c r="A4">
        <v>54534</v>
      </c>
      <c r="B4">
        <v>1924146</v>
      </c>
      <c r="C4">
        <v>15328</v>
      </c>
      <c r="D4">
        <v>330422</v>
      </c>
      <c r="E4">
        <v>12266</v>
      </c>
      <c r="F4">
        <v>642980</v>
      </c>
      <c r="G4">
        <v>5072</v>
      </c>
      <c r="H4">
        <v>108700</v>
      </c>
    </row>
    <row r="5" spans="1:8" x14ac:dyDescent="0.3">
      <c r="A5">
        <v>66504</v>
      </c>
      <c r="B5">
        <v>2567478</v>
      </c>
      <c r="C5">
        <v>20398</v>
      </c>
      <c r="D5">
        <v>438474</v>
      </c>
      <c r="E5">
        <v>11970</v>
      </c>
      <c r="F5">
        <v>643332</v>
      </c>
      <c r="G5">
        <v>5070</v>
      </c>
      <c r="H5">
        <v>108052</v>
      </c>
    </row>
    <row r="6" spans="1:8" x14ac:dyDescent="0.3">
      <c r="A6">
        <v>78992</v>
      </c>
      <c r="B6">
        <v>3210166</v>
      </c>
      <c r="C6">
        <v>25532</v>
      </c>
      <c r="D6">
        <v>548374</v>
      </c>
      <c r="E6">
        <v>12488</v>
      </c>
      <c r="F6">
        <v>642688</v>
      </c>
      <c r="G6">
        <v>5134</v>
      </c>
      <c r="H6">
        <v>109900</v>
      </c>
    </row>
    <row r="7" spans="1:8" x14ac:dyDescent="0.3">
      <c r="A7">
        <v>91478</v>
      </c>
      <c r="B7">
        <v>3853094</v>
      </c>
      <c r="C7">
        <v>30666</v>
      </c>
      <c r="D7">
        <v>657996</v>
      </c>
      <c r="E7">
        <v>12486</v>
      </c>
      <c r="F7">
        <v>642928</v>
      </c>
      <c r="G7">
        <v>5134</v>
      </c>
      <c r="H7">
        <v>109622</v>
      </c>
    </row>
    <row r="8" spans="1:8" x14ac:dyDescent="0.3">
      <c r="A8">
        <v>103956</v>
      </c>
      <c r="B8">
        <v>4495922</v>
      </c>
      <c r="C8">
        <v>35802</v>
      </c>
      <c r="D8">
        <v>767514</v>
      </c>
      <c r="E8">
        <v>12478</v>
      </c>
      <c r="F8">
        <v>642828</v>
      </c>
      <c r="G8">
        <v>5136</v>
      </c>
      <c r="H8">
        <v>109518</v>
      </c>
    </row>
    <row r="9" spans="1:8" x14ac:dyDescent="0.3">
      <c r="A9">
        <v>116246</v>
      </c>
      <c r="B9">
        <v>5139068</v>
      </c>
      <c r="C9">
        <v>40936</v>
      </c>
      <c r="D9">
        <v>877202</v>
      </c>
      <c r="E9">
        <v>12290</v>
      </c>
      <c r="F9">
        <v>643146</v>
      </c>
      <c r="G9">
        <v>5134</v>
      </c>
      <c r="H9">
        <v>109688</v>
      </c>
    </row>
    <row r="10" spans="1:8" x14ac:dyDescent="0.3">
      <c r="A10">
        <v>128284</v>
      </c>
      <c r="B10">
        <v>5782516</v>
      </c>
      <c r="C10">
        <v>46008</v>
      </c>
      <c r="D10">
        <v>985446</v>
      </c>
      <c r="E10">
        <v>12038</v>
      </c>
      <c r="F10">
        <v>643448</v>
      </c>
      <c r="G10">
        <v>5072</v>
      </c>
      <c r="H10">
        <v>108244</v>
      </c>
    </row>
    <row r="11" spans="1:8" x14ac:dyDescent="0.3">
      <c r="A11">
        <v>140212</v>
      </c>
      <c r="B11">
        <v>6425906</v>
      </c>
      <c r="C11">
        <v>51080</v>
      </c>
      <c r="D11">
        <v>1092746</v>
      </c>
      <c r="E11">
        <v>11928</v>
      </c>
      <c r="F11">
        <v>643390</v>
      </c>
      <c r="G11">
        <v>5072</v>
      </c>
      <c r="H11">
        <v>107300</v>
      </c>
    </row>
    <row r="12" spans="1:8" x14ac:dyDescent="0.3">
      <c r="A12">
        <v>152322</v>
      </c>
      <c r="B12">
        <v>7069134</v>
      </c>
      <c r="C12">
        <v>56208</v>
      </c>
      <c r="D12">
        <v>1200980</v>
      </c>
      <c r="E12">
        <v>12110</v>
      </c>
      <c r="F12">
        <v>643228</v>
      </c>
      <c r="G12">
        <v>5128</v>
      </c>
      <c r="H12">
        <v>108234</v>
      </c>
    </row>
    <row r="13" spans="1:8" x14ac:dyDescent="0.3">
      <c r="A13">
        <v>164810</v>
      </c>
      <c r="B13">
        <v>7711802</v>
      </c>
      <c r="C13">
        <v>61336</v>
      </c>
      <c r="D13">
        <v>1310030</v>
      </c>
      <c r="E13">
        <v>12488</v>
      </c>
      <c r="F13">
        <v>642668</v>
      </c>
      <c r="G13">
        <v>5128</v>
      </c>
      <c r="H13">
        <v>109050</v>
      </c>
    </row>
    <row r="14" spans="1:8" x14ac:dyDescent="0.3">
      <c r="A14">
        <v>177302</v>
      </c>
      <c r="B14">
        <v>8354726</v>
      </c>
      <c r="C14">
        <v>66468</v>
      </c>
      <c r="D14">
        <v>1419666</v>
      </c>
      <c r="E14">
        <v>12492</v>
      </c>
      <c r="F14">
        <v>642924</v>
      </c>
      <c r="G14">
        <v>5132</v>
      </c>
      <c r="H14">
        <v>109636</v>
      </c>
    </row>
    <row r="15" spans="1:8" x14ac:dyDescent="0.3">
      <c r="A15">
        <v>189792</v>
      </c>
      <c r="B15">
        <v>8997672</v>
      </c>
      <c r="C15">
        <v>71538</v>
      </c>
      <c r="D15">
        <v>1529902</v>
      </c>
      <c r="E15">
        <v>12490</v>
      </c>
      <c r="F15">
        <v>642946</v>
      </c>
      <c r="G15">
        <v>5070</v>
      </c>
      <c r="H15">
        <v>110236</v>
      </c>
    </row>
    <row r="16" spans="1:8" x14ac:dyDescent="0.3">
      <c r="A16">
        <v>202288</v>
      </c>
      <c r="B16">
        <v>9640406</v>
      </c>
      <c r="C16">
        <v>77180</v>
      </c>
      <c r="D16">
        <v>1640044</v>
      </c>
      <c r="E16">
        <v>12496</v>
      </c>
      <c r="F16">
        <v>642734</v>
      </c>
      <c r="G16">
        <v>5642</v>
      </c>
      <c r="H16">
        <v>110142</v>
      </c>
    </row>
    <row r="17" spans="1:8" x14ac:dyDescent="0.3">
      <c r="A17">
        <v>214766</v>
      </c>
      <c r="B17">
        <v>10283326</v>
      </c>
      <c r="C17">
        <v>82310</v>
      </c>
      <c r="D17">
        <v>1749684</v>
      </c>
      <c r="E17">
        <v>12478</v>
      </c>
      <c r="F17">
        <v>642920</v>
      </c>
      <c r="G17">
        <v>5130</v>
      </c>
      <c r="H17">
        <v>109640</v>
      </c>
    </row>
    <row r="18" spans="1:8" x14ac:dyDescent="0.3">
      <c r="A18">
        <v>226818</v>
      </c>
      <c r="B18">
        <v>10926542</v>
      </c>
      <c r="C18">
        <v>87378</v>
      </c>
      <c r="D18">
        <v>1858562</v>
      </c>
      <c r="E18">
        <v>12052</v>
      </c>
      <c r="F18">
        <v>643216</v>
      </c>
      <c r="G18">
        <v>5068</v>
      </c>
      <c r="H18">
        <v>108878</v>
      </c>
    </row>
    <row r="19" spans="1:8" x14ac:dyDescent="0.3">
      <c r="A19">
        <v>239264</v>
      </c>
      <c r="B19">
        <v>11569490</v>
      </c>
      <c r="C19">
        <v>92510</v>
      </c>
      <c r="D19">
        <v>1968214</v>
      </c>
      <c r="E19">
        <v>12446</v>
      </c>
      <c r="F19">
        <v>642948</v>
      </c>
      <c r="G19">
        <v>5132</v>
      </c>
      <c r="H19">
        <v>109652</v>
      </c>
    </row>
    <row r="20" spans="1:8" x14ac:dyDescent="0.3">
      <c r="A20">
        <v>251746</v>
      </c>
      <c r="B20">
        <v>12212424</v>
      </c>
      <c r="C20">
        <v>97652</v>
      </c>
      <c r="D20">
        <v>2077840</v>
      </c>
      <c r="E20">
        <v>12482</v>
      </c>
      <c r="F20">
        <v>642934</v>
      </c>
      <c r="G20">
        <v>5142</v>
      </c>
      <c r="H20">
        <v>109626</v>
      </c>
    </row>
    <row r="21" spans="1:8" x14ac:dyDescent="0.3">
      <c r="A21">
        <v>264232</v>
      </c>
      <c r="B21">
        <v>12855354</v>
      </c>
      <c r="C21">
        <v>102778</v>
      </c>
      <c r="D21">
        <v>2187474</v>
      </c>
      <c r="E21">
        <v>12486</v>
      </c>
      <c r="F21">
        <v>642930</v>
      </c>
      <c r="G21">
        <v>5126</v>
      </c>
      <c r="H21">
        <v>109634</v>
      </c>
    </row>
    <row r="22" spans="1:8" x14ac:dyDescent="0.3">
      <c r="A22">
        <v>276716</v>
      </c>
      <c r="B22">
        <v>13498120</v>
      </c>
      <c r="C22">
        <v>107912</v>
      </c>
      <c r="D22">
        <v>2297116</v>
      </c>
      <c r="E22">
        <v>12484</v>
      </c>
      <c r="F22">
        <v>642766</v>
      </c>
      <c r="G22">
        <v>5134</v>
      </c>
      <c r="H22">
        <v>109642</v>
      </c>
    </row>
    <row r="23" spans="1:8" x14ac:dyDescent="0.3">
      <c r="A23">
        <v>288918</v>
      </c>
      <c r="B23">
        <v>14141546</v>
      </c>
      <c r="C23">
        <v>113496</v>
      </c>
      <c r="D23">
        <v>2406566</v>
      </c>
      <c r="E23">
        <v>12202</v>
      </c>
      <c r="F23">
        <v>643426</v>
      </c>
      <c r="G23">
        <v>5584</v>
      </c>
      <c r="H23">
        <v>109450</v>
      </c>
    </row>
    <row r="24" spans="1:8" x14ac:dyDescent="0.3">
      <c r="A24">
        <v>301432</v>
      </c>
      <c r="B24">
        <v>14784418</v>
      </c>
      <c r="C24">
        <v>118564</v>
      </c>
      <c r="D24">
        <v>2515912</v>
      </c>
      <c r="E24">
        <v>12514</v>
      </c>
      <c r="F24">
        <v>642872</v>
      </c>
      <c r="G24">
        <v>5068</v>
      </c>
      <c r="H24">
        <v>109346</v>
      </c>
    </row>
    <row r="25" spans="1:8" x14ac:dyDescent="0.3">
      <c r="A25">
        <v>313922</v>
      </c>
      <c r="B25">
        <v>15427030</v>
      </c>
      <c r="C25">
        <v>123698</v>
      </c>
      <c r="D25">
        <v>2625890</v>
      </c>
      <c r="E25">
        <v>12490</v>
      </c>
      <c r="F25">
        <v>642612</v>
      </c>
      <c r="G25">
        <v>5134</v>
      </c>
      <c r="H25">
        <v>109978</v>
      </c>
    </row>
    <row r="26" spans="1:8" x14ac:dyDescent="0.3">
      <c r="A26">
        <v>325966</v>
      </c>
      <c r="B26">
        <v>16070570</v>
      </c>
      <c r="C26">
        <v>128774</v>
      </c>
      <c r="D26">
        <v>2734112</v>
      </c>
      <c r="E26">
        <v>12044</v>
      </c>
      <c r="F26">
        <v>643540</v>
      </c>
      <c r="G26">
        <v>5076</v>
      </c>
      <c r="H26">
        <v>108222</v>
      </c>
    </row>
    <row r="27" spans="1:8" x14ac:dyDescent="0.3">
      <c r="A27">
        <v>338086</v>
      </c>
      <c r="B27">
        <v>16713770</v>
      </c>
      <c r="C27">
        <v>133906</v>
      </c>
      <c r="D27">
        <v>2842310</v>
      </c>
      <c r="E27">
        <v>12120</v>
      </c>
      <c r="F27">
        <v>643200</v>
      </c>
      <c r="G27">
        <v>5132</v>
      </c>
      <c r="H27">
        <v>108198</v>
      </c>
    </row>
    <row r="28" spans="1:8" x14ac:dyDescent="0.3">
      <c r="A28">
        <v>350592</v>
      </c>
      <c r="B28">
        <v>17356422</v>
      </c>
      <c r="C28">
        <v>139038</v>
      </c>
      <c r="D28">
        <v>2951850</v>
      </c>
      <c r="E28">
        <v>12506</v>
      </c>
      <c r="F28">
        <v>642652</v>
      </c>
      <c r="G28">
        <v>5132</v>
      </c>
      <c r="H28">
        <v>109540</v>
      </c>
    </row>
    <row r="29" spans="1:8" x14ac:dyDescent="0.3">
      <c r="A29">
        <v>363072</v>
      </c>
      <c r="B29">
        <v>17999356</v>
      </c>
      <c r="C29">
        <v>144174</v>
      </c>
      <c r="D29">
        <v>3061982</v>
      </c>
      <c r="E29">
        <v>12480</v>
      </c>
      <c r="F29">
        <v>642934</v>
      </c>
      <c r="G29">
        <v>5136</v>
      </c>
      <c r="H29">
        <v>110132</v>
      </c>
    </row>
    <row r="30" spans="1:8" x14ac:dyDescent="0.3">
      <c r="A30">
        <v>375550</v>
      </c>
      <c r="B30">
        <v>18642314</v>
      </c>
      <c r="C30">
        <v>149244</v>
      </c>
      <c r="D30">
        <v>3172210</v>
      </c>
      <c r="E30">
        <v>12478</v>
      </c>
      <c r="F30">
        <v>642958</v>
      </c>
      <c r="G30">
        <v>5070</v>
      </c>
      <c r="H30">
        <v>110228</v>
      </c>
    </row>
    <row r="31" spans="1:8" x14ac:dyDescent="0.3">
      <c r="A31">
        <v>388024</v>
      </c>
      <c r="B31">
        <v>19285054</v>
      </c>
      <c r="C31">
        <v>154370</v>
      </c>
      <c r="D31">
        <v>3281832</v>
      </c>
      <c r="E31">
        <v>12474</v>
      </c>
      <c r="F31">
        <v>642740</v>
      </c>
      <c r="G31">
        <v>5126</v>
      </c>
      <c r="H31">
        <v>109622</v>
      </c>
    </row>
    <row r="33" spans="1:8" x14ac:dyDescent="0.3">
      <c r="A33" s="7" t="s">
        <v>33</v>
      </c>
      <c r="B33" s="7"/>
      <c r="C33" s="7"/>
      <c r="D33" s="7"/>
      <c r="E33" s="7"/>
      <c r="F33" s="7"/>
      <c r="G33" s="7"/>
      <c r="H33" s="7"/>
    </row>
    <row r="36" spans="1:8" x14ac:dyDescent="0.3">
      <c r="A36">
        <v>129462</v>
      </c>
      <c r="B36">
        <v>5781080</v>
      </c>
      <c r="C36">
        <v>46044</v>
      </c>
      <c r="D36">
        <v>644022</v>
      </c>
      <c r="E36">
        <v>12508</v>
      </c>
      <c r="F36">
        <v>642524</v>
      </c>
      <c r="G36">
        <v>5128</v>
      </c>
      <c r="H36">
        <v>70896</v>
      </c>
    </row>
    <row r="37" spans="1:8" x14ac:dyDescent="0.3">
      <c r="A37">
        <v>166660</v>
      </c>
      <c r="B37">
        <v>7710276</v>
      </c>
      <c r="C37">
        <v>61360</v>
      </c>
      <c r="D37">
        <v>857840</v>
      </c>
      <c r="E37">
        <v>12194</v>
      </c>
      <c r="F37">
        <v>643460</v>
      </c>
      <c r="G37">
        <v>5060</v>
      </c>
      <c r="H37">
        <v>70798</v>
      </c>
    </row>
    <row r="38" spans="1:8" x14ac:dyDescent="0.3">
      <c r="A38">
        <v>179122</v>
      </c>
      <c r="B38">
        <v>8353188</v>
      </c>
      <c r="C38">
        <v>66492</v>
      </c>
      <c r="D38">
        <v>929110</v>
      </c>
      <c r="E38">
        <v>12462</v>
      </c>
      <c r="F38">
        <v>642912</v>
      </c>
      <c r="G38">
        <v>5132</v>
      </c>
      <c r="H38">
        <v>71270</v>
      </c>
    </row>
    <row r="39" spans="1:8" x14ac:dyDescent="0.3">
      <c r="A39">
        <v>191618</v>
      </c>
      <c r="B39">
        <v>8995724</v>
      </c>
      <c r="C39">
        <v>71626</v>
      </c>
      <c r="D39">
        <v>1000530</v>
      </c>
      <c r="E39">
        <v>12496</v>
      </c>
      <c r="F39">
        <v>642536</v>
      </c>
      <c r="G39">
        <v>5134</v>
      </c>
      <c r="H39">
        <v>71420</v>
      </c>
    </row>
    <row r="40" spans="1:8" x14ac:dyDescent="0.3">
      <c r="A40">
        <v>204126</v>
      </c>
      <c r="B40">
        <v>9638594</v>
      </c>
      <c r="C40">
        <v>76762</v>
      </c>
      <c r="D40">
        <v>1071766</v>
      </c>
      <c r="E40">
        <v>12508</v>
      </c>
      <c r="F40">
        <v>642870</v>
      </c>
      <c r="G40">
        <v>5136</v>
      </c>
      <c r="H40">
        <v>71236</v>
      </c>
    </row>
    <row r="41" spans="1:8" x14ac:dyDescent="0.3">
      <c r="A41">
        <v>216622</v>
      </c>
      <c r="B41">
        <v>10281460</v>
      </c>
      <c r="C41">
        <v>81892</v>
      </c>
      <c r="D41">
        <v>1143016</v>
      </c>
      <c r="E41">
        <v>12496</v>
      </c>
      <c r="F41">
        <v>642866</v>
      </c>
      <c r="G41">
        <v>5130</v>
      </c>
      <c r="H41">
        <v>71250</v>
      </c>
    </row>
    <row r="42" spans="1:8" x14ac:dyDescent="0.3">
      <c r="A42">
        <v>228828</v>
      </c>
      <c r="B42">
        <v>10924908</v>
      </c>
      <c r="C42">
        <v>86956</v>
      </c>
      <c r="D42">
        <v>1213802</v>
      </c>
      <c r="E42">
        <v>12206</v>
      </c>
      <c r="F42">
        <v>643448</v>
      </c>
      <c r="G42">
        <v>5064</v>
      </c>
      <c r="H42">
        <v>70786</v>
      </c>
    </row>
    <row r="43" spans="1:8" x14ac:dyDescent="0.3">
      <c r="A43">
        <v>241296</v>
      </c>
      <c r="B43">
        <v>11567814</v>
      </c>
      <c r="C43">
        <v>92084</v>
      </c>
      <c r="D43">
        <v>1285080</v>
      </c>
      <c r="E43">
        <v>12468</v>
      </c>
      <c r="F43">
        <v>642906</v>
      </c>
      <c r="G43">
        <v>5128</v>
      </c>
      <c r="H43">
        <v>71278</v>
      </c>
    </row>
    <row r="44" spans="1:8" x14ac:dyDescent="0.3">
      <c r="A44">
        <v>253830</v>
      </c>
      <c r="B44">
        <v>12210312</v>
      </c>
      <c r="C44">
        <v>97214</v>
      </c>
      <c r="D44">
        <v>1356502</v>
      </c>
      <c r="E44">
        <v>12534</v>
      </c>
      <c r="F44">
        <v>642498</v>
      </c>
      <c r="G44">
        <v>5130</v>
      </c>
      <c r="H44">
        <v>71422</v>
      </c>
    </row>
    <row r="46" spans="1:8" x14ac:dyDescent="0.3">
      <c r="A46" s="7" t="s">
        <v>34</v>
      </c>
      <c r="B46" s="7"/>
      <c r="C46" s="7"/>
      <c r="D46" s="7"/>
      <c r="E46" s="7"/>
      <c r="F46" s="7"/>
      <c r="G46" s="7"/>
      <c r="H46" s="7"/>
    </row>
    <row r="49" spans="1:8" x14ac:dyDescent="0.3">
      <c r="A49">
        <v>42420</v>
      </c>
      <c r="B49">
        <v>1281006</v>
      </c>
      <c r="C49">
        <v>10254</v>
      </c>
      <c r="D49">
        <v>122768</v>
      </c>
      <c r="E49">
        <v>12330</v>
      </c>
      <c r="F49">
        <v>643182</v>
      </c>
      <c r="G49">
        <v>5128</v>
      </c>
      <c r="H49">
        <v>54992</v>
      </c>
    </row>
    <row r="50" spans="1:8" x14ac:dyDescent="0.3">
      <c r="A50">
        <v>54796</v>
      </c>
      <c r="B50">
        <v>1923908</v>
      </c>
      <c r="C50">
        <v>15318</v>
      </c>
      <c r="D50">
        <v>177582</v>
      </c>
      <c r="E50">
        <v>12374</v>
      </c>
      <c r="F50">
        <v>642902</v>
      </c>
      <c r="G50">
        <v>5064</v>
      </c>
      <c r="H50">
        <v>54814</v>
      </c>
    </row>
    <row r="51" spans="1:8" x14ac:dyDescent="0.3">
      <c r="A51">
        <v>67196</v>
      </c>
      <c r="B51">
        <v>2566810</v>
      </c>
      <c r="C51">
        <v>20450</v>
      </c>
      <c r="D51">
        <v>240666</v>
      </c>
      <c r="E51">
        <v>12400</v>
      </c>
      <c r="F51">
        <v>642902</v>
      </c>
      <c r="G51">
        <v>5132</v>
      </c>
      <c r="H51">
        <v>63084</v>
      </c>
    </row>
    <row r="52" spans="1:8" x14ac:dyDescent="0.3">
      <c r="A52">
        <v>79704</v>
      </c>
      <c r="B52">
        <v>3209334</v>
      </c>
      <c r="C52">
        <v>25578</v>
      </c>
      <c r="D52">
        <v>297076</v>
      </c>
      <c r="E52">
        <v>12508</v>
      </c>
      <c r="F52">
        <v>642524</v>
      </c>
      <c r="G52">
        <v>5128</v>
      </c>
      <c r="H52">
        <v>56410</v>
      </c>
    </row>
    <row r="53" spans="1:8" x14ac:dyDescent="0.3">
      <c r="A53">
        <v>92314</v>
      </c>
      <c r="B53">
        <v>3852166</v>
      </c>
      <c r="C53">
        <v>30710</v>
      </c>
      <c r="D53">
        <v>353488</v>
      </c>
      <c r="E53">
        <v>12610</v>
      </c>
      <c r="F53">
        <v>642832</v>
      </c>
      <c r="G53">
        <v>5132</v>
      </c>
      <c r="H53">
        <v>56412</v>
      </c>
    </row>
    <row r="54" spans="1:8" x14ac:dyDescent="0.3">
      <c r="A54">
        <v>104712</v>
      </c>
      <c r="B54">
        <v>4495082</v>
      </c>
      <c r="C54">
        <v>35840</v>
      </c>
      <c r="D54">
        <v>417572</v>
      </c>
      <c r="E54">
        <v>12398</v>
      </c>
      <c r="F54">
        <v>642916</v>
      </c>
      <c r="G54">
        <v>5130</v>
      </c>
      <c r="H54">
        <v>64084</v>
      </c>
    </row>
    <row r="55" spans="1:8" x14ac:dyDescent="0.3">
      <c r="A55">
        <v>116982</v>
      </c>
      <c r="B55">
        <v>5138450</v>
      </c>
      <c r="C55">
        <v>40900</v>
      </c>
      <c r="D55">
        <v>473022</v>
      </c>
      <c r="E55">
        <v>12270</v>
      </c>
      <c r="F55">
        <v>643368</v>
      </c>
      <c r="G55">
        <v>5060</v>
      </c>
      <c r="H55">
        <v>55450</v>
      </c>
    </row>
    <row r="56" spans="1:8" x14ac:dyDescent="0.3">
      <c r="A56">
        <v>129468</v>
      </c>
      <c r="B56">
        <v>5781352</v>
      </c>
      <c r="C56">
        <v>46022</v>
      </c>
      <c r="D56">
        <v>529302</v>
      </c>
      <c r="E56">
        <v>12486</v>
      </c>
      <c r="F56">
        <v>642902</v>
      </c>
      <c r="G56">
        <v>5122</v>
      </c>
      <c r="H56">
        <v>56280</v>
      </c>
    </row>
    <row r="57" spans="1:8" x14ac:dyDescent="0.3">
      <c r="A57">
        <v>141986</v>
      </c>
      <c r="B57">
        <v>6424198</v>
      </c>
      <c r="C57">
        <v>51148</v>
      </c>
      <c r="D57">
        <v>593060</v>
      </c>
      <c r="E57">
        <v>12518</v>
      </c>
      <c r="F57">
        <v>642846</v>
      </c>
      <c r="G57">
        <v>5126</v>
      </c>
      <c r="H57">
        <v>63758</v>
      </c>
    </row>
    <row r="59" spans="1:8" x14ac:dyDescent="0.3">
      <c r="A59" s="7" t="s">
        <v>35</v>
      </c>
      <c r="B59" s="7"/>
      <c r="C59" s="7"/>
      <c r="D59" s="7"/>
      <c r="E59" s="7"/>
      <c r="F59" s="7"/>
      <c r="G59" s="7"/>
      <c r="H59" s="7"/>
    </row>
    <row r="62" spans="1:8" x14ac:dyDescent="0.3">
      <c r="A62">
        <v>42442</v>
      </c>
      <c r="B62">
        <v>1280888</v>
      </c>
      <c r="C62">
        <v>10188</v>
      </c>
      <c r="D62">
        <v>107920</v>
      </c>
      <c r="E62">
        <v>12322</v>
      </c>
      <c r="F62">
        <v>643092</v>
      </c>
      <c r="G62">
        <v>5064</v>
      </c>
      <c r="H62">
        <v>47806</v>
      </c>
    </row>
    <row r="63" spans="1:8" x14ac:dyDescent="0.3">
      <c r="A63">
        <v>54834</v>
      </c>
      <c r="B63">
        <v>1923814</v>
      </c>
      <c r="C63">
        <v>15320</v>
      </c>
      <c r="D63">
        <v>163350</v>
      </c>
      <c r="E63">
        <v>12392</v>
      </c>
      <c r="F63">
        <v>642926</v>
      </c>
      <c r="G63">
        <v>5132</v>
      </c>
      <c r="H63">
        <v>55430</v>
      </c>
    </row>
    <row r="64" spans="1:8" x14ac:dyDescent="0.3">
      <c r="A64">
        <v>67444</v>
      </c>
      <c r="B64">
        <v>2566300</v>
      </c>
      <c r="C64">
        <v>20442</v>
      </c>
      <c r="D64">
        <v>212104</v>
      </c>
      <c r="E64">
        <v>12610</v>
      </c>
      <c r="F64">
        <v>642486</v>
      </c>
      <c r="G64">
        <v>5122</v>
      </c>
      <c r="H64">
        <v>48754</v>
      </c>
    </row>
    <row r="65" spans="1:8" x14ac:dyDescent="0.3">
      <c r="A65">
        <v>79890</v>
      </c>
      <c r="B65">
        <v>3209150</v>
      </c>
      <c r="C65">
        <v>25570</v>
      </c>
      <c r="D65">
        <v>268496</v>
      </c>
      <c r="E65">
        <v>12446</v>
      </c>
      <c r="F65">
        <v>642850</v>
      </c>
      <c r="G65">
        <v>5128</v>
      </c>
      <c r="H65">
        <v>56392</v>
      </c>
    </row>
    <row r="66" spans="1:8" x14ac:dyDescent="0.3">
      <c r="A66">
        <v>92426</v>
      </c>
      <c r="B66">
        <v>3852074</v>
      </c>
      <c r="C66">
        <v>30692</v>
      </c>
      <c r="D66">
        <v>317242</v>
      </c>
      <c r="E66">
        <v>12536</v>
      </c>
      <c r="F66">
        <v>642924</v>
      </c>
      <c r="G66">
        <v>5122</v>
      </c>
      <c r="H66">
        <v>48746</v>
      </c>
    </row>
    <row r="67" spans="1:8" x14ac:dyDescent="0.3">
      <c r="A67">
        <v>104588</v>
      </c>
      <c r="B67">
        <v>4495486</v>
      </c>
      <c r="C67">
        <v>35692</v>
      </c>
      <c r="D67">
        <v>372740</v>
      </c>
      <c r="E67">
        <v>12162</v>
      </c>
      <c r="F67">
        <v>643412</v>
      </c>
      <c r="G67">
        <v>5000</v>
      </c>
      <c r="H67">
        <v>55498</v>
      </c>
    </row>
    <row r="68" spans="1:8" x14ac:dyDescent="0.3">
      <c r="A68">
        <v>117146</v>
      </c>
      <c r="B68">
        <v>5138380</v>
      </c>
      <c r="C68">
        <v>40812</v>
      </c>
      <c r="D68">
        <v>421210</v>
      </c>
      <c r="E68">
        <v>12558</v>
      </c>
      <c r="F68">
        <v>642894</v>
      </c>
      <c r="G68">
        <v>5120</v>
      </c>
      <c r="H68">
        <v>48470</v>
      </c>
    </row>
    <row r="69" spans="1:8" x14ac:dyDescent="0.3">
      <c r="A69">
        <v>129596</v>
      </c>
      <c r="B69">
        <v>5781230</v>
      </c>
      <c r="C69">
        <v>45944</v>
      </c>
      <c r="D69">
        <v>477102</v>
      </c>
      <c r="E69">
        <v>12450</v>
      </c>
      <c r="F69">
        <v>642850</v>
      </c>
      <c r="G69">
        <v>5132</v>
      </c>
      <c r="H69">
        <v>55892</v>
      </c>
    </row>
    <row r="70" spans="1:8" x14ac:dyDescent="0.3">
      <c r="A70">
        <v>142192</v>
      </c>
      <c r="B70">
        <v>6423712</v>
      </c>
      <c r="C70">
        <v>51072</v>
      </c>
      <c r="D70">
        <v>525848</v>
      </c>
      <c r="E70">
        <v>12596</v>
      </c>
      <c r="F70">
        <v>642482</v>
      </c>
      <c r="G70">
        <v>5128</v>
      </c>
      <c r="H70">
        <v>48746</v>
      </c>
    </row>
    <row r="71" spans="1:8" x14ac:dyDescent="0.3">
      <c r="A71">
        <v>154610</v>
      </c>
      <c r="B71">
        <v>7066608</v>
      </c>
      <c r="C71">
        <v>56200</v>
      </c>
      <c r="D71">
        <v>582262</v>
      </c>
      <c r="E71">
        <v>12418</v>
      </c>
      <c r="F71">
        <v>642896</v>
      </c>
      <c r="G71">
        <v>5128</v>
      </c>
      <c r="H71">
        <v>56414</v>
      </c>
    </row>
    <row r="73" spans="1:8" x14ac:dyDescent="0.3">
      <c r="A73" s="7" t="s">
        <v>36</v>
      </c>
      <c r="B73" s="7"/>
      <c r="C73" s="7"/>
      <c r="D73" s="7"/>
      <c r="E73" s="7"/>
      <c r="F73" s="7"/>
      <c r="G73" s="7"/>
      <c r="H73" s="7"/>
    </row>
    <row r="76" spans="1:8" x14ac:dyDescent="0.3">
      <c r="A76">
        <v>42536</v>
      </c>
      <c r="B76">
        <v>1280794</v>
      </c>
      <c r="C76">
        <v>10186</v>
      </c>
      <c r="D76">
        <v>100242</v>
      </c>
      <c r="E76">
        <v>12320</v>
      </c>
      <c r="F76">
        <v>643038</v>
      </c>
      <c r="G76">
        <v>5060</v>
      </c>
      <c r="H76">
        <v>47818</v>
      </c>
    </row>
    <row r="77" spans="1:8" x14ac:dyDescent="0.3">
      <c r="A77">
        <v>55020</v>
      </c>
      <c r="B77">
        <v>1923688</v>
      </c>
      <c r="C77">
        <v>15310</v>
      </c>
      <c r="D77">
        <v>148010</v>
      </c>
      <c r="E77">
        <v>12484</v>
      </c>
      <c r="F77">
        <v>642894</v>
      </c>
      <c r="G77">
        <v>5124</v>
      </c>
      <c r="H77">
        <v>47768</v>
      </c>
    </row>
    <row r="78" spans="1:8" x14ac:dyDescent="0.3">
      <c r="A78">
        <v>67516</v>
      </c>
      <c r="B78">
        <v>2566552</v>
      </c>
      <c r="C78">
        <v>20440</v>
      </c>
      <c r="D78">
        <v>196234</v>
      </c>
      <c r="E78">
        <v>12496</v>
      </c>
      <c r="F78">
        <v>642864</v>
      </c>
      <c r="G78">
        <v>5130</v>
      </c>
      <c r="H78">
        <v>48224</v>
      </c>
    </row>
    <row r="79" spans="1:8" x14ac:dyDescent="0.3">
      <c r="A79">
        <v>80016</v>
      </c>
      <c r="B79">
        <v>3209412</v>
      </c>
      <c r="C79">
        <v>25568</v>
      </c>
      <c r="D79">
        <v>244460</v>
      </c>
      <c r="E79">
        <v>12500</v>
      </c>
      <c r="F79">
        <v>642860</v>
      </c>
      <c r="G79">
        <v>5128</v>
      </c>
      <c r="H79">
        <v>48226</v>
      </c>
    </row>
    <row r="80" spans="1:8" x14ac:dyDescent="0.3">
      <c r="A80">
        <v>92534</v>
      </c>
      <c r="B80">
        <v>3852254</v>
      </c>
      <c r="C80">
        <v>30692</v>
      </c>
      <c r="D80">
        <v>292690</v>
      </c>
      <c r="E80">
        <v>12518</v>
      </c>
      <c r="F80">
        <v>642842</v>
      </c>
      <c r="G80">
        <v>5124</v>
      </c>
      <c r="H80">
        <v>48230</v>
      </c>
    </row>
    <row r="81" spans="1:8" x14ac:dyDescent="0.3">
      <c r="A81">
        <v>105020</v>
      </c>
      <c r="B81">
        <v>4495146</v>
      </c>
      <c r="C81">
        <v>35818</v>
      </c>
      <c r="D81">
        <v>340916</v>
      </c>
      <c r="E81">
        <v>12486</v>
      </c>
      <c r="F81">
        <v>642892</v>
      </c>
      <c r="G81">
        <v>5126</v>
      </c>
      <c r="H81">
        <v>48226</v>
      </c>
    </row>
    <row r="82" spans="1:8" x14ac:dyDescent="0.3">
      <c r="A82">
        <v>117206</v>
      </c>
      <c r="B82">
        <v>5138256</v>
      </c>
      <c r="C82">
        <v>40880</v>
      </c>
      <c r="D82">
        <v>388300</v>
      </c>
      <c r="E82">
        <v>12186</v>
      </c>
      <c r="F82">
        <v>643110</v>
      </c>
      <c r="G82">
        <v>5062</v>
      </c>
      <c r="H82">
        <v>47384</v>
      </c>
    </row>
    <row r="83" spans="1:8" x14ac:dyDescent="0.3">
      <c r="A83">
        <v>129604</v>
      </c>
      <c r="B83">
        <v>5781200</v>
      </c>
      <c r="C83">
        <v>46010</v>
      </c>
      <c r="D83">
        <v>436356</v>
      </c>
      <c r="E83">
        <v>12398</v>
      </c>
      <c r="F83">
        <v>642944</v>
      </c>
      <c r="G83">
        <v>5130</v>
      </c>
      <c r="H83">
        <v>48056</v>
      </c>
    </row>
    <row r="84" spans="1:8" x14ac:dyDescent="0.3">
      <c r="A84">
        <v>142148</v>
      </c>
      <c r="B84">
        <v>6424016</v>
      </c>
      <c r="C84">
        <v>51134</v>
      </c>
      <c r="D84">
        <v>484776</v>
      </c>
      <c r="E84">
        <v>12544</v>
      </c>
      <c r="F84">
        <v>642816</v>
      </c>
      <c r="G84">
        <v>5124</v>
      </c>
      <c r="H84">
        <v>48420</v>
      </c>
    </row>
    <row r="85" spans="1:8" x14ac:dyDescent="0.3">
      <c r="A85">
        <v>154680</v>
      </c>
      <c r="B85">
        <v>7066844</v>
      </c>
      <c r="C85">
        <v>56260</v>
      </c>
      <c r="D85">
        <v>533192</v>
      </c>
      <c r="E85">
        <v>12532</v>
      </c>
      <c r="F85">
        <v>642828</v>
      </c>
      <c r="G85">
        <v>5126</v>
      </c>
      <c r="H85">
        <v>48416</v>
      </c>
    </row>
    <row r="86" spans="1:8" x14ac:dyDescent="0.3">
      <c r="A86">
        <v>167196</v>
      </c>
      <c r="B86">
        <v>7709688</v>
      </c>
      <c r="C86">
        <v>61388</v>
      </c>
      <c r="D86">
        <v>581608</v>
      </c>
      <c r="E86">
        <v>12516</v>
      </c>
      <c r="F86">
        <v>642844</v>
      </c>
      <c r="G86">
        <v>5128</v>
      </c>
      <c r="H86">
        <v>48416</v>
      </c>
    </row>
    <row r="114" spans="1:8" x14ac:dyDescent="0.3">
      <c r="A114" s="7"/>
      <c r="B114" s="7"/>
      <c r="C114" s="7"/>
      <c r="D114" s="7"/>
      <c r="E114" s="7"/>
      <c r="F114" s="7"/>
      <c r="G114" s="7"/>
      <c r="H114" s="7"/>
    </row>
    <row r="155" spans="1:8" x14ac:dyDescent="0.3">
      <c r="A155" s="7"/>
      <c r="B155" s="7"/>
      <c r="C155" s="7"/>
      <c r="D155" s="7"/>
      <c r="E155" s="7"/>
      <c r="F155" s="7"/>
      <c r="G155" s="7"/>
      <c r="H155" s="7"/>
    </row>
  </sheetData>
  <mergeCells count="7">
    <mergeCell ref="A114:H114"/>
    <mergeCell ref="A155:H155"/>
    <mergeCell ref="A1:H1"/>
    <mergeCell ref="A33:H33"/>
    <mergeCell ref="A46:H46"/>
    <mergeCell ref="A59:H59"/>
    <mergeCell ref="A73:H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D5BC7-98EE-489F-9346-A86FD712E353}">
  <dimension ref="A1:H108"/>
  <sheetViews>
    <sheetView zoomScaleNormal="100" workbookViewId="0">
      <selection activeCell="E97" sqref="E97:H105"/>
    </sheetView>
  </sheetViews>
  <sheetFormatPr defaultRowHeight="14.4" x14ac:dyDescent="0.3"/>
  <sheetData>
    <row r="1" spans="1:8" x14ac:dyDescent="0.3">
      <c r="A1" s="7" t="s">
        <v>32</v>
      </c>
      <c r="B1" s="7"/>
      <c r="C1" s="7"/>
      <c r="D1" s="7"/>
      <c r="E1" s="7"/>
      <c r="F1" s="7"/>
      <c r="G1" s="7"/>
      <c r="H1" s="7"/>
    </row>
    <row r="2" spans="1:8" x14ac:dyDescent="0.3">
      <c r="A2">
        <v>78430</v>
      </c>
      <c r="B2">
        <v>589274</v>
      </c>
      <c r="C2">
        <v>26350</v>
      </c>
      <c r="D2">
        <v>53104</v>
      </c>
      <c r="E2">
        <v>78430</v>
      </c>
      <c r="F2">
        <v>589274</v>
      </c>
      <c r="G2">
        <v>26350</v>
      </c>
      <c r="H2">
        <v>53104</v>
      </c>
    </row>
    <row r="3" spans="1:8" x14ac:dyDescent="0.3">
      <c r="A3">
        <v>145680</v>
      </c>
      <c r="B3">
        <v>1177332</v>
      </c>
      <c r="C3">
        <v>55996</v>
      </c>
      <c r="D3">
        <v>95600</v>
      </c>
      <c r="E3">
        <v>67250</v>
      </c>
      <c r="F3">
        <v>588058</v>
      </c>
      <c r="G3">
        <v>29646</v>
      </c>
      <c r="H3">
        <v>42496</v>
      </c>
    </row>
    <row r="4" spans="1:8" x14ac:dyDescent="0.3">
      <c r="A4">
        <v>212962</v>
      </c>
      <c r="B4">
        <v>1765372</v>
      </c>
      <c r="C4">
        <v>85642</v>
      </c>
      <c r="D4">
        <v>137942</v>
      </c>
      <c r="E4">
        <v>67282</v>
      </c>
      <c r="F4">
        <v>588040</v>
      </c>
      <c r="G4">
        <v>29646</v>
      </c>
      <c r="H4">
        <v>42342</v>
      </c>
    </row>
    <row r="5" spans="1:8" x14ac:dyDescent="0.3">
      <c r="A5">
        <v>273712</v>
      </c>
      <c r="B5">
        <v>2360090</v>
      </c>
      <c r="C5">
        <v>111994</v>
      </c>
      <c r="D5">
        <v>179494</v>
      </c>
      <c r="E5">
        <v>60750</v>
      </c>
      <c r="F5">
        <v>594718</v>
      </c>
      <c r="G5">
        <v>26352</v>
      </c>
      <c r="H5">
        <v>41552</v>
      </c>
    </row>
    <row r="6" spans="1:8" x14ac:dyDescent="0.3">
      <c r="A6">
        <v>340990</v>
      </c>
      <c r="B6">
        <v>2948120</v>
      </c>
      <c r="C6">
        <v>141640</v>
      </c>
      <c r="D6">
        <v>221984</v>
      </c>
      <c r="E6">
        <v>67278</v>
      </c>
      <c r="F6">
        <v>588030</v>
      </c>
      <c r="G6">
        <v>29646</v>
      </c>
      <c r="H6">
        <v>42490</v>
      </c>
    </row>
    <row r="7" spans="1:8" x14ac:dyDescent="0.3">
      <c r="A7">
        <v>408274</v>
      </c>
      <c r="B7">
        <v>3536158</v>
      </c>
      <c r="C7">
        <v>171284</v>
      </c>
      <c r="D7">
        <v>264332</v>
      </c>
      <c r="E7">
        <v>67284</v>
      </c>
      <c r="F7">
        <v>588038</v>
      </c>
      <c r="G7">
        <v>29644</v>
      </c>
      <c r="H7">
        <v>42348</v>
      </c>
    </row>
    <row r="8" spans="1:8" x14ac:dyDescent="0.3">
      <c r="A8">
        <v>475606</v>
      </c>
      <c r="B8">
        <v>4128056</v>
      </c>
      <c r="C8">
        <v>200930</v>
      </c>
      <c r="D8">
        <v>307104</v>
      </c>
      <c r="E8">
        <v>67332</v>
      </c>
      <c r="F8">
        <v>591898</v>
      </c>
      <c r="G8">
        <v>29646</v>
      </c>
      <c r="H8">
        <v>42772</v>
      </c>
    </row>
    <row r="9" spans="1:8" x14ac:dyDescent="0.3">
      <c r="A9">
        <v>536372</v>
      </c>
      <c r="B9">
        <v>4718868</v>
      </c>
      <c r="C9">
        <v>227282</v>
      </c>
      <c r="D9">
        <v>349026</v>
      </c>
      <c r="E9">
        <v>60766</v>
      </c>
      <c r="F9">
        <v>590812</v>
      </c>
      <c r="G9">
        <v>26352</v>
      </c>
      <c r="H9">
        <v>41922</v>
      </c>
    </row>
    <row r="10" spans="1:8" x14ac:dyDescent="0.3">
      <c r="A10">
        <v>603558</v>
      </c>
      <c r="B10">
        <v>5306972</v>
      </c>
      <c r="C10">
        <v>256926</v>
      </c>
      <c r="D10">
        <v>390896</v>
      </c>
      <c r="E10">
        <v>67186</v>
      </c>
      <c r="F10">
        <v>588104</v>
      </c>
      <c r="G10">
        <v>29644</v>
      </c>
      <c r="H10">
        <v>41870</v>
      </c>
    </row>
    <row r="11" spans="1:8" x14ac:dyDescent="0.3">
      <c r="A11">
        <v>670838</v>
      </c>
      <c r="B11">
        <v>5895000</v>
      </c>
      <c r="C11">
        <v>286572</v>
      </c>
      <c r="D11">
        <v>433384</v>
      </c>
      <c r="E11">
        <v>67280</v>
      </c>
      <c r="F11">
        <v>588028</v>
      </c>
      <c r="G11">
        <v>29646</v>
      </c>
      <c r="H11">
        <v>42488</v>
      </c>
    </row>
    <row r="12" spans="1:8" x14ac:dyDescent="0.3">
      <c r="A12">
        <v>731702</v>
      </c>
      <c r="B12">
        <v>6489622</v>
      </c>
      <c r="C12">
        <v>312922</v>
      </c>
      <c r="D12">
        <v>475438</v>
      </c>
      <c r="E12">
        <v>60864</v>
      </c>
      <c r="F12">
        <v>594622</v>
      </c>
      <c r="G12">
        <v>26350</v>
      </c>
      <c r="H12">
        <v>42054</v>
      </c>
    </row>
    <row r="13" spans="1:8" x14ac:dyDescent="0.3">
      <c r="A13">
        <v>798890</v>
      </c>
      <c r="B13">
        <v>7077738</v>
      </c>
      <c r="C13">
        <v>342568</v>
      </c>
      <c r="D13">
        <v>517304</v>
      </c>
      <c r="E13">
        <v>67188</v>
      </c>
      <c r="F13">
        <v>588116</v>
      </c>
      <c r="G13">
        <v>29646</v>
      </c>
      <c r="H13">
        <v>41866</v>
      </c>
    </row>
    <row r="14" spans="1:8" x14ac:dyDescent="0.3">
      <c r="A14">
        <v>866166</v>
      </c>
      <c r="B14">
        <v>7665770</v>
      </c>
      <c r="C14">
        <v>372214</v>
      </c>
      <c r="D14">
        <v>559800</v>
      </c>
      <c r="E14">
        <v>67276</v>
      </c>
      <c r="F14">
        <v>588032</v>
      </c>
      <c r="G14">
        <v>29646</v>
      </c>
      <c r="H14">
        <v>42496</v>
      </c>
    </row>
    <row r="15" spans="1:8" x14ac:dyDescent="0.3">
      <c r="A15">
        <v>933548</v>
      </c>
      <c r="B15">
        <v>8261222</v>
      </c>
      <c r="C15">
        <v>401860</v>
      </c>
      <c r="D15">
        <v>602604</v>
      </c>
      <c r="E15">
        <v>67382</v>
      </c>
      <c r="F15">
        <v>595452</v>
      </c>
      <c r="G15">
        <v>29646</v>
      </c>
      <c r="H15">
        <v>42804</v>
      </c>
    </row>
    <row r="16" spans="1:8" x14ac:dyDescent="0.3">
      <c r="A16">
        <v>994194</v>
      </c>
      <c r="B16">
        <v>8848532</v>
      </c>
      <c r="C16">
        <v>428212</v>
      </c>
      <c r="D16">
        <v>643704</v>
      </c>
      <c r="E16">
        <v>60644</v>
      </c>
      <c r="F16">
        <v>587310</v>
      </c>
      <c r="G16">
        <v>26352</v>
      </c>
      <c r="H16">
        <v>41100</v>
      </c>
    </row>
    <row r="17" spans="1:8" x14ac:dyDescent="0.3">
      <c r="A17">
        <v>1061468</v>
      </c>
      <c r="B17">
        <v>9436566</v>
      </c>
      <c r="C17">
        <v>457858</v>
      </c>
      <c r="D17">
        <v>686192</v>
      </c>
      <c r="E17">
        <v>67274</v>
      </c>
      <c r="F17">
        <v>588034</v>
      </c>
      <c r="G17">
        <v>29646</v>
      </c>
      <c r="H17">
        <v>42488</v>
      </c>
    </row>
    <row r="18" spans="1:8" x14ac:dyDescent="0.3">
      <c r="A18">
        <v>1128752</v>
      </c>
      <c r="B18">
        <v>10024604</v>
      </c>
      <c r="C18">
        <v>487502</v>
      </c>
      <c r="D18">
        <v>728528</v>
      </c>
      <c r="E18">
        <v>67284</v>
      </c>
      <c r="F18">
        <v>588038</v>
      </c>
      <c r="G18">
        <v>29644</v>
      </c>
      <c r="H18">
        <v>42336</v>
      </c>
    </row>
    <row r="19" spans="1:8" x14ac:dyDescent="0.3">
      <c r="A19">
        <v>1189516</v>
      </c>
      <c r="B19">
        <v>10619308</v>
      </c>
      <c r="C19">
        <v>513854</v>
      </c>
      <c r="D19">
        <v>770100</v>
      </c>
      <c r="E19">
        <v>60764</v>
      </c>
      <c r="F19">
        <v>594704</v>
      </c>
      <c r="G19">
        <v>26352</v>
      </c>
      <c r="H19">
        <v>41572</v>
      </c>
    </row>
    <row r="20" spans="1:8" x14ac:dyDescent="0.3">
      <c r="A20">
        <v>1256898</v>
      </c>
      <c r="B20">
        <v>11207264</v>
      </c>
      <c r="C20">
        <v>543498</v>
      </c>
      <c r="D20">
        <v>813058</v>
      </c>
      <c r="E20">
        <v>67382</v>
      </c>
      <c r="F20">
        <v>587956</v>
      </c>
      <c r="G20">
        <v>29644</v>
      </c>
      <c r="H20">
        <v>42958</v>
      </c>
    </row>
    <row r="21" spans="1:8" x14ac:dyDescent="0.3">
      <c r="A21">
        <v>1324092</v>
      </c>
      <c r="B21">
        <v>11795362</v>
      </c>
      <c r="C21">
        <v>573144</v>
      </c>
      <c r="D21">
        <v>854926</v>
      </c>
      <c r="E21">
        <v>67194</v>
      </c>
      <c r="F21">
        <v>588098</v>
      </c>
      <c r="G21">
        <v>29646</v>
      </c>
      <c r="H21">
        <v>41868</v>
      </c>
    </row>
    <row r="22" spans="1:8" x14ac:dyDescent="0.3">
      <c r="A22">
        <v>1384858</v>
      </c>
      <c r="B22">
        <v>12390064</v>
      </c>
      <c r="C22">
        <v>599494</v>
      </c>
      <c r="D22">
        <v>896484</v>
      </c>
      <c r="E22">
        <v>60766</v>
      </c>
      <c r="F22">
        <v>594702</v>
      </c>
      <c r="G22">
        <v>26350</v>
      </c>
      <c r="H22">
        <v>41558</v>
      </c>
    </row>
    <row r="23" spans="1:8" x14ac:dyDescent="0.3">
      <c r="A23">
        <v>1452240</v>
      </c>
      <c r="B23">
        <v>12978008</v>
      </c>
      <c r="C23">
        <v>629140</v>
      </c>
      <c r="D23">
        <v>939464</v>
      </c>
      <c r="E23">
        <v>67382</v>
      </c>
      <c r="F23">
        <v>587944</v>
      </c>
      <c r="G23">
        <v>29646</v>
      </c>
      <c r="H23">
        <v>42980</v>
      </c>
    </row>
    <row r="24" spans="1:8" x14ac:dyDescent="0.3">
      <c r="A24">
        <v>1519438</v>
      </c>
      <c r="B24">
        <v>13566114</v>
      </c>
      <c r="C24">
        <v>658784</v>
      </c>
      <c r="D24">
        <v>981342</v>
      </c>
      <c r="E24">
        <v>67198</v>
      </c>
      <c r="F24">
        <v>588106</v>
      </c>
      <c r="G24">
        <v>29644</v>
      </c>
      <c r="H24">
        <v>41878</v>
      </c>
    </row>
    <row r="25" spans="1:8" x14ac:dyDescent="0.3">
      <c r="A25">
        <v>1586788</v>
      </c>
      <c r="B25">
        <v>14155946</v>
      </c>
      <c r="C25">
        <v>688428</v>
      </c>
      <c r="D25">
        <v>1024142</v>
      </c>
      <c r="E25">
        <v>67350</v>
      </c>
      <c r="F25">
        <v>589832</v>
      </c>
      <c r="G25">
        <v>29644</v>
      </c>
      <c r="H25">
        <v>42800</v>
      </c>
    </row>
    <row r="26" spans="1:8" x14ac:dyDescent="0.3">
      <c r="A26">
        <v>1647598</v>
      </c>
      <c r="B26">
        <v>14748748</v>
      </c>
      <c r="C26">
        <v>714780</v>
      </c>
      <c r="D26">
        <v>1066090</v>
      </c>
      <c r="E26">
        <v>60810</v>
      </c>
      <c r="F26">
        <v>592802</v>
      </c>
      <c r="G26">
        <v>26352</v>
      </c>
      <c r="H26">
        <v>41948</v>
      </c>
    </row>
    <row r="27" spans="1:8" x14ac:dyDescent="0.3">
      <c r="A27">
        <v>1714804</v>
      </c>
      <c r="B27">
        <v>15336846</v>
      </c>
      <c r="C27">
        <v>744426</v>
      </c>
      <c r="D27">
        <v>1107962</v>
      </c>
      <c r="E27">
        <v>67206</v>
      </c>
      <c r="F27">
        <v>588098</v>
      </c>
      <c r="G27">
        <v>29646</v>
      </c>
      <c r="H27">
        <v>41872</v>
      </c>
    </row>
    <row r="28" spans="1:8" x14ac:dyDescent="0.3">
      <c r="A28">
        <v>1782098</v>
      </c>
      <c r="B28">
        <v>15924860</v>
      </c>
      <c r="C28">
        <v>774070</v>
      </c>
      <c r="D28">
        <v>1150462</v>
      </c>
      <c r="E28">
        <v>67294</v>
      </c>
      <c r="F28">
        <v>588014</v>
      </c>
      <c r="G28">
        <v>29644</v>
      </c>
      <c r="H28">
        <v>42500</v>
      </c>
    </row>
    <row r="29" spans="1:8" x14ac:dyDescent="0.3">
      <c r="A29">
        <v>1842964</v>
      </c>
      <c r="B29">
        <v>16519480</v>
      </c>
      <c r="C29">
        <v>800422</v>
      </c>
      <c r="D29">
        <v>1192510</v>
      </c>
      <c r="E29">
        <v>60866</v>
      </c>
      <c r="F29">
        <v>594620</v>
      </c>
      <c r="G29">
        <v>26352</v>
      </c>
      <c r="H29">
        <v>42048</v>
      </c>
    </row>
    <row r="30" spans="1:8" x14ac:dyDescent="0.3">
      <c r="A30">
        <v>1910168</v>
      </c>
      <c r="B30">
        <v>17107580</v>
      </c>
      <c r="C30">
        <v>830066</v>
      </c>
      <c r="D30">
        <v>1234374</v>
      </c>
      <c r="E30">
        <v>67204</v>
      </c>
      <c r="F30">
        <v>588100</v>
      </c>
      <c r="G30">
        <v>29644</v>
      </c>
      <c r="H30">
        <v>41864</v>
      </c>
    </row>
    <row r="31" spans="1:8" x14ac:dyDescent="0.3">
      <c r="A31">
        <v>1977546</v>
      </c>
      <c r="B31">
        <v>17695540</v>
      </c>
      <c r="C31">
        <v>859712</v>
      </c>
      <c r="D31">
        <v>1277338</v>
      </c>
      <c r="E31">
        <v>67378</v>
      </c>
      <c r="F31">
        <v>587960</v>
      </c>
      <c r="G31">
        <v>29646</v>
      </c>
      <c r="H31">
        <v>42964</v>
      </c>
    </row>
    <row r="32" spans="1:8" x14ac:dyDescent="0.3">
      <c r="A32">
        <v>2044840</v>
      </c>
      <c r="B32">
        <v>18289002</v>
      </c>
      <c r="C32">
        <v>889358</v>
      </c>
      <c r="D32">
        <v>1319668</v>
      </c>
      <c r="E32">
        <v>67294</v>
      </c>
      <c r="F32">
        <v>593462</v>
      </c>
      <c r="G32">
        <v>29646</v>
      </c>
      <c r="H32">
        <v>42330</v>
      </c>
    </row>
    <row r="33" spans="1:8" x14ac:dyDescent="0.3">
      <c r="A33">
        <v>2105502</v>
      </c>
      <c r="B33">
        <v>18878344</v>
      </c>
      <c r="C33">
        <v>915710</v>
      </c>
      <c r="D33">
        <v>1360782</v>
      </c>
      <c r="E33">
        <v>60660</v>
      </c>
      <c r="F33">
        <v>589342</v>
      </c>
      <c r="G33">
        <v>26352</v>
      </c>
      <c r="H33">
        <v>41114</v>
      </c>
    </row>
    <row r="34" spans="1:8" x14ac:dyDescent="0.3">
      <c r="A34">
        <v>2172888</v>
      </c>
      <c r="B34">
        <v>19466284</v>
      </c>
      <c r="C34">
        <v>945356</v>
      </c>
      <c r="D34">
        <v>1403764</v>
      </c>
      <c r="E34">
        <v>67386</v>
      </c>
      <c r="F34">
        <v>587940</v>
      </c>
      <c r="G34">
        <v>29646</v>
      </c>
      <c r="H34">
        <v>42982</v>
      </c>
    </row>
    <row r="35" spans="1:8" x14ac:dyDescent="0.3">
      <c r="A35">
        <v>2240088</v>
      </c>
      <c r="B35">
        <v>20054388</v>
      </c>
      <c r="C35">
        <v>975002</v>
      </c>
      <c r="D35">
        <v>1445642</v>
      </c>
      <c r="E35">
        <v>67200</v>
      </c>
      <c r="F35">
        <v>588104</v>
      </c>
      <c r="G35">
        <v>29646</v>
      </c>
      <c r="H35">
        <v>41878</v>
      </c>
    </row>
    <row r="36" spans="1:8" x14ac:dyDescent="0.3">
      <c r="A36">
        <v>2300952</v>
      </c>
      <c r="B36">
        <v>20649022</v>
      </c>
      <c r="C36">
        <v>1001350</v>
      </c>
      <c r="D36">
        <v>1487668</v>
      </c>
      <c r="E36">
        <v>60864</v>
      </c>
      <c r="F36">
        <v>594634</v>
      </c>
      <c r="G36">
        <v>26348</v>
      </c>
      <c r="H36">
        <v>42026</v>
      </c>
    </row>
    <row r="37" spans="1:8" x14ac:dyDescent="0.3">
      <c r="A37">
        <v>2368252</v>
      </c>
      <c r="B37">
        <v>21237018</v>
      </c>
      <c r="C37">
        <v>1030994</v>
      </c>
      <c r="D37">
        <v>1530312</v>
      </c>
      <c r="E37">
        <v>67300</v>
      </c>
      <c r="F37">
        <v>587996</v>
      </c>
      <c r="G37">
        <v>29644</v>
      </c>
      <c r="H37">
        <v>42644</v>
      </c>
    </row>
    <row r="38" spans="1:8" x14ac:dyDescent="0.3">
      <c r="A38">
        <v>2435462</v>
      </c>
      <c r="B38">
        <v>21825112</v>
      </c>
      <c r="C38">
        <v>1060640</v>
      </c>
      <c r="D38">
        <v>1572172</v>
      </c>
      <c r="E38">
        <v>67210</v>
      </c>
      <c r="F38">
        <v>588094</v>
      </c>
      <c r="G38">
        <v>29646</v>
      </c>
      <c r="H38">
        <v>41860</v>
      </c>
    </row>
    <row r="39" spans="1:8" x14ac:dyDescent="0.3">
      <c r="A39">
        <v>2502926</v>
      </c>
      <c r="B39">
        <v>22422016</v>
      </c>
      <c r="C39">
        <v>1090284</v>
      </c>
      <c r="D39">
        <v>1615426</v>
      </c>
      <c r="E39">
        <v>67464</v>
      </c>
      <c r="F39">
        <v>596904</v>
      </c>
      <c r="G39">
        <v>29644</v>
      </c>
      <c r="H39">
        <v>43254</v>
      </c>
    </row>
    <row r="40" spans="1:8" x14ac:dyDescent="0.3">
      <c r="A40">
        <v>2563630</v>
      </c>
      <c r="B40">
        <v>23007738</v>
      </c>
      <c r="C40">
        <v>1116636</v>
      </c>
      <c r="D40">
        <v>1656908</v>
      </c>
      <c r="E40">
        <v>60704</v>
      </c>
      <c r="F40">
        <v>585722</v>
      </c>
      <c r="G40">
        <v>26352</v>
      </c>
      <c r="H40">
        <v>41482</v>
      </c>
    </row>
    <row r="41" spans="1:8" x14ac:dyDescent="0.3">
      <c r="A41">
        <v>2630838</v>
      </c>
      <c r="B41">
        <v>23595834</v>
      </c>
      <c r="C41">
        <v>1146282</v>
      </c>
      <c r="D41">
        <v>1698774</v>
      </c>
      <c r="E41">
        <v>67208</v>
      </c>
      <c r="F41">
        <v>588096</v>
      </c>
      <c r="G41">
        <v>29646</v>
      </c>
      <c r="H41">
        <v>41866</v>
      </c>
    </row>
    <row r="42" spans="1:8" x14ac:dyDescent="0.3">
      <c r="A42">
        <v>2698228</v>
      </c>
      <c r="B42">
        <v>24183782</v>
      </c>
      <c r="C42">
        <v>1175926</v>
      </c>
      <c r="D42">
        <v>1741736</v>
      </c>
      <c r="E42">
        <v>67390</v>
      </c>
      <c r="F42">
        <v>587948</v>
      </c>
      <c r="G42">
        <v>29644</v>
      </c>
      <c r="H42">
        <v>42962</v>
      </c>
    </row>
    <row r="43" spans="1:8" x14ac:dyDescent="0.3">
      <c r="A43">
        <v>2759002</v>
      </c>
      <c r="B43">
        <v>24778464</v>
      </c>
      <c r="C43">
        <v>1202278</v>
      </c>
      <c r="D43">
        <v>1783310</v>
      </c>
      <c r="E43">
        <v>60774</v>
      </c>
      <c r="F43">
        <v>594682</v>
      </c>
      <c r="G43">
        <v>26352</v>
      </c>
      <c r="H43">
        <v>41574</v>
      </c>
    </row>
    <row r="44" spans="1:8" x14ac:dyDescent="0.3">
      <c r="A44">
        <v>2826214</v>
      </c>
      <c r="B44">
        <v>25366556</v>
      </c>
      <c r="C44">
        <v>1231924</v>
      </c>
      <c r="D44">
        <v>1825184</v>
      </c>
      <c r="E44">
        <v>67212</v>
      </c>
      <c r="F44">
        <v>588092</v>
      </c>
      <c r="G44">
        <v>29646</v>
      </c>
      <c r="H44">
        <v>41874</v>
      </c>
    </row>
    <row r="47" spans="1:8" x14ac:dyDescent="0.3">
      <c r="A47" s="7" t="s">
        <v>33</v>
      </c>
      <c r="B47" s="7"/>
      <c r="C47" s="7"/>
      <c r="D47" s="7"/>
      <c r="E47" s="7"/>
      <c r="F47" s="7"/>
      <c r="G47" s="7"/>
      <c r="H47" s="7"/>
    </row>
    <row r="50" spans="1:8" x14ac:dyDescent="0.3">
      <c r="A50">
        <v>94080</v>
      </c>
      <c r="B50">
        <v>1228968</v>
      </c>
      <c r="C50">
        <v>29644</v>
      </c>
      <c r="D50">
        <v>91120</v>
      </c>
      <c r="E50">
        <v>41450</v>
      </c>
      <c r="F50">
        <v>613804</v>
      </c>
      <c r="G50">
        <v>16470</v>
      </c>
      <c r="H50">
        <v>40292</v>
      </c>
    </row>
    <row r="51" spans="1:8" x14ac:dyDescent="0.3">
      <c r="A51">
        <v>135538</v>
      </c>
      <c r="B51">
        <v>1848368</v>
      </c>
      <c r="C51">
        <v>46112</v>
      </c>
      <c r="D51">
        <v>131186</v>
      </c>
      <c r="E51">
        <v>41458</v>
      </c>
      <c r="F51">
        <v>619400</v>
      </c>
      <c r="G51">
        <v>16468</v>
      </c>
      <c r="H51">
        <v>40066</v>
      </c>
    </row>
    <row r="52" spans="1:8" x14ac:dyDescent="0.3">
      <c r="A52">
        <v>170376</v>
      </c>
      <c r="B52">
        <v>2463480</v>
      </c>
      <c r="C52">
        <v>59288</v>
      </c>
      <c r="D52">
        <v>170018</v>
      </c>
      <c r="E52">
        <v>34836</v>
      </c>
      <c r="F52">
        <v>615112</v>
      </c>
      <c r="G52">
        <v>13176</v>
      </c>
      <c r="H52">
        <v>38832</v>
      </c>
    </row>
    <row r="53" spans="1:8" x14ac:dyDescent="0.3">
      <c r="A53">
        <v>211850</v>
      </c>
      <c r="B53">
        <v>3077260</v>
      </c>
      <c r="C53">
        <v>75758</v>
      </c>
      <c r="D53">
        <v>210294</v>
      </c>
      <c r="E53">
        <v>41474</v>
      </c>
      <c r="F53">
        <v>613780</v>
      </c>
      <c r="G53">
        <v>16470</v>
      </c>
      <c r="H53">
        <v>40276</v>
      </c>
    </row>
    <row r="54" spans="1:8" x14ac:dyDescent="0.3">
      <c r="A54">
        <v>246796</v>
      </c>
      <c r="B54">
        <v>3697872</v>
      </c>
      <c r="C54">
        <v>88934</v>
      </c>
      <c r="D54">
        <v>249592</v>
      </c>
      <c r="E54">
        <v>34946</v>
      </c>
      <c r="F54">
        <v>620612</v>
      </c>
      <c r="G54">
        <v>13176</v>
      </c>
      <c r="H54">
        <v>39298</v>
      </c>
    </row>
    <row r="55" spans="1:8" x14ac:dyDescent="0.3">
      <c r="A55">
        <v>288246</v>
      </c>
      <c r="B55">
        <v>4311702</v>
      </c>
      <c r="C55">
        <v>105404</v>
      </c>
      <c r="D55">
        <v>289660</v>
      </c>
      <c r="E55">
        <v>41450</v>
      </c>
      <c r="F55">
        <v>613830</v>
      </c>
      <c r="G55">
        <v>16470</v>
      </c>
      <c r="H55">
        <v>40068</v>
      </c>
    </row>
    <row r="56" spans="1:8" x14ac:dyDescent="0.3">
      <c r="A56">
        <v>329700</v>
      </c>
      <c r="B56">
        <v>4925502</v>
      </c>
      <c r="C56">
        <v>121874</v>
      </c>
      <c r="D56">
        <v>329928</v>
      </c>
      <c r="E56">
        <v>41454</v>
      </c>
      <c r="F56">
        <v>613800</v>
      </c>
      <c r="G56">
        <v>16470</v>
      </c>
      <c r="H56">
        <v>40268</v>
      </c>
    </row>
    <row r="57" spans="1:8" x14ac:dyDescent="0.3">
      <c r="A57">
        <v>364656</v>
      </c>
      <c r="B57">
        <v>5546092</v>
      </c>
      <c r="C57">
        <v>135046</v>
      </c>
      <c r="D57">
        <v>369232</v>
      </c>
      <c r="E57">
        <v>34956</v>
      </c>
      <c r="F57">
        <v>620590</v>
      </c>
      <c r="G57">
        <v>13172</v>
      </c>
      <c r="H57">
        <v>39304</v>
      </c>
    </row>
    <row r="58" spans="1:8" x14ac:dyDescent="0.3">
      <c r="A58">
        <v>406048</v>
      </c>
      <c r="B58">
        <v>6159950</v>
      </c>
      <c r="C58">
        <v>151516</v>
      </c>
      <c r="D58">
        <v>408814</v>
      </c>
      <c r="E58">
        <v>41392</v>
      </c>
      <c r="F58">
        <v>613858</v>
      </c>
      <c r="G58">
        <v>16470</v>
      </c>
      <c r="H58">
        <v>39582</v>
      </c>
    </row>
    <row r="61" spans="1:8" x14ac:dyDescent="0.3">
      <c r="A61" s="7" t="s">
        <v>34</v>
      </c>
      <c r="B61" s="7"/>
      <c r="C61" s="7"/>
      <c r="D61" s="7"/>
      <c r="E61" s="7"/>
      <c r="F61" s="7"/>
      <c r="G61" s="7"/>
      <c r="H61" s="7"/>
    </row>
    <row r="64" spans="1:8" x14ac:dyDescent="0.3">
      <c r="A64">
        <v>74594</v>
      </c>
      <c r="B64">
        <v>1248508</v>
      </c>
      <c r="C64">
        <v>19764</v>
      </c>
      <c r="D64">
        <v>90146</v>
      </c>
      <c r="E64">
        <v>28400</v>
      </c>
      <c r="F64">
        <v>627030</v>
      </c>
      <c r="G64">
        <v>9882</v>
      </c>
      <c r="H64">
        <v>38876</v>
      </c>
    </row>
    <row r="65" spans="1:8" x14ac:dyDescent="0.3">
      <c r="A65">
        <v>103092</v>
      </c>
      <c r="B65">
        <v>1875444</v>
      </c>
      <c r="C65">
        <v>29646</v>
      </c>
      <c r="D65">
        <v>129878</v>
      </c>
      <c r="E65">
        <v>28498</v>
      </c>
      <c r="F65">
        <v>626936</v>
      </c>
      <c r="G65">
        <v>9882</v>
      </c>
      <c r="H65">
        <v>39732</v>
      </c>
    </row>
    <row r="66" spans="1:8" x14ac:dyDescent="0.3">
      <c r="A66">
        <v>131604</v>
      </c>
      <c r="B66">
        <v>2502364</v>
      </c>
      <c r="C66">
        <v>39528</v>
      </c>
      <c r="D66">
        <v>169236</v>
      </c>
      <c r="E66">
        <v>28512</v>
      </c>
      <c r="F66">
        <v>626920</v>
      </c>
      <c r="G66">
        <v>9882</v>
      </c>
      <c r="H66">
        <v>39358</v>
      </c>
    </row>
    <row r="67" spans="1:8" x14ac:dyDescent="0.3">
      <c r="A67">
        <v>160116</v>
      </c>
      <c r="B67">
        <v>3129302</v>
      </c>
      <c r="C67">
        <v>49410</v>
      </c>
      <c r="D67">
        <v>208780</v>
      </c>
      <c r="E67">
        <v>28512</v>
      </c>
      <c r="F67">
        <v>626938</v>
      </c>
      <c r="G67">
        <v>9882</v>
      </c>
      <c r="H67">
        <v>39544</v>
      </c>
    </row>
    <row r="68" spans="1:8" x14ac:dyDescent="0.3">
      <c r="A68">
        <v>195062</v>
      </c>
      <c r="B68">
        <v>3749338</v>
      </c>
      <c r="C68">
        <v>62586</v>
      </c>
      <c r="D68">
        <v>248830</v>
      </c>
      <c r="E68">
        <v>34946</v>
      </c>
      <c r="F68">
        <v>620036</v>
      </c>
      <c r="G68">
        <v>13176</v>
      </c>
      <c r="H68">
        <v>40050</v>
      </c>
    </row>
    <row r="69" spans="1:8" x14ac:dyDescent="0.3">
      <c r="A69">
        <v>223492</v>
      </c>
      <c r="B69">
        <v>4376338</v>
      </c>
      <c r="C69">
        <v>72468</v>
      </c>
      <c r="D69">
        <v>287714</v>
      </c>
      <c r="E69">
        <v>28430</v>
      </c>
      <c r="F69">
        <v>627000</v>
      </c>
      <c r="G69">
        <v>9882</v>
      </c>
      <c r="H69">
        <v>38884</v>
      </c>
    </row>
    <row r="70" spans="1:8" x14ac:dyDescent="0.3">
      <c r="A70">
        <v>252002</v>
      </c>
      <c r="B70">
        <v>5003262</v>
      </c>
      <c r="C70">
        <v>82350</v>
      </c>
      <c r="D70">
        <v>327440</v>
      </c>
      <c r="E70">
        <v>28510</v>
      </c>
      <c r="F70">
        <v>626924</v>
      </c>
      <c r="G70">
        <v>9882</v>
      </c>
      <c r="H70">
        <v>39726</v>
      </c>
    </row>
    <row r="71" spans="1:8" x14ac:dyDescent="0.3">
      <c r="A71">
        <v>280518</v>
      </c>
      <c r="B71">
        <v>5630194</v>
      </c>
      <c r="C71">
        <v>92232</v>
      </c>
      <c r="D71">
        <v>366794</v>
      </c>
      <c r="E71">
        <v>28516</v>
      </c>
      <c r="F71">
        <v>626932</v>
      </c>
      <c r="G71">
        <v>9882</v>
      </c>
      <c r="H71">
        <v>39354</v>
      </c>
    </row>
    <row r="72" spans="1:8" x14ac:dyDescent="0.3">
      <c r="A72">
        <v>309034</v>
      </c>
      <c r="B72">
        <v>6257112</v>
      </c>
      <c r="C72">
        <v>102114</v>
      </c>
      <c r="D72">
        <v>406270</v>
      </c>
      <c r="E72">
        <v>28516</v>
      </c>
      <c r="F72">
        <v>626918</v>
      </c>
      <c r="G72">
        <v>9882</v>
      </c>
      <c r="H72">
        <v>39476</v>
      </c>
    </row>
    <row r="73" spans="1:8" x14ac:dyDescent="0.3">
      <c r="A73">
        <v>337462</v>
      </c>
      <c r="B73">
        <v>6884114</v>
      </c>
      <c r="C73">
        <v>111996</v>
      </c>
      <c r="D73">
        <v>445152</v>
      </c>
      <c r="E73">
        <v>28428</v>
      </c>
      <c r="F73">
        <v>627002</v>
      </c>
      <c r="G73">
        <v>9882</v>
      </c>
      <c r="H73">
        <v>38882</v>
      </c>
    </row>
    <row r="74" spans="1:8" x14ac:dyDescent="0.3">
      <c r="A74">
        <v>372400</v>
      </c>
      <c r="B74">
        <v>7504158</v>
      </c>
      <c r="C74">
        <v>125172</v>
      </c>
      <c r="D74">
        <v>485074</v>
      </c>
      <c r="E74">
        <v>34938</v>
      </c>
      <c r="F74">
        <v>620044</v>
      </c>
      <c r="G74">
        <v>13176</v>
      </c>
      <c r="H74">
        <v>39922</v>
      </c>
    </row>
    <row r="75" spans="1:8" x14ac:dyDescent="0.3">
      <c r="A75">
        <v>400998</v>
      </c>
      <c r="B75">
        <v>8130996</v>
      </c>
      <c r="C75">
        <v>135054</v>
      </c>
      <c r="D75">
        <v>525288</v>
      </c>
      <c r="E75">
        <v>28598</v>
      </c>
      <c r="F75">
        <v>626838</v>
      </c>
      <c r="G75">
        <v>9882</v>
      </c>
      <c r="H75">
        <v>40214</v>
      </c>
    </row>
    <row r="78" spans="1:8" x14ac:dyDescent="0.3">
      <c r="A78" s="7" t="s">
        <v>35</v>
      </c>
      <c r="B78" s="7"/>
      <c r="C78" s="7"/>
      <c r="D78" s="7"/>
      <c r="E78" s="7"/>
      <c r="F78" s="7"/>
      <c r="G78" s="7"/>
      <c r="H78" s="7"/>
    </row>
    <row r="81" spans="1:8" x14ac:dyDescent="0.3">
      <c r="A81">
        <v>61654</v>
      </c>
      <c r="B81">
        <v>1261322</v>
      </c>
      <c r="C81">
        <v>13176</v>
      </c>
      <c r="D81">
        <v>88026</v>
      </c>
      <c r="E81">
        <v>21982</v>
      </c>
      <c r="F81">
        <v>633150</v>
      </c>
      <c r="G81">
        <v>6588</v>
      </c>
      <c r="H81">
        <v>38284</v>
      </c>
    </row>
    <row r="82" spans="1:8" x14ac:dyDescent="0.3">
      <c r="A82">
        <v>89600</v>
      </c>
      <c r="B82">
        <v>1888842</v>
      </c>
      <c r="C82">
        <v>23446</v>
      </c>
      <c r="D82">
        <v>126102</v>
      </c>
      <c r="E82">
        <v>27946</v>
      </c>
      <c r="F82">
        <v>627520</v>
      </c>
      <c r="G82">
        <v>10270</v>
      </c>
      <c r="H82">
        <v>38076</v>
      </c>
    </row>
    <row r="83" spans="1:8" x14ac:dyDescent="0.3">
      <c r="A83">
        <v>111608</v>
      </c>
      <c r="B83">
        <v>2522446</v>
      </c>
      <c r="C83">
        <v>30034</v>
      </c>
      <c r="D83">
        <v>164392</v>
      </c>
      <c r="E83">
        <v>22008</v>
      </c>
      <c r="F83">
        <v>633604</v>
      </c>
      <c r="G83">
        <v>6588</v>
      </c>
      <c r="H83">
        <v>38290</v>
      </c>
    </row>
    <row r="84" spans="1:8" x14ac:dyDescent="0.3">
      <c r="A84">
        <v>140028</v>
      </c>
      <c r="B84">
        <v>3149026</v>
      </c>
      <c r="C84">
        <v>39916</v>
      </c>
      <c r="D84">
        <v>202596</v>
      </c>
      <c r="E84">
        <v>28420</v>
      </c>
      <c r="F84">
        <v>626580</v>
      </c>
      <c r="G84">
        <v>9882</v>
      </c>
      <c r="H84">
        <v>38204</v>
      </c>
    </row>
    <row r="85" spans="1:8" x14ac:dyDescent="0.3">
      <c r="A85">
        <v>162034</v>
      </c>
      <c r="B85">
        <v>3782632</v>
      </c>
      <c r="C85">
        <v>46504</v>
      </c>
      <c r="D85">
        <v>240884</v>
      </c>
      <c r="E85">
        <v>22006</v>
      </c>
      <c r="F85">
        <v>633606</v>
      </c>
      <c r="G85">
        <v>6588</v>
      </c>
      <c r="H85">
        <v>38288</v>
      </c>
    </row>
    <row r="86" spans="1:8" x14ac:dyDescent="0.3">
      <c r="A86">
        <v>184040</v>
      </c>
      <c r="B86">
        <v>4415772</v>
      </c>
      <c r="C86">
        <v>53092</v>
      </c>
      <c r="D86">
        <v>279424</v>
      </c>
      <c r="E86">
        <v>22006</v>
      </c>
      <c r="F86">
        <v>633140</v>
      </c>
      <c r="G86">
        <v>6588</v>
      </c>
      <c r="H86">
        <v>38540</v>
      </c>
    </row>
    <row r="87" spans="1:8" x14ac:dyDescent="0.3">
      <c r="A87">
        <v>212488</v>
      </c>
      <c r="B87">
        <v>5042804</v>
      </c>
      <c r="C87">
        <v>62974</v>
      </c>
      <c r="D87">
        <v>318676</v>
      </c>
      <c r="E87">
        <v>28448</v>
      </c>
      <c r="F87">
        <v>627032</v>
      </c>
      <c r="G87">
        <v>9882</v>
      </c>
      <c r="H87">
        <v>39252</v>
      </c>
    </row>
    <row r="88" spans="1:8" x14ac:dyDescent="0.3">
      <c r="A88">
        <v>234442</v>
      </c>
      <c r="B88">
        <v>5676488</v>
      </c>
      <c r="C88">
        <v>69562</v>
      </c>
      <c r="D88">
        <v>356456</v>
      </c>
      <c r="E88">
        <v>21954</v>
      </c>
      <c r="F88">
        <v>633684</v>
      </c>
      <c r="G88">
        <v>6588</v>
      </c>
      <c r="H88">
        <v>37780</v>
      </c>
    </row>
    <row r="89" spans="1:8" x14ac:dyDescent="0.3">
      <c r="A89">
        <v>262904</v>
      </c>
      <c r="B89">
        <v>6302986</v>
      </c>
      <c r="C89">
        <v>79444</v>
      </c>
      <c r="D89">
        <v>395026</v>
      </c>
      <c r="E89">
        <v>28462</v>
      </c>
      <c r="F89">
        <v>626498</v>
      </c>
      <c r="G89">
        <v>9882</v>
      </c>
      <c r="H89">
        <v>38570</v>
      </c>
    </row>
    <row r="90" spans="1:8" x14ac:dyDescent="0.3">
      <c r="A90">
        <v>284890</v>
      </c>
      <c r="B90">
        <v>6936624</v>
      </c>
      <c r="C90">
        <v>86032</v>
      </c>
      <c r="D90">
        <v>433312</v>
      </c>
      <c r="E90">
        <v>21986</v>
      </c>
      <c r="F90">
        <v>633638</v>
      </c>
      <c r="G90">
        <v>6588</v>
      </c>
      <c r="H90">
        <v>38286</v>
      </c>
    </row>
    <row r="91" spans="1:8" x14ac:dyDescent="0.3">
      <c r="A91">
        <v>306880</v>
      </c>
      <c r="B91">
        <v>7569750</v>
      </c>
      <c r="C91">
        <v>92620</v>
      </c>
      <c r="D91">
        <v>471142</v>
      </c>
      <c r="E91">
        <v>21990</v>
      </c>
      <c r="F91">
        <v>633126</v>
      </c>
      <c r="G91">
        <v>6588</v>
      </c>
      <c r="H91">
        <v>37830</v>
      </c>
    </row>
    <row r="94" spans="1:8" x14ac:dyDescent="0.3">
      <c r="A94" s="7" t="s">
        <v>36</v>
      </c>
      <c r="B94" s="7"/>
      <c r="C94" s="7"/>
      <c r="D94" s="7"/>
      <c r="E94" s="7"/>
      <c r="F94" s="7"/>
      <c r="G94" s="7"/>
      <c r="H94" s="7"/>
    </row>
    <row r="97" spans="1:8" x14ac:dyDescent="0.3">
      <c r="A97">
        <v>55222</v>
      </c>
      <c r="B97">
        <v>1267918</v>
      </c>
      <c r="C97">
        <v>9882</v>
      </c>
      <c r="D97">
        <v>86858</v>
      </c>
      <c r="E97">
        <v>21982</v>
      </c>
      <c r="F97">
        <v>633326</v>
      </c>
      <c r="G97">
        <v>6588</v>
      </c>
      <c r="H97">
        <v>38292</v>
      </c>
    </row>
    <row r="98" spans="1:8" x14ac:dyDescent="0.3">
      <c r="A98">
        <v>77196</v>
      </c>
      <c r="B98">
        <v>1901300</v>
      </c>
      <c r="C98">
        <v>16470</v>
      </c>
      <c r="D98">
        <v>125152</v>
      </c>
      <c r="E98">
        <v>21974</v>
      </c>
      <c r="F98">
        <v>633382</v>
      </c>
      <c r="G98">
        <v>6588</v>
      </c>
      <c r="H98">
        <v>38294</v>
      </c>
    </row>
    <row r="99" spans="1:8" x14ac:dyDescent="0.3">
      <c r="A99">
        <v>99094</v>
      </c>
      <c r="B99">
        <v>2534694</v>
      </c>
      <c r="C99">
        <v>23058</v>
      </c>
      <c r="D99">
        <v>162974</v>
      </c>
      <c r="E99">
        <v>21898</v>
      </c>
      <c r="F99">
        <v>633394</v>
      </c>
      <c r="G99">
        <v>6588</v>
      </c>
      <c r="H99">
        <v>37822</v>
      </c>
    </row>
    <row r="100" spans="1:8" x14ac:dyDescent="0.3">
      <c r="A100">
        <v>121100</v>
      </c>
      <c r="B100">
        <v>3168012</v>
      </c>
      <c r="C100">
        <v>29646</v>
      </c>
      <c r="D100">
        <v>201262</v>
      </c>
      <c r="E100">
        <v>22006</v>
      </c>
      <c r="F100">
        <v>633318</v>
      </c>
      <c r="G100">
        <v>6588</v>
      </c>
      <c r="H100">
        <v>38288</v>
      </c>
    </row>
    <row r="101" spans="1:8" x14ac:dyDescent="0.3">
      <c r="A101">
        <v>143000</v>
      </c>
      <c r="B101">
        <v>3801418</v>
      </c>
      <c r="C101">
        <v>36234</v>
      </c>
      <c r="D101">
        <v>239080</v>
      </c>
      <c r="E101">
        <v>21900</v>
      </c>
      <c r="F101">
        <v>633406</v>
      </c>
      <c r="G101">
        <v>6588</v>
      </c>
      <c r="H101">
        <v>37818</v>
      </c>
    </row>
    <row r="102" spans="1:8" x14ac:dyDescent="0.3">
      <c r="A102">
        <v>164998</v>
      </c>
      <c r="B102">
        <v>4435204</v>
      </c>
      <c r="C102">
        <v>42822</v>
      </c>
      <c r="D102">
        <v>277320</v>
      </c>
      <c r="E102">
        <v>21998</v>
      </c>
      <c r="F102">
        <v>633786</v>
      </c>
      <c r="G102">
        <v>6588</v>
      </c>
      <c r="H102">
        <v>38240</v>
      </c>
    </row>
    <row r="103" spans="1:8" x14ac:dyDescent="0.3">
      <c r="A103">
        <v>186722</v>
      </c>
      <c r="B103">
        <v>5068792</v>
      </c>
      <c r="C103">
        <v>49800</v>
      </c>
      <c r="D103">
        <v>315514</v>
      </c>
      <c r="E103">
        <v>21724</v>
      </c>
      <c r="F103">
        <v>633588</v>
      </c>
      <c r="G103">
        <v>6978</v>
      </c>
      <c r="H103">
        <v>38194</v>
      </c>
    </row>
    <row r="104" spans="1:8" x14ac:dyDescent="0.3">
      <c r="A104">
        <v>208712</v>
      </c>
      <c r="B104">
        <v>5702110</v>
      </c>
      <c r="C104">
        <v>56388</v>
      </c>
      <c r="D104">
        <v>353830</v>
      </c>
      <c r="E104">
        <v>21990</v>
      </c>
      <c r="F104">
        <v>633318</v>
      </c>
      <c r="G104">
        <v>6588</v>
      </c>
      <c r="H104">
        <v>38316</v>
      </c>
    </row>
    <row r="105" spans="1:8" x14ac:dyDescent="0.3">
      <c r="A105">
        <v>230720</v>
      </c>
      <c r="B105">
        <v>6335436</v>
      </c>
      <c r="C105">
        <v>62976</v>
      </c>
      <c r="D105">
        <v>392076</v>
      </c>
      <c r="E105">
        <v>22008</v>
      </c>
      <c r="F105">
        <v>633326</v>
      </c>
      <c r="G105">
        <v>6588</v>
      </c>
      <c r="H105">
        <v>38246</v>
      </c>
    </row>
    <row r="106" spans="1:8" x14ac:dyDescent="0.3">
      <c r="A106">
        <v>252714</v>
      </c>
      <c r="B106">
        <v>6968738</v>
      </c>
      <c r="C106">
        <v>69564</v>
      </c>
      <c r="D106">
        <v>430810</v>
      </c>
      <c r="E106">
        <v>21994</v>
      </c>
      <c r="F106">
        <v>633302</v>
      </c>
      <c r="G106">
        <v>6588</v>
      </c>
      <c r="H106">
        <v>38734</v>
      </c>
    </row>
    <row r="107" spans="1:8" x14ac:dyDescent="0.3">
      <c r="A107">
        <v>274710</v>
      </c>
      <c r="B107">
        <v>7602076</v>
      </c>
      <c r="C107">
        <v>76152</v>
      </c>
      <c r="D107">
        <v>468966</v>
      </c>
      <c r="E107">
        <v>21996</v>
      </c>
      <c r="F107">
        <v>633338</v>
      </c>
      <c r="G107">
        <v>6588</v>
      </c>
      <c r="H107">
        <v>38156</v>
      </c>
    </row>
    <row r="108" spans="1:8" x14ac:dyDescent="0.3">
      <c r="A108">
        <v>296718</v>
      </c>
      <c r="B108">
        <v>8235392</v>
      </c>
      <c r="C108">
        <v>82740</v>
      </c>
      <c r="D108">
        <v>507246</v>
      </c>
      <c r="E108">
        <v>22008</v>
      </c>
      <c r="F108">
        <v>633316</v>
      </c>
      <c r="G108">
        <v>6588</v>
      </c>
      <c r="H108">
        <v>38280</v>
      </c>
    </row>
  </sheetData>
  <mergeCells count="5">
    <mergeCell ref="A1:H1"/>
    <mergeCell ref="A47:H47"/>
    <mergeCell ref="A61:H61"/>
    <mergeCell ref="A78:H78"/>
    <mergeCell ref="A94:H9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B6FAF-0F4C-4518-AFA8-216963F905C7}">
  <dimension ref="A1:H128"/>
  <sheetViews>
    <sheetView topLeftCell="A92" workbookViewId="0">
      <selection activeCell="E118" sqref="E118:H127"/>
    </sheetView>
  </sheetViews>
  <sheetFormatPr defaultRowHeight="14.4" x14ac:dyDescent="0.3"/>
  <sheetData>
    <row r="1" spans="1:8" x14ac:dyDescent="0.3">
      <c r="A1" s="7" t="s">
        <v>32</v>
      </c>
      <c r="B1" s="7"/>
      <c r="C1" s="7"/>
      <c r="D1" s="7"/>
      <c r="E1" s="7"/>
      <c r="F1" s="7"/>
      <c r="G1" s="7"/>
      <c r="H1" s="7"/>
    </row>
    <row r="2" spans="1:8" x14ac:dyDescent="0.3">
      <c r="A2" s="1">
        <v>75702</v>
      </c>
      <c r="B2" s="1">
        <v>600422</v>
      </c>
      <c r="C2" s="1">
        <v>36234</v>
      </c>
      <c r="D2" s="1">
        <v>23864</v>
      </c>
      <c r="E2" s="1">
        <v>75702</v>
      </c>
      <c r="F2" s="1">
        <v>600422</v>
      </c>
      <c r="G2" s="1">
        <v>36234</v>
      </c>
      <c r="H2" s="1">
        <v>23864</v>
      </c>
    </row>
    <row r="3" spans="1:8" x14ac:dyDescent="0.3">
      <c r="A3" s="1">
        <v>129146</v>
      </c>
      <c r="B3" s="1">
        <v>1193946</v>
      </c>
      <c r="C3" s="1">
        <v>68442</v>
      </c>
      <c r="D3" s="1">
        <v>38434</v>
      </c>
      <c r="E3" s="1">
        <v>53444</v>
      </c>
      <c r="F3" s="1">
        <v>593524</v>
      </c>
      <c r="G3" s="1">
        <v>32208</v>
      </c>
      <c r="H3" s="1">
        <v>14570</v>
      </c>
    </row>
    <row r="4" spans="1:8" x14ac:dyDescent="0.3">
      <c r="A4" s="1">
        <v>187070</v>
      </c>
      <c r="B4" s="1">
        <v>1791382</v>
      </c>
      <c r="C4" s="1">
        <v>104676</v>
      </c>
      <c r="D4" s="1">
        <v>55170</v>
      </c>
      <c r="E4" s="1">
        <v>57924</v>
      </c>
      <c r="F4" s="1">
        <v>597436</v>
      </c>
      <c r="G4" s="1">
        <v>36234</v>
      </c>
      <c r="H4" s="1">
        <v>16736</v>
      </c>
    </row>
    <row r="5" spans="1:8" x14ac:dyDescent="0.3">
      <c r="A5" s="1">
        <v>244894</v>
      </c>
      <c r="B5" s="1">
        <v>2388918</v>
      </c>
      <c r="C5" s="1">
        <v>140910</v>
      </c>
      <c r="D5" s="1">
        <v>70810</v>
      </c>
      <c r="E5" s="1">
        <v>57824</v>
      </c>
      <c r="F5" s="1">
        <v>597536</v>
      </c>
      <c r="G5" s="1">
        <v>36234</v>
      </c>
      <c r="H5" s="1">
        <v>15640</v>
      </c>
    </row>
    <row r="6" spans="1:8" x14ac:dyDescent="0.3">
      <c r="A6" s="1">
        <v>302718</v>
      </c>
      <c r="B6" s="1">
        <v>2986454</v>
      </c>
      <c r="C6" s="1">
        <v>177144</v>
      </c>
      <c r="D6" s="1">
        <v>86430</v>
      </c>
      <c r="E6" s="1">
        <v>57824</v>
      </c>
      <c r="F6" s="1">
        <v>597536</v>
      </c>
      <c r="G6" s="1">
        <v>36234</v>
      </c>
      <c r="H6" s="1">
        <v>15620</v>
      </c>
    </row>
    <row r="7" spans="1:8" x14ac:dyDescent="0.3">
      <c r="A7" s="1">
        <v>360616</v>
      </c>
      <c r="B7" s="1">
        <v>3583916</v>
      </c>
      <c r="C7" s="1">
        <v>213378</v>
      </c>
      <c r="D7" s="1">
        <v>102458</v>
      </c>
      <c r="E7" s="1">
        <v>57898</v>
      </c>
      <c r="F7" s="1">
        <v>597462</v>
      </c>
      <c r="G7" s="1">
        <v>36234</v>
      </c>
      <c r="H7" s="1">
        <v>16028</v>
      </c>
    </row>
    <row r="8" spans="1:8" x14ac:dyDescent="0.3">
      <c r="A8" s="1">
        <v>418450</v>
      </c>
      <c r="B8" s="1">
        <v>4181442</v>
      </c>
      <c r="C8" s="1">
        <v>249612</v>
      </c>
      <c r="D8" s="1">
        <v>118088</v>
      </c>
      <c r="E8" s="1">
        <v>57834</v>
      </c>
      <c r="F8" s="1">
        <v>597526</v>
      </c>
      <c r="G8" s="1">
        <v>36234</v>
      </c>
      <c r="H8" s="1">
        <v>15630</v>
      </c>
    </row>
    <row r="9" spans="1:8" x14ac:dyDescent="0.3">
      <c r="A9" s="1">
        <v>476282</v>
      </c>
      <c r="B9" s="1">
        <v>4778970</v>
      </c>
      <c r="C9" s="1">
        <v>285846</v>
      </c>
      <c r="D9" s="1">
        <v>133724</v>
      </c>
      <c r="E9" s="1">
        <v>57832</v>
      </c>
      <c r="F9" s="1">
        <v>597528</v>
      </c>
      <c r="G9" s="1">
        <v>36234</v>
      </c>
      <c r="H9" s="1">
        <v>15636</v>
      </c>
    </row>
    <row r="10" spans="1:8" x14ac:dyDescent="0.3">
      <c r="A10" s="1">
        <v>534100</v>
      </c>
      <c r="B10" s="1">
        <v>5377222</v>
      </c>
      <c r="C10" s="1">
        <v>322080</v>
      </c>
      <c r="D10" s="1">
        <v>149340</v>
      </c>
      <c r="E10" s="1">
        <v>57818</v>
      </c>
      <c r="F10" s="1">
        <v>598252</v>
      </c>
      <c r="G10" s="1">
        <v>36234</v>
      </c>
      <c r="H10" s="1">
        <v>15616</v>
      </c>
    </row>
    <row r="11" spans="1:8" x14ac:dyDescent="0.3">
      <c r="A11" s="1">
        <v>587804</v>
      </c>
      <c r="B11" s="1">
        <v>5978168</v>
      </c>
      <c r="C11" s="1">
        <v>354288</v>
      </c>
      <c r="D11" s="1">
        <v>163996</v>
      </c>
      <c r="E11" s="1">
        <v>53704</v>
      </c>
      <c r="F11" s="1">
        <v>600946</v>
      </c>
      <c r="G11" s="1">
        <v>32208</v>
      </c>
      <c r="H11" s="1">
        <v>14656</v>
      </c>
    </row>
    <row r="12" spans="1:8" x14ac:dyDescent="0.3">
      <c r="A12" s="1">
        <v>645586</v>
      </c>
      <c r="B12" s="1">
        <v>6575746</v>
      </c>
      <c r="C12" s="1">
        <v>390522</v>
      </c>
      <c r="D12" s="1">
        <v>179962</v>
      </c>
      <c r="E12" s="1">
        <v>57782</v>
      </c>
      <c r="F12" s="1">
        <v>597578</v>
      </c>
      <c r="G12" s="1">
        <v>36234</v>
      </c>
      <c r="H12" s="1">
        <v>15966</v>
      </c>
    </row>
    <row r="13" spans="1:8" x14ac:dyDescent="0.3">
      <c r="A13" s="1">
        <v>703416</v>
      </c>
      <c r="B13" s="1">
        <v>7173276</v>
      </c>
      <c r="C13" s="1">
        <v>426756</v>
      </c>
      <c r="D13" s="1">
        <v>195606</v>
      </c>
      <c r="E13" s="1">
        <v>57830</v>
      </c>
      <c r="F13" s="1">
        <v>597530</v>
      </c>
      <c r="G13" s="1">
        <v>36234</v>
      </c>
      <c r="H13" s="1">
        <v>15644</v>
      </c>
    </row>
    <row r="14" spans="1:8" x14ac:dyDescent="0.3">
      <c r="A14" s="1">
        <v>761244</v>
      </c>
      <c r="B14" s="1">
        <v>7770808</v>
      </c>
      <c r="C14" s="1">
        <v>462990</v>
      </c>
      <c r="D14" s="1">
        <v>211238</v>
      </c>
      <c r="E14" s="1">
        <v>57828</v>
      </c>
      <c r="F14" s="1">
        <v>597532</v>
      </c>
      <c r="G14" s="1">
        <v>36234</v>
      </c>
      <c r="H14" s="1">
        <v>15632</v>
      </c>
    </row>
    <row r="15" spans="1:8" x14ac:dyDescent="0.3">
      <c r="A15" s="1">
        <v>819146</v>
      </c>
      <c r="B15" s="1">
        <v>8368266</v>
      </c>
      <c r="C15" s="1">
        <v>499224</v>
      </c>
      <c r="D15" s="1">
        <v>227252</v>
      </c>
      <c r="E15" s="1">
        <v>57902</v>
      </c>
      <c r="F15" s="1">
        <v>597458</v>
      </c>
      <c r="G15" s="1">
        <v>36234</v>
      </c>
      <c r="H15" s="1">
        <v>16014</v>
      </c>
    </row>
    <row r="16" spans="1:8" x14ac:dyDescent="0.3">
      <c r="A16" s="1">
        <v>876980</v>
      </c>
      <c r="B16" s="1">
        <v>8965792</v>
      </c>
      <c r="C16" s="1">
        <v>535458</v>
      </c>
      <c r="D16" s="1">
        <v>242900</v>
      </c>
      <c r="E16" s="1">
        <v>57834</v>
      </c>
      <c r="F16" s="1">
        <v>597526</v>
      </c>
      <c r="G16" s="1">
        <v>36234</v>
      </c>
      <c r="H16" s="1">
        <v>15648</v>
      </c>
    </row>
    <row r="17" spans="1:8" x14ac:dyDescent="0.3">
      <c r="A17" s="1">
        <v>934814</v>
      </c>
      <c r="B17" s="1">
        <v>9563318</v>
      </c>
      <c r="C17" s="1">
        <v>571692</v>
      </c>
      <c r="D17" s="1">
        <v>258528</v>
      </c>
      <c r="E17" s="1">
        <v>57834</v>
      </c>
      <c r="F17" s="1">
        <v>597526</v>
      </c>
      <c r="G17" s="1">
        <v>36234</v>
      </c>
      <c r="H17" s="1">
        <v>15628</v>
      </c>
    </row>
    <row r="18" spans="1:8" x14ac:dyDescent="0.3">
      <c r="A18" s="1">
        <v>992654</v>
      </c>
      <c r="B18" s="1">
        <v>10160838</v>
      </c>
      <c r="C18" s="1">
        <v>607926</v>
      </c>
      <c r="D18" s="1">
        <v>274154</v>
      </c>
      <c r="E18" s="1">
        <v>57840</v>
      </c>
      <c r="F18" s="1">
        <v>597520</v>
      </c>
      <c r="G18" s="1">
        <v>36234</v>
      </c>
      <c r="H18" s="1">
        <v>15626</v>
      </c>
    </row>
    <row r="19" spans="1:8" x14ac:dyDescent="0.3">
      <c r="A19" s="1">
        <v>1050470</v>
      </c>
      <c r="B19" s="1">
        <v>10759604</v>
      </c>
      <c r="C19" s="1">
        <v>644160</v>
      </c>
      <c r="D19" s="1">
        <v>289784</v>
      </c>
      <c r="E19" s="1">
        <v>57816</v>
      </c>
      <c r="F19" s="1">
        <v>598766</v>
      </c>
      <c r="G19" s="1">
        <v>36234</v>
      </c>
      <c r="H19" s="1">
        <v>15630</v>
      </c>
    </row>
    <row r="20" spans="1:8" x14ac:dyDescent="0.3">
      <c r="A20" s="1">
        <v>1104130</v>
      </c>
      <c r="B20" s="1">
        <v>11360082</v>
      </c>
      <c r="C20" s="1">
        <v>676368</v>
      </c>
      <c r="D20" s="1">
        <v>304794</v>
      </c>
      <c r="E20" s="1">
        <v>53660</v>
      </c>
      <c r="F20" s="1">
        <v>600478</v>
      </c>
      <c r="G20" s="1">
        <v>32208</v>
      </c>
      <c r="H20" s="1">
        <v>15010</v>
      </c>
    </row>
    <row r="21" spans="1:8" x14ac:dyDescent="0.3">
      <c r="A21" s="1">
        <v>1161974</v>
      </c>
      <c r="B21" s="1">
        <v>11957598</v>
      </c>
      <c r="C21" s="1">
        <v>712602</v>
      </c>
      <c r="D21" s="1">
        <v>320424</v>
      </c>
      <c r="E21" s="1">
        <v>57844</v>
      </c>
      <c r="F21" s="1">
        <v>597516</v>
      </c>
      <c r="G21" s="1">
        <v>36234</v>
      </c>
      <c r="H21" s="1">
        <v>15630</v>
      </c>
    </row>
    <row r="22" spans="1:8" x14ac:dyDescent="0.3">
      <c r="A22" s="1">
        <v>1219826</v>
      </c>
      <c r="B22" s="1">
        <v>12555108</v>
      </c>
      <c r="C22" s="1">
        <v>748836</v>
      </c>
      <c r="D22" s="1">
        <v>336070</v>
      </c>
      <c r="E22" s="1">
        <v>57852</v>
      </c>
      <c r="F22" s="1">
        <v>597510</v>
      </c>
      <c r="G22" s="1">
        <v>36234</v>
      </c>
      <c r="H22" s="1">
        <v>15646</v>
      </c>
    </row>
    <row r="23" spans="1:8" x14ac:dyDescent="0.3">
      <c r="A23" s="1">
        <v>1277676</v>
      </c>
      <c r="B23" s="1">
        <v>13152616</v>
      </c>
      <c r="C23" s="1">
        <v>785070</v>
      </c>
      <c r="D23" s="1">
        <v>351722</v>
      </c>
      <c r="E23" s="1">
        <v>57850</v>
      </c>
      <c r="F23" s="1">
        <v>597508</v>
      </c>
      <c r="G23" s="1">
        <v>36234</v>
      </c>
      <c r="H23" s="1">
        <v>15652</v>
      </c>
    </row>
    <row r="24" spans="1:8" x14ac:dyDescent="0.3">
      <c r="A24" s="1">
        <v>1335518</v>
      </c>
      <c r="B24" s="1">
        <v>13750134</v>
      </c>
      <c r="C24" s="1">
        <v>821304</v>
      </c>
      <c r="D24" s="1">
        <v>367352</v>
      </c>
      <c r="E24" s="1">
        <v>57842</v>
      </c>
      <c r="F24" s="1">
        <v>597518</v>
      </c>
      <c r="G24" s="1">
        <v>36234</v>
      </c>
      <c r="H24" s="1">
        <v>15630</v>
      </c>
    </row>
    <row r="25" spans="1:8" x14ac:dyDescent="0.3">
      <c r="A25" s="1">
        <v>1393370</v>
      </c>
      <c r="B25" s="1">
        <v>14347642</v>
      </c>
      <c r="C25" s="1">
        <v>857538</v>
      </c>
      <c r="D25" s="1">
        <v>382972</v>
      </c>
      <c r="E25" s="1">
        <v>57852</v>
      </c>
      <c r="F25" s="1">
        <v>597508</v>
      </c>
      <c r="G25" s="1">
        <v>36234</v>
      </c>
      <c r="H25" s="1">
        <v>15620</v>
      </c>
    </row>
    <row r="26" spans="1:8" x14ac:dyDescent="0.3">
      <c r="A26" s="1">
        <v>1451248</v>
      </c>
      <c r="B26" s="1">
        <v>14945124</v>
      </c>
      <c r="C26" s="1">
        <v>893772</v>
      </c>
      <c r="D26" s="1">
        <v>399316</v>
      </c>
      <c r="E26" s="1">
        <v>57878</v>
      </c>
      <c r="F26" s="1">
        <v>597482</v>
      </c>
      <c r="G26" s="1">
        <v>36234</v>
      </c>
      <c r="H26" s="1">
        <v>16344</v>
      </c>
    </row>
    <row r="27" spans="1:8" x14ac:dyDescent="0.3">
      <c r="A27" s="1">
        <v>1509092</v>
      </c>
      <c r="B27" s="1">
        <v>15542642</v>
      </c>
      <c r="C27" s="1">
        <v>930006</v>
      </c>
      <c r="D27" s="1">
        <v>414940</v>
      </c>
      <c r="E27" s="1">
        <v>57844</v>
      </c>
      <c r="F27" s="1">
        <v>597518</v>
      </c>
      <c r="G27" s="1">
        <v>36234</v>
      </c>
      <c r="H27" s="1">
        <v>15624</v>
      </c>
    </row>
    <row r="28" spans="1:8" x14ac:dyDescent="0.3">
      <c r="A28" s="1">
        <v>1566918</v>
      </c>
      <c r="B28" s="1">
        <v>16141396</v>
      </c>
      <c r="C28" s="1">
        <v>966240</v>
      </c>
      <c r="D28" s="1">
        <v>430558</v>
      </c>
      <c r="E28" s="1">
        <v>57826</v>
      </c>
      <c r="F28" s="1">
        <v>598754</v>
      </c>
      <c r="G28" s="1">
        <v>36234</v>
      </c>
      <c r="H28" s="1">
        <v>15618</v>
      </c>
    </row>
    <row r="29" spans="1:8" x14ac:dyDescent="0.3">
      <c r="A29" s="1">
        <v>1620618</v>
      </c>
      <c r="B29" s="1">
        <v>16741834</v>
      </c>
      <c r="C29" s="1">
        <v>998448</v>
      </c>
      <c r="D29" s="1">
        <v>445214</v>
      </c>
      <c r="E29" s="1">
        <v>53700</v>
      </c>
      <c r="F29" s="1">
        <v>600438</v>
      </c>
      <c r="G29" s="1">
        <v>32208</v>
      </c>
      <c r="H29" s="1">
        <v>14656</v>
      </c>
    </row>
    <row r="30" spans="1:8" x14ac:dyDescent="0.3">
      <c r="A30" s="1">
        <v>1678422</v>
      </c>
      <c r="B30" s="1">
        <v>17339392</v>
      </c>
      <c r="C30" s="1">
        <v>1034682</v>
      </c>
      <c r="D30" s="1">
        <v>461216</v>
      </c>
      <c r="E30" s="1">
        <v>57804</v>
      </c>
      <c r="F30" s="1">
        <v>597558</v>
      </c>
      <c r="G30" s="1">
        <v>36234</v>
      </c>
      <c r="H30" s="1">
        <v>16002</v>
      </c>
    </row>
    <row r="31" spans="1:8" x14ac:dyDescent="0.3">
      <c r="A31" s="1">
        <v>1736276</v>
      </c>
      <c r="B31" s="1">
        <v>17936896</v>
      </c>
      <c r="C31" s="1">
        <v>1070916</v>
      </c>
      <c r="D31" s="1">
        <v>476862</v>
      </c>
      <c r="E31" s="1">
        <v>57854</v>
      </c>
      <c r="F31" s="1">
        <v>597504</v>
      </c>
      <c r="G31" s="1">
        <v>36234</v>
      </c>
      <c r="H31" s="1">
        <v>15646</v>
      </c>
    </row>
    <row r="32" spans="1:8" x14ac:dyDescent="0.3">
      <c r="A32" s="1">
        <v>1794076</v>
      </c>
      <c r="B32" s="1">
        <v>18534616</v>
      </c>
      <c r="C32" s="1">
        <v>1107150</v>
      </c>
      <c r="D32" s="1">
        <v>492840</v>
      </c>
      <c r="E32" s="1">
        <v>57800</v>
      </c>
      <c r="F32" s="1">
        <v>597720</v>
      </c>
      <c r="G32" s="1">
        <v>36234</v>
      </c>
      <c r="H32" s="1">
        <v>15978</v>
      </c>
    </row>
    <row r="33" spans="1:8" x14ac:dyDescent="0.3">
      <c r="A33" s="1">
        <v>1851926</v>
      </c>
      <c r="B33" s="1">
        <v>19131966</v>
      </c>
      <c r="C33" s="1">
        <v>1143384</v>
      </c>
      <c r="D33" s="1">
        <v>508470</v>
      </c>
      <c r="E33" s="1">
        <v>57850</v>
      </c>
      <c r="F33" s="1">
        <v>597350</v>
      </c>
      <c r="G33" s="1">
        <v>36234</v>
      </c>
      <c r="H33" s="1">
        <v>15630</v>
      </c>
    </row>
    <row r="34" spans="1:8" x14ac:dyDescent="0.3">
      <c r="A34" s="1">
        <v>1909778</v>
      </c>
      <c r="B34" s="1">
        <v>19729474</v>
      </c>
      <c r="C34" s="1">
        <v>1179618</v>
      </c>
      <c r="D34" s="1">
        <v>524108</v>
      </c>
      <c r="E34" s="1">
        <v>57852</v>
      </c>
      <c r="F34" s="1">
        <v>597508</v>
      </c>
      <c r="G34" s="1">
        <v>36234</v>
      </c>
      <c r="H34" s="1">
        <v>15638</v>
      </c>
    </row>
    <row r="35" spans="1:8" x14ac:dyDescent="0.3">
      <c r="A35" s="1">
        <v>1967546</v>
      </c>
      <c r="B35" s="1">
        <v>20327066</v>
      </c>
      <c r="C35" s="1">
        <v>1215852</v>
      </c>
      <c r="D35" s="1">
        <v>540096</v>
      </c>
      <c r="E35" s="1">
        <v>57768</v>
      </c>
      <c r="F35" s="1">
        <v>597592</v>
      </c>
      <c r="G35" s="1">
        <v>36234</v>
      </c>
      <c r="H35" s="1">
        <v>15988</v>
      </c>
    </row>
    <row r="36" spans="1:8" x14ac:dyDescent="0.3">
      <c r="A36" s="1">
        <v>2025252</v>
      </c>
      <c r="B36" s="1">
        <v>20924704</v>
      </c>
      <c r="C36" s="1">
        <v>1252086</v>
      </c>
      <c r="D36" s="1">
        <v>555706</v>
      </c>
      <c r="E36" s="1">
        <v>57706</v>
      </c>
      <c r="F36" s="1">
        <v>597638</v>
      </c>
      <c r="G36" s="1">
        <v>36234</v>
      </c>
      <c r="H36" s="1">
        <v>15610</v>
      </c>
    </row>
    <row r="37" spans="1:8" x14ac:dyDescent="0.3">
      <c r="A37" s="1">
        <v>2082952</v>
      </c>
      <c r="B37" s="1">
        <v>21524114</v>
      </c>
      <c r="C37" s="1">
        <v>1288320</v>
      </c>
      <c r="D37" s="1">
        <v>571324</v>
      </c>
      <c r="E37" s="1">
        <v>57700</v>
      </c>
      <c r="F37" s="1">
        <v>599410</v>
      </c>
      <c r="G37" s="1">
        <v>36234</v>
      </c>
      <c r="H37" s="1">
        <v>15618</v>
      </c>
    </row>
    <row r="38" spans="1:8" x14ac:dyDescent="0.3">
      <c r="A38" s="1">
        <v>2136534</v>
      </c>
      <c r="B38" s="1">
        <v>22124158</v>
      </c>
      <c r="C38" s="1">
        <v>1320528</v>
      </c>
      <c r="D38" s="1">
        <v>585980</v>
      </c>
      <c r="E38" s="1">
        <v>53582</v>
      </c>
      <c r="F38" s="1">
        <v>600044</v>
      </c>
      <c r="G38" s="1">
        <v>32208</v>
      </c>
      <c r="H38" s="1">
        <v>14656</v>
      </c>
    </row>
    <row r="39" spans="1:8" x14ac:dyDescent="0.3">
      <c r="A39" s="1">
        <v>2194312</v>
      </c>
      <c r="B39" s="1">
        <v>22721740</v>
      </c>
      <c r="C39" s="1">
        <v>1356762</v>
      </c>
      <c r="D39" s="1">
        <v>601980</v>
      </c>
      <c r="E39" s="1">
        <v>57778</v>
      </c>
      <c r="F39" s="1">
        <v>597582</v>
      </c>
      <c r="G39" s="1">
        <v>36234</v>
      </c>
      <c r="H39" s="1">
        <v>16000</v>
      </c>
    </row>
    <row r="40" spans="1:8" x14ac:dyDescent="0.3">
      <c r="A40" s="1">
        <v>2252018</v>
      </c>
      <c r="B40" s="1">
        <v>23319394</v>
      </c>
      <c r="C40" s="1">
        <v>1392996</v>
      </c>
      <c r="D40" s="1">
        <v>617586</v>
      </c>
      <c r="E40" s="1">
        <v>57706</v>
      </c>
      <c r="F40" s="1">
        <v>597654</v>
      </c>
      <c r="G40" s="1">
        <v>36234</v>
      </c>
      <c r="H40" s="1">
        <v>15606</v>
      </c>
    </row>
    <row r="41" spans="1:8" x14ac:dyDescent="0.3">
      <c r="A41" s="1">
        <v>2309700</v>
      </c>
      <c r="B41" s="1">
        <v>23917072</v>
      </c>
      <c r="C41" s="1">
        <v>1429230</v>
      </c>
      <c r="D41" s="1">
        <v>633564</v>
      </c>
      <c r="E41" s="1">
        <v>57682</v>
      </c>
      <c r="F41" s="1">
        <v>597678</v>
      </c>
      <c r="G41" s="1">
        <v>36234</v>
      </c>
      <c r="H41" s="1">
        <v>15978</v>
      </c>
    </row>
    <row r="42" spans="1:8" x14ac:dyDescent="0.3">
      <c r="A42" s="1">
        <v>2366332</v>
      </c>
      <c r="B42" s="1">
        <v>24515800</v>
      </c>
      <c r="C42" s="1">
        <v>1465464</v>
      </c>
      <c r="D42" s="1">
        <v>648828</v>
      </c>
      <c r="E42" s="1">
        <v>56632</v>
      </c>
      <c r="F42" s="1">
        <v>598728</v>
      </c>
      <c r="G42" s="1">
        <v>36234</v>
      </c>
      <c r="H42" s="1">
        <v>15264</v>
      </c>
    </row>
    <row r="43" spans="1:8" x14ac:dyDescent="0.3">
      <c r="A43" s="1">
        <v>2422972</v>
      </c>
      <c r="B43" s="1">
        <v>25114520</v>
      </c>
      <c r="C43" s="1">
        <v>1501698</v>
      </c>
      <c r="D43" s="1">
        <v>664106</v>
      </c>
      <c r="E43" s="1">
        <v>56640</v>
      </c>
      <c r="F43" s="1">
        <v>598720</v>
      </c>
      <c r="G43" s="1">
        <v>36234</v>
      </c>
      <c r="H43" s="1">
        <v>15278</v>
      </c>
    </row>
    <row r="44" spans="1:8" x14ac:dyDescent="0.3">
      <c r="A44" s="1">
        <v>2479594</v>
      </c>
      <c r="B44" s="1">
        <v>25713258</v>
      </c>
      <c r="C44" s="1">
        <v>1537932</v>
      </c>
      <c r="D44" s="1">
        <v>679364</v>
      </c>
      <c r="E44" s="1">
        <v>56622</v>
      </c>
      <c r="F44" s="1">
        <v>598738</v>
      </c>
      <c r="G44" s="1">
        <v>36234</v>
      </c>
      <c r="H44" s="1">
        <v>15258</v>
      </c>
    </row>
    <row r="45" spans="1:8" x14ac:dyDescent="0.3">
      <c r="A45" s="1">
        <v>2536220</v>
      </c>
      <c r="B45" s="1">
        <v>26311860</v>
      </c>
      <c r="C45" s="1">
        <v>1574166</v>
      </c>
      <c r="D45" s="1">
        <v>694648</v>
      </c>
      <c r="E45" s="1">
        <v>56626</v>
      </c>
      <c r="F45" s="1">
        <v>598602</v>
      </c>
      <c r="G45" s="1">
        <v>36234</v>
      </c>
      <c r="H45" s="1">
        <v>15284</v>
      </c>
    </row>
    <row r="46" spans="1:8" x14ac:dyDescent="0.3">
      <c r="A46" s="1">
        <v>2593036</v>
      </c>
      <c r="B46" s="1">
        <v>26912782</v>
      </c>
      <c r="C46" s="1">
        <v>1610400</v>
      </c>
      <c r="D46" s="1">
        <v>710346</v>
      </c>
      <c r="E46" s="1">
        <v>56816</v>
      </c>
      <c r="F46" s="1">
        <v>600922</v>
      </c>
      <c r="G46" s="1">
        <v>36234</v>
      </c>
      <c r="H46" s="1">
        <v>15698</v>
      </c>
    </row>
    <row r="47" spans="1:8" x14ac:dyDescent="0.3">
      <c r="A47" s="1">
        <v>2645498</v>
      </c>
      <c r="B47" s="1">
        <v>27513434</v>
      </c>
      <c r="C47" s="1">
        <v>1642608</v>
      </c>
      <c r="D47" s="1">
        <v>724618</v>
      </c>
      <c r="E47" s="1">
        <v>52462</v>
      </c>
      <c r="F47" s="1">
        <v>600652</v>
      </c>
      <c r="G47" s="1">
        <v>32208</v>
      </c>
      <c r="H47" s="1">
        <v>14272</v>
      </c>
    </row>
    <row r="48" spans="1:8" x14ac:dyDescent="0.3">
      <c r="A48" s="1">
        <v>2702016</v>
      </c>
      <c r="B48" s="1">
        <v>28112276</v>
      </c>
      <c r="C48" s="1">
        <v>1678842</v>
      </c>
      <c r="D48" s="1">
        <v>739824</v>
      </c>
      <c r="E48" s="1">
        <v>56518</v>
      </c>
      <c r="F48" s="1">
        <v>598842</v>
      </c>
      <c r="G48" s="1">
        <v>36234</v>
      </c>
      <c r="H48" s="1">
        <v>15206</v>
      </c>
    </row>
    <row r="49" spans="1:8" x14ac:dyDescent="0.3">
      <c r="A49" s="1">
        <v>2758644</v>
      </c>
      <c r="B49" s="1">
        <v>28711008</v>
      </c>
      <c r="C49" s="1">
        <v>1715076</v>
      </c>
      <c r="D49" s="1">
        <v>755086</v>
      </c>
      <c r="E49" s="1">
        <v>56628</v>
      </c>
      <c r="F49" s="1">
        <v>598732</v>
      </c>
      <c r="G49" s="1">
        <v>36234</v>
      </c>
      <c r="H49" s="1">
        <v>15262</v>
      </c>
    </row>
    <row r="50" spans="1:8" x14ac:dyDescent="0.3">
      <c r="A50" s="1">
        <v>2815356</v>
      </c>
      <c r="B50" s="1">
        <v>29309656</v>
      </c>
      <c r="C50" s="1">
        <v>1751310</v>
      </c>
      <c r="D50" s="1">
        <v>770732</v>
      </c>
      <c r="E50" s="1">
        <v>56712</v>
      </c>
      <c r="F50" s="1">
        <v>598648</v>
      </c>
      <c r="G50" s="1">
        <v>36234</v>
      </c>
      <c r="H50" s="1">
        <v>15646</v>
      </c>
    </row>
    <row r="51" spans="1:8" x14ac:dyDescent="0.3">
      <c r="A51" s="1">
        <v>2871988</v>
      </c>
      <c r="B51" s="1">
        <v>29908384</v>
      </c>
      <c r="C51" s="1">
        <v>1787544</v>
      </c>
      <c r="D51" s="1">
        <v>786000</v>
      </c>
      <c r="E51" s="1">
        <v>56632</v>
      </c>
      <c r="F51" s="1">
        <v>598728</v>
      </c>
      <c r="G51" s="1">
        <v>36234</v>
      </c>
      <c r="H51" s="1">
        <v>15268</v>
      </c>
    </row>
    <row r="52" spans="1:8" x14ac:dyDescent="0.3">
      <c r="A52" s="1">
        <v>2928614</v>
      </c>
      <c r="B52" s="1">
        <v>30507118</v>
      </c>
      <c r="C52" s="1">
        <v>1823778</v>
      </c>
      <c r="D52" s="1">
        <v>801262</v>
      </c>
      <c r="E52" s="1">
        <v>56626</v>
      </c>
      <c r="F52" s="1">
        <v>598734</v>
      </c>
      <c r="G52" s="1">
        <v>36234</v>
      </c>
      <c r="H52" s="1">
        <v>15262</v>
      </c>
    </row>
    <row r="53" spans="1:8" x14ac:dyDescent="0.3">
      <c r="A53" s="1">
        <v>2985314</v>
      </c>
      <c r="B53" s="1">
        <v>31105778</v>
      </c>
      <c r="C53" s="1">
        <v>1860012</v>
      </c>
      <c r="D53" s="1">
        <v>816916</v>
      </c>
      <c r="E53" s="1">
        <v>56700</v>
      </c>
      <c r="F53" s="1">
        <v>598660</v>
      </c>
      <c r="G53" s="1">
        <v>36234</v>
      </c>
      <c r="H53" s="1">
        <v>15654</v>
      </c>
    </row>
    <row r="54" spans="1:8" x14ac:dyDescent="0.3">
      <c r="A54" s="1">
        <v>3041900</v>
      </c>
      <c r="B54" s="1">
        <v>31704420</v>
      </c>
      <c r="C54" s="1">
        <v>1896246</v>
      </c>
      <c r="D54" s="1">
        <v>832516</v>
      </c>
      <c r="E54" s="1">
        <v>56586</v>
      </c>
      <c r="F54" s="1">
        <v>598642</v>
      </c>
      <c r="G54" s="1">
        <v>36234</v>
      </c>
      <c r="H54" s="1">
        <v>15600</v>
      </c>
    </row>
    <row r="57" spans="1:8" x14ac:dyDescent="0.3">
      <c r="A57" s="7" t="s">
        <v>33</v>
      </c>
      <c r="B57" s="7"/>
      <c r="C57" s="7"/>
      <c r="D57" s="7"/>
      <c r="E57" s="7"/>
      <c r="F57" s="7"/>
      <c r="G57" s="7"/>
      <c r="H57" s="7"/>
    </row>
    <row r="60" spans="1:8" x14ac:dyDescent="0.3">
      <c r="A60">
        <v>71330</v>
      </c>
      <c r="B60">
        <v>1251764</v>
      </c>
      <c r="C60">
        <v>12078</v>
      </c>
      <c r="D60">
        <v>24858</v>
      </c>
      <c r="E60">
        <v>28908</v>
      </c>
      <c r="F60">
        <v>626454</v>
      </c>
      <c r="G60">
        <v>8052</v>
      </c>
      <c r="H60">
        <v>8840</v>
      </c>
    </row>
    <row r="61" spans="1:8" x14ac:dyDescent="0.3">
      <c r="A61">
        <v>100246</v>
      </c>
      <c r="B61">
        <v>1878206</v>
      </c>
      <c r="C61">
        <v>20130</v>
      </c>
      <c r="D61">
        <v>33698</v>
      </c>
      <c r="E61">
        <v>28916</v>
      </c>
      <c r="F61">
        <v>626442</v>
      </c>
      <c r="G61">
        <v>8052</v>
      </c>
      <c r="H61">
        <v>8840</v>
      </c>
    </row>
    <row r="62" spans="1:8" x14ac:dyDescent="0.3">
      <c r="A62">
        <v>129166</v>
      </c>
      <c r="B62">
        <v>2504646</v>
      </c>
      <c r="C62">
        <v>28182</v>
      </c>
      <c r="D62">
        <v>42514</v>
      </c>
      <c r="E62">
        <v>28920</v>
      </c>
      <c r="F62">
        <v>626440</v>
      </c>
      <c r="G62">
        <v>8052</v>
      </c>
      <c r="H62">
        <v>8816</v>
      </c>
    </row>
    <row r="63" spans="1:8" x14ac:dyDescent="0.3">
      <c r="A63">
        <v>158088</v>
      </c>
      <c r="B63">
        <v>3131084</v>
      </c>
      <c r="C63">
        <v>36234</v>
      </c>
      <c r="D63">
        <v>51340</v>
      </c>
      <c r="E63">
        <v>28922</v>
      </c>
      <c r="F63">
        <v>626438</v>
      </c>
      <c r="G63">
        <v>8052</v>
      </c>
      <c r="H63">
        <v>8826</v>
      </c>
    </row>
    <row r="64" spans="1:8" x14ac:dyDescent="0.3">
      <c r="A64">
        <v>187090</v>
      </c>
      <c r="B64">
        <v>3757442</v>
      </c>
      <c r="C64">
        <v>44286</v>
      </c>
      <c r="D64">
        <v>60552</v>
      </c>
      <c r="E64">
        <v>29002</v>
      </c>
      <c r="F64">
        <v>626358</v>
      </c>
      <c r="G64">
        <v>8052</v>
      </c>
      <c r="H64">
        <v>9212</v>
      </c>
    </row>
    <row r="65" spans="1:8" x14ac:dyDescent="0.3">
      <c r="A65">
        <v>216010</v>
      </c>
      <c r="B65">
        <v>4383882</v>
      </c>
      <c r="C65">
        <v>52338</v>
      </c>
      <c r="D65">
        <v>69390</v>
      </c>
      <c r="E65">
        <v>28920</v>
      </c>
      <c r="F65">
        <v>626440</v>
      </c>
      <c r="G65">
        <v>8052</v>
      </c>
      <c r="H65">
        <v>8838</v>
      </c>
    </row>
    <row r="66" spans="1:8" x14ac:dyDescent="0.3">
      <c r="A66">
        <v>244932</v>
      </c>
      <c r="B66">
        <v>5010320</v>
      </c>
      <c r="C66">
        <v>60390</v>
      </c>
      <c r="D66">
        <v>78216</v>
      </c>
      <c r="E66">
        <v>28922</v>
      </c>
      <c r="F66">
        <v>626438</v>
      </c>
      <c r="G66">
        <v>8052</v>
      </c>
      <c r="H66">
        <v>8826</v>
      </c>
    </row>
    <row r="67" spans="1:8" x14ac:dyDescent="0.3">
      <c r="A67">
        <v>273852</v>
      </c>
      <c r="B67">
        <v>5636760</v>
      </c>
      <c r="C67">
        <v>68442</v>
      </c>
      <c r="D67">
        <v>87042</v>
      </c>
      <c r="E67">
        <v>28920</v>
      </c>
      <c r="F67">
        <v>626440</v>
      </c>
      <c r="G67">
        <v>8052</v>
      </c>
      <c r="H67">
        <v>8826</v>
      </c>
    </row>
    <row r="68" spans="1:8" x14ac:dyDescent="0.3">
      <c r="A68">
        <v>302774</v>
      </c>
      <c r="B68">
        <v>6263198</v>
      </c>
      <c r="C68">
        <v>76494</v>
      </c>
      <c r="D68">
        <v>95880</v>
      </c>
      <c r="E68">
        <v>28922</v>
      </c>
      <c r="F68">
        <v>626438</v>
      </c>
      <c r="G68">
        <v>8052</v>
      </c>
      <c r="H68">
        <v>8838</v>
      </c>
    </row>
    <row r="69" spans="1:8" x14ac:dyDescent="0.3">
      <c r="A69">
        <v>331690</v>
      </c>
      <c r="B69">
        <v>6889642</v>
      </c>
      <c r="C69">
        <v>84546</v>
      </c>
      <c r="D69">
        <v>104714</v>
      </c>
      <c r="E69">
        <v>28916</v>
      </c>
      <c r="F69">
        <v>626444</v>
      </c>
      <c r="G69">
        <v>8052</v>
      </c>
      <c r="H69">
        <v>8834</v>
      </c>
    </row>
    <row r="70" spans="1:8" x14ac:dyDescent="0.3">
      <c r="A70">
        <v>360610</v>
      </c>
      <c r="B70">
        <v>7516084</v>
      </c>
      <c r="C70">
        <v>92598</v>
      </c>
      <c r="D70">
        <v>113518</v>
      </c>
      <c r="E70">
        <v>28920</v>
      </c>
      <c r="F70">
        <v>626442</v>
      </c>
      <c r="G70">
        <v>8052</v>
      </c>
      <c r="H70">
        <v>8804</v>
      </c>
    </row>
    <row r="71" spans="1:8" x14ac:dyDescent="0.3">
      <c r="A71">
        <v>389528</v>
      </c>
      <c r="B71">
        <v>8142524</v>
      </c>
      <c r="C71">
        <v>100650</v>
      </c>
      <c r="D71">
        <v>122330</v>
      </c>
      <c r="E71">
        <v>28918</v>
      </c>
      <c r="F71">
        <v>626440</v>
      </c>
      <c r="G71">
        <v>8052</v>
      </c>
      <c r="H71">
        <v>8812</v>
      </c>
    </row>
    <row r="74" spans="1:8" x14ac:dyDescent="0.3">
      <c r="A74" s="7" t="s">
        <v>34</v>
      </c>
      <c r="B74" s="7"/>
      <c r="C74" s="7"/>
      <c r="D74" s="7"/>
      <c r="E74" s="7"/>
      <c r="F74" s="7"/>
      <c r="G74" s="7"/>
      <c r="H74" s="7"/>
    </row>
    <row r="77" spans="1:8" x14ac:dyDescent="0.3">
      <c r="A77">
        <v>83732</v>
      </c>
      <c r="B77">
        <v>1239360</v>
      </c>
      <c r="C77">
        <v>24156</v>
      </c>
      <c r="D77">
        <v>27748</v>
      </c>
      <c r="E77">
        <v>33052</v>
      </c>
      <c r="F77">
        <v>622308</v>
      </c>
      <c r="G77">
        <v>12078</v>
      </c>
      <c r="H77">
        <v>9792</v>
      </c>
    </row>
    <row r="78" spans="1:8" x14ac:dyDescent="0.3">
      <c r="A78">
        <v>116780</v>
      </c>
      <c r="B78">
        <v>1861672</v>
      </c>
      <c r="C78">
        <v>36234</v>
      </c>
      <c r="D78">
        <v>37560</v>
      </c>
      <c r="E78">
        <v>33048</v>
      </c>
      <c r="F78">
        <v>622312</v>
      </c>
      <c r="G78">
        <v>12078</v>
      </c>
      <c r="H78">
        <v>9812</v>
      </c>
    </row>
    <row r="79" spans="1:8" x14ac:dyDescent="0.3">
      <c r="A79">
        <v>149832</v>
      </c>
      <c r="B79">
        <v>2483980</v>
      </c>
      <c r="C79">
        <v>48312</v>
      </c>
      <c r="D79">
        <v>47354</v>
      </c>
      <c r="E79">
        <v>33052</v>
      </c>
      <c r="F79">
        <v>622308</v>
      </c>
      <c r="G79">
        <v>12078</v>
      </c>
      <c r="H79">
        <v>9794</v>
      </c>
    </row>
    <row r="80" spans="1:8" x14ac:dyDescent="0.3">
      <c r="A80">
        <v>187002</v>
      </c>
      <c r="B80">
        <v>3102370</v>
      </c>
      <c r="C80">
        <v>64416</v>
      </c>
      <c r="D80">
        <v>58130</v>
      </c>
      <c r="E80">
        <v>37170</v>
      </c>
      <c r="F80">
        <v>618390</v>
      </c>
      <c r="G80">
        <v>16104</v>
      </c>
      <c r="H80">
        <v>10776</v>
      </c>
    </row>
    <row r="81" spans="1:8" x14ac:dyDescent="0.3">
      <c r="A81">
        <v>220068</v>
      </c>
      <c r="B81">
        <v>3724464</v>
      </c>
      <c r="C81">
        <v>76494</v>
      </c>
      <c r="D81">
        <v>67920</v>
      </c>
      <c r="E81">
        <v>33066</v>
      </c>
      <c r="F81">
        <v>622094</v>
      </c>
      <c r="G81">
        <v>12078</v>
      </c>
      <c r="H81">
        <v>9790</v>
      </c>
    </row>
    <row r="82" spans="1:8" x14ac:dyDescent="0.3">
      <c r="A82">
        <v>253126</v>
      </c>
      <c r="B82">
        <v>4346766</v>
      </c>
      <c r="C82">
        <v>88572</v>
      </c>
      <c r="D82">
        <v>77730</v>
      </c>
      <c r="E82">
        <v>33058</v>
      </c>
      <c r="F82">
        <v>622302</v>
      </c>
      <c r="G82">
        <v>12078</v>
      </c>
      <c r="H82">
        <v>9810</v>
      </c>
    </row>
    <row r="83" spans="1:8" x14ac:dyDescent="0.3">
      <c r="A83">
        <v>286184</v>
      </c>
      <c r="B83">
        <v>4969068</v>
      </c>
      <c r="C83">
        <v>100650</v>
      </c>
      <c r="D83">
        <v>87534</v>
      </c>
      <c r="E83">
        <v>33058</v>
      </c>
      <c r="F83">
        <v>622302</v>
      </c>
      <c r="G83">
        <v>12078</v>
      </c>
      <c r="H83">
        <v>9804</v>
      </c>
    </row>
    <row r="84" spans="1:8" x14ac:dyDescent="0.3">
      <c r="A84">
        <v>319238</v>
      </c>
      <c r="B84">
        <v>5591374</v>
      </c>
      <c r="C84">
        <v>112728</v>
      </c>
      <c r="D84">
        <v>97332</v>
      </c>
      <c r="E84">
        <v>33054</v>
      </c>
      <c r="F84">
        <v>622306</v>
      </c>
      <c r="G84">
        <v>12078</v>
      </c>
      <c r="H84">
        <v>9798</v>
      </c>
    </row>
    <row r="85" spans="1:8" x14ac:dyDescent="0.3">
      <c r="A85">
        <v>356406</v>
      </c>
      <c r="B85">
        <v>6209766</v>
      </c>
      <c r="C85">
        <v>128832</v>
      </c>
      <c r="D85">
        <v>108090</v>
      </c>
      <c r="E85">
        <v>37168</v>
      </c>
      <c r="F85">
        <v>618392</v>
      </c>
      <c r="G85">
        <v>16104</v>
      </c>
      <c r="H85">
        <v>10758</v>
      </c>
    </row>
    <row r="86" spans="1:8" x14ac:dyDescent="0.3">
      <c r="A86">
        <v>389474</v>
      </c>
      <c r="B86">
        <v>6831858</v>
      </c>
      <c r="C86">
        <v>140910</v>
      </c>
      <c r="D86">
        <v>117876</v>
      </c>
      <c r="E86">
        <v>33068</v>
      </c>
      <c r="F86">
        <v>622092</v>
      </c>
      <c r="G86">
        <v>12078</v>
      </c>
      <c r="H86">
        <v>9786</v>
      </c>
    </row>
    <row r="89" spans="1:8" x14ac:dyDescent="0.3">
      <c r="A89" s="7" t="s">
        <v>35</v>
      </c>
      <c r="B89" s="7"/>
      <c r="C89" s="7"/>
      <c r="D89" s="7"/>
      <c r="E89" s="7"/>
      <c r="F89" s="7"/>
      <c r="G89" s="7"/>
      <c r="H89" s="7"/>
    </row>
    <row r="92" spans="1:8" x14ac:dyDescent="0.3">
      <c r="A92">
        <v>75458</v>
      </c>
      <c r="B92">
        <v>1247636</v>
      </c>
      <c r="C92">
        <v>16104</v>
      </c>
      <c r="D92">
        <v>25802</v>
      </c>
      <c r="E92">
        <v>28900</v>
      </c>
      <c r="F92">
        <v>626458</v>
      </c>
      <c r="G92">
        <v>8052</v>
      </c>
      <c r="H92">
        <v>8834</v>
      </c>
    </row>
    <row r="93" spans="1:8" x14ac:dyDescent="0.3">
      <c r="A93">
        <v>108496</v>
      </c>
      <c r="B93">
        <v>1869958</v>
      </c>
      <c r="C93">
        <v>28182</v>
      </c>
      <c r="D93">
        <v>35616</v>
      </c>
      <c r="E93">
        <v>33038</v>
      </c>
      <c r="F93">
        <v>622322</v>
      </c>
      <c r="G93">
        <v>12078</v>
      </c>
      <c r="H93">
        <v>9814</v>
      </c>
    </row>
    <row r="94" spans="1:8" x14ac:dyDescent="0.3">
      <c r="A94">
        <v>137430</v>
      </c>
      <c r="B94">
        <v>2496386</v>
      </c>
      <c r="C94">
        <v>36234</v>
      </c>
      <c r="D94">
        <v>44448</v>
      </c>
      <c r="E94">
        <v>28934</v>
      </c>
      <c r="F94">
        <v>626428</v>
      </c>
      <c r="G94">
        <v>8052</v>
      </c>
      <c r="H94">
        <v>8832</v>
      </c>
    </row>
    <row r="95" spans="1:8" x14ac:dyDescent="0.3">
      <c r="A95">
        <v>170474</v>
      </c>
      <c r="B95">
        <v>3118700</v>
      </c>
      <c r="C95">
        <v>48312</v>
      </c>
      <c r="D95">
        <v>54228</v>
      </c>
      <c r="E95">
        <v>33044</v>
      </c>
      <c r="F95">
        <v>622314</v>
      </c>
      <c r="G95">
        <v>12078</v>
      </c>
      <c r="H95">
        <v>9780</v>
      </c>
    </row>
    <row r="96" spans="1:8" x14ac:dyDescent="0.3">
      <c r="A96">
        <v>199392</v>
      </c>
      <c r="B96">
        <v>3745142</v>
      </c>
      <c r="C96">
        <v>56364</v>
      </c>
      <c r="D96">
        <v>63046</v>
      </c>
      <c r="E96">
        <v>28918</v>
      </c>
      <c r="F96">
        <v>626442</v>
      </c>
      <c r="G96">
        <v>8052</v>
      </c>
      <c r="H96">
        <v>8818</v>
      </c>
    </row>
    <row r="97" spans="1:8" x14ac:dyDescent="0.3">
      <c r="A97">
        <v>232676</v>
      </c>
      <c r="B97">
        <v>4375610</v>
      </c>
      <c r="C97">
        <v>68442</v>
      </c>
      <c r="D97">
        <v>72918</v>
      </c>
      <c r="E97">
        <v>33284</v>
      </c>
      <c r="F97">
        <v>630468</v>
      </c>
      <c r="G97">
        <v>12078</v>
      </c>
      <c r="H97">
        <v>9872</v>
      </c>
    </row>
    <row r="98" spans="1:8" x14ac:dyDescent="0.3">
      <c r="A98">
        <v>261350</v>
      </c>
      <c r="B98">
        <v>4993904</v>
      </c>
      <c r="C98">
        <v>76494</v>
      </c>
      <c r="D98">
        <v>81666</v>
      </c>
      <c r="E98">
        <v>28674</v>
      </c>
      <c r="F98">
        <v>618294</v>
      </c>
      <c r="G98">
        <v>8052</v>
      </c>
      <c r="H98">
        <v>8748</v>
      </c>
    </row>
    <row r="99" spans="1:8" x14ac:dyDescent="0.3">
      <c r="A99">
        <v>290268</v>
      </c>
      <c r="B99">
        <v>5620346</v>
      </c>
      <c r="C99">
        <v>84546</v>
      </c>
      <c r="D99">
        <v>90490</v>
      </c>
      <c r="E99">
        <v>28918</v>
      </c>
      <c r="F99">
        <v>626442</v>
      </c>
      <c r="G99">
        <v>8052</v>
      </c>
      <c r="H99">
        <v>8824</v>
      </c>
    </row>
    <row r="100" spans="1:8" x14ac:dyDescent="0.3">
      <c r="A100">
        <v>323316</v>
      </c>
      <c r="B100">
        <v>6242658</v>
      </c>
      <c r="C100">
        <v>96624</v>
      </c>
      <c r="D100">
        <v>100302</v>
      </c>
      <c r="E100">
        <v>33048</v>
      </c>
      <c r="F100">
        <v>622312</v>
      </c>
      <c r="G100">
        <v>12078</v>
      </c>
      <c r="H100">
        <v>9812</v>
      </c>
    </row>
    <row r="101" spans="1:8" x14ac:dyDescent="0.3">
      <c r="A101">
        <v>352244</v>
      </c>
      <c r="B101">
        <v>6869090</v>
      </c>
      <c r="C101">
        <v>104676</v>
      </c>
      <c r="D101">
        <v>109120</v>
      </c>
      <c r="E101">
        <v>28928</v>
      </c>
      <c r="F101">
        <v>626432</v>
      </c>
      <c r="G101">
        <v>8052</v>
      </c>
      <c r="H101">
        <v>8818</v>
      </c>
    </row>
    <row r="102" spans="1:8" x14ac:dyDescent="0.3">
      <c r="A102">
        <v>385296</v>
      </c>
      <c r="B102">
        <v>7491398</v>
      </c>
      <c r="C102">
        <v>116754</v>
      </c>
      <c r="D102">
        <v>118936</v>
      </c>
      <c r="E102">
        <v>33052</v>
      </c>
      <c r="F102">
        <v>622308</v>
      </c>
      <c r="G102">
        <v>12078</v>
      </c>
      <c r="H102">
        <v>9816</v>
      </c>
    </row>
    <row r="103" spans="1:8" x14ac:dyDescent="0.3">
      <c r="A103">
        <v>414226</v>
      </c>
      <c r="B103">
        <v>8117828</v>
      </c>
      <c r="C103">
        <v>124806</v>
      </c>
      <c r="D103">
        <v>127756</v>
      </c>
      <c r="E103">
        <v>28930</v>
      </c>
      <c r="F103">
        <v>626430</v>
      </c>
      <c r="G103">
        <v>8052</v>
      </c>
      <c r="H103">
        <v>8820</v>
      </c>
    </row>
    <row r="104" spans="1:8" x14ac:dyDescent="0.3">
      <c r="A104">
        <v>443150</v>
      </c>
      <c r="B104">
        <v>8744264</v>
      </c>
      <c r="C104">
        <v>132858</v>
      </c>
      <c r="D104">
        <v>136570</v>
      </c>
      <c r="E104">
        <v>28924</v>
      </c>
      <c r="F104">
        <v>626436</v>
      </c>
      <c r="G104">
        <v>8052</v>
      </c>
      <c r="H104">
        <v>8814</v>
      </c>
    </row>
    <row r="105" spans="1:8" x14ac:dyDescent="0.3">
      <c r="A105">
        <v>476212</v>
      </c>
      <c r="B105">
        <v>9366562</v>
      </c>
      <c r="C105">
        <v>144936</v>
      </c>
      <c r="D105">
        <v>146378</v>
      </c>
      <c r="E105">
        <v>33062</v>
      </c>
      <c r="F105">
        <v>622298</v>
      </c>
      <c r="G105">
        <v>12078</v>
      </c>
      <c r="H105">
        <v>9808</v>
      </c>
    </row>
    <row r="106" spans="1:8" x14ac:dyDescent="0.3">
      <c r="A106">
        <v>505150</v>
      </c>
      <c r="B106">
        <v>9992984</v>
      </c>
      <c r="C106">
        <v>152988</v>
      </c>
      <c r="D106">
        <v>155178</v>
      </c>
      <c r="E106">
        <v>28938</v>
      </c>
      <c r="F106">
        <v>626422</v>
      </c>
      <c r="G106">
        <v>8052</v>
      </c>
      <c r="H106">
        <v>8800</v>
      </c>
    </row>
    <row r="107" spans="1:8" x14ac:dyDescent="0.3">
      <c r="A107">
        <v>538214</v>
      </c>
      <c r="B107">
        <v>10615280</v>
      </c>
      <c r="C107">
        <v>165066</v>
      </c>
      <c r="D107">
        <v>164972</v>
      </c>
      <c r="E107">
        <v>33064</v>
      </c>
      <c r="F107">
        <v>622296</v>
      </c>
      <c r="G107">
        <v>12078</v>
      </c>
      <c r="H107">
        <v>9794</v>
      </c>
    </row>
    <row r="108" spans="1:8" x14ac:dyDescent="0.3">
      <c r="A108">
        <v>567158</v>
      </c>
      <c r="B108">
        <v>11241696</v>
      </c>
      <c r="C108">
        <v>173118</v>
      </c>
      <c r="D108">
        <v>173810</v>
      </c>
      <c r="E108">
        <v>28944</v>
      </c>
      <c r="F108">
        <v>626416</v>
      </c>
      <c r="G108">
        <v>8052</v>
      </c>
      <c r="H108">
        <v>8838</v>
      </c>
    </row>
    <row r="109" spans="1:8" x14ac:dyDescent="0.3">
      <c r="A109">
        <v>600222</v>
      </c>
      <c r="B109">
        <v>11863992</v>
      </c>
      <c r="C109">
        <v>185196</v>
      </c>
      <c r="D109">
        <v>183614</v>
      </c>
      <c r="E109">
        <v>33064</v>
      </c>
      <c r="F109">
        <v>622296</v>
      </c>
      <c r="G109">
        <v>12078</v>
      </c>
      <c r="H109">
        <v>9804</v>
      </c>
    </row>
    <row r="110" spans="1:8" x14ac:dyDescent="0.3">
      <c r="A110">
        <v>629162</v>
      </c>
      <c r="B110">
        <v>12490412</v>
      </c>
      <c r="C110">
        <v>193248</v>
      </c>
      <c r="D110">
        <v>192460</v>
      </c>
      <c r="E110">
        <v>28940</v>
      </c>
      <c r="F110">
        <v>626420</v>
      </c>
      <c r="G110">
        <v>8052</v>
      </c>
      <c r="H110">
        <v>8846</v>
      </c>
    </row>
    <row r="111" spans="1:8" x14ac:dyDescent="0.3">
      <c r="A111">
        <v>658106</v>
      </c>
      <c r="B111">
        <v>13116828</v>
      </c>
      <c r="C111">
        <v>201300</v>
      </c>
      <c r="D111">
        <v>201288</v>
      </c>
      <c r="E111">
        <v>28944</v>
      </c>
      <c r="F111">
        <v>626416</v>
      </c>
      <c r="G111">
        <v>8052</v>
      </c>
      <c r="H111">
        <v>8828</v>
      </c>
    </row>
    <row r="112" spans="1:8" x14ac:dyDescent="0.3">
      <c r="A112">
        <v>691168</v>
      </c>
      <c r="B112">
        <v>13739126</v>
      </c>
      <c r="C112">
        <v>213378</v>
      </c>
      <c r="D112">
        <v>211092</v>
      </c>
      <c r="E112">
        <v>33062</v>
      </c>
      <c r="F112">
        <v>622298</v>
      </c>
      <c r="G112">
        <v>12078</v>
      </c>
      <c r="H112">
        <v>9804</v>
      </c>
    </row>
    <row r="115" spans="1:8" x14ac:dyDescent="0.3">
      <c r="A115" s="7" t="s">
        <v>36</v>
      </c>
      <c r="B115" s="7"/>
      <c r="C115" s="7"/>
      <c r="D115" s="7"/>
      <c r="E115" s="7"/>
      <c r="F115" s="7"/>
      <c r="G115" s="7"/>
      <c r="H115" s="7"/>
    </row>
    <row r="118" spans="1:8" x14ac:dyDescent="0.3">
      <c r="A118">
        <v>71332</v>
      </c>
      <c r="B118">
        <v>1251762</v>
      </c>
      <c r="C118">
        <v>12078</v>
      </c>
      <c r="D118">
        <v>24846</v>
      </c>
      <c r="E118">
        <v>28902</v>
      </c>
      <c r="F118">
        <v>626458</v>
      </c>
      <c r="G118">
        <v>8052</v>
      </c>
      <c r="H118">
        <v>8844</v>
      </c>
    </row>
    <row r="119" spans="1:8" x14ac:dyDescent="0.3">
      <c r="A119">
        <v>100240</v>
      </c>
      <c r="B119">
        <v>1878214</v>
      </c>
      <c r="C119">
        <v>20130</v>
      </c>
      <c r="D119">
        <v>33642</v>
      </c>
      <c r="E119">
        <v>28908</v>
      </c>
      <c r="F119">
        <v>626452</v>
      </c>
      <c r="G119">
        <v>8052</v>
      </c>
      <c r="H119">
        <v>8796</v>
      </c>
    </row>
    <row r="120" spans="1:8" x14ac:dyDescent="0.3">
      <c r="A120">
        <v>129156</v>
      </c>
      <c r="B120">
        <v>2504658</v>
      </c>
      <c r="C120">
        <v>28182</v>
      </c>
      <c r="D120">
        <v>42428</v>
      </c>
      <c r="E120">
        <v>28916</v>
      </c>
      <c r="F120">
        <v>626444</v>
      </c>
      <c r="G120">
        <v>8052</v>
      </c>
      <c r="H120">
        <v>8786</v>
      </c>
    </row>
    <row r="121" spans="1:8" x14ac:dyDescent="0.3">
      <c r="A121">
        <v>158068</v>
      </c>
      <c r="B121">
        <v>3131106</v>
      </c>
      <c r="C121">
        <v>36234</v>
      </c>
      <c r="D121">
        <v>51252</v>
      </c>
      <c r="E121">
        <v>28912</v>
      </c>
      <c r="F121">
        <v>626448</v>
      </c>
      <c r="G121">
        <v>8052</v>
      </c>
      <c r="H121">
        <v>8824</v>
      </c>
    </row>
    <row r="122" spans="1:8" x14ac:dyDescent="0.3">
      <c r="A122">
        <v>186986</v>
      </c>
      <c r="B122">
        <v>3757548</v>
      </c>
      <c r="C122">
        <v>44286</v>
      </c>
      <c r="D122">
        <v>60038</v>
      </c>
      <c r="E122">
        <v>28918</v>
      </c>
      <c r="F122">
        <v>626442</v>
      </c>
      <c r="G122">
        <v>8052</v>
      </c>
      <c r="H122">
        <v>8786</v>
      </c>
    </row>
    <row r="123" spans="1:8" x14ac:dyDescent="0.3">
      <c r="A123">
        <v>215904</v>
      </c>
      <c r="B123">
        <v>4383992</v>
      </c>
      <c r="C123">
        <v>52338</v>
      </c>
      <c r="D123">
        <v>68878</v>
      </c>
      <c r="E123">
        <v>28918</v>
      </c>
      <c r="F123">
        <v>626444</v>
      </c>
      <c r="G123">
        <v>8052</v>
      </c>
      <c r="H123">
        <v>8840</v>
      </c>
    </row>
    <row r="124" spans="1:8" x14ac:dyDescent="0.3">
      <c r="A124">
        <v>244824</v>
      </c>
      <c r="B124">
        <v>5010430</v>
      </c>
      <c r="C124">
        <v>60390</v>
      </c>
      <c r="D124">
        <v>77708</v>
      </c>
      <c r="E124">
        <v>28920</v>
      </c>
      <c r="F124">
        <v>626438</v>
      </c>
      <c r="G124">
        <v>8052</v>
      </c>
      <c r="H124">
        <v>8830</v>
      </c>
    </row>
    <row r="125" spans="1:8" x14ac:dyDescent="0.3">
      <c r="A125">
        <v>273740</v>
      </c>
      <c r="B125">
        <v>5636874</v>
      </c>
      <c r="C125">
        <v>68442</v>
      </c>
      <c r="D125">
        <v>86536</v>
      </c>
      <c r="E125">
        <v>28916</v>
      </c>
      <c r="F125">
        <v>626444</v>
      </c>
      <c r="G125">
        <v>8052</v>
      </c>
      <c r="H125">
        <v>8828</v>
      </c>
    </row>
    <row r="126" spans="1:8" x14ac:dyDescent="0.3">
      <c r="A126">
        <v>302654</v>
      </c>
      <c r="B126">
        <v>6263320</v>
      </c>
      <c r="C126">
        <v>76494</v>
      </c>
      <c r="D126">
        <v>95356</v>
      </c>
      <c r="E126">
        <v>28914</v>
      </c>
      <c r="F126">
        <v>626446</v>
      </c>
      <c r="G126">
        <v>8052</v>
      </c>
      <c r="H126">
        <v>8820</v>
      </c>
    </row>
    <row r="127" spans="1:8" x14ac:dyDescent="0.3">
      <c r="A127">
        <v>331644</v>
      </c>
      <c r="B127">
        <v>6889690</v>
      </c>
      <c r="C127">
        <v>84546</v>
      </c>
      <c r="D127">
        <v>104566</v>
      </c>
      <c r="E127">
        <v>28990</v>
      </c>
      <c r="F127">
        <v>626370</v>
      </c>
      <c r="G127">
        <v>8052</v>
      </c>
      <c r="H127">
        <v>9210</v>
      </c>
    </row>
    <row r="128" spans="1:8" x14ac:dyDescent="0.3">
      <c r="A128">
        <v>360566</v>
      </c>
      <c r="B128">
        <v>7516128</v>
      </c>
      <c r="C128">
        <v>92598</v>
      </c>
      <c r="D128">
        <v>113412</v>
      </c>
      <c r="E128">
        <v>28922</v>
      </c>
      <c r="F128">
        <v>626438</v>
      </c>
      <c r="G128">
        <v>8052</v>
      </c>
      <c r="H128">
        <v>8846</v>
      </c>
    </row>
  </sheetData>
  <mergeCells count="5">
    <mergeCell ref="A1:H1"/>
    <mergeCell ref="A57:H57"/>
    <mergeCell ref="A74:H74"/>
    <mergeCell ref="A89:H89"/>
    <mergeCell ref="A115:H11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E2BEE-3AB2-495E-9AD4-CD164276C70D}">
  <dimension ref="A1:R32"/>
  <sheetViews>
    <sheetView topLeftCell="A35" workbookViewId="0">
      <selection activeCell="K8" sqref="K8"/>
    </sheetView>
  </sheetViews>
  <sheetFormatPr defaultRowHeight="14.4" x14ac:dyDescent="0.3"/>
  <sheetData>
    <row r="1" spans="1:18" x14ac:dyDescent="0.3">
      <c r="B1" t="s">
        <v>0</v>
      </c>
      <c r="C1" t="s">
        <v>1</v>
      </c>
      <c r="D1" t="s">
        <v>2</v>
      </c>
      <c r="E1" t="s">
        <v>3</v>
      </c>
    </row>
    <row r="2" spans="1:18" x14ac:dyDescent="0.3">
      <c r="A2" t="s">
        <v>4</v>
      </c>
      <c r="B2">
        <v>53444</v>
      </c>
      <c r="C2">
        <v>593524</v>
      </c>
      <c r="D2">
        <v>32208</v>
      </c>
      <c r="E2">
        <v>14570</v>
      </c>
    </row>
    <row r="3" spans="1:18" x14ac:dyDescent="0.3">
      <c r="A3" t="s">
        <v>5</v>
      </c>
      <c r="B3">
        <v>12266</v>
      </c>
      <c r="C3">
        <v>542980</v>
      </c>
      <c r="D3">
        <v>5072</v>
      </c>
      <c r="E3">
        <v>108700</v>
      </c>
    </row>
    <row r="4" spans="1:18" x14ac:dyDescent="0.3">
      <c r="A4" t="s">
        <v>6</v>
      </c>
      <c r="B4">
        <v>67250</v>
      </c>
      <c r="C4">
        <v>588058</v>
      </c>
      <c r="D4">
        <v>29646</v>
      </c>
      <c r="E4">
        <v>42496</v>
      </c>
    </row>
    <row r="11" spans="1:18" x14ac:dyDescent="0.3">
      <c r="R11" t="s">
        <v>7</v>
      </c>
    </row>
    <row r="23" spans="1:9" x14ac:dyDescent="0.3">
      <c r="B23" t="s">
        <v>0</v>
      </c>
      <c r="C23" t="s">
        <v>1</v>
      </c>
      <c r="D23" t="s">
        <v>2</v>
      </c>
      <c r="E23" t="s">
        <v>3</v>
      </c>
    </row>
    <row r="24" spans="1:9" x14ac:dyDescent="0.3">
      <c r="A24" t="s">
        <v>4</v>
      </c>
      <c r="B24">
        <v>53444</v>
      </c>
      <c r="C24">
        <v>593524</v>
      </c>
      <c r="D24">
        <v>32208</v>
      </c>
      <c r="E24">
        <v>14570</v>
      </c>
      <c r="I24">
        <v>655360</v>
      </c>
    </row>
    <row r="25" spans="1:9" x14ac:dyDescent="0.3">
      <c r="A25" t="s">
        <v>5</v>
      </c>
      <c r="B25">
        <v>22266</v>
      </c>
      <c r="C25">
        <v>542980</v>
      </c>
      <c r="D25">
        <v>5072</v>
      </c>
      <c r="E25">
        <v>108700</v>
      </c>
      <c r="I25">
        <v>655360</v>
      </c>
    </row>
    <row r="26" spans="1:9" x14ac:dyDescent="0.3">
      <c r="A26" t="s">
        <v>6</v>
      </c>
      <c r="B26">
        <v>67250</v>
      </c>
      <c r="C26">
        <v>588058</v>
      </c>
      <c r="D26">
        <v>29646</v>
      </c>
      <c r="E26">
        <v>42496</v>
      </c>
      <c r="I26">
        <v>655360</v>
      </c>
    </row>
    <row r="29" spans="1:9" x14ac:dyDescent="0.3">
      <c r="B29" t="s">
        <v>0</v>
      </c>
      <c r="C29" t="s">
        <v>1</v>
      </c>
      <c r="D29" t="s">
        <v>2</v>
      </c>
      <c r="E29" t="s">
        <v>3</v>
      </c>
    </row>
    <row r="30" spans="1:9" x14ac:dyDescent="0.3">
      <c r="A30" t="s">
        <v>4</v>
      </c>
      <c r="B30" s="2">
        <f>(B24/I24)</f>
        <v>8.1549072265624994E-2</v>
      </c>
      <c r="C30" s="2">
        <f>(C24/I24)</f>
        <v>0.90564575195312502</v>
      </c>
      <c r="D30" s="2">
        <f>(D24/I24)</f>
        <v>4.9145507812500003E-2</v>
      </c>
      <c r="E30" s="2">
        <f>(E24/I24)</f>
        <v>2.22320556640625E-2</v>
      </c>
    </row>
    <row r="31" spans="1:9" x14ac:dyDescent="0.3">
      <c r="A31" t="s">
        <v>5</v>
      </c>
      <c r="B31" s="2">
        <f t="shared" ref="B31:B32" si="0">(B25/I25)</f>
        <v>3.3975219726562499E-2</v>
      </c>
      <c r="C31" s="2">
        <f t="shared" ref="C31:C32" si="1">(C25/I25)</f>
        <v>0.828521728515625</v>
      </c>
      <c r="D31" s="2">
        <f t="shared" ref="D31:D32" si="2">(D25/I25)</f>
        <v>7.7392578124999998E-3</v>
      </c>
      <c r="E31" s="2">
        <f t="shared" ref="E31:E32" si="3">(E25/I25)</f>
        <v>0.165863037109375</v>
      </c>
    </row>
    <row r="32" spans="1:9" x14ac:dyDescent="0.3">
      <c r="A32" t="s">
        <v>6</v>
      </c>
      <c r="B32" s="2">
        <f t="shared" si="0"/>
        <v>0.1026153564453125</v>
      </c>
      <c r="C32" s="2">
        <f t="shared" si="1"/>
        <v>0.89730529785156254</v>
      </c>
      <c r="D32" s="2">
        <f t="shared" si="2"/>
        <v>4.5236206054687499E-2</v>
      </c>
      <c r="E32" s="2">
        <f t="shared" si="3"/>
        <v>6.4843750000000006E-2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A0061-F863-475E-89E9-5DF28AA34697}">
  <dimension ref="A1:I49"/>
  <sheetViews>
    <sheetView workbookViewId="0">
      <selection activeCell="P35" sqref="P35"/>
    </sheetView>
  </sheetViews>
  <sheetFormatPr defaultRowHeight="14.4" x14ac:dyDescent="0.3"/>
  <sheetData>
    <row r="1" spans="1:9" x14ac:dyDescent="0.3">
      <c r="A1" t="s">
        <v>5</v>
      </c>
      <c r="G1" t="s">
        <v>2</v>
      </c>
      <c r="H1" t="s">
        <v>3</v>
      </c>
      <c r="I1" t="s">
        <v>8</v>
      </c>
    </row>
    <row r="2" spans="1:9" x14ac:dyDescent="0.3">
      <c r="A2">
        <v>30172</v>
      </c>
      <c r="B2">
        <v>637526</v>
      </c>
      <c r="C2">
        <v>5130</v>
      </c>
      <c r="D2">
        <v>112962</v>
      </c>
      <c r="G2" s="2">
        <f>(C2)/(A2+B2)</f>
        <v>7.6831142222981048E-3</v>
      </c>
      <c r="H2" s="2">
        <f>(D2)/(A2+B2)</f>
        <v>0.16918127656515372</v>
      </c>
      <c r="I2" s="2">
        <f>(G2+H2)</f>
        <v>0.17686439078745184</v>
      </c>
    </row>
    <row r="3" spans="1:9" x14ac:dyDescent="0.3">
      <c r="A3">
        <v>12096</v>
      </c>
      <c r="B3">
        <v>643640</v>
      </c>
      <c r="C3">
        <v>5126</v>
      </c>
      <c r="D3">
        <v>108760</v>
      </c>
      <c r="G3" s="2">
        <f t="shared" ref="G3:G35" si="0">(C3)/(A3+B3)</f>
        <v>7.8171703246428439E-3</v>
      </c>
      <c r="H3" s="2">
        <f t="shared" ref="H3:H35" si="1">(D3)/(A3+B3)</f>
        <v>0.16585943123452121</v>
      </c>
      <c r="I3" s="2">
        <f t="shared" ref="I3:I35" si="2">(G3+H3)</f>
        <v>0.17367660155916406</v>
      </c>
    </row>
    <row r="4" spans="1:9" x14ac:dyDescent="0.3">
      <c r="A4">
        <v>12266</v>
      </c>
      <c r="B4">
        <v>642980</v>
      </c>
      <c r="C4">
        <v>5072</v>
      </c>
      <c r="D4">
        <v>108700</v>
      </c>
      <c r="G4" s="2">
        <f t="shared" si="0"/>
        <v>7.7406042921284524E-3</v>
      </c>
      <c r="H4" s="2">
        <f t="shared" si="1"/>
        <v>0.16589189403674345</v>
      </c>
      <c r="I4" s="2">
        <f t="shared" si="2"/>
        <v>0.1736324983288719</v>
      </c>
    </row>
    <row r="5" spans="1:9" x14ac:dyDescent="0.3">
      <c r="A5">
        <v>11970</v>
      </c>
      <c r="B5">
        <v>643332</v>
      </c>
      <c r="C5">
        <v>5070</v>
      </c>
      <c r="D5">
        <v>108052</v>
      </c>
      <c r="G5" s="2">
        <f t="shared" si="0"/>
        <v>7.7368907770768288E-3</v>
      </c>
      <c r="H5" s="2">
        <f t="shared" si="1"/>
        <v>0.16488886040329498</v>
      </c>
      <c r="I5" s="2">
        <f t="shared" si="2"/>
        <v>0.17262575118037179</v>
      </c>
    </row>
    <row r="6" spans="1:9" x14ac:dyDescent="0.3">
      <c r="A6">
        <v>12488</v>
      </c>
      <c r="B6">
        <v>642688</v>
      </c>
      <c r="C6">
        <v>5134</v>
      </c>
      <c r="D6">
        <v>109900</v>
      </c>
      <c r="G6" s="2">
        <f t="shared" si="0"/>
        <v>7.8360623710270211E-3</v>
      </c>
      <c r="H6" s="2">
        <f t="shared" si="1"/>
        <v>0.1677411871008706</v>
      </c>
      <c r="I6" s="2">
        <f t="shared" si="2"/>
        <v>0.17557724947189762</v>
      </c>
    </row>
    <row r="7" spans="1:9" x14ac:dyDescent="0.3">
      <c r="A7">
        <v>12486</v>
      </c>
      <c r="B7">
        <v>642928</v>
      </c>
      <c r="C7">
        <v>5134</v>
      </c>
      <c r="D7">
        <v>109622</v>
      </c>
      <c r="G7" s="2">
        <f t="shared" si="0"/>
        <v>7.8332168675066451E-3</v>
      </c>
      <c r="H7" s="2">
        <f t="shared" si="1"/>
        <v>0.16725611598165435</v>
      </c>
      <c r="I7" s="2">
        <f t="shared" si="2"/>
        <v>0.17508933284916101</v>
      </c>
    </row>
    <row r="8" spans="1:9" x14ac:dyDescent="0.3">
      <c r="A8">
        <v>12478</v>
      </c>
      <c r="B8">
        <v>642828</v>
      </c>
      <c r="C8">
        <v>5136</v>
      </c>
      <c r="D8">
        <v>109518</v>
      </c>
      <c r="G8" s="2">
        <f t="shared" si="0"/>
        <v>7.8375598575322059E-3</v>
      </c>
      <c r="H8" s="2">
        <f t="shared" si="1"/>
        <v>0.16712497672842916</v>
      </c>
      <c r="I8" s="2">
        <f t="shared" si="2"/>
        <v>0.17496253658596136</v>
      </c>
    </row>
    <row r="9" spans="1:9" x14ac:dyDescent="0.3">
      <c r="A9">
        <v>12290</v>
      </c>
      <c r="B9">
        <v>643146</v>
      </c>
      <c r="C9">
        <v>5134</v>
      </c>
      <c r="D9">
        <v>109688</v>
      </c>
      <c r="G9" s="2">
        <f t="shared" si="0"/>
        <v>7.8329539421087644E-3</v>
      </c>
      <c r="H9" s="2">
        <f t="shared" si="1"/>
        <v>0.16735119828633155</v>
      </c>
      <c r="I9" s="2">
        <f t="shared" si="2"/>
        <v>0.1751841522284403</v>
      </c>
    </row>
    <row r="10" spans="1:9" x14ac:dyDescent="0.3">
      <c r="A10">
        <v>12038</v>
      </c>
      <c r="B10">
        <v>643448</v>
      </c>
      <c r="C10">
        <v>5072</v>
      </c>
      <c r="D10">
        <v>108244</v>
      </c>
      <c r="G10" s="2">
        <f t="shared" si="0"/>
        <v>7.7377701430694171E-3</v>
      </c>
      <c r="H10" s="2">
        <f t="shared" si="1"/>
        <v>0.16513548725678351</v>
      </c>
      <c r="I10" s="2">
        <f t="shared" si="2"/>
        <v>0.17287325739985293</v>
      </c>
    </row>
    <row r="11" spans="1:9" x14ac:dyDescent="0.3">
      <c r="A11">
        <v>11928</v>
      </c>
      <c r="B11">
        <v>643390</v>
      </c>
      <c r="C11">
        <v>5072</v>
      </c>
      <c r="D11">
        <v>107300</v>
      </c>
      <c r="G11" s="2">
        <f t="shared" si="0"/>
        <v>7.739753829438532E-3</v>
      </c>
      <c r="H11" s="2">
        <f t="shared" si="1"/>
        <v>0.16373730005890269</v>
      </c>
      <c r="I11" s="2">
        <f t="shared" si="2"/>
        <v>0.17147705388834122</v>
      </c>
    </row>
    <row r="12" spans="1:9" x14ac:dyDescent="0.3">
      <c r="G12" s="2"/>
      <c r="H12" s="2"/>
      <c r="I12" s="2"/>
    </row>
    <row r="13" spans="1:9" x14ac:dyDescent="0.3">
      <c r="A13" t="s">
        <v>4</v>
      </c>
      <c r="G13" s="2"/>
      <c r="H13" s="2"/>
      <c r="I13" s="2"/>
    </row>
    <row r="14" spans="1:9" x14ac:dyDescent="0.3">
      <c r="A14" s="1">
        <v>75702</v>
      </c>
      <c r="B14" s="1">
        <v>600422</v>
      </c>
      <c r="C14" s="1">
        <v>36234</v>
      </c>
      <c r="D14" s="1">
        <v>23864</v>
      </c>
      <c r="G14" s="2">
        <f t="shared" si="0"/>
        <v>5.3590761457957416E-2</v>
      </c>
      <c r="H14" s="2">
        <f t="shared" si="1"/>
        <v>3.5295300861972065E-2</v>
      </c>
      <c r="I14" s="2">
        <f t="shared" si="2"/>
        <v>8.8886062319929487E-2</v>
      </c>
    </row>
    <row r="15" spans="1:9" x14ac:dyDescent="0.3">
      <c r="A15" s="1">
        <v>53444</v>
      </c>
      <c r="B15" s="1">
        <v>593524</v>
      </c>
      <c r="C15" s="1">
        <v>32208</v>
      </c>
      <c r="D15" s="1">
        <v>14570</v>
      </c>
      <c r="G15" s="2">
        <f t="shared" si="0"/>
        <v>4.9782987721185591E-2</v>
      </c>
      <c r="H15" s="2">
        <f t="shared" si="1"/>
        <v>2.2520433777250187E-2</v>
      </c>
      <c r="I15" s="2">
        <f t="shared" si="2"/>
        <v>7.2303421498435771E-2</v>
      </c>
    </row>
    <row r="16" spans="1:9" x14ac:dyDescent="0.3">
      <c r="A16" s="1">
        <v>57924</v>
      </c>
      <c r="B16" s="1">
        <v>597436</v>
      </c>
      <c r="C16" s="1">
        <v>36234</v>
      </c>
      <c r="D16" s="1">
        <v>16736</v>
      </c>
      <c r="G16" s="2">
        <f t="shared" si="0"/>
        <v>5.5288696289062501E-2</v>
      </c>
      <c r="H16" s="2">
        <f t="shared" si="1"/>
        <v>2.5537109374999999E-2</v>
      </c>
      <c r="I16" s="2">
        <f t="shared" si="2"/>
        <v>8.08258056640625E-2</v>
      </c>
    </row>
    <row r="17" spans="1:9" x14ac:dyDescent="0.3">
      <c r="A17" s="1">
        <v>57824</v>
      </c>
      <c r="B17" s="1">
        <v>597536</v>
      </c>
      <c r="C17" s="1">
        <v>36234</v>
      </c>
      <c r="D17" s="1">
        <v>15640</v>
      </c>
      <c r="G17" s="2">
        <f t="shared" si="0"/>
        <v>5.5288696289062501E-2</v>
      </c>
      <c r="H17" s="2">
        <f t="shared" si="1"/>
        <v>2.386474609375E-2</v>
      </c>
      <c r="I17" s="2">
        <f t="shared" si="2"/>
        <v>7.9153442382812494E-2</v>
      </c>
    </row>
    <row r="18" spans="1:9" x14ac:dyDescent="0.3">
      <c r="A18" s="1">
        <v>57824</v>
      </c>
      <c r="B18" s="1">
        <v>597536</v>
      </c>
      <c r="C18" s="1">
        <v>36234</v>
      </c>
      <c r="D18" s="1">
        <v>15620</v>
      </c>
      <c r="G18" s="2">
        <f t="shared" si="0"/>
        <v>5.5288696289062501E-2</v>
      </c>
      <c r="H18" s="2">
        <f t="shared" si="1"/>
        <v>2.3834228515625E-2</v>
      </c>
      <c r="I18" s="2">
        <f t="shared" si="2"/>
        <v>7.9122924804687494E-2</v>
      </c>
    </row>
    <row r="19" spans="1:9" x14ac:dyDescent="0.3">
      <c r="A19" s="1">
        <v>57898</v>
      </c>
      <c r="B19" s="1">
        <v>597462</v>
      </c>
      <c r="C19" s="1">
        <v>36234</v>
      </c>
      <c r="D19" s="1">
        <v>16028</v>
      </c>
      <c r="G19" s="2">
        <f t="shared" si="0"/>
        <v>5.5288696289062501E-2</v>
      </c>
      <c r="H19" s="2">
        <f t="shared" si="1"/>
        <v>2.4456787109374999E-2</v>
      </c>
      <c r="I19" s="2">
        <f t="shared" si="2"/>
        <v>7.9745483398437497E-2</v>
      </c>
    </row>
    <row r="20" spans="1:9" x14ac:dyDescent="0.3">
      <c r="A20" s="1">
        <v>57834</v>
      </c>
      <c r="B20" s="1">
        <v>597526</v>
      </c>
      <c r="C20" s="1">
        <v>36234</v>
      </c>
      <c r="D20" s="1">
        <v>15630</v>
      </c>
      <c r="G20" s="2">
        <f t="shared" si="0"/>
        <v>5.5288696289062501E-2</v>
      </c>
      <c r="H20" s="2">
        <f t="shared" si="1"/>
        <v>2.38494873046875E-2</v>
      </c>
      <c r="I20" s="2">
        <f t="shared" si="2"/>
        <v>7.9138183593749994E-2</v>
      </c>
    </row>
    <row r="21" spans="1:9" x14ac:dyDescent="0.3">
      <c r="A21" s="1">
        <v>57832</v>
      </c>
      <c r="B21" s="1">
        <v>597528</v>
      </c>
      <c r="C21" s="1">
        <v>36234</v>
      </c>
      <c r="D21" s="1">
        <v>15636</v>
      </c>
      <c r="G21" s="2">
        <f t="shared" si="0"/>
        <v>5.5288696289062501E-2</v>
      </c>
      <c r="H21" s="2">
        <f t="shared" si="1"/>
        <v>2.3858642578124999E-2</v>
      </c>
      <c r="I21" s="2">
        <f t="shared" si="2"/>
        <v>7.91473388671875E-2</v>
      </c>
    </row>
    <row r="22" spans="1:9" x14ac:dyDescent="0.3">
      <c r="A22" s="1">
        <v>57818</v>
      </c>
      <c r="B22" s="1">
        <v>598252</v>
      </c>
      <c r="C22" s="1">
        <v>36234</v>
      </c>
      <c r="D22" s="1">
        <v>15616</v>
      </c>
      <c r="G22" s="2">
        <f t="shared" si="0"/>
        <v>5.5228862773789383E-2</v>
      </c>
      <c r="H22" s="2">
        <f t="shared" si="1"/>
        <v>2.3802338165134818E-2</v>
      </c>
      <c r="I22" s="2">
        <f t="shared" si="2"/>
        <v>7.9031200938924198E-2</v>
      </c>
    </row>
    <row r="23" spans="1:9" x14ac:dyDescent="0.3">
      <c r="A23" s="1">
        <v>53704</v>
      </c>
      <c r="B23" s="1">
        <v>600946</v>
      </c>
      <c r="C23" s="1">
        <v>32208</v>
      </c>
      <c r="D23" s="1">
        <v>14656</v>
      </c>
      <c r="G23" s="2">
        <f t="shared" si="0"/>
        <v>4.9198808523638587E-2</v>
      </c>
      <c r="H23" s="2">
        <f t="shared" si="1"/>
        <v>2.2387535324219048E-2</v>
      </c>
      <c r="I23" s="2">
        <f t="shared" si="2"/>
        <v>7.1586343847857642E-2</v>
      </c>
    </row>
    <row r="24" spans="1:9" x14ac:dyDescent="0.3">
      <c r="G24" s="2"/>
      <c r="H24" s="2"/>
      <c r="I24" s="2"/>
    </row>
    <row r="25" spans="1:9" x14ac:dyDescent="0.3">
      <c r="A25" t="s">
        <v>6</v>
      </c>
      <c r="G25" s="2"/>
      <c r="H25" s="2"/>
      <c r="I25" s="2"/>
    </row>
    <row r="26" spans="1:9" x14ac:dyDescent="0.3">
      <c r="A26">
        <v>78430</v>
      </c>
      <c r="B26">
        <v>589274</v>
      </c>
      <c r="C26">
        <v>26350</v>
      </c>
      <c r="D26">
        <v>53104</v>
      </c>
      <c r="G26" s="2">
        <f t="shared" si="0"/>
        <v>3.9463594646729688E-2</v>
      </c>
      <c r="H26" s="2">
        <f t="shared" si="1"/>
        <v>7.9532247822388366E-2</v>
      </c>
      <c r="I26" s="2">
        <f t="shared" si="2"/>
        <v>0.11899584246911805</v>
      </c>
    </row>
    <row r="27" spans="1:9" x14ac:dyDescent="0.3">
      <c r="A27">
        <v>67250</v>
      </c>
      <c r="B27">
        <v>588058</v>
      </c>
      <c r="C27">
        <v>29646</v>
      </c>
      <c r="D27">
        <v>42496</v>
      </c>
      <c r="G27" s="2">
        <f t="shared" si="0"/>
        <v>4.5239795638081635E-2</v>
      </c>
      <c r="H27" s="2">
        <f t="shared" si="1"/>
        <v>6.484889548120884E-2</v>
      </c>
      <c r="I27" s="2">
        <f t="shared" si="2"/>
        <v>0.11008869111929048</v>
      </c>
    </row>
    <row r="28" spans="1:9" x14ac:dyDescent="0.3">
      <c r="A28">
        <v>67282</v>
      </c>
      <c r="B28">
        <v>588040</v>
      </c>
      <c r="C28">
        <v>29646</v>
      </c>
      <c r="D28">
        <v>42342</v>
      </c>
      <c r="G28" s="2">
        <f t="shared" si="0"/>
        <v>4.5238829155743281E-2</v>
      </c>
      <c r="H28" s="2">
        <f t="shared" si="1"/>
        <v>6.4612511101412737E-2</v>
      </c>
      <c r="I28" s="2">
        <f t="shared" si="2"/>
        <v>0.10985134025715601</v>
      </c>
    </row>
    <row r="29" spans="1:9" x14ac:dyDescent="0.3">
      <c r="A29">
        <v>60750</v>
      </c>
      <c r="B29">
        <v>594718</v>
      </c>
      <c r="C29">
        <v>26352</v>
      </c>
      <c r="D29">
        <v>41552</v>
      </c>
      <c r="G29" s="2">
        <f t="shared" si="0"/>
        <v>4.0203335631945419E-2</v>
      </c>
      <c r="H29" s="2">
        <f t="shared" si="1"/>
        <v>6.3392873488865964E-2</v>
      </c>
      <c r="I29" s="2">
        <f t="shared" si="2"/>
        <v>0.10359620912081138</v>
      </c>
    </row>
    <row r="30" spans="1:9" x14ac:dyDescent="0.3">
      <c r="A30">
        <v>67278</v>
      </c>
      <c r="B30">
        <v>588030</v>
      </c>
      <c r="C30">
        <v>29646</v>
      </c>
      <c r="D30">
        <v>42490</v>
      </c>
      <c r="G30" s="2">
        <f t="shared" si="0"/>
        <v>4.5239795638081635E-2</v>
      </c>
      <c r="H30" s="2">
        <f t="shared" si="1"/>
        <v>6.4839739481282091E-2</v>
      </c>
      <c r="I30" s="2">
        <f t="shared" si="2"/>
        <v>0.11007953511936372</v>
      </c>
    </row>
    <row r="31" spans="1:9" x14ac:dyDescent="0.3">
      <c r="A31">
        <v>67284</v>
      </c>
      <c r="B31">
        <v>588038</v>
      </c>
      <c r="C31">
        <v>29644</v>
      </c>
      <c r="D31">
        <v>42348</v>
      </c>
      <c r="G31" s="2">
        <f t="shared" si="0"/>
        <v>4.5235777220969234E-2</v>
      </c>
      <c r="H31" s="2">
        <f t="shared" si="1"/>
        <v>6.4621666905734884E-2</v>
      </c>
      <c r="I31" s="2">
        <f t="shared" si="2"/>
        <v>0.10985744412670412</v>
      </c>
    </row>
    <row r="32" spans="1:9" x14ac:dyDescent="0.3">
      <c r="A32">
        <v>67332</v>
      </c>
      <c r="B32">
        <v>591898</v>
      </c>
      <c r="C32">
        <v>29646</v>
      </c>
      <c r="D32">
        <v>42772</v>
      </c>
      <c r="G32" s="2">
        <f t="shared" si="0"/>
        <v>4.497064757368445E-2</v>
      </c>
      <c r="H32" s="2">
        <f t="shared" si="1"/>
        <v>6.4881755988046658E-2</v>
      </c>
      <c r="I32" s="2">
        <f t="shared" si="2"/>
        <v>0.10985240356173111</v>
      </c>
    </row>
    <row r="33" spans="1:9" x14ac:dyDescent="0.3">
      <c r="A33">
        <v>60766</v>
      </c>
      <c r="B33">
        <v>590812</v>
      </c>
      <c r="C33">
        <v>26352</v>
      </c>
      <c r="D33">
        <v>41922</v>
      </c>
      <c r="G33" s="2">
        <f t="shared" si="0"/>
        <v>4.0443354441064616E-2</v>
      </c>
      <c r="H33" s="2">
        <f t="shared" si="1"/>
        <v>6.4339188861502389E-2</v>
      </c>
      <c r="I33" s="2">
        <f t="shared" si="2"/>
        <v>0.104782543302567</v>
      </c>
    </row>
    <row r="34" spans="1:9" x14ac:dyDescent="0.3">
      <c r="A34">
        <v>67186</v>
      </c>
      <c r="B34">
        <v>588104</v>
      </c>
      <c r="C34">
        <v>29644</v>
      </c>
      <c r="D34">
        <v>41870</v>
      </c>
      <c r="G34" s="2">
        <f t="shared" si="0"/>
        <v>4.5237986235102015E-2</v>
      </c>
      <c r="H34" s="2">
        <f t="shared" si="1"/>
        <v>6.3895374566985616E-2</v>
      </c>
      <c r="I34" s="2">
        <f t="shared" si="2"/>
        <v>0.10913336080208763</v>
      </c>
    </row>
    <row r="35" spans="1:9" x14ac:dyDescent="0.3">
      <c r="A35">
        <v>67280</v>
      </c>
      <c r="B35">
        <v>588028</v>
      </c>
      <c r="C35">
        <v>29646</v>
      </c>
      <c r="D35">
        <v>42488</v>
      </c>
      <c r="G35" s="2">
        <f t="shared" si="0"/>
        <v>4.5239795638081635E-2</v>
      </c>
      <c r="H35" s="2">
        <f t="shared" si="1"/>
        <v>6.4836687481306499E-2</v>
      </c>
      <c r="I35" s="2">
        <f t="shared" si="2"/>
        <v>0.11007648311938814</v>
      </c>
    </row>
    <row r="39" spans="1:9" x14ac:dyDescent="0.3">
      <c r="A39" t="s">
        <v>5</v>
      </c>
      <c r="B39" t="s">
        <v>4</v>
      </c>
      <c r="C39" t="s">
        <v>6</v>
      </c>
    </row>
    <row r="40" spans="1:9" x14ac:dyDescent="0.3">
      <c r="A40" s="2">
        <v>0.17686439078745184</v>
      </c>
      <c r="B40" s="2">
        <v>8.8886062319929487E-2</v>
      </c>
      <c r="C40" s="2">
        <v>0.11899584246911805</v>
      </c>
    </row>
    <row r="41" spans="1:9" x14ac:dyDescent="0.3">
      <c r="A41" s="2">
        <v>0.17367660155916406</v>
      </c>
      <c r="B41" s="2">
        <v>7.2303421498435771E-2</v>
      </c>
      <c r="C41" s="2">
        <v>0.11008869111929048</v>
      </c>
    </row>
    <row r="42" spans="1:9" x14ac:dyDescent="0.3">
      <c r="A42" s="2">
        <v>0.1736324983288719</v>
      </c>
      <c r="B42" s="2">
        <v>8.08258056640625E-2</v>
      </c>
      <c r="C42" s="2">
        <v>0.10985134025715601</v>
      </c>
    </row>
    <row r="43" spans="1:9" x14ac:dyDescent="0.3">
      <c r="A43" s="2">
        <v>0.17262575118037179</v>
      </c>
      <c r="B43" s="2">
        <v>7.9153442382812494E-2</v>
      </c>
      <c r="C43" s="2">
        <v>0.10359620912081138</v>
      </c>
    </row>
    <row r="44" spans="1:9" x14ac:dyDescent="0.3">
      <c r="A44" s="2">
        <v>0.17557724947189762</v>
      </c>
      <c r="B44" s="2">
        <v>7.9122924804687494E-2</v>
      </c>
      <c r="C44" s="2">
        <v>0.11007953511936372</v>
      </c>
    </row>
    <row r="45" spans="1:9" x14ac:dyDescent="0.3">
      <c r="A45" s="2">
        <v>0.17508933284916101</v>
      </c>
      <c r="B45" s="2">
        <v>7.9745483398437497E-2</v>
      </c>
      <c r="C45" s="2">
        <v>0.10985744412670412</v>
      </c>
    </row>
    <row r="46" spans="1:9" x14ac:dyDescent="0.3">
      <c r="A46" s="2">
        <v>0.17496253658596136</v>
      </c>
      <c r="B46" s="2">
        <v>7.9138183593749994E-2</v>
      </c>
      <c r="C46" s="2">
        <v>0.10985240356173111</v>
      </c>
    </row>
    <row r="47" spans="1:9" x14ac:dyDescent="0.3">
      <c r="A47" s="2">
        <v>0.1751841522284403</v>
      </c>
      <c r="B47" s="2">
        <v>7.91473388671875E-2</v>
      </c>
      <c r="C47" s="2">
        <v>0.104782543302567</v>
      </c>
    </row>
    <row r="48" spans="1:9" x14ac:dyDescent="0.3">
      <c r="A48" s="2">
        <v>0.17287325739985293</v>
      </c>
      <c r="B48" s="2">
        <v>7.9031200938924198E-2</v>
      </c>
      <c r="C48" s="2">
        <v>0.10913336080208763</v>
      </c>
    </row>
    <row r="49" spans="1:3" x14ac:dyDescent="0.3">
      <c r="A49" s="2">
        <v>0.17147705388834122</v>
      </c>
      <c r="B49" s="2">
        <v>7.1586343847857642E-2</v>
      </c>
      <c r="C49" s="2">
        <v>0.11007648311938814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FB4A-0B16-4BCA-8526-C2C1D403FAB9}">
  <dimension ref="A1:BI62"/>
  <sheetViews>
    <sheetView workbookViewId="0">
      <selection activeCell="J66" sqref="J66"/>
    </sheetView>
  </sheetViews>
  <sheetFormatPr defaultRowHeight="14.4" x14ac:dyDescent="0.3"/>
  <cols>
    <col min="3" max="3" width="11.21875" customWidth="1"/>
    <col min="4" max="4" width="11.5546875" customWidth="1"/>
    <col min="13" max="14" width="9.21875" style="3"/>
    <col min="15" max="15" width="13.44140625" style="3" customWidth="1"/>
    <col min="16" max="16" width="12.44140625" style="3" customWidth="1"/>
  </cols>
  <sheetData>
    <row r="1" spans="1:61" x14ac:dyDescent="0.3">
      <c r="A1" s="7" t="s">
        <v>37</v>
      </c>
      <c r="B1" s="7"/>
      <c r="C1" s="7"/>
      <c r="D1" s="7"/>
      <c r="M1" s="7" t="s">
        <v>41</v>
      </c>
      <c r="N1" s="7"/>
      <c r="O1" s="7"/>
      <c r="P1" s="7"/>
      <c r="Y1" s="7" t="s">
        <v>46</v>
      </c>
      <c r="Z1" s="7"/>
      <c r="AA1" s="7"/>
      <c r="AB1" s="7"/>
      <c r="AL1" s="7" t="s">
        <v>49</v>
      </c>
      <c r="AM1" s="7"/>
      <c r="AN1" s="7"/>
      <c r="AO1" s="7"/>
      <c r="AY1" s="7" t="s">
        <v>52</v>
      </c>
      <c r="AZ1" s="7"/>
      <c r="BA1" s="7"/>
      <c r="BB1" s="7"/>
    </row>
    <row r="2" spans="1:61" x14ac:dyDescent="0.3">
      <c r="A2" s="3" t="s">
        <v>0</v>
      </c>
      <c r="B2" s="3" t="s">
        <v>1</v>
      </c>
      <c r="C2" s="3" t="s">
        <v>2</v>
      </c>
      <c r="D2" s="3" t="s">
        <v>3</v>
      </c>
      <c r="F2" s="3" t="s">
        <v>0</v>
      </c>
      <c r="G2" s="3" t="s">
        <v>1</v>
      </c>
      <c r="H2" s="3" t="s">
        <v>2</v>
      </c>
      <c r="I2" s="3" t="s">
        <v>3</v>
      </c>
      <c r="J2" s="3" t="s">
        <v>9</v>
      </c>
      <c r="M2" s="3" t="s">
        <v>0</v>
      </c>
      <c r="N2" s="3" t="s">
        <v>1</v>
      </c>
      <c r="O2" s="3" t="s">
        <v>2</v>
      </c>
      <c r="P2" s="3" t="s">
        <v>3</v>
      </c>
      <c r="R2" s="3" t="s">
        <v>0</v>
      </c>
      <c r="S2" s="3" t="s">
        <v>1</v>
      </c>
      <c r="T2" s="3" t="s">
        <v>2</v>
      </c>
      <c r="U2" s="3" t="s">
        <v>3</v>
      </c>
      <c r="V2" s="3" t="s">
        <v>9</v>
      </c>
      <c r="Y2" s="3" t="s">
        <v>0</v>
      </c>
      <c r="Z2" s="3" t="s">
        <v>1</v>
      </c>
      <c r="AA2" s="3" t="s">
        <v>2</v>
      </c>
      <c r="AB2" s="3" t="s">
        <v>3</v>
      </c>
      <c r="AE2" s="3" t="s">
        <v>0</v>
      </c>
      <c r="AF2" s="3" t="s">
        <v>1</v>
      </c>
      <c r="AG2" s="3" t="s">
        <v>2</v>
      </c>
      <c r="AH2" s="3" t="s">
        <v>3</v>
      </c>
      <c r="AI2" s="3" t="s">
        <v>9</v>
      </c>
      <c r="AL2" s="3" t="s">
        <v>0</v>
      </c>
      <c r="AM2" s="3" t="s">
        <v>1</v>
      </c>
      <c r="AN2" s="3" t="s">
        <v>2</v>
      </c>
      <c r="AO2" s="3" t="s">
        <v>3</v>
      </c>
      <c r="AR2" s="3" t="s">
        <v>0</v>
      </c>
      <c r="AS2" s="3" t="s">
        <v>1</v>
      </c>
      <c r="AT2" s="3" t="s">
        <v>2</v>
      </c>
      <c r="AU2" s="3" t="s">
        <v>3</v>
      </c>
      <c r="AV2" s="3" t="s">
        <v>9</v>
      </c>
      <c r="AY2" s="3" t="s">
        <v>0</v>
      </c>
      <c r="AZ2" s="3" t="s">
        <v>1</v>
      </c>
      <c r="BA2" s="3" t="s">
        <v>2</v>
      </c>
      <c r="BB2" s="3" t="s">
        <v>3</v>
      </c>
      <c r="BE2" s="3" t="s">
        <v>0</v>
      </c>
      <c r="BF2" s="3" t="s">
        <v>1</v>
      </c>
      <c r="BG2" s="3" t="s">
        <v>2</v>
      </c>
      <c r="BH2" s="3" t="s">
        <v>3</v>
      </c>
      <c r="BI2" s="3" t="s">
        <v>9</v>
      </c>
    </row>
    <row r="3" spans="1:61" x14ac:dyDescent="0.3">
      <c r="A3">
        <v>12096</v>
      </c>
      <c r="B3">
        <v>643640</v>
      </c>
      <c r="C3">
        <v>5126</v>
      </c>
      <c r="D3">
        <v>108760</v>
      </c>
      <c r="E3">
        <v>10</v>
      </c>
      <c r="F3">
        <f>(A3*1.4*3.7)/(655360)</f>
        <v>9.5607421874999987E-2</v>
      </c>
      <c r="G3">
        <f>(B3*0.001*3.7)/(655360)</f>
        <v>3.6338317871093748E-3</v>
      </c>
      <c r="H3">
        <f>(C3*6.1*3.7)/(655360)</f>
        <v>0.1765347595214844</v>
      </c>
      <c r="I3">
        <f>(D3*5.9*3.7)/(655360)</f>
        <v>3.6227886962890627</v>
      </c>
      <c r="J3">
        <f t="shared" ref="J3:J11" si="0">SUM(F3:I3)</f>
        <v>3.8985647094726565</v>
      </c>
      <c r="M3" s="3">
        <v>12508</v>
      </c>
      <c r="N3" s="3">
        <v>642524</v>
      </c>
      <c r="O3" s="3">
        <v>5128</v>
      </c>
      <c r="P3" s="3">
        <v>70896</v>
      </c>
      <c r="Q3">
        <v>10</v>
      </c>
      <c r="R3">
        <f>(M3*1.4*3.7)/(655360)</f>
        <v>9.886389160156249E-2</v>
      </c>
      <c r="S3">
        <f>(N3*0.001*3.7)/(655360)</f>
        <v>3.6275311279296875E-3</v>
      </c>
      <c r="T3">
        <f>(O3*6.1*3.7)/(655360)</f>
        <v>0.17660363769531251</v>
      </c>
      <c r="U3">
        <f>(P3*5.9*3.7)/(655360)</f>
        <v>2.3615412597656253</v>
      </c>
      <c r="V3">
        <f>SUM(R3:U3)</f>
        <v>2.6406363201904299</v>
      </c>
      <c r="Y3">
        <v>12330</v>
      </c>
      <c r="Z3">
        <v>643182</v>
      </c>
      <c r="AA3">
        <v>5128</v>
      </c>
      <c r="AB3">
        <v>54992</v>
      </c>
      <c r="AD3">
        <v>10</v>
      </c>
      <c r="AE3">
        <f>(Y3*1.4*3.7)/(655360)</f>
        <v>9.7456970214843758E-2</v>
      </c>
      <c r="AF3">
        <f>(Z3*0.001*3.7)/(655360)</f>
        <v>3.6312460327148437E-3</v>
      </c>
      <c r="AG3">
        <f>(AA3*6.1*3.7)/(655360)</f>
        <v>0.17660363769531251</v>
      </c>
      <c r="AH3">
        <f>(AB3*5.9*3.7)/(655360)</f>
        <v>1.8317800292968756</v>
      </c>
      <c r="AI3">
        <f>SUM(AE3:AH3)</f>
        <v>2.1094718832397468</v>
      </c>
      <c r="AL3">
        <v>12322</v>
      </c>
      <c r="AM3">
        <v>643092</v>
      </c>
      <c r="AN3">
        <v>5064</v>
      </c>
      <c r="AO3">
        <v>47806</v>
      </c>
      <c r="AQ3">
        <v>10</v>
      </c>
      <c r="AR3">
        <f>(AL3*1.4*3.7)/(655360)</f>
        <v>9.7393737792968754E-2</v>
      </c>
      <c r="AS3">
        <f>(AM3*0.001*3.7)/(655360)</f>
        <v>3.6307379150390625E-3</v>
      </c>
      <c r="AT3">
        <f>(AN3*6.1*3.7)/(655360)</f>
        <v>0.1743995361328125</v>
      </c>
      <c r="AU3">
        <f>(AO3*5.9*3.7)/(655360)</f>
        <v>1.5924148254394532</v>
      </c>
      <c r="AV3">
        <f>SUM(AR3:AU3)</f>
        <v>1.8678388372802734</v>
      </c>
      <c r="AY3">
        <v>12320</v>
      </c>
      <c r="AZ3">
        <v>643038</v>
      </c>
      <c r="BA3">
        <v>5060</v>
      </c>
      <c r="BB3">
        <v>47818</v>
      </c>
      <c r="BD3">
        <v>10</v>
      </c>
      <c r="BE3">
        <f>(AY3*1.4*3.7)/(655360)</f>
        <v>9.7377929687500003E-2</v>
      </c>
      <c r="BF3">
        <f>(AZ3*0.001*3.7)/(655360)</f>
        <v>3.6304330444335937E-3</v>
      </c>
      <c r="BG3">
        <f>(BA3*6.1*3.7)/(655360)</f>
        <v>0.17426177978515628</v>
      </c>
      <c r="BH3">
        <f>(BB3*5.9*3.7)/(655360)</f>
        <v>1.5928145446777344</v>
      </c>
      <c r="BI3">
        <f>SUM(BE3:BH3)</f>
        <v>1.8680846871948242</v>
      </c>
    </row>
    <row r="4" spans="1:61" x14ac:dyDescent="0.3">
      <c r="A4">
        <v>12266</v>
      </c>
      <c r="B4">
        <v>642980</v>
      </c>
      <c r="C4">
        <v>5072</v>
      </c>
      <c r="D4">
        <v>108700</v>
      </c>
      <c r="E4">
        <v>20</v>
      </c>
      <c r="F4">
        <f t="shared" ref="F4:F11" si="1">(A4*1.4*3.7)/(655360)</f>
        <v>9.6951110839843743E-2</v>
      </c>
      <c r="G4">
        <f t="shared" ref="G4:G11" si="2">(B4*0.001*3.7)/(655360)</f>
        <v>3.630105590820313E-3</v>
      </c>
      <c r="H4">
        <f t="shared" ref="H4:H11" si="3">(C4*6.1*3.7)/(655360)</f>
        <v>0.17467504882812498</v>
      </c>
      <c r="I4">
        <f t="shared" ref="I4:I11" si="4">(D4*5.9*3.7)/(655360)</f>
        <v>3.6207901000976563</v>
      </c>
      <c r="J4">
        <f t="shared" si="0"/>
        <v>3.8960463653564452</v>
      </c>
      <c r="M4" s="3">
        <v>12194</v>
      </c>
      <c r="N4" s="3">
        <v>643460</v>
      </c>
      <c r="O4" s="3">
        <v>5060</v>
      </c>
      <c r="P4" s="3">
        <v>70798</v>
      </c>
      <c r="Q4">
        <v>20</v>
      </c>
      <c r="R4">
        <f t="shared" ref="R4:R35" si="5">(M4*1.4*3.7)/(655360)</f>
        <v>9.6382019042968753E-2</v>
      </c>
      <c r="S4">
        <f t="shared" ref="S4:S35" si="6">(N4*0.001*3.7)/(655360)</f>
        <v>3.6328155517578128E-3</v>
      </c>
      <c r="T4">
        <f t="shared" ref="T4:T35" si="7">(O4*6.1*3.7)/(655360)</f>
        <v>0.17426177978515628</v>
      </c>
      <c r="U4">
        <f t="shared" ref="U4:U35" si="8">(P4*5.9*3.7)/(655360)</f>
        <v>2.3582768859863283</v>
      </c>
      <c r="V4">
        <f t="shared" ref="V4:V35" si="9">SUM(R4:U4)</f>
        <v>2.6325535003662113</v>
      </c>
      <c r="Y4">
        <v>12374</v>
      </c>
      <c r="Z4">
        <v>642902</v>
      </c>
      <c r="AA4">
        <v>5064</v>
      </c>
      <c r="AB4">
        <v>54814</v>
      </c>
      <c r="AD4">
        <v>20</v>
      </c>
      <c r="AE4">
        <f t="shared" ref="AE4:AE35" si="10">(Y4*1.4*3.7)/(655360)</f>
        <v>9.780474853515625E-2</v>
      </c>
      <c r="AF4">
        <f t="shared" ref="AF4:AF35" si="11">(Z4*0.001*3.7)/(655360)</f>
        <v>3.6296652221679696E-3</v>
      </c>
      <c r="AG4">
        <f t="shared" ref="AG4:AG35" si="12">(AA4*6.1*3.7)/(655360)</f>
        <v>0.1743995361328125</v>
      </c>
      <c r="AH4">
        <f t="shared" ref="AH4:AH35" si="13">(AB4*5.9*3.7)/(655360)</f>
        <v>1.8258508605957033</v>
      </c>
      <c r="AI4">
        <f t="shared" ref="AI4:AI35" si="14">SUM(AE4:AH4)</f>
        <v>2.1016848104858399</v>
      </c>
      <c r="AL4">
        <v>12392</v>
      </c>
      <c r="AM4">
        <v>642926</v>
      </c>
      <c r="AN4">
        <v>5132</v>
      </c>
      <c r="AO4">
        <v>55430</v>
      </c>
      <c r="AQ4">
        <v>20</v>
      </c>
      <c r="AR4">
        <f t="shared" ref="AR4:AR35" si="15">(AL4*1.4*3.7)/(655360)</f>
        <v>9.7947021484374994E-2</v>
      </c>
      <c r="AS4">
        <f t="shared" ref="AS4:AS35" si="16">(AM4*0.001*3.7)/(655360)</f>
        <v>3.6298007202148442E-3</v>
      </c>
      <c r="AT4">
        <f t="shared" ref="AT4:AT35" si="17">(AN4*6.1*3.7)/(655360)</f>
        <v>0.17674139404296874</v>
      </c>
      <c r="AU4">
        <f t="shared" ref="AU4:AU35" si="18">(AO4*5.9*3.7)/(655360)</f>
        <v>1.8463697814941409</v>
      </c>
      <c r="AV4">
        <f t="shared" ref="AV4:AV35" si="19">SUM(AR4:AU4)</f>
        <v>2.1246879977416997</v>
      </c>
      <c r="AY4">
        <v>12484</v>
      </c>
      <c r="AZ4">
        <v>642894</v>
      </c>
      <c r="BA4">
        <v>5124</v>
      </c>
      <c r="BB4">
        <v>47768</v>
      </c>
      <c r="BD4">
        <v>20</v>
      </c>
      <c r="BE4">
        <f t="shared" ref="BE4:BE35" si="20">(AY4*1.4*3.7)/(655360)</f>
        <v>9.8674194335937493E-2</v>
      </c>
      <c r="BF4">
        <f t="shared" ref="BF4:BF35" si="21">(AZ4*0.001*3.7)/(655360)</f>
        <v>3.6296200561523441E-3</v>
      </c>
      <c r="BG4">
        <f t="shared" ref="BG4:BG35" si="22">(BA4*6.1*3.7)/(655360)</f>
        <v>0.17646588134765623</v>
      </c>
      <c r="BH4">
        <f t="shared" ref="BH4:BH35" si="23">(BB4*5.9*3.7)/(655360)</f>
        <v>1.5911490478515626</v>
      </c>
      <c r="BI4">
        <f t="shared" ref="BI4:BI35" si="24">SUM(BE4:BH4)</f>
        <v>1.8699187435913087</v>
      </c>
    </row>
    <row r="5" spans="1:61" x14ac:dyDescent="0.3">
      <c r="A5">
        <v>11970</v>
      </c>
      <c r="B5">
        <v>643332</v>
      </c>
      <c r="C5">
        <v>5070</v>
      </c>
      <c r="D5">
        <v>108052</v>
      </c>
      <c r="E5">
        <v>30</v>
      </c>
      <c r="F5">
        <f t="shared" si="1"/>
        <v>9.4611511230468764E-2</v>
      </c>
      <c r="G5">
        <f t="shared" si="2"/>
        <v>3.6320928955078124E-3</v>
      </c>
      <c r="H5">
        <f t="shared" si="3"/>
        <v>0.1746061706542969</v>
      </c>
      <c r="I5">
        <f t="shared" si="4"/>
        <v>3.5992052612304688</v>
      </c>
      <c r="J5">
        <f t="shared" si="0"/>
        <v>3.8720550360107424</v>
      </c>
      <c r="M5" s="3">
        <v>12462</v>
      </c>
      <c r="N5" s="3">
        <v>642912</v>
      </c>
      <c r="O5" s="3">
        <v>5132</v>
      </c>
      <c r="P5" s="3">
        <v>71270</v>
      </c>
      <c r="Q5">
        <v>30</v>
      </c>
      <c r="R5">
        <f t="shared" si="5"/>
        <v>9.8500305175781261E-2</v>
      </c>
      <c r="S5">
        <f t="shared" si="6"/>
        <v>3.6297216796875005E-3</v>
      </c>
      <c r="T5">
        <f t="shared" si="7"/>
        <v>0.17674139404296874</v>
      </c>
      <c r="U5">
        <f t="shared" si="8"/>
        <v>2.3739991760253907</v>
      </c>
      <c r="V5">
        <f t="shared" si="9"/>
        <v>2.6528705969238282</v>
      </c>
      <c r="Y5">
        <v>12400</v>
      </c>
      <c r="Z5">
        <v>642902</v>
      </c>
      <c r="AA5">
        <v>5132</v>
      </c>
      <c r="AB5">
        <v>63084</v>
      </c>
      <c r="AD5">
        <v>30</v>
      </c>
      <c r="AE5">
        <f t="shared" si="10"/>
        <v>9.8010253906249997E-2</v>
      </c>
      <c r="AF5">
        <f t="shared" si="11"/>
        <v>3.6296652221679696E-3</v>
      </c>
      <c r="AG5">
        <f t="shared" si="12"/>
        <v>0.17674139404296874</v>
      </c>
      <c r="AH5">
        <f t="shared" si="13"/>
        <v>2.1013240356445317</v>
      </c>
      <c r="AI5">
        <f t="shared" si="14"/>
        <v>2.3797053488159183</v>
      </c>
      <c r="AL5">
        <v>12610</v>
      </c>
      <c r="AM5">
        <v>642486</v>
      </c>
      <c r="AN5">
        <v>5122</v>
      </c>
      <c r="AO5">
        <v>48754</v>
      </c>
      <c r="AQ5">
        <v>30</v>
      </c>
      <c r="AR5">
        <f t="shared" si="15"/>
        <v>9.9670104980468757E-2</v>
      </c>
      <c r="AS5">
        <f t="shared" si="16"/>
        <v>3.6273165893554692E-3</v>
      </c>
      <c r="AT5">
        <f t="shared" si="17"/>
        <v>0.17639700317382812</v>
      </c>
      <c r="AU5">
        <f t="shared" si="18"/>
        <v>1.6239926452636719</v>
      </c>
      <c r="AV5">
        <f t="shared" si="19"/>
        <v>1.9036870700073243</v>
      </c>
      <c r="AY5">
        <v>12496</v>
      </c>
      <c r="AZ5">
        <v>642864</v>
      </c>
      <c r="BA5">
        <v>5130</v>
      </c>
      <c r="BB5">
        <v>48224</v>
      </c>
      <c r="BD5">
        <v>30</v>
      </c>
      <c r="BE5">
        <f t="shared" si="20"/>
        <v>9.8769042968749984E-2</v>
      </c>
      <c r="BF5">
        <f t="shared" si="21"/>
        <v>3.6294506835937504E-3</v>
      </c>
      <c r="BG5">
        <f t="shared" si="22"/>
        <v>0.17667251586914062</v>
      </c>
      <c r="BH5">
        <f t="shared" si="23"/>
        <v>1.6063383789062502</v>
      </c>
      <c r="BI5">
        <f t="shared" si="24"/>
        <v>1.8854093884277345</v>
      </c>
    </row>
    <row r="6" spans="1:61" x14ac:dyDescent="0.3">
      <c r="A6">
        <v>12488</v>
      </c>
      <c r="B6">
        <v>642688</v>
      </c>
      <c r="C6">
        <v>5134</v>
      </c>
      <c r="D6">
        <v>109900</v>
      </c>
      <c r="E6">
        <v>40</v>
      </c>
      <c r="F6">
        <f t="shared" si="1"/>
        <v>9.8705810546874981E-2</v>
      </c>
      <c r="G6">
        <f t="shared" si="2"/>
        <v>3.6284570312499998E-3</v>
      </c>
      <c r="H6">
        <f t="shared" si="3"/>
        <v>0.17681027221679688</v>
      </c>
      <c r="I6">
        <f t="shared" si="4"/>
        <v>3.6607620239257814</v>
      </c>
      <c r="J6">
        <f t="shared" si="0"/>
        <v>3.9399065637207031</v>
      </c>
      <c r="M6" s="3">
        <v>12496</v>
      </c>
      <c r="N6" s="3">
        <v>642536</v>
      </c>
      <c r="O6" s="3">
        <v>5134</v>
      </c>
      <c r="P6" s="3">
        <v>71420</v>
      </c>
      <c r="Q6">
        <v>40</v>
      </c>
      <c r="R6">
        <f t="shared" si="5"/>
        <v>9.8769042968749984E-2</v>
      </c>
      <c r="S6">
        <f t="shared" si="6"/>
        <v>3.6275988769531252E-3</v>
      </c>
      <c r="T6">
        <f t="shared" si="7"/>
        <v>0.17681027221679688</v>
      </c>
      <c r="U6">
        <f t="shared" si="8"/>
        <v>2.3789956665039065</v>
      </c>
      <c r="V6">
        <f t="shared" si="9"/>
        <v>2.6582025805664067</v>
      </c>
      <c r="Y6">
        <v>12508</v>
      </c>
      <c r="Z6">
        <v>642524</v>
      </c>
      <c r="AA6">
        <v>5128</v>
      </c>
      <c r="AB6">
        <v>56410</v>
      </c>
      <c r="AD6">
        <v>40</v>
      </c>
      <c r="AE6">
        <f t="shared" si="10"/>
        <v>9.886389160156249E-2</v>
      </c>
      <c r="AF6">
        <f t="shared" si="11"/>
        <v>3.6275311279296875E-3</v>
      </c>
      <c r="AG6">
        <f t="shared" si="12"/>
        <v>0.17660363769531251</v>
      </c>
      <c r="AH6">
        <f t="shared" si="13"/>
        <v>1.8790135192871094</v>
      </c>
      <c r="AI6">
        <f t="shared" si="14"/>
        <v>2.1581085797119139</v>
      </c>
      <c r="AL6">
        <v>12446</v>
      </c>
      <c r="AM6">
        <v>642850</v>
      </c>
      <c r="AN6">
        <v>5128</v>
      </c>
      <c r="AO6">
        <v>56392</v>
      </c>
      <c r="AQ6">
        <v>40</v>
      </c>
      <c r="AR6">
        <f t="shared" si="15"/>
        <v>9.837384033203124E-2</v>
      </c>
      <c r="AS6">
        <f t="shared" si="16"/>
        <v>3.6293716430664063E-3</v>
      </c>
      <c r="AT6">
        <f t="shared" si="17"/>
        <v>0.17660363769531251</v>
      </c>
      <c r="AU6">
        <f t="shared" si="18"/>
        <v>1.878413940429688</v>
      </c>
      <c r="AV6">
        <f t="shared" si="19"/>
        <v>2.1570207901000984</v>
      </c>
      <c r="AY6">
        <v>12500</v>
      </c>
      <c r="AZ6">
        <v>642860</v>
      </c>
      <c r="BA6">
        <v>5128</v>
      </c>
      <c r="BB6">
        <v>48226</v>
      </c>
      <c r="BD6">
        <v>40</v>
      </c>
      <c r="BE6">
        <f t="shared" si="20"/>
        <v>9.88006591796875E-2</v>
      </c>
      <c r="BF6">
        <f t="shared" si="21"/>
        <v>3.6294281005859381E-3</v>
      </c>
      <c r="BG6">
        <f t="shared" si="22"/>
        <v>0.17660363769531251</v>
      </c>
      <c r="BH6">
        <f t="shared" si="23"/>
        <v>1.606404998779297</v>
      </c>
      <c r="BI6">
        <f t="shared" si="24"/>
        <v>1.8854387237548829</v>
      </c>
    </row>
    <row r="7" spans="1:61" x14ac:dyDescent="0.3">
      <c r="A7">
        <v>12486</v>
      </c>
      <c r="B7">
        <v>642928</v>
      </c>
      <c r="C7">
        <v>5134</v>
      </c>
      <c r="D7">
        <v>109622</v>
      </c>
      <c r="E7">
        <v>50</v>
      </c>
      <c r="F7">
        <f t="shared" si="1"/>
        <v>9.8690002441406244E-2</v>
      </c>
      <c r="G7">
        <f t="shared" si="2"/>
        <v>3.6298120117187497E-3</v>
      </c>
      <c r="H7">
        <f t="shared" si="3"/>
        <v>0.17681027221679688</v>
      </c>
      <c r="I7">
        <f t="shared" si="4"/>
        <v>3.6515018615722661</v>
      </c>
      <c r="J7">
        <f t="shared" si="0"/>
        <v>3.9306319482421879</v>
      </c>
      <c r="M7" s="3">
        <v>12508</v>
      </c>
      <c r="N7" s="3">
        <v>642870</v>
      </c>
      <c r="O7" s="3">
        <v>5136</v>
      </c>
      <c r="P7" s="3">
        <v>71236</v>
      </c>
      <c r="Q7">
        <v>50</v>
      </c>
      <c r="R7">
        <f t="shared" si="5"/>
        <v>9.886389160156249E-2</v>
      </c>
      <c r="S7">
        <f t="shared" si="6"/>
        <v>3.6294845581054691E-3</v>
      </c>
      <c r="T7">
        <f t="shared" si="7"/>
        <v>0.17687915039062502</v>
      </c>
      <c r="U7">
        <f t="shared" si="8"/>
        <v>2.3728666381835941</v>
      </c>
      <c r="V7">
        <f t="shared" si="9"/>
        <v>2.6522391647338872</v>
      </c>
      <c r="Y7">
        <v>12610</v>
      </c>
      <c r="Z7">
        <v>642832</v>
      </c>
      <c r="AA7">
        <v>5132</v>
      </c>
      <c r="AB7">
        <v>56412</v>
      </c>
      <c r="AD7">
        <v>50</v>
      </c>
      <c r="AE7">
        <f t="shared" si="10"/>
        <v>9.9670104980468757E-2</v>
      </c>
      <c r="AF7">
        <f t="shared" si="11"/>
        <v>3.6292700195312499E-3</v>
      </c>
      <c r="AG7">
        <f t="shared" si="12"/>
        <v>0.17674139404296874</v>
      </c>
      <c r="AH7">
        <f t="shared" si="13"/>
        <v>1.8790801391601566</v>
      </c>
      <c r="AI7">
        <f t="shared" si="14"/>
        <v>2.1591209082031253</v>
      </c>
      <c r="AL7">
        <v>12536</v>
      </c>
      <c r="AM7">
        <v>642924</v>
      </c>
      <c r="AN7">
        <v>5122</v>
      </c>
      <c r="AO7">
        <v>48746</v>
      </c>
      <c r="AQ7">
        <v>50</v>
      </c>
      <c r="AR7">
        <f t="shared" si="15"/>
        <v>9.9085205078124988E-2</v>
      </c>
      <c r="AS7">
        <f t="shared" si="16"/>
        <v>3.6297894287109374E-3</v>
      </c>
      <c r="AT7">
        <f t="shared" si="17"/>
        <v>0.17639700317382812</v>
      </c>
      <c r="AU7">
        <f t="shared" si="18"/>
        <v>1.6237261657714845</v>
      </c>
      <c r="AV7">
        <f t="shared" si="19"/>
        <v>1.9028381634521485</v>
      </c>
      <c r="AY7">
        <v>12518</v>
      </c>
      <c r="AZ7">
        <v>642842</v>
      </c>
      <c r="BA7">
        <v>5124</v>
      </c>
      <c r="BB7">
        <v>48230</v>
      </c>
      <c r="BD7">
        <v>50</v>
      </c>
      <c r="BE7">
        <f t="shared" si="20"/>
        <v>9.894293212890623E-2</v>
      </c>
      <c r="BF7">
        <f t="shared" si="21"/>
        <v>3.6293264770507817E-3</v>
      </c>
      <c r="BG7">
        <f t="shared" si="22"/>
        <v>0.17646588134765623</v>
      </c>
      <c r="BH7">
        <f t="shared" si="23"/>
        <v>1.6065382385253908</v>
      </c>
      <c r="BI7">
        <f t="shared" si="24"/>
        <v>1.8855763784790041</v>
      </c>
    </row>
    <row r="8" spans="1:61" x14ac:dyDescent="0.3">
      <c r="A8">
        <v>12478</v>
      </c>
      <c r="B8">
        <v>642828</v>
      </c>
      <c r="C8">
        <v>5136</v>
      </c>
      <c r="D8">
        <v>109518</v>
      </c>
      <c r="E8">
        <v>60</v>
      </c>
      <c r="F8">
        <f t="shared" si="1"/>
        <v>9.862677001953124E-2</v>
      </c>
      <c r="G8">
        <f t="shared" si="2"/>
        <v>3.6292474365234376E-3</v>
      </c>
      <c r="H8">
        <f t="shared" si="3"/>
        <v>0.17687915039062502</v>
      </c>
      <c r="I8">
        <f t="shared" si="4"/>
        <v>3.6480376281738289</v>
      </c>
      <c r="J8">
        <f t="shared" si="0"/>
        <v>3.9271727960205087</v>
      </c>
      <c r="M8" s="3">
        <v>12496</v>
      </c>
      <c r="N8" s="3">
        <v>642866</v>
      </c>
      <c r="O8" s="3">
        <v>5130</v>
      </c>
      <c r="P8" s="3">
        <v>71250</v>
      </c>
      <c r="Q8">
        <v>60</v>
      </c>
      <c r="R8">
        <f t="shared" si="5"/>
        <v>9.8769042968749984E-2</v>
      </c>
      <c r="S8">
        <f t="shared" si="6"/>
        <v>3.6294619750976568E-3</v>
      </c>
      <c r="T8">
        <f t="shared" si="7"/>
        <v>0.17667251586914062</v>
      </c>
      <c r="U8">
        <f t="shared" si="8"/>
        <v>2.3733329772949219</v>
      </c>
      <c r="V8">
        <f t="shared" si="9"/>
        <v>2.6524039981079102</v>
      </c>
      <c r="Y8">
        <v>12398</v>
      </c>
      <c r="Z8">
        <v>642916</v>
      </c>
      <c r="AA8">
        <v>5130</v>
      </c>
      <c r="AB8">
        <v>64084</v>
      </c>
      <c r="AD8">
        <v>60</v>
      </c>
      <c r="AE8">
        <f t="shared" si="10"/>
        <v>9.7994445800781232E-2</v>
      </c>
      <c r="AF8">
        <f t="shared" si="11"/>
        <v>3.6297442626953128E-3</v>
      </c>
      <c r="AG8">
        <f t="shared" si="12"/>
        <v>0.17667251586914062</v>
      </c>
      <c r="AH8">
        <f t="shared" si="13"/>
        <v>2.1346339721679692</v>
      </c>
      <c r="AI8">
        <f t="shared" si="14"/>
        <v>2.4129306781005866</v>
      </c>
      <c r="AL8">
        <v>12162</v>
      </c>
      <c r="AM8">
        <v>643412</v>
      </c>
      <c r="AN8">
        <v>5000</v>
      </c>
      <c r="AO8">
        <v>55498</v>
      </c>
      <c r="AQ8">
        <v>60</v>
      </c>
      <c r="AR8">
        <f t="shared" si="15"/>
        <v>9.6129089355468753E-2</v>
      </c>
      <c r="AS8">
        <f t="shared" si="16"/>
        <v>3.6325445556640626E-3</v>
      </c>
      <c r="AT8">
        <f t="shared" si="17"/>
        <v>0.1721954345703125</v>
      </c>
      <c r="AU8">
        <f t="shared" si="18"/>
        <v>1.8486348571777345</v>
      </c>
      <c r="AV8">
        <f t="shared" si="19"/>
        <v>2.1205919256591796</v>
      </c>
      <c r="AY8">
        <v>12486</v>
      </c>
      <c r="AZ8">
        <v>642892</v>
      </c>
      <c r="BA8">
        <v>5126</v>
      </c>
      <c r="BB8">
        <v>48226</v>
      </c>
      <c r="BD8">
        <v>60</v>
      </c>
      <c r="BE8">
        <f t="shared" si="20"/>
        <v>9.8690002441406244E-2</v>
      </c>
      <c r="BF8">
        <f t="shared" si="21"/>
        <v>3.6296087646484378E-3</v>
      </c>
      <c r="BG8">
        <f t="shared" si="22"/>
        <v>0.1765347595214844</v>
      </c>
      <c r="BH8">
        <f t="shared" si="23"/>
        <v>1.606404998779297</v>
      </c>
      <c r="BI8">
        <f t="shared" si="24"/>
        <v>1.885259369506836</v>
      </c>
    </row>
    <row r="9" spans="1:61" x14ac:dyDescent="0.3">
      <c r="A9">
        <v>12290</v>
      </c>
      <c r="B9">
        <v>643146</v>
      </c>
      <c r="C9">
        <v>5134</v>
      </c>
      <c r="D9">
        <v>109688</v>
      </c>
      <c r="E9">
        <v>70</v>
      </c>
      <c r="F9">
        <f t="shared" si="1"/>
        <v>9.7140808105468754E-2</v>
      </c>
      <c r="G9">
        <f t="shared" si="2"/>
        <v>3.6310427856445309E-3</v>
      </c>
      <c r="H9">
        <f t="shared" si="3"/>
        <v>0.17681027221679688</v>
      </c>
      <c r="I9">
        <f t="shared" si="4"/>
        <v>3.6537003173828131</v>
      </c>
      <c r="J9">
        <f t="shared" si="0"/>
        <v>3.9312824404907234</v>
      </c>
      <c r="M9" s="3">
        <v>12206</v>
      </c>
      <c r="N9" s="3">
        <v>643448</v>
      </c>
      <c r="O9" s="3">
        <v>5064</v>
      </c>
      <c r="P9" s="3">
        <v>70786</v>
      </c>
      <c r="Q9">
        <v>70</v>
      </c>
      <c r="R9">
        <f t="shared" si="5"/>
        <v>9.6476867675781244E-2</v>
      </c>
      <c r="S9">
        <f t="shared" si="6"/>
        <v>3.632747802734375E-3</v>
      </c>
      <c r="T9">
        <f t="shared" si="7"/>
        <v>0.1743995361328125</v>
      </c>
      <c r="U9">
        <f t="shared" si="8"/>
        <v>2.3578771667480471</v>
      </c>
      <c r="V9">
        <f t="shared" si="9"/>
        <v>2.6323863183593752</v>
      </c>
      <c r="Y9">
        <v>12270</v>
      </c>
      <c r="Z9">
        <v>643368</v>
      </c>
      <c r="AA9">
        <v>5060</v>
      </c>
      <c r="AB9">
        <v>55450</v>
      </c>
      <c r="AD9">
        <v>70</v>
      </c>
      <c r="AE9">
        <f t="shared" si="10"/>
        <v>9.6982727050781259E-2</v>
      </c>
      <c r="AF9">
        <f t="shared" si="11"/>
        <v>3.6322961425781252E-3</v>
      </c>
      <c r="AG9">
        <f t="shared" si="12"/>
        <v>0.17426177978515628</v>
      </c>
      <c r="AH9">
        <f t="shared" si="13"/>
        <v>1.8470359802246095</v>
      </c>
      <c r="AI9">
        <f t="shared" si="14"/>
        <v>2.121912783203125</v>
      </c>
      <c r="AL9">
        <v>12558</v>
      </c>
      <c r="AM9">
        <v>642894</v>
      </c>
      <c r="AN9">
        <v>5120</v>
      </c>
      <c r="AO9">
        <v>48470</v>
      </c>
      <c r="AQ9">
        <v>70</v>
      </c>
      <c r="AR9">
        <f t="shared" si="15"/>
        <v>9.9259094238281248E-2</v>
      </c>
      <c r="AS9">
        <f t="shared" si="16"/>
        <v>3.6296200561523441E-3</v>
      </c>
      <c r="AT9">
        <f t="shared" si="17"/>
        <v>0.176328125</v>
      </c>
      <c r="AU9">
        <f t="shared" si="18"/>
        <v>1.6145326232910158</v>
      </c>
      <c r="AV9">
        <f t="shared" si="19"/>
        <v>1.8937494625854494</v>
      </c>
      <c r="AY9">
        <v>12186</v>
      </c>
      <c r="AZ9">
        <v>643110</v>
      </c>
      <c r="BA9">
        <v>5062</v>
      </c>
      <c r="BB9">
        <v>47384</v>
      </c>
      <c r="BD9">
        <v>70</v>
      </c>
      <c r="BE9">
        <f t="shared" si="20"/>
        <v>9.6318786621093749E-2</v>
      </c>
      <c r="BF9">
        <f t="shared" si="21"/>
        <v>3.6308395385742189E-3</v>
      </c>
      <c r="BG9">
        <f t="shared" si="22"/>
        <v>0.17433065795898436</v>
      </c>
      <c r="BH9">
        <f t="shared" si="23"/>
        <v>1.5783580322265629</v>
      </c>
      <c r="BI9">
        <f t="shared" si="24"/>
        <v>1.8526383163452151</v>
      </c>
    </row>
    <row r="10" spans="1:61" x14ac:dyDescent="0.3">
      <c r="A10">
        <v>12038</v>
      </c>
      <c r="B10">
        <v>643448</v>
      </c>
      <c r="C10">
        <v>5072</v>
      </c>
      <c r="D10">
        <v>108244</v>
      </c>
      <c r="E10">
        <v>80</v>
      </c>
      <c r="F10">
        <f t="shared" si="1"/>
        <v>9.5148986816406253E-2</v>
      </c>
      <c r="G10">
        <f t="shared" si="2"/>
        <v>3.632747802734375E-3</v>
      </c>
      <c r="H10">
        <f t="shared" si="3"/>
        <v>0.17467504882812498</v>
      </c>
      <c r="I10">
        <f t="shared" si="4"/>
        <v>3.6056007690429697</v>
      </c>
      <c r="J10">
        <f t="shared" si="0"/>
        <v>3.8790575524902353</v>
      </c>
      <c r="M10" s="3">
        <v>12468</v>
      </c>
      <c r="N10" s="3">
        <v>642906</v>
      </c>
      <c r="O10" s="3">
        <v>5128</v>
      </c>
      <c r="P10" s="3">
        <v>71278</v>
      </c>
      <c r="Q10">
        <v>80</v>
      </c>
      <c r="R10">
        <f t="shared" si="5"/>
        <v>9.8547729492187486E-2</v>
      </c>
      <c r="S10">
        <f t="shared" si="6"/>
        <v>3.6296878051757819E-3</v>
      </c>
      <c r="T10">
        <f t="shared" si="7"/>
        <v>0.17660363769531251</v>
      </c>
      <c r="U10">
        <f t="shared" si="8"/>
        <v>2.3742656555175783</v>
      </c>
      <c r="V10">
        <f t="shared" si="9"/>
        <v>2.653046710510254</v>
      </c>
      <c r="Y10">
        <v>12486</v>
      </c>
      <c r="Z10">
        <v>642902</v>
      </c>
      <c r="AA10">
        <v>5122</v>
      </c>
      <c r="AB10">
        <v>56280</v>
      </c>
      <c r="AD10">
        <v>80</v>
      </c>
      <c r="AE10">
        <f t="shared" si="10"/>
        <v>9.8690002441406244E-2</v>
      </c>
      <c r="AF10">
        <f t="shared" si="11"/>
        <v>3.6296652221679696E-3</v>
      </c>
      <c r="AG10">
        <f t="shared" si="12"/>
        <v>0.17639700317382812</v>
      </c>
      <c r="AH10">
        <f t="shared" si="13"/>
        <v>1.8746832275390628</v>
      </c>
      <c r="AI10">
        <f t="shared" si="14"/>
        <v>2.1533998983764651</v>
      </c>
      <c r="AL10">
        <v>12450</v>
      </c>
      <c r="AM10">
        <v>642850</v>
      </c>
      <c r="AN10">
        <v>5132</v>
      </c>
      <c r="AO10">
        <v>55892</v>
      </c>
      <c r="AQ10">
        <v>80</v>
      </c>
      <c r="AR10">
        <f t="shared" si="15"/>
        <v>9.8405456542968756E-2</v>
      </c>
      <c r="AS10">
        <f t="shared" si="16"/>
        <v>3.6293716430664063E-3</v>
      </c>
      <c r="AT10">
        <f t="shared" si="17"/>
        <v>0.17674139404296874</v>
      </c>
      <c r="AU10">
        <f t="shared" si="18"/>
        <v>1.8617589721679693</v>
      </c>
      <c r="AV10">
        <f t="shared" si="19"/>
        <v>2.140535194396973</v>
      </c>
      <c r="AY10">
        <v>12398</v>
      </c>
      <c r="AZ10">
        <v>642944</v>
      </c>
      <c r="BA10">
        <v>5130</v>
      </c>
      <c r="BB10">
        <v>48056</v>
      </c>
      <c r="BD10">
        <v>80</v>
      </c>
      <c r="BE10">
        <f t="shared" si="20"/>
        <v>9.7994445800781232E-2</v>
      </c>
      <c r="BF10">
        <f t="shared" si="21"/>
        <v>3.6299023437500002E-3</v>
      </c>
      <c r="BG10">
        <f t="shared" si="22"/>
        <v>0.17667251586914062</v>
      </c>
      <c r="BH10">
        <f t="shared" si="23"/>
        <v>1.6007423095703128</v>
      </c>
      <c r="BI10">
        <f t="shared" si="24"/>
        <v>1.8790391735839846</v>
      </c>
    </row>
    <row r="11" spans="1:61" x14ac:dyDescent="0.3">
      <c r="A11">
        <v>11928</v>
      </c>
      <c r="B11">
        <v>643390</v>
      </c>
      <c r="C11">
        <v>5072</v>
      </c>
      <c r="D11">
        <v>107300</v>
      </c>
      <c r="E11">
        <v>90</v>
      </c>
      <c r="F11">
        <f t="shared" si="1"/>
        <v>9.427954101562501E-2</v>
      </c>
      <c r="G11">
        <f t="shared" si="2"/>
        <v>3.6324203491210939E-3</v>
      </c>
      <c r="H11">
        <f t="shared" si="3"/>
        <v>0.17467504882812498</v>
      </c>
      <c r="I11">
        <f t="shared" si="4"/>
        <v>3.5741561889648437</v>
      </c>
      <c r="J11">
        <f t="shared" si="0"/>
        <v>3.8467431991577148</v>
      </c>
      <c r="M11" s="3">
        <v>12534</v>
      </c>
      <c r="N11" s="3">
        <v>642498</v>
      </c>
      <c r="O11" s="3">
        <v>5130</v>
      </c>
      <c r="P11" s="3">
        <v>71422</v>
      </c>
      <c r="Q11">
        <v>90</v>
      </c>
      <c r="R11">
        <f t="shared" si="5"/>
        <v>9.9069396972656237E-2</v>
      </c>
      <c r="S11">
        <f t="shared" si="6"/>
        <v>3.6273843383789069E-3</v>
      </c>
      <c r="T11">
        <f t="shared" si="7"/>
        <v>0.17667251586914062</v>
      </c>
      <c r="U11">
        <f t="shared" si="8"/>
        <v>2.3790622863769535</v>
      </c>
      <c r="V11">
        <f t="shared" si="9"/>
        <v>2.6584315835571291</v>
      </c>
      <c r="Y11">
        <v>12518</v>
      </c>
      <c r="Z11">
        <v>642846</v>
      </c>
      <c r="AA11">
        <v>5126</v>
      </c>
      <c r="AB11">
        <v>63758</v>
      </c>
      <c r="AD11">
        <v>90</v>
      </c>
      <c r="AE11">
        <f t="shared" si="10"/>
        <v>9.894293212890623E-2</v>
      </c>
      <c r="AF11">
        <f t="shared" si="11"/>
        <v>3.629349060058594E-3</v>
      </c>
      <c r="AG11">
        <f t="shared" si="12"/>
        <v>0.1765347595214844</v>
      </c>
      <c r="AH11">
        <f t="shared" si="13"/>
        <v>2.1237749328613282</v>
      </c>
      <c r="AI11">
        <f t="shared" si="14"/>
        <v>2.4028819735717777</v>
      </c>
      <c r="AL11">
        <v>12596</v>
      </c>
      <c r="AM11">
        <v>642482</v>
      </c>
      <c r="AN11">
        <v>5128</v>
      </c>
      <c r="AO11">
        <v>48746</v>
      </c>
      <c r="AQ11">
        <v>90</v>
      </c>
      <c r="AR11">
        <f t="shared" si="15"/>
        <v>9.9559448242187487E-2</v>
      </c>
      <c r="AS11">
        <f t="shared" si="16"/>
        <v>3.627294006347656E-3</v>
      </c>
      <c r="AT11">
        <f t="shared" si="17"/>
        <v>0.17660363769531251</v>
      </c>
      <c r="AU11">
        <f t="shared" si="18"/>
        <v>1.6237261657714845</v>
      </c>
      <c r="AV11">
        <f t="shared" si="19"/>
        <v>1.9035165457153322</v>
      </c>
      <c r="AY11">
        <v>12544</v>
      </c>
      <c r="AZ11">
        <v>642816</v>
      </c>
      <c r="BA11">
        <v>5124</v>
      </c>
      <c r="BB11">
        <v>48420</v>
      </c>
      <c r="BD11">
        <v>90</v>
      </c>
      <c r="BE11">
        <f t="shared" si="20"/>
        <v>9.9148437499999992E-2</v>
      </c>
      <c r="BF11">
        <f t="shared" si="21"/>
        <v>3.6291796875000002E-3</v>
      </c>
      <c r="BG11">
        <f t="shared" si="22"/>
        <v>0.17646588134765623</v>
      </c>
      <c r="BH11">
        <f t="shared" si="23"/>
        <v>1.612867126464844</v>
      </c>
      <c r="BI11">
        <f t="shared" si="24"/>
        <v>1.8921106250000002</v>
      </c>
    </row>
    <row r="13" spans="1:61" x14ac:dyDescent="0.3">
      <c r="A13" s="7" t="s">
        <v>38</v>
      </c>
      <c r="B13" s="7"/>
      <c r="C13" s="7"/>
      <c r="D13" s="7"/>
      <c r="M13" s="7" t="s">
        <v>42</v>
      </c>
      <c r="N13" s="7"/>
      <c r="O13" s="7"/>
      <c r="P13" s="7"/>
      <c r="Y13" s="7" t="s">
        <v>45</v>
      </c>
      <c r="Z13" s="7"/>
      <c r="AA13" s="7"/>
      <c r="AB13" s="7"/>
      <c r="AL13" s="7" t="s">
        <v>48</v>
      </c>
      <c r="AM13" s="7"/>
      <c r="AN13" s="7"/>
      <c r="AO13" s="7"/>
      <c r="AY13" s="7" t="s">
        <v>51</v>
      </c>
      <c r="AZ13" s="7"/>
      <c r="BA13" s="7"/>
      <c r="BB13" s="7"/>
    </row>
    <row r="14" spans="1:61" x14ac:dyDescent="0.3">
      <c r="A14" s="3" t="s">
        <v>0</v>
      </c>
      <c r="B14" s="3" t="s">
        <v>1</v>
      </c>
      <c r="C14" s="3" t="s">
        <v>2</v>
      </c>
      <c r="D14" s="3" t="s">
        <v>3</v>
      </c>
      <c r="E14" s="3"/>
      <c r="F14" s="3" t="s">
        <v>0</v>
      </c>
      <c r="G14" s="3" t="s">
        <v>1</v>
      </c>
      <c r="H14" s="3" t="s">
        <v>2</v>
      </c>
      <c r="I14" s="3" t="s">
        <v>3</v>
      </c>
      <c r="J14" s="3" t="s">
        <v>9</v>
      </c>
      <c r="M14" s="3" t="s">
        <v>0</v>
      </c>
      <c r="N14" s="3" t="s">
        <v>1</v>
      </c>
      <c r="O14" s="3" t="s">
        <v>2</v>
      </c>
      <c r="P14" s="3" t="s">
        <v>3</v>
      </c>
      <c r="Q14" s="3"/>
      <c r="R14" s="3" t="s">
        <v>0</v>
      </c>
      <c r="S14" s="3" t="s">
        <v>1</v>
      </c>
      <c r="T14" s="3" t="s">
        <v>2</v>
      </c>
      <c r="U14" s="3" t="s">
        <v>3</v>
      </c>
      <c r="V14" t="s">
        <v>9</v>
      </c>
      <c r="Y14" s="3" t="s">
        <v>0</v>
      </c>
      <c r="Z14" s="3" t="s">
        <v>1</v>
      </c>
      <c r="AA14" s="3" t="s">
        <v>2</v>
      </c>
      <c r="AB14" s="3" t="s">
        <v>3</v>
      </c>
      <c r="AE14" s="3" t="s">
        <v>0</v>
      </c>
      <c r="AF14" s="3" t="s">
        <v>1</v>
      </c>
      <c r="AG14" s="3" t="s">
        <v>2</v>
      </c>
      <c r="AH14" s="3" t="s">
        <v>3</v>
      </c>
      <c r="AI14" t="s">
        <v>9</v>
      </c>
      <c r="AL14" s="3" t="s">
        <v>0</v>
      </c>
      <c r="AM14" s="3" t="s">
        <v>1</v>
      </c>
      <c r="AN14" s="3" t="s">
        <v>2</v>
      </c>
      <c r="AO14" s="3" t="s">
        <v>3</v>
      </c>
      <c r="AR14" s="3" t="s">
        <v>0</v>
      </c>
      <c r="AS14" s="3" t="s">
        <v>1</v>
      </c>
      <c r="AT14" s="3" t="s">
        <v>2</v>
      </c>
      <c r="AU14" s="3" t="s">
        <v>3</v>
      </c>
      <c r="AV14" s="3" t="s">
        <v>9</v>
      </c>
      <c r="AY14" s="3" t="s">
        <v>0</v>
      </c>
      <c r="AZ14" s="3" t="s">
        <v>1</v>
      </c>
      <c r="BA14" s="3" t="s">
        <v>2</v>
      </c>
      <c r="BB14" s="3" t="s">
        <v>3</v>
      </c>
      <c r="BE14" s="3" t="s">
        <v>0</v>
      </c>
      <c r="BF14" s="3" t="s">
        <v>1</v>
      </c>
      <c r="BG14" s="3" t="s">
        <v>2</v>
      </c>
      <c r="BH14" s="3" t="s">
        <v>3</v>
      </c>
      <c r="BI14" s="3" t="s">
        <v>9</v>
      </c>
    </row>
    <row r="15" spans="1:61" x14ac:dyDescent="0.3">
      <c r="A15" s="1">
        <v>53444</v>
      </c>
      <c r="B15" s="1">
        <v>593524</v>
      </c>
      <c r="C15" s="1">
        <v>32208</v>
      </c>
      <c r="D15" s="1">
        <v>14570</v>
      </c>
      <c r="E15">
        <v>10</v>
      </c>
      <c r="F15">
        <f t="shared" ref="F15:F23" si="25">(A15*1.4*3.7)/(655360)</f>
        <v>0.42242419433593748</v>
      </c>
      <c r="G15">
        <f t="shared" ref="G15:G23" si="26">(B15*0.001*3.7)/(655360)</f>
        <v>3.350889282226563E-3</v>
      </c>
      <c r="H15">
        <f t="shared" ref="H15:H23" si="27">(C15*6.1*3.7)/(655360)</f>
        <v>1.1092141113281249</v>
      </c>
      <c r="I15">
        <f t="shared" ref="I15:I23" si="28">(D15*5.9*3.7)/(655360)</f>
        <v>0.48532577514648445</v>
      </c>
      <c r="J15">
        <f t="shared" ref="J15:J23" si="29">SUM(F15:I15)</f>
        <v>2.0203149700927732</v>
      </c>
      <c r="M15" s="3">
        <v>28908</v>
      </c>
      <c r="N15" s="3">
        <v>626454</v>
      </c>
      <c r="O15" s="3">
        <v>8052</v>
      </c>
      <c r="P15" s="3">
        <v>8840</v>
      </c>
      <c r="Q15">
        <v>10</v>
      </c>
      <c r="R15">
        <f t="shared" si="5"/>
        <v>0.22849035644531251</v>
      </c>
      <c r="S15">
        <f t="shared" si="6"/>
        <v>3.5368038940429688E-3</v>
      </c>
      <c r="T15">
        <f t="shared" si="7"/>
        <v>0.27730352783203122</v>
      </c>
      <c r="U15">
        <f t="shared" si="8"/>
        <v>0.29445983886718752</v>
      </c>
      <c r="V15">
        <f t="shared" si="9"/>
        <v>0.80379052703857423</v>
      </c>
      <c r="Y15">
        <v>33052</v>
      </c>
      <c r="Z15">
        <v>622308</v>
      </c>
      <c r="AA15">
        <v>12078</v>
      </c>
      <c r="AB15">
        <v>9792</v>
      </c>
      <c r="AD15">
        <v>10</v>
      </c>
      <c r="AE15">
        <f t="shared" si="10"/>
        <v>0.26124475097656247</v>
      </c>
      <c r="AF15">
        <f t="shared" si="11"/>
        <v>3.5133966064453126E-3</v>
      </c>
      <c r="AG15">
        <f t="shared" si="12"/>
        <v>0.41595529174804691</v>
      </c>
      <c r="AH15">
        <f t="shared" si="13"/>
        <v>0.32617089843750002</v>
      </c>
      <c r="AI15">
        <f t="shared" si="14"/>
        <v>1.0068843377685548</v>
      </c>
      <c r="AL15">
        <v>28900</v>
      </c>
      <c r="AM15">
        <v>626458</v>
      </c>
      <c r="AN15">
        <v>8052</v>
      </c>
      <c r="AO15">
        <v>8834</v>
      </c>
      <c r="AQ15">
        <v>10</v>
      </c>
      <c r="AR15">
        <f t="shared" si="15"/>
        <v>0.22842712402343751</v>
      </c>
      <c r="AS15">
        <f t="shared" si="16"/>
        <v>3.5368264770507815E-3</v>
      </c>
      <c r="AT15">
        <f t="shared" si="17"/>
        <v>0.27730352783203122</v>
      </c>
      <c r="AU15">
        <f t="shared" si="18"/>
        <v>0.29425997924804692</v>
      </c>
      <c r="AV15">
        <f t="shared" si="19"/>
        <v>0.80352745758056643</v>
      </c>
      <c r="AY15">
        <v>28902</v>
      </c>
      <c r="AZ15">
        <v>626458</v>
      </c>
      <c r="BA15">
        <v>8052</v>
      </c>
      <c r="BB15">
        <v>8844</v>
      </c>
      <c r="BD15">
        <v>10</v>
      </c>
      <c r="BE15">
        <f t="shared" si="20"/>
        <v>0.22844293212890623</v>
      </c>
      <c r="BF15">
        <f t="shared" si="21"/>
        <v>3.5368264770507815E-3</v>
      </c>
      <c r="BG15">
        <f t="shared" si="22"/>
        <v>0.27730352783203122</v>
      </c>
      <c r="BH15">
        <f t="shared" si="23"/>
        <v>0.29459307861328127</v>
      </c>
      <c r="BI15">
        <f t="shared" si="24"/>
        <v>0.80387636505126947</v>
      </c>
    </row>
    <row r="16" spans="1:61" x14ac:dyDescent="0.3">
      <c r="A16" s="1">
        <v>57924</v>
      </c>
      <c r="B16" s="1">
        <v>597436</v>
      </c>
      <c r="C16" s="1">
        <v>36234</v>
      </c>
      <c r="D16" s="1">
        <v>16736</v>
      </c>
      <c r="E16">
        <v>20</v>
      </c>
      <c r="F16">
        <f t="shared" si="25"/>
        <v>0.45783435058593752</v>
      </c>
      <c r="G16">
        <f t="shared" si="26"/>
        <v>3.372975463867188E-3</v>
      </c>
      <c r="H16">
        <f t="shared" si="27"/>
        <v>1.2478658752441407</v>
      </c>
      <c r="I16">
        <f t="shared" si="28"/>
        <v>0.55747509765625014</v>
      </c>
      <c r="J16">
        <f t="shared" si="29"/>
        <v>2.2665482989501955</v>
      </c>
      <c r="M16" s="3">
        <v>28916</v>
      </c>
      <c r="N16" s="3">
        <v>626442</v>
      </c>
      <c r="O16" s="3">
        <v>8052</v>
      </c>
      <c r="P16" s="3">
        <v>8840</v>
      </c>
      <c r="Q16">
        <v>20</v>
      </c>
      <c r="R16">
        <f t="shared" si="5"/>
        <v>0.22855358886718746</v>
      </c>
      <c r="S16">
        <f t="shared" si="6"/>
        <v>3.5367361450195311E-3</v>
      </c>
      <c r="T16">
        <f t="shared" si="7"/>
        <v>0.27730352783203122</v>
      </c>
      <c r="U16">
        <f t="shared" si="8"/>
        <v>0.29445983886718752</v>
      </c>
      <c r="V16">
        <f t="shared" si="9"/>
        <v>0.80385369171142573</v>
      </c>
      <c r="Y16">
        <v>33048</v>
      </c>
      <c r="Z16">
        <v>622312</v>
      </c>
      <c r="AA16">
        <v>12078</v>
      </c>
      <c r="AB16">
        <v>9812</v>
      </c>
      <c r="AD16">
        <v>20</v>
      </c>
      <c r="AE16">
        <f t="shared" si="10"/>
        <v>0.26121313476562497</v>
      </c>
      <c r="AF16">
        <f t="shared" si="11"/>
        <v>3.5134191894531249E-3</v>
      </c>
      <c r="AG16">
        <f t="shared" si="12"/>
        <v>0.41595529174804691</v>
      </c>
      <c r="AH16">
        <f t="shared" si="13"/>
        <v>0.32683709716796877</v>
      </c>
      <c r="AI16">
        <f t="shared" si="14"/>
        <v>1.0075189428710938</v>
      </c>
      <c r="AL16">
        <v>33038</v>
      </c>
      <c r="AM16">
        <v>622322</v>
      </c>
      <c r="AN16">
        <v>12078</v>
      </c>
      <c r="AO16">
        <v>9814</v>
      </c>
      <c r="AQ16">
        <v>20</v>
      </c>
      <c r="AR16">
        <f t="shared" si="15"/>
        <v>0.26113409423828127</v>
      </c>
      <c r="AS16">
        <f t="shared" si="16"/>
        <v>3.5134756469726567E-3</v>
      </c>
      <c r="AT16">
        <f t="shared" si="17"/>
        <v>0.41595529174804691</v>
      </c>
      <c r="AU16">
        <f t="shared" si="18"/>
        <v>0.32690371704101567</v>
      </c>
      <c r="AV16">
        <f t="shared" si="19"/>
        <v>1.0075065786743165</v>
      </c>
      <c r="AY16">
        <v>28908</v>
      </c>
      <c r="AZ16">
        <v>626452</v>
      </c>
      <c r="BA16">
        <v>8052</v>
      </c>
      <c r="BB16">
        <v>8796</v>
      </c>
      <c r="BD16">
        <v>20</v>
      </c>
      <c r="BE16">
        <f t="shared" si="20"/>
        <v>0.22849035644531251</v>
      </c>
      <c r="BF16">
        <f t="shared" si="21"/>
        <v>3.5367926025390629E-3</v>
      </c>
      <c r="BG16">
        <f t="shared" si="22"/>
        <v>0.27730352783203122</v>
      </c>
      <c r="BH16">
        <f t="shared" si="23"/>
        <v>0.29299420166015627</v>
      </c>
      <c r="BI16">
        <f t="shared" si="24"/>
        <v>0.80232487854003898</v>
      </c>
    </row>
    <row r="17" spans="1:61" x14ac:dyDescent="0.3">
      <c r="A17" s="1">
        <v>57824</v>
      </c>
      <c r="B17" s="1">
        <v>597536</v>
      </c>
      <c r="C17" s="1">
        <v>36234</v>
      </c>
      <c r="D17" s="1">
        <v>15640</v>
      </c>
      <c r="E17">
        <v>30</v>
      </c>
      <c r="F17">
        <f t="shared" si="25"/>
        <v>0.45704394531250003</v>
      </c>
      <c r="G17">
        <f t="shared" si="26"/>
        <v>3.3735400390625002E-3</v>
      </c>
      <c r="H17">
        <f t="shared" si="27"/>
        <v>1.2478658752441407</v>
      </c>
      <c r="I17">
        <f t="shared" si="28"/>
        <v>0.52096740722656254</v>
      </c>
      <c r="J17">
        <f t="shared" si="29"/>
        <v>2.2292507678222657</v>
      </c>
      <c r="M17" s="3">
        <v>28920</v>
      </c>
      <c r="N17" s="3">
        <v>626440</v>
      </c>
      <c r="O17" s="3">
        <v>8052</v>
      </c>
      <c r="P17" s="3">
        <v>8816</v>
      </c>
      <c r="Q17">
        <v>30</v>
      </c>
      <c r="R17">
        <f t="shared" si="5"/>
        <v>0.22858520507812502</v>
      </c>
      <c r="S17">
        <f t="shared" si="6"/>
        <v>3.5367248535156256E-3</v>
      </c>
      <c r="T17">
        <f t="shared" si="7"/>
        <v>0.27730352783203122</v>
      </c>
      <c r="U17">
        <f t="shared" si="8"/>
        <v>0.29366040039062502</v>
      </c>
      <c r="V17">
        <f t="shared" si="9"/>
        <v>0.80308585815429689</v>
      </c>
      <c r="Y17">
        <v>33052</v>
      </c>
      <c r="Z17">
        <v>622308</v>
      </c>
      <c r="AA17">
        <v>12078</v>
      </c>
      <c r="AB17">
        <v>9794</v>
      </c>
      <c r="AD17">
        <v>30</v>
      </c>
      <c r="AE17">
        <f t="shared" si="10"/>
        <v>0.26124475097656247</v>
      </c>
      <c r="AF17">
        <f t="shared" si="11"/>
        <v>3.5133966064453126E-3</v>
      </c>
      <c r="AG17">
        <f t="shared" si="12"/>
        <v>0.41595529174804691</v>
      </c>
      <c r="AH17">
        <f t="shared" si="13"/>
        <v>0.32623751831054693</v>
      </c>
      <c r="AI17">
        <f t="shared" si="14"/>
        <v>1.0069509576416016</v>
      </c>
      <c r="AL17">
        <v>28934</v>
      </c>
      <c r="AM17">
        <v>626428</v>
      </c>
      <c r="AN17">
        <v>8052</v>
      </c>
      <c r="AO17">
        <v>8832</v>
      </c>
      <c r="AQ17">
        <v>30</v>
      </c>
      <c r="AR17">
        <f t="shared" si="15"/>
        <v>0.22869586181640625</v>
      </c>
      <c r="AS17">
        <f t="shared" si="16"/>
        <v>3.5366571044921878E-3</v>
      </c>
      <c r="AT17">
        <f t="shared" si="17"/>
        <v>0.27730352783203122</v>
      </c>
      <c r="AU17">
        <f t="shared" si="18"/>
        <v>0.29419335937500002</v>
      </c>
      <c r="AV17">
        <f t="shared" si="19"/>
        <v>0.80372940612792965</v>
      </c>
      <c r="AY17">
        <v>28916</v>
      </c>
      <c r="AZ17">
        <v>626444</v>
      </c>
      <c r="BA17">
        <v>8052</v>
      </c>
      <c r="BB17">
        <v>8786</v>
      </c>
      <c r="BD17">
        <v>30</v>
      </c>
      <c r="BE17">
        <f t="shared" si="20"/>
        <v>0.22855358886718746</v>
      </c>
      <c r="BF17">
        <f t="shared" si="21"/>
        <v>3.5367474365234374E-3</v>
      </c>
      <c r="BG17">
        <f t="shared" si="22"/>
        <v>0.27730352783203122</v>
      </c>
      <c r="BH17">
        <f t="shared" si="23"/>
        <v>0.29266110229492187</v>
      </c>
      <c r="BI17">
        <f t="shared" si="24"/>
        <v>0.80205496643066398</v>
      </c>
    </row>
    <row r="18" spans="1:61" x14ac:dyDescent="0.3">
      <c r="A18" s="1">
        <v>57824</v>
      </c>
      <c r="B18" s="1">
        <v>597536</v>
      </c>
      <c r="C18" s="1">
        <v>36234</v>
      </c>
      <c r="D18" s="1">
        <v>15620</v>
      </c>
      <c r="E18">
        <v>40</v>
      </c>
      <c r="F18">
        <f t="shared" si="25"/>
        <v>0.45704394531250003</v>
      </c>
      <c r="G18">
        <f t="shared" si="26"/>
        <v>3.3735400390625002E-3</v>
      </c>
      <c r="H18">
        <f t="shared" si="27"/>
        <v>1.2478658752441407</v>
      </c>
      <c r="I18">
        <f t="shared" si="28"/>
        <v>0.52030120849609385</v>
      </c>
      <c r="J18">
        <f t="shared" si="29"/>
        <v>2.2285845690917974</v>
      </c>
      <c r="M18" s="3">
        <v>28922</v>
      </c>
      <c r="N18" s="3">
        <v>626438</v>
      </c>
      <c r="O18" s="3">
        <v>8052</v>
      </c>
      <c r="P18" s="3">
        <v>8826</v>
      </c>
      <c r="Q18">
        <v>40</v>
      </c>
      <c r="R18">
        <f t="shared" si="5"/>
        <v>0.22860101318359374</v>
      </c>
      <c r="S18">
        <f t="shared" si="6"/>
        <v>3.5367135620117188E-3</v>
      </c>
      <c r="T18">
        <f t="shared" si="7"/>
        <v>0.27730352783203122</v>
      </c>
      <c r="U18">
        <f t="shared" si="8"/>
        <v>0.29399349975585942</v>
      </c>
      <c r="V18">
        <f t="shared" si="9"/>
        <v>0.80343475433349609</v>
      </c>
      <c r="Y18">
        <v>37170</v>
      </c>
      <c r="Z18">
        <v>618390</v>
      </c>
      <c r="AA18">
        <v>16104</v>
      </c>
      <c r="AB18">
        <v>10776</v>
      </c>
      <c r="AD18">
        <v>40</v>
      </c>
      <c r="AE18">
        <f t="shared" si="10"/>
        <v>0.29379364013671877</v>
      </c>
      <c r="AF18">
        <f t="shared" si="11"/>
        <v>3.4912765502929689E-3</v>
      </c>
      <c r="AG18">
        <f t="shared" si="12"/>
        <v>0.55460705566406243</v>
      </c>
      <c r="AH18">
        <f t="shared" si="13"/>
        <v>0.35894787597656252</v>
      </c>
      <c r="AI18">
        <f t="shared" si="14"/>
        <v>1.2108398483276366</v>
      </c>
      <c r="AL18">
        <v>33044</v>
      </c>
      <c r="AM18">
        <v>622314</v>
      </c>
      <c r="AN18">
        <v>12078</v>
      </c>
      <c r="AO18">
        <v>9780</v>
      </c>
      <c r="AQ18">
        <v>40</v>
      </c>
      <c r="AR18">
        <f t="shared" si="15"/>
        <v>0.26118151855468752</v>
      </c>
      <c r="AS18">
        <f t="shared" si="16"/>
        <v>3.5134304809570313E-3</v>
      </c>
      <c r="AT18">
        <f t="shared" si="17"/>
        <v>0.41595529174804691</v>
      </c>
      <c r="AU18">
        <f t="shared" si="18"/>
        <v>0.32577117919921877</v>
      </c>
      <c r="AV18">
        <f t="shared" si="19"/>
        <v>1.0064214199829102</v>
      </c>
      <c r="AY18">
        <v>28912</v>
      </c>
      <c r="AZ18">
        <v>626448</v>
      </c>
      <c r="BA18">
        <v>8052</v>
      </c>
      <c r="BB18">
        <v>8824</v>
      </c>
      <c r="BD18">
        <v>40</v>
      </c>
      <c r="BE18">
        <f t="shared" si="20"/>
        <v>0.22852197265625002</v>
      </c>
      <c r="BF18">
        <f t="shared" si="21"/>
        <v>3.5367700195312497E-3</v>
      </c>
      <c r="BG18">
        <f t="shared" si="22"/>
        <v>0.27730352783203122</v>
      </c>
      <c r="BH18">
        <f t="shared" si="23"/>
        <v>0.29392687988281258</v>
      </c>
      <c r="BI18">
        <f t="shared" si="24"/>
        <v>0.80328915039062498</v>
      </c>
    </row>
    <row r="19" spans="1:61" x14ac:dyDescent="0.3">
      <c r="A19" s="1">
        <v>57898</v>
      </c>
      <c r="B19" s="1">
        <v>597462</v>
      </c>
      <c r="C19" s="1">
        <v>36234</v>
      </c>
      <c r="D19" s="1">
        <v>16028</v>
      </c>
      <c r="E19">
        <v>50</v>
      </c>
      <c r="F19">
        <f t="shared" si="25"/>
        <v>0.45762884521484376</v>
      </c>
      <c r="G19">
        <f t="shared" si="26"/>
        <v>3.373122253417969E-3</v>
      </c>
      <c r="H19">
        <f t="shared" si="27"/>
        <v>1.2478658752441407</v>
      </c>
      <c r="I19">
        <f t="shared" si="28"/>
        <v>0.5338916625976563</v>
      </c>
      <c r="J19">
        <f t="shared" si="29"/>
        <v>2.2427595053100586</v>
      </c>
      <c r="M19" s="3">
        <v>29002</v>
      </c>
      <c r="N19" s="3">
        <v>626358</v>
      </c>
      <c r="O19" s="3">
        <v>8052</v>
      </c>
      <c r="P19" s="3">
        <v>9212</v>
      </c>
      <c r="Q19">
        <v>50</v>
      </c>
      <c r="R19">
        <f t="shared" si="5"/>
        <v>0.22923333740234372</v>
      </c>
      <c r="S19">
        <f t="shared" si="6"/>
        <v>3.536261901855469E-3</v>
      </c>
      <c r="T19">
        <f t="shared" si="7"/>
        <v>0.27730352783203122</v>
      </c>
      <c r="U19">
        <f t="shared" si="8"/>
        <v>0.30685113525390628</v>
      </c>
      <c r="V19">
        <f t="shared" si="9"/>
        <v>0.81692426239013671</v>
      </c>
      <c r="Y19">
        <v>33066</v>
      </c>
      <c r="Z19">
        <v>622094</v>
      </c>
      <c r="AA19">
        <v>12078</v>
      </c>
      <c r="AB19">
        <v>9790</v>
      </c>
      <c r="AD19">
        <v>50</v>
      </c>
      <c r="AE19">
        <f t="shared" si="10"/>
        <v>0.26135540771484372</v>
      </c>
      <c r="AF19">
        <f t="shared" si="11"/>
        <v>3.5121884155273437E-3</v>
      </c>
      <c r="AG19">
        <f t="shared" si="12"/>
        <v>0.41595529174804691</v>
      </c>
      <c r="AH19">
        <f t="shared" si="13"/>
        <v>0.32610427856445312</v>
      </c>
      <c r="AI19">
        <f t="shared" si="14"/>
        <v>1.0069271664428712</v>
      </c>
      <c r="AL19">
        <v>28918</v>
      </c>
      <c r="AM19">
        <v>626442</v>
      </c>
      <c r="AN19">
        <v>8052</v>
      </c>
      <c r="AO19">
        <v>8818</v>
      </c>
      <c r="AQ19">
        <v>50</v>
      </c>
      <c r="AR19">
        <f t="shared" si="15"/>
        <v>0.22856939697265624</v>
      </c>
      <c r="AS19">
        <f t="shared" si="16"/>
        <v>3.5367361450195311E-3</v>
      </c>
      <c r="AT19">
        <f t="shared" si="17"/>
        <v>0.27730352783203122</v>
      </c>
      <c r="AU19">
        <f t="shared" si="18"/>
        <v>0.29372702026367192</v>
      </c>
      <c r="AV19">
        <f t="shared" si="19"/>
        <v>0.80313668121337889</v>
      </c>
      <c r="AY19">
        <v>28918</v>
      </c>
      <c r="AZ19">
        <v>626442</v>
      </c>
      <c r="BA19">
        <v>8052</v>
      </c>
      <c r="BB19">
        <v>8786</v>
      </c>
      <c r="BD19">
        <v>50</v>
      </c>
      <c r="BE19">
        <f t="shared" si="20"/>
        <v>0.22856939697265624</v>
      </c>
      <c r="BF19">
        <f t="shared" si="21"/>
        <v>3.5367361450195311E-3</v>
      </c>
      <c r="BG19">
        <f t="shared" si="22"/>
        <v>0.27730352783203122</v>
      </c>
      <c r="BH19">
        <f t="shared" si="23"/>
        <v>0.29266110229492187</v>
      </c>
      <c r="BI19">
        <f t="shared" si="24"/>
        <v>0.80207076324462889</v>
      </c>
    </row>
    <row r="20" spans="1:61" x14ac:dyDescent="0.3">
      <c r="A20" s="1">
        <v>57834</v>
      </c>
      <c r="B20" s="1">
        <v>597526</v>
      </c>
      <c r="C20" s="1">
        <v>36234</v>
      </c>
      <c r="D20" s="1">
        <v>15630</v>
      </c>
      <c r="E20">
        <v>60</v>
      </c>
      <c r="F20">
        <f t="shared" si="25"/>
        <v>0.45712298583984373</v>
      </c>
      <c r="G20">
        <f t="shared" si="26"/>
        <v>3.3734835815429692E-3</v>
      </c>
      <c r="H20">
        <f t="shared" si="27"/>
        <v>1.2478658752441407</v>
      </c>
      <c r="I20">
        <f t="shared" si="28"/>
        <v>0.52063430786132814</v>
      </c>
      <c r="J20">
        <f t="shared" si="29"/>
        <v>2.2289966525268556</v>
      </c>
      <c r="M20" s="3">
        <v>28920</v>
      </c>
      <c r="N20" s="3">
        <v>626440</v>
      </c>
      <c r="O20" s="3">
        <v>8052</v>
      </c>
      <c r="P20" s="3">
        <v>8838</v>
      </c>
      <c r="Q20">
        <v>60</v>
      </c>
      <c r="R20">
        <f t="shared" si="5"/>
        <v>0.22858520507812502</v>
      </c>
      <c r="S20">
        <f t="shared" si="6"/>
        <v>3.5367248535156256E-3</v>
      </c>
      <c r="T20">
        <f t="shared" si="7"/>
        <v>0.27730352783203122</v>
      </c>
      <c r="U20">
        <f t="shared" si="8"/>
        <v>0.29439321899414067</v>
      </c>
      <c r="V20">
        <f t="shared" si="9"/>
        <v>0.8038186767578126</v>
      </c>
      <c r="Y20">
        <v>33058</v>
      </c>
      <c r="Z20">
        <v>622302</v>
      </c>
      <c r="AA20">
        <v>12078</v>
      </c>
      <c r="AB20">
        <v>9810</v>
      </c>
      <c r="AD20">
        <v>60</v>
      </c>
      <c r="AE20">
        <f t="shared" si="10"/>
        <v>0.26129217529296878</v>
      </c>
      <c r="AF20">
        <f t="shared" si="11"/>
        <v>3.5133627319335939E-3</v>
      </c>
      <c r="AG20">
        <f t="shared" si="12"/>
        <v>0.41595529174804691</v>
      </c>
      <c r="AH20">
        <f t="shared" si="13"/>
        <v>0.32677047729492192</v>
      </c>
      <c r="AI20">
        <f t="shared" si="14"/>
        <v>1.0075313070678713</v>
      </c>
      <c r="AL20">
        <v>33284</v>
      </c>
      <c r="AM20">
        <v>630468</v>
      </c>
      <c r="AN20">
        <v>12078</v>
      </c>
      <c r="AO20">
        <v>9872</v>
      </c>
      <c r="AQ20">
        <v>60</v>
      </c>
      <c r="AR20">
        <f t="shared" si="15"/>
        <v>0.26307849121093752</v>
      </c>
      <c r="AS20">
        <f t="shared" si="16"/>
        <v>3.5594659423828128E-3</v>
      </c>
      <c r="AT20">
        <f t="shared" si="17"/>
        <v>0.41595529174804691</v>
      </c>
      <c r="AU20">
        <f t="shared" si="18"/>
        <v>0.32883569335937501</v>
      </c>
      <c r="AV20">
        <f t="shared" si="19"/>
        <v>1.0114289422607423</v>
      </c>
      <c r="AY20">
        <v>28918</v>
      </c>
      <c r="AZ20">
        <v>626444</v>
      </c>
      <c r="BA20">
        <v>8052</v>
      </c>
      <c r="BB20">
        <v>8840</v>
      </c>
      <c r="BD20">
        <v>60</v>
      </c>
      <c r="BE20">
        <f t="shared" si="20"/>
        <v>0.22856939697265624</v>
      </c>
      <c r="BF20">
        <f t="shared" si="21"/>
        <v>3.5367474365234374E-3</v>
      </c>
      <c r="BG20">
        <f t="shared" si="22"/>
        <v>0.27730352783203122</v>
      </c>
      <c r="BH20">
        <f t="shared" si="23"/>
        <v>0.29445983886718752</v>
      </c>
      <c r="BI20">
        <f t="shared" si="24"/>
        <v>0.80386951110839844</v>
      </c>
    </row>
    <row r="21" spans="1:61" x14ac:dyDescent="0.3">
      <c r="A21" s="1">
        <v>57832</v>
      </c>
      <c r="B21" s="1">
        <v>597528</v>
      </c>
      <c r="C21" s="1">
        <v>36234</v>
      </c>
      <c r="D21" s="1">
        <v>15636</v>
      </c>
      <c r="E21">
        <v>70</v>
      </c>
      <c r="F21">
        <f t="shared" si="25"/>
        <v>0.45710717773437493</v>
      </c>
      <c r="G21">
        <f t="shared" si="26"/>
        <v>3.3734948730468756E-3</v>
      </c>
      <c r="H21">
        <f t="shared" si="27"/>
        <v>1.2478658752441407</v>
      </c>
      <c r="I21">
        <f t="shared" si="28"/>
        <v>0.52083416748046885</v>
      </c>
      <c r="J21">
        <f t="shared" si="29"/>
        <v>2.2291807153320313</v>
      </c>
      <c r="M21" s="3">
        <v>28922</v>
      </c>
      <c r="N21" s="3">
        <v>626438</v>
      </c>
      <c r="O21" s="3">
        <v>8052</v>
      </c>
      <c r="P21" s="3">
        <v>8826</v>
      </c>
      <c r="Q21">
        <v>70</v>
      </c>
      <c r="R21">
        <f t="shared" si="5"/>
        <v>0.22860101318359374</v>
      </c>
      <c r="S21">
        <f t="shared" si="6"/>
        <v>3.5367135620117188E-3</v>
      </c>
      <c r="T21">
        <f t="shared" si="7"/>
        <v>0.27730352783203122</v>
      </c>
      <c r="U21">
        <f t="shared" si="8"/>
        <v>0.29399349975585942</v>
      </c>
      <c r="V21">
        <f t="shared" si="9"/>
        <v>0.80343475433349609</v>
      </c>
      <c r="Y21">
        <v>33058</v>
      </c>
      <c r="Z21">
        <v>622302</v>
      </c>
      <c r="AA21">
        <v>12078</v>
      </c>
      <c r="AB21">
        <v>9804</v>
      </c>
      <c r="AD21">
        <v>70</v>
      </c>
      <c r="AE21">
        <f t="shared" si="10"/>
        <v>0.26129217529296878</v>
      </c>
      <c r="AF21">
        <f t="shared" si="11"/>
        <v>3.5133627319335939E-3</v>
      </c>
      <c r="AG21">
        <f t="shared" si="12"/>
        <v>0.41595529174804691</v>
      </c>
      <c r="AH21">
        <f t="shared" si="13"/>
        <v>0.32657061767578133</v>
      </c>
      <c r="AI21">
        <f t="shared" si="14"/>
        <v>1.0073314474487307</v>
      </c>
      <c r="AL21">
        <v>28674</v>
      </c>
      <c r="AM21">
        <v>618294</v>
      </c>
      <c r="AN21">
        <v>8052</v>
      </c>
      <c r="AO21">
        <v>8748</v>
      </c>
      <c r="AQ21">
        <v>70</v>
      </c>
      <c r="AR21">
        <f t="shared" si="15"/>
        <v>0.22664080810546877</v>
      </c>
      <c r="AS21">
        <f t="shared" si="16"/>
        <v>3.4907345581054691E-3</v>
      </c>
      <c r="AT21">
        <f t="shared" si="17"/>
        <v>0.27730352783203122</v>
      </c>
      <c r="AU21">
        <f t="shared" si="18"/>
        <v>0.29139532470703128</v>
      </c>
      <c r="AV21">
        <f t="shared" si="19"/>
        <v>0.79883039520263677</v>
      </c>
      <c r="AY21">
        <v>28920</v>
      </c>
      <c r="AZ21">
        <v>626438</v>
      </c>
      <c r="BA21">
        <v>8052</v>
      </c>
      <c r="BB21">
        <v>8830</v>
      </c>
      <c r="BD21">
        <v>70</v>
      </c>
      <c r="BE21">
        <f t="shared" si="20"/>
        <v>0.22858520507812502</v>
      </c>
      <c r="BF21">
        <f t="shared" si="21"/>
        <v>3.5367135620117188E-3</v>
      </c>
      <c r="BG21">
        <f t="shared" si="22"/>
        <v>0.27730352783203122</v>
      </c>
      <c r="BH21">
        <f t="shared" si="23"/>
        <v>0.29412673950195317</v>
      </c>
      <c r="BI21">
        <f t="shared" si="24"/>
        <v>0.80355218597412104</v>
      </c>
    </row>
    <row r="22" spans="1:61" x14ac:dyDescent="0.3">
      <c r="A22" s="1">
        <v>57818</v>
      </c>
      <c r="B22" s="1">
        <v>598252</v>
      </c>
      <c r="C22" s="1">
        <v>36234</v>
      </c>
      <c r="D22" s="1">
        <v>15616</v>
      </c>
      <c r="E22">
        <v>80</v>
      </c>
      <c r="F22">
        <f t="shared" si="25"/>
        <v>0.45699652099609372</v>
      </c>
      <c r="G22">
        <f t="shared" si="26"/>
        <v>3.3775823974609384E-3</v>
      </c>
      <c r="H22">
        <f t="shared" si="27"/>
        <v>1.2478658752441407</v>
      </c>
      <c r="I22">
        <f t="shared" si="28"/>
        <v>0.52016796875000004</v>
      </c>
      <c r="J22">
        <f t="shared" si="29"/>
        <v>2.2284079473876952</v>
      </c>
      <c r="M22" s="3">
        <v>28920</v>
      </c>
      <c r="N22" s="3">
        <v>626440</v>
      </c>
      <c r="O22" s="3">
        <v>8052</v>
      </c>
      <c r="P22" s="3">
        <v>8826</v>
      </c>
      <c r="Q22">
        <v>80</v>
      </c>
      <c r="R22">
        <f t="shared" si="5"/>
        <v>0.22858520507812502</v>
      </c>
      <c r="S22">
        <f t="shared" si="6"/>
        <v>3.5367248535156256E-3</v>
      </c>
      <c r="T22">
        <f t="shared" si="7"/>
        <v>0.27730352783203122</v>
      </c>
      <c r="U22">
        <f t="shared" si="8"/>
        <v>0.29399349975585942</v>
      </c>
      <c r="V22">
        <f t="shared" si="9"/>
        <v>0.8034189575195313</v>
      </c>
      <c r="Y22">
        <v>33054</v>
      </c>
      <c r="Z22">
        <v>622306</v>
      </c>
      <c r="AA22">
        <v>12078</v>
      </c>
      <c r="AB22">
        <v>9798</v>
      </c>
      <c r="AD22">
        <v>80</v>
      </c>
      <c r="AE22">
        <f t="shared" si="10"/>
        <v>0.26126055908203127</v>
      </c>
      <c r="AF22">
        <f t="shared" si="11"/>
        <v>3.5133853149414062E-3</v>
      </c>
      <c r="AG22">
        <f t="shared" si="12"/>
        <v>0.41595529174804691</v>
      </c>
      <c r="AH22">
        <f t="shared" si="13"/>
        <v>0.32637075805664068</v>
      </c>
      <c r="AI22">
        <f t="shared" si="14"/>
        <v>1.0070999942016603</v>
      </c>
      <c r="AL22">
        <v>28918</v>
      </c>
      <c r="AM22">
        <v>626442</v>
      </c>
      <c r="AN22">
        <v>8052</v>
      </c>
      <c r="AO22">
        <v>8824</v>
      </c>
      <c r="AQ22">
        <v>80</v>
      </c>
      <c r="AR22">
        <f t="shared" si="15"/>
        <v>0.22856939697265624</v>
      </c>
      <c r="AS22">
        <f t="shared" si="16"/>
        <v>3.5367361450195311E-3</v>
      </c>
      <c r="AT22">
        <f t="shared" si="17"/>
        <v>0.27730352783203122</v>
      </c>
      <c r="AU22">
        <f t="shared" si="18"/>
        <v>0.29392687988281258</v>
      </c>
      <c r="AV22">
        <f t="shared" si="19"/>
        <v>0.80333654083251949</v>
      </c>
      <c r="AY22">
        <v>28916</v>
      </c>
      <c r="AZ22">
        <v>626444</v>
      </c>
      <c r="BA22">
        <v>8052</v>
      </c>
      <c r="BB22">
        <v>8828</v>
      </c>
      <c r="BD22">
        <v>80</v>
      </c>
      <c r="BE22">
        <f t="shared" si="20"/>
        <v>0.22855358886718746</v>
      </c>
      <c r="BF22">
        <f t="shared" si="21"/>
        <v>3.5367474365234374E-3</v>
      </c>
      <c r="BG22">
        <f t="shared" si="22"/>
        <v>0.27730352783203122</v>
      </c>
      <c r="BH22">
        <f t="shared" si="23"/>
        <v>0.29406011962890627</v>
      </c>
      <c r="BI22">
        <f t="shared" si="24"/>
        <v>0.80345398376464838</v>
      </c>
    </row>
    <row r="23" spans="1:61" x14ac:dyDescent="0.3">
      <c r="A23" s="1">
        <v>53704</v>
      </c>
      <c r="B23" s="1">
        <v>600946</v>
      </c>
      <c r="C23" s="1">
        <v>32208</v>
      </c>
      <c r="D23" s="1">
        <v>14656</v>
      </c>
      <c r="E23">
        <v>90</v>
      </c>
      <c r="F23">
        <f t="shared" si="25"/>
        <v>0.42447924804687498</v>
      </c>
      <c r="G23">
        <f t="shared" si="26"/>
        <v>3.3927920532226567E-3</v>
      </c>
      <c r="H23">
        <f t="shared" si="27"/>
        <v>1.1092141113281249</v>
      </c>
      <c r="I23">
        <f t="shared" si="28"/>
        <v>0.48819042968750004</v>
      </c>
      <c r="J23">
        <f t="shared" si="29"/>
        <v>2.0252765811157225</v>
      </c>
      <c r="M23" s="3">
        <v>28922</v>
      </c>
      <c r="N23" s="3">
        <v>626438</v>
      </c>
      <c r="O23" s="3">
        <v>8052</v>
      </c>
      <c r="P23" s="3">
        <v>8838</v>
      </c>
      <c r="Q23">
        <v>90</v>
      </c>
      <c r="R23">
        <f t="shared" si="5"/>
        <v>0.22860101318359374</v>
      </c>
      <c r="S23">
        <f t="shared" si="6"/>
        <v>3.5367135620117188E-3</v>
      </c>
      <c r="T23">
        <f t="shared" si="7"/>
        <v>0.27730352783203122</v>
      </c>
      <c r="U23">
        <f t="shared" si="8"/>
        <v>0.29439321899414067</v>
      </c>
      <c r="V23">
        <f t="shared" si="9"/>
        <v>0.80383447357177729</v>
      </c>
      <c r="Y23">
        <v>37168</v>
      </c>
      <c r="Z23">
        <v>618392</v>
      </c>
      <c r="AA23">
        <v>16104</v>
      </c>
      <c r="AB23">
        <v>10758</v>
      </c>
      <c r="AD23">
        <v>90</v>
      </c>
      <c r="AE23">
        <f t="shared" si="10"/>
        <v>0.29377783203124996</v>
      </c>
      <c r="AF23">
        <f t="shared" si="11"/>
        <v>3.4912878417968753E-3</v>
      </c>
      <c r="AG23">
        <f t="shared" si="12"/>
        <v>0.55460705566406243</v>
      </c>
      <c r="AH23">
        <f t="shared" si="13"/>
        <v>0.35834829711914062</v>
      </c>
      <c r="AI23">
        <f t="shared" si="14"/>
        <v>1.2102244726562499</v>
      </c>
      <c r="AL23">
        <v>33048</v>
      </c>
      <c r="AM23">
        <v>622312</v>
      </c>
      <c r="AN23">
        <v>12078</v>
      </c>
      <c r="AO23">
        <v>9812</v>
      </c>
      <c r="AQ23">
        <v>90</v>
      </c>
      <c r="AR23">
        <f t="shared" si="15"/>
        <v>0.26121313476562497</v>
      </c>
      <c r="AS23">
        <f t="shared" si="16"/>
        <v>3.5134191894531249E-3</v>
      </c>
      <c r="AT23">
        <f t="shared" si="17"/>
        <v>0.41595529174804691</v>
      </c>
      <c r="AU23">
        <f t="shared" si="18"/>
        <v>0.32683709716796877</v>
      </c>
      <c r="AV23">
        <f t="shared" si="19"/>
        <v>1.0075189428710938</v>
      </c>
      <c r="AY23">
        <v>28914</v>
      </c>
      <c r="AZ23">
        <v>626446</v>
      </c>
      <c r="BA23">
        <v>8052</v>
      </c>
      <c r="BB23">
        <v>8820</v>
      </c>
      <c r="BD23">
        <v>90</v>
      </c>
      <c r="BE23">
        <f t="shared" si="20"/>
        <v>0.22853778076171874</v>
      </c>
      <c r="BF23">
        <f t="shared" si="21"/>
        <v>3.5367587280273442E-3</v>
      </c>
      <c r="BG23">
        <f t="shared" si="22"/>
        <v>0.27730352783203122</v>
      </c>
      <c r="BH23">
        <f t="shared" si="23"/>
        <v>0.29379364013671877</v>
      </c>
      <c r="BI23">
        <f t="shared" si="24"/>
        <v>0.80317170745849609</v>
      </c>
    </row>
    <row r="25" spans="1:61" x14ac:dyDescent="0.3">
      <c r="A25" s="7" t="s">
        <v>39</v>
      </c>
      <c r="B25" s="7"/>
      <c r="C25" s="7"/>
      <c r="D25" s="7"/>
      <c r="M25" s="7" t="s">
        <v>43</v>
      </c>
      <c r="N25" s="7"/>
      <c r="O25" s="7"/>
      <c r="P25" s="7"/>
      <c r="Y25" s="7" t="s">
        <v>44</v>
      </c>
      <c r="Z25" s="7"/>
      <c r="AA25" s="7"/>
      <c r="AB25" s="7"/>
      <c r="AL25" s="7" t="s">
        <v>47</v>
      </c>
      <c r="AM25" s="7"/>
      <c r="AN25" s="7"/>
      <c r="AO25" s="7"/>
      <c r="AY25" s="7" t="s">
        <v>50</v>
      </c>
      <c r="AZ25" s="7"/>
      <c r="BA25" s="7"/>
      <c r="BB25" s="7"/>
    </row>
    <row r="26" spans="1:61" s="3" customFormat="1" x14ac:dyDescent="0.3">
      <c r="A26" s="3" t="s">
        <v>0</v>
      </c>
      <c r="B26" s="3" t="s">
        <v>1</v>
      </c>
      <c r="C26" s="3" t="s">
        <v>2</v>
      </c>
      <c r="D26" s="3" t="s">
        <v>3</v>
      </c>
      <c r="F26" s="3" t="s">
        <v>0</v>
      </c>
      <c r="G26" s="3" t="s">
        <v>1</v>
      </c>
      <c r="H26" s="3" t="s">
        <v>2</v>
      </c>
      <c r="I26" s="3" t="s">
        <v>3</v>
      </c>
      <c r="J26" s="3" t="s">
        <v>9</v>
      </c>
      <c r="M26" s="3" t="s">
        <v>0</v>
      </c>
      <c r="N26" s="3" t="s">
        <v>1</v>
      </c>
      <c r="O26" s="3" t="s">
        <v>2</v>
      </c>
      <c r="P26" s="3" t="s">
        <v>3</v>
      </c>
      <c r="R26" s="3" t="s">
        <v>0</v>
      </c>
      <c r="S26" s="3" t="s">
        <v>1</v>
      </c>
      <c r="T26" s="3" t="s">
        <v>2</v>
      </c>
      <c r="U26" s="3" t="s">
        <v>3</v>
      </c>
      <c r="V26" t="s">
        <v>9</v>
      </c>
      <c r="Y26" s="3" t="s">
        <v>0</v>
      </c>
      <c r="Z26" s="3" t="s">
        <v>1</v>
      </c>
      <c r="AA26" s="3" t="s">
        <v>2</v>
      </c>
      <c r="AB26" s="3" t="s">
        <v>3</v>
      </c>
      <c r="AE26" s="3" t="s">
        <v>0</v>
      </c>
      <c r="AF26" s="3" t="s">
        <v>1</v>
      </c>
      <c r="AG26" s="3" t="s">
        <v>2</v>
      </c>
      <c r="AH26" s="3" t="s">
        <v>3</v>
      </c>
      <c r="AI26" t="s">
        <v>9</v>
      </c>
      <c r="AL26" s="3" t="s">
        <v>0</v>
      </c>
      <c r="AM26" s="3" t="s">
        <v>1</v>
      </c>
      <c r="AN26" s="3" t="s">
        <v>2</v>
      </c>
      <c r="AO26" s="3" t="s">
        <v>3</v>
      </c>
      <c r="AR26" s="3" t="s">
        <v>0</v>
      </c>
      <c r="AS26" s="3" t="s">
        <v>1</v>
      </c>
      <c r="AT26" s="3" t="s">
        <v>2</v>
      </c>
      <c r="AU26" s="3" t="s">
        <v>3</v>
      </c>
      <c r="AV26" s="3" t="s">
        <v>9</v>
      </c>
      <c r="AY26" s="3" t="s">
        <v>0</v>
      </c>
      <c r="AZ26" s="3" t="s">
        <v>1</v>
      </c>
      <c r="BA26" s="3" t="s">
        <v>2</v>
      </c>
      <c r="BB26" s="3" t="s">
        <v>3</v>
      </c>
      <c r="BE26" s="3" t="s">
        <v>0</v>
      </c>
      <c r="BF26" s="3" t="s">
        <v>1</v>
      </c>
      <c r="BG26" s="3" t="s">
        <v>2</v>
      </c>
      <c r="BH26" s="3" t="s">
        <v>3</v>
      </c>
      <c r="BI26" s="3" t="s">
        <v>9</v>
      </c>
    </row>
    <row r="27" spans="1:61" x14ac:dyDescent="0.3">
      <c r="A27">
        <v>67250</v>
      </c>
      <c r="B27">
        <v>588058</v>
      </c>
      <c r="C27">
        <v>29646</v>
      </c>
      <c r="D27">
        <v>42496</v>
      </c>
      <c r="E27">
        <v>10</v>
      </c>
      <c r="F27">
        <f t="shared" ref="F27:F35" si="30">(A27*1.4*3.7)/(655360)</f>
        <v>0.53154754638671875</v>
      </c>
      <c r="G27">
        <f t="shared" ref="G27:G35" si="31">(B27*0.001*3.7)/(655360)</f>
        <v>3.3200296020507816E-3</v>
      </c>
      <c r="H27">
        <f t="shared" ref="H27:H35" si="32">(C27*6.1*3.7)/(655360)</f>
        <v>1.0209811706542968</v>
      </c>
      <c r="I27">
        <f t="shared" ref="I27:I35" si="33">(D27*5.9*3.7)/(655360)</f>
        <v>1.4155390625000002</v>
      </c>
      <c r="J27">
        <f t="shared" ref="J27:J35" si="34">SUM(F27:I27)</f>
        <v>2.9713878091430663</v>
      </c>
      <c r="M27" s="3">
        <v>41450</v>
      </c>
      <c r="N27" s="3">
        <v>613804</v>
      </c>
      <c r="O27" s="3">
        <v>16470</v>
      </c>
      <c r="P27" s="3">
        <v>40292</v>
      </c>
      <c r="Q27">
        <v>10</v>
      </c>
      <c r="R27">
        <f t="shared" si="5"/>
        <v>0.32762298583984373</v>
      </c>
      <c r="S27">
        <f t="shared" si="6"/>
        <v>3.4653851318359372E-3</v>
      </c>
      <c r="T27">
        <f t="shared" si="7"/>
        <v>0.56721176147460939</v>
      </c>
      <c r="U27">
        <f t="shared" si="8"/>
        <v>1.342123962402344</v>
      </c>
      <c r="V27">
        <f t="shared" si="9"/>
        <v>2.2404240948486329</v>
      </c>
      <c r="Y27">
        <v>28400</v>
      </c>
      <c r="Z27">
        <v>627030</v>
      </c>
      <c r="AA27">
        <v>9882</v>
      </c>
      <c r="AB27">
        <v>38876</v>
      </c>
      <c r="AD27">
        <v>10</v>
      </c>
      <c r="AE27">
        <f t="shared" si="10"/>
        <v>0.22447509765625001</v>
      </c>
      <c r="AF27">
        <f t="shared" si="11"/>
        <v>3.5400558471679689E-3</v>
      </c>
      <c r="AG27">
        <f t="shared" si="12"/>
        <v>0.34032705688476561</v>
      </c>
      <c r="AH27">
        <f t="shared" si="13"/>
        <v>1.2949570922851563</v>
      </c>
      <c r="AI27">
        <f t="shared" si="14"/>
        <v>1.8632993026733398</v>
      </c>
      <c r="AL27">
        <v>21982</v>
      </c>
      <c r="AM27">
        <v>633150</v>
      </c>
      <c r="AN27">
        <v>6588</v>
      </c>
      <c r="AO27">
        <v>38284</v>
      </c>
      <c r="AQ27">
        <v>10</v>
      </c>
      <c r="AR27">
        <f t="shared" si="15"/>
        <v>0.17374688720703127</v>
      </c>
      <c r="AS27">
        <f t="shared" si="16"/>
        <v>3.5746078491210942E-3</v>
      </c>
      <c r="AT27">
        <f t="shared" si="17"/>
        <v>0.22688470458984375</v>
      </c>
      <c r="AU27">
        <f t="shared" si="18"/>
        <v>1.2752376098632814</v>
      </c>
      <c r="AV27">
        <f t="shared" si="19"/>
        <v>1.6794438095092774</v>
      </c>
      <c r="AY27">
        <v>21982</v>
      </c>
      <c r="AZ27">
        <v>633326</v>
      </c>
      <c r="BA27">
        <v>6588</v>
      </c>
      <c r="BB27">
        <v>38292</v>
      </c>
      <c r="BD27">
        <v>10</v>
      </c>
      <c r="BE27">
        <f t="shared" si="20"/>
        <v>0.17374688720703127</v>
      </c>
      <c r="BF27">
        <f t="shared" si="21"/>
        <v>3.5756015014648439E-3</v>
      </c>
      <c r="BG27">
        <f t="shared" si="22"/>
        <v>0.22688470458984375</v>
      </c>
      <c r="BH27">
        <f t="shared" si="23"/>
        <v>1.275504089355469</v>
      </c>
      <c r="BI27">
        <f t="shared" si="24"/>
        <v>1.679711282653809</v>
      </c>
    </row>
    <row r="28" spans="1:61" x14ac:dyDescent="0.3">
      <c r="A28">
        <v>67282</v>
      </c>
      <c r="B28">
        <v>588040</v>
      </c>
      <c r="C28">
        <v>29646</v>
      </c>
      <c r="D28">
        <v>42342</v>
      </c>
      <c r="E28">
        <v>20</v>
      </c>
      <c r="F28">
        <f t="shared" si="30"/>
        <v>0.53180047607421865</v>
      </c>
      <c r="G28">
        <f t="shared" si="31"/>
        <v>3.3199279785156252E-3</v>
      </c>
      <c r="H28">
        <f t="shared" si="32"/>
        <v>1.0209811706542968</v>
      </c>
      <c r="I28">
        <f t="shared" si="33"/>
        <v>1.4104093322753908</v>
      </c>
      <c r="J28">
        <f t="shared" si="34"/>
        <v>2.966510906982422</v>
      </c>
      <c r="M28" s="3">
        <v>41458</v>
      </c>
      <c r="N28" s="3">
        <v>619400</v>
      </c>
      <c r="O28" s="3">
        <v>16468</v>
      </c>
      <c r="P28" s="3">
        <v>40066</v>
      </c>
      <c r="Q28">
        <v>20</v>
      </c>
      <c r="R28">
        <f t="shared" si="5"/>
        <v>0.32768621826171873</v>
      </c>
      <c r="S28">
        <f t="shared" si="6"/>
        <v>3.4969787597656254E-3</v>
      </c>
      <c r="T28">
        <f t="shared" si="7"/>
        <v>0.56714288330078122</v>
      </c>
      <c r="U28">
        <f t="shared" si="8"/>
        <v>1.334595916748047</v>
      </c>
      <c r="V28">
        <f t="shared" si="9"/>
        <v>2.2329219970703127</v>
      </c>
      <c r="Y28">
        <v>28498</v>
      </c>
      <c r="Z28">
        <v>626936</v>
      </c>
      <c r="AA28">
        <v>9882</v>
      </c>
      <c r="AB28">
        <v>39732</v>
      </c>
      <c r="AD28">
        <v>20</v>
      </c>
      <c r="AE28">
        <f t="shared" si="10"/>
        <v>0.22524969482421872</v>
      </c>
      <c r="AF28">
        <f t="shared" si="11"/>
        <v>3.5395251464843758E-3</v>
      </c>
      <c r="AG28">
        <f t="shared" si="12"/>
        <v>0.34032705688476561</v>
      </c>
      <c r="AH28">
        <f t="shared" si="13"/>
        <v>1.3234703979492188</v>
      </c>
      <c r="AI28">
        <f t="shared" si="14"/>
        <v>1.8925866748046876</v>
      </c>
      <c r="AL28">
        <v>27946</v>
      </c>
      <c r="AM28">
        <v>627520</v>
      </c>
      <c r="AN28">
        <v>10270</v>
      </c>
      <c r="AO28">
        <v>38076</v>
      </c>
      <c r="AQ28">
        <v>20</v>
      </c>
      <c r="AR28">
        <f t="shared" si="15"/>
        <v>0.22088665771484375</v>
      </c>
      <c r="AS28">
        <f t="shared" si="16"/>
        <v>3.542822265625E-3</v>
      </c>
      <c r="AT28">
        <f t="shared" si="17"/>
        <v>0.35368942260742187</v>
      </c>
      <c r="AU28">
        <f t="shared" si="18"/>
        <v>1.2683091430664064</v>
      </c>
      <c r="AV28">
        <f t="shared" si="19"/>
        <v>1.846428045654297</v>
      </c>
      <c r="AY28">
        <v>21974</v>
      </c>
      <c r="AZ28">
        <v>633382</v>
      </c>
      <c r="BA28">
        <v>6588</v>
      </c>
      <c r="BB28">
        <v>38294</v>
      </c>
      <c r="BD28">
        <v>20</v>
      </c>
      <c r="BE28">
        <f t="shared" si="20"/>
        <v>0.17368365478515627</v>
      </c>
      <c r="BF28">
        <f t="shared" si="21"/>
        <v>3.5759176635742191E-3</v>
      </c>
      <c r="BG28">
        <f t="shared" si="22"/>
        <v>0.22688470458984375</v>
      </c>
      <c r="BH28">
        <f t="shared" si="23"/>
        <v>1.2755707092285156</v>
      </c>
      <c r="BI28">
        <f t="shared" si="24"/>
        <v>1.6797149862670899</v>
      </c>
    </row>
    <row r="29" spans="1:61" x14ac:dyDescent="0.3">
      <c r="A29">
        <v>60750</v>
      </c>
      <c r="B29">
        <v>594718</v>
      </c>
      <c r="C29">
        <v>26352</v>
      </c>
      <c r="D29">
        <v>41552</v>
      </c>
      <c r="E29">
        <v>30</v>
      </c>
      <c r="F29">
        <f t="shared" si="30"/>
        <v>0.48017120361328125</v>
      </c>
      <c r="G29">
        <f t="shared" si="31"/>
        <v>3.3576303100585937E-3</v>
      </c>
      <c r="H29">
        <f t="shared" si="32"/>
        <v>0.907538818359375</v>
      </c>
      <c r="I29">
        <f t="shared" si="33"/>
        <v>1.3840944824218753</v>
      </c>
      <c r="J29">
        <f t="shared" si="34"/>
        <v>2.7751621347045901</v>
      </c>
      <c r="M29" s="3">
        <v>34836</v>
      </c>
      <c r="N29" s="3">
        <v>615112</v>
      </c>
      <c r="O29" s="3">
        <v>13176</v>
      </c>
      <c r="P29" s="3">
        <v>38832</v>
      </c>
      <c r="Q29">
        <v>30</v>
      </c>
      <c r="R29">
        <f t="shared" si="5"/>
        <v>0.27534558105468748</v>
      </c>
      <c r="S29">
        <f t="shared" si="6"/>
        <v>3.4727697753906251E-3</v>
      </c>
      <c r="T29">
        <f t="shared" si="7"/>
        <v>0.4537694091796875</v>
      </c>
      <c r="U29">
        <f t="shared" si="8"/>
        <v>1.2934914550781251</v>
      </c>
      <c r="V29">
        <f t="shared" si="9"/>
        <v>2.0260792150878908</v>
      </c>
      <c r="Y29">
        <v>28512</v>
      </c>
      <c r="Z29">
        <v>626920</v>
      </c>
      <c r="AA29">
        <v>9882</v>
      </c>
      <c r="AB29">
        <v>39358</v>
      </c>
      <c r="AD29">
        <v>30</v>
      </c>
      <c r="AE29">
        <f t="shared" si="10"/>
        <v>0.22536035156250001</v>
      </c>
      <c r="AF29">
        <f t="shared" si="11"/>
        <v>3.5394348144531249E-3</v>
      </c>
      <c r="AG29">
        <f t="shared" si="12"/>
        <v>0.34032705688476561</v>
      </c>
      <c r="AH29">
        <f t="shared" si="13"/>
        <v>1.3110124816894533</v>
      </c>
      <c r="AI29">
        <f t="shared" si="14"/>
        <v>1.880239324951172</v>
      </c>
      <c r="AL29">
        <v>22008</v>
      </c>
      <c r="AM29">
        <v>633604</v>
      </c>
      <c r="AN29">
        <v>6588</v>
      </c>
      <c r="AO29">
        <v>38290</v>
      </c>
      <c r="AQ29">
        <v>30</v>
      </c>
      <c r="AR29">
        <f t="shared" si="15"/>
        <v>0.17395239257812498</v>
      </c>
      <c r="AS29">
        <f t="shared" si="16"/>
        <v>3.5771710205078125E-3</v>
      </c>
      <c r="AT29">
        <f t="shared" si="17"/>
        <v>0.22688470458984375</v>
      </c>
      <c r="AU29">
        <f t="shared" si="18"/>
        <v>1.275437469482422</v>
      </c>
      <c r="AV29">
        <f t="shared" si="19"/>
        <v>1.6798517376708986</v>
      </c>
      <c r="AY29">
        <v>21898</v>
      </c>
      <c r="AZ29">
        <v>633394</v>
      </c>
      <c r="BA29">
        <v>6588</v>
      </c>
      <c r="BB29">
        <v>37822</v>
      </c>
      <c r="BD29">
        <v>30</v>
      </c>
      <c r="BE29">
        <f t="shared" si="20"/>
        <v>0.17308294677734376</v>
      </c>
      <c r="BF29">
        <f t="shared" si="21"/>
        <v>3.5759854125976564E-3</v>
      </c>
      <c r="BG29">
        <f t="shared" si="22"/>
        <v>0.22688470458984375</v>
      </c>
      <c r="BH29">
        <f t="shared" si="23"/>
        <v>1.2598484191894532</v>
      </c>
      <c r="BI29">
        <f t="shared" si="24"/>
        <v>1.6633920559692383</v>
      </c>
    </row>
    <row r="30" spans="1:61" x14ac:dyDescent="0.3">
      <c r="A30">
        <v>67278</v>
      </c>
      <c r="B30">
        <v>588030</v>
      </c>
      <c r="C30">
        <v>29646</v>
      </c>
      <c r="D30">
        <v>42490</v>
      </c>
      <c r="E30">
        <v>40</v>
      </c>
      <c r="F30">
        <f t="shared" si="30"/>
        <v>0.53176885986328126</v>
      </c>
      <c r="G30">
        <f t="shared" si="31"/>
        <v>3.3198715209960933E-3</v>
      </c>
      <c r="H30">
        <f t="shared" si="32"/>
        <v>1.0209811706542968</v>
      </c>
      <c r="I30">
        <f t="shared" si="33"/>
        <v>1.4153392028808596</v>
      </c>
      <c r="J30">
        <f t="shared" si="34"/>
        <v>2.9714091049194336</v>
      </c>
      <c r="M30" s="3">
        <v>41474</v>
      </c>
      <c r="N30" s="3">
        <v>613780</v>
      </c>
      <c r="O30" s="3">
        <v>16470</v>
      </c>
      <c r="P30" s="3">
        <v>40276</v>
      </c>
      <c r="Q30">
        <v>40</v>
      </c>
      <c r="R30">
        <f t="shared" si="5"/>
        <v>0.32781268310546874</v>
      </c>
      <c r="S30">
        <f t="shared" si="6"/>
        <v>3.4652496337890621E-3</v>
      </c>
      <c r="T30">
        <f t="shared" si="7"/>
        <v>0.56721176147460939</v>
      </c>
      <c r="U30">
        <f t="shared" si="8"/>
        <v>1.3415910034179688</v>
      </c>
      <c r="V30">
        <f t="shared" si="9"/>
        <v>2.2400806976318357</v>
      </c>
      <c r="Y30">
        <v>28512</v>
      </c>
      <c r="Z30">
        <v>626938</v>
      </c>
      <c r="AA30">
        <v>9882</v>
      </c>
      <c r="AB30">
        <v>39544</v>
      </c>
      <c r="AD30">
        <v>40</v>
      </c>
      <c r="AE30">
        <f t="shared" si="10"/>
        <v>0.22536035156250001</v>
      </c>
      <c r="AF30">
        <f t="shared" si="11"/>
        <v>3.5395364379882813E-3</v>
      </c>
      <c r="AG30">
        <f t="shared" si="12"/>
        <v>0.34032705688476561</v>
      </c>
      <c r="AH30">
        <f t="shared" si="13"/>
        <v>1.3172081298828124</v>
      </c>
      <c r="AI30">
        <f t="shared" si="14"/>
        <v>1.8864350747680665</v>
      </c>
      <c r="AL30">
        <v>28420</v>
      </c>
      <c r="AM30">
        <v>626580</v>
      </c>
      <c r="AN30">
        <v>9882</v>
      </c>
      <c r="AO30">
        <v>38204</v>
      </c>
      <c r="AQ30">
        <v>40</v>
      </c>
      <c r="AR30">
        <f t="shared" si="15"/>
        <v>0.22463317871093752</v>
      </c>
      <c r="AS30">
        <f t="shared" si="16"/>
        <v>3.5375152587890633E-3</v>
      </c>
      <c r="AT30">
        <f t="shared" si="17"/>
        <v>0.34032705688476561</v>
      </c>
      <c r="AU30">
        <f t="shared" si="18"/>
        <v>1.2725728149414064</v>
      </c>
      <c r="AV30">
        <f t="shared" si="19"/>
        <v>1.8410705657958986</v>
      </c>
      <c r="AY30">
        <v>22006</v>
      </c>
      <c r="AZ30">
        <v>633318</v>
      </c>
      <c r="BA30">
        <v>6588</v>
      </c>
      <c r="BB30">
        <v>38288</v>
      </c>
      <c r="BD30">
        <v>40</v>
      </c>
      <c r="BE30">
        <f t="shared" si="20"/>
        <v>0.17393658447265625</v>
      </c>
      <c r="BF30">
        <f t="shared" si="21"/>
        <v>3.5755563354492189E-3</v>
      </c>
      <c r="BG30">
        <f t="shared" si="22"/>
        <v>0.22688470458984375</v>
      </c>
      <c r="BH30">
        <f t="shared" si="23"/>
        <v>1.275370849609375</v>
      </c>
      <c r="BI30">
        <f t="shared" si="24"/>
        <v>1.6797676950073241</v>
      </c>
    </row>
    <row r="31" spans="1:61" x14ac:dyDescent="0.3">
      <c r="A31">
        <v>67284</v>
      </c>
      <c r="B31">
        <v>588038</v>
      </c>
      <c r="C31">
        <v>29644</v>
      </c>
      <c r="D31">
        <v>42348</v>
      </c>
      <c r="E31">
        <v>50</v>
      </c>
      <c r="F31">
        <f t="shared" si="30"/>
        <v>0.53181628417968752</v>
      </c>
      <c r="G31">
        <f t="shared" si="31"/>
        <v>3.3199166870117188E-3</v>
      </c>
      <c r="H31">
        <f t="shared" si="32"/>
        <v>1.0209122924804688</v>
      </c>
      <c r="I31">
        <f t="shared" si="33"/>
        <v>1.4106091918945314</v>
      </c>
      <c r="J31">
        <f t="shared" si="34"/>
        <v>2.9666576852416995</v>
      </c>
      <c r="M31" s="3">
        <v>34946</v>
      </c>
      <c r="N31" s="3">
        <v>620612</v>
      </c>
      <c r="O31" s="3">
        <v>13176</v>
      </c>
      <c r="P31" s="3">
        <v>39298</v>
      </c>
      <c r="Q31">
        <v>50</v>
      </c>
      <c r="R31">
        <f t="shared" si="5"/>
        <v>0.27621502685546873</v>
      </c>
      <c r="S31">
        <f t="shared" si="6"/>
        <v>3.5038214111328125E-3</v>
      </c>
      <c r="T31">
        <f t="shared" si="7"/>
        <v>0.4537694091796875</v>
      </c>
      <c r="U31">
        <f t="shared" si="8"/>
        <v>1.3090138854980471</v>
      </c>
      <c r="V31">
        <f t="shared" si="9"/>
        <v>2.0425021429443362</v>
      </c>
      <c r="Y31">
        <v>34946</v>
      </c>
      <c r="Z31">
        <v>620036</v>
      </c>
      <c r="AA31">
        <v>13176</v>
      </c>
      <c r="AB31">
        <v>40050</v>
      </c>
      <c r="AD31">
        <v>50</v>
      </c>
      <c r="AE31">
        <f t="shared" si="10"/>
        <v>0.27621502685546873</v>
      </c>
      <c r="AF31">
        <f t="shared" si="11"/>
        <v>3.5005694580078129E-3</v>
      </c>
      <c r="AG31">
        <f t="shared" si="12"/>
        <v>0.4537694091796875</v>
      </c>
      <c r="AH31">
        <f t="shared" si="13"/>
        <v>1.3340629577636718</v>
      </c>
      <c r="AI31">
        <f t="shared" si="14"/>
        <v>2.0675479632568359</v>
      </c>
      <c r="AL31">
        <v>22006</v>
      </c>
      <c r="AM31">
        <v>633606</v>
      </c>
      <c r="AN31">
        <v>6588</v>
      </c>
      <c r="AO31">
        <v>38288</v>
      </c>
      <c r="AQ31">
        <v>50</v>
      </c>
      <c r="AR31">
        <f t="shared" si="15"/>
        <v>0.17393658447265625</v>
      </c>
      <c r="AS31">
        <f t="shared" si="16"/>
        <v>3.5771823120117189E-3</v>
      </c>
      <c r="AT31">
        <f t="shared" si="17"/>
        <v>0.22688470458984375</v>
      </c>
      <c r="AU31">
        <f t="shared" si="18"/>
        <v>1.275370849609375</v>
      </c>
      <c r="AV31">
        <f t="shared" si="19"/>
        <v>1.6797693209838866</v>
      </c>
      <c r="AY31">
        <v>21900</v>
      </c>
      <c r="AZ31">
        <v>633406</v>
      </c>
      <c r="BA31">
        <v>6588</v>
      </c>
      <c r="BB31">
        <v>37818</v>
      </c>
      <c r="BD31">
        <v>50</v>
      </c>
      <c r="BE31">
        <f t="shared" si="20"/>
        <v>0.17309875488281248</v>
      </c>
      <c r="BF31">
        <f t="shared" si="21"/>
        <v>3.5760531616210942E-3</v>
      </c>
      <c r="BG31">
        <f t="shared" si="22"/>
        <v>0.22688470458984375</v>
      </c>
      <c r="BH31">
        <f t="shared" si="23"/>
        <v>1.2597151794433594</v>
      </c>
      <c r="BI31">
        <f t="shared" si="24"/>
        <v>1.6632746920776369</v>
      </c>
    </row>
    <row r="32" spans="1:61" x14ac:dyDescent="0.3">
      <c r="A32">
        <v>67332</v>
      </c>
      <c r="B32">
        <v>591898</v>
      </c>
      <c r="C32">
        <v>29646</v>
      </c>
      <c r="D32">
        <v>42772</v>
      </c>
      <c r="E32">
        <v>60</v>
      </c>
      <c r="F32">
        <f t="shared" si="30"/>
        <v>0.53219567871093743</v>
      </c>
      <c r="G32">
        <f t="shared" si="31"/>
        <v>3.3417092895507818E-3</v>
      </c>
      <c r="H32">
        <f t="shared" si="32"/>
        <v>1.0209811706542968</v>
      </c>
      <c r="I32">
        <f t="shared" si="33"/>
        <v>1.4247326049804689</v>
      </c>
      <c r="J32">
        <f t="shared" si="34"/>
        <v>2.9812511636352541</v>
      </c>
      <c r="M32" s="3">
        <v>41450</v>
      </c>
      <c r="N32" s="3">
        <v>613830</v>
      </c>
      <c r="O32" s="3">
        <v>16470</v>
      </c>
      <c r="P32" s="3">
        <v>40068</v>
      </c>
      <c r="Q32">
        <v>60</v>
      </c>
      <c r="R32">
        <f t="shared" si="5"/>
        <v>0.32762298583984373</v>
      </c>
      <c r="S32">
        <f t="shared" si="6"/>
        <v>3.4655319213867191E-3</v>
      </c>
      <c r="T32">
        <f t="shared" si="7"/>
        <v>0.56721176147460939</v>
      </c>
      <c r="U32">
        <f t="shared" si="8"/>
        <v>1.3346625366210938</v>
      </c>
      <c r="V32">
        <f t="shared" si="9"/>
        <v>2.2329628158569337</v>
      </c>
      <c r="Y32">
        <v>28430</v>
      </c>
      <c r="Z32">
        <v>627000</v>
      </c>
      <c r="AA32">
        <v>9882</v>
      </c>
      <c r="AB32">
        <v>38884</v>
      </c>
      <c r="AD32">
        <v>60</v>
      </c>
      <c r="AE32">
        <f t="shared" si="10"/>
        <v>0.22471221923828125</v>
      </c>
      <c r="AF32">
        <f t="shared" si="11"/>
        <v>3.5398864746093751E-3</v>
      </c>
      <c r="AG32">
        <f t="shared" si="12"/>
        <v>0.34032705688476561</v>
      </c>
      <c r="AH32">
        <f t="shared" si="13"/>
        <v>1.2952235717773439</v>
      </c>
      <c r="AI32">
        <f t="shared" si="14"/>
        <v>1.8638027343750001</v>
      </c>
      <c r="AL32">
        <v>22006</v>
      </c>
      <c r="AM32">
        <v>633140</v>
      </c>
      <c r="AN32">
        <v>6588</v>
      </c>
      <c r="AO32">
        <v>38540</v>
      </c>
      <c r="AQ32">
        <v>60</v>
      </c>
      <c r="AR32">
        <f t="shared" si="15"/>
        <v>0.17393658447265625</v>
      </c>
      <c r="AS32">
        <f t="shared" si="16"/>
        <v>3.5745513916015624E-3</v>
      </c>
      <c r="AT32">
        <f t="shared" si="17"/>
        <v>0.22688470458984375</v>
      </c>
      <c r="AU32">
        <f t="shared" si="18"/>
        <v>1.2837649536132814</v>
      </c>
      <c r="AV32">
        <f t="shared" si="19"/>
        <v>1.6881607940673828</v>
      </c>
      <c r="AY32">
        <v>21998</v>
      </c>
      <c r="AZ32">
        <v>633786</v>
      </c>
      <c r="BA32">
        <v>6588</v>
      </c>
      <c r="BB32">
        <v>38240</v>
      </c>
      <c r="BD32">
        <v>60</v>
      </c>
      <c r="BE32">
        <f t="shared" si="20"/>
        <v>0.17387335205078125</v>
      </c>
      <c r="BF32">
        <f t="shared" si="21"/>
        <v>3.5781985473632818E-3</v>
      </c>
      <c r="BG32">
        <f t="shared" si="22"/>
        <v>0.22688470458984375</v>
      </c>
      <c r="BH32">
        <f t="shared" si="23"/>
        <v>1.2737719726562502</v>
      </c>
      <c r="BI32">
        <f t="shared" si="24"/>
        <v>1.6781082278442385</v>
      </c>
    </row>
    <row r="33" spans="1:61" x14ac:dyDescent="0.3">
      <c r="A33">
        <v>60766</v>
      </c>
      <c r="B33">
        <v>590812</v>
      </c>
      <c r="C33">
        <v>26352</v>
      </c>
      <c r="D33">
        <v>41922</v>
      </c>
      <c r="E33">
        <v>70</v>
      </c>
      <c r="F33">
        <f t="shared" si="30"/>
        <v>0.48029766845703126</v>
      </c>
      <c r="G33">
        <f t="shared" si="31"/>
        <v>3.3355780029296878E-3</v>
      </c>
      <c r="H33">
        <f t="shared" si="32"/>
        <v>0.907538818359375</v>
      </c>
      <c r="I33">
        <f t="shared" si="33"/>
        <v>1.396419158935547</v>
      </c>
      <c r="J33">
        <f t="shared" si="34"/>
        <v>2.787591223754883</v>
      </c>
      <c r="M33" s="3">
        <v>41454</v>
      </c>
      <c r="N33" s="3">
        <v>613800</v>
      </c>
      <c r="O33" s="3">
        <v>16470</v>
      </c>
      <c r="P33" s="3">
        <v>40268</v>
      </c>
      <c r="Q33">
        <v>70</v>
      </c>
      <c r="R33">
        <f t="shared" si="5"/>
        <v>0.32765460205078123</v>
      </c>
      <c r="S33">
        <f t="shared" si="6"/>
        <v>3.4653625488281258E-3</v>
      </c>
      <c r="T33">
        <f t="shared" si="7"/>
        <v>0.56721176147460939</v>
      </c>
      <c r="U33">
        <f t="shared" si="8"/>
        <v>1.3413245239257814</v>
      </c>
      <c r="V33">
        <f t="shared" si="9"/>
        <v>2.2396562500000003</v>
      </c>
      <c r="Y33">
        <v>28510</v>
      </c>
      <c r="Z33">
        <v>626924</v>
      </c>
      <c r="AA33">
        <v>9882</v>
      </c>
      <c r="AB33">
        <v>39726</v>
      </c>
      <c r="AD33">
        <v>70</v>
      </c>
      <c r="AE33">
        <f t="shared" si="10"/>
        <v>0.22534454345703128</v>
      </c>
      <c r="AF33">
        <f t="shared" si="11"/>
        <v>3.5394573974609376E-3</v>
      </c>
      <c r="AG33">
        <f t="shared" si="12"/>
        <v>0.34032705688476561</v>
      </c>
      <c r="AH33">
        <f t="shared" si="13"/>
        <v>1.3232705383300782</v>
      </c>
      <c r="AI33">
        <f t="shared" si="14"/>
        <v>1.8924815960693362</v>
      </c>
      <c r="AL33">
        <v>28448</v>
      </c>
      <c r="AM33">
        <v>627032</v>
      </c>
      <c r="AN33">
        <v>9882</v>
      </c>
      <c r="AO33">
        <v>39252</v>
      </c>
      <c r="AQ33">
        <v>70</v>
      </c>
      <c r="AR33">
        <f t="shared" si="15"/>
        <v>0.22485449218749998</v>
      </c>
      <c r="AS33">
        <f t="shared" si="16"/>
        <v>3.5400671386718757E-3</v>
      </c>
      <c r="AT33">
        <f t="shared" si="17"/>
        <v>0.34032705688476561</v>
      </c>
      <c r="AU33">
        <f t="shared" si="18"/>
        <v>1.3074816284179689</v>
      </c>
      <c r="AV33">
        <f t="shared" si="19"/>
        <v>1.8762032446289063</v>
      </c>
      <c r="AY33">
        <v>21724</v>
      </c>
      <c r="AZ33">
        <v>633588</v>
      </c>
      <c r="BA33">
        <v>6978</v>
      </c>
      <c r="BB33">
        <v>38194</v>
      </c>
      <c r="BD33">
        <v>70</v>
      </c>
      <c r="BE33">
        <f t="shared" si="20"/>
        <v>0.17170764160156252</v>
      </c>
      <c r="BF33">
        <f t="shared" si="21"/>
        <v>3.5770806884765625E-3</v>
      </c>
      <c r="BG33">
        <f t="shared" si="22"/>
        <v>0.24031594848632812</v>
      </c>
      <c r="BH33">
        <f t="shared" si="23"/>
        <v>1.272239715576172</v>
      </c>
      <c r="BI33">
        <f t="shared" si="24"/>
        <v>1.6878403863525393</v>
      </c>
    </row>
    <row r="34" spans="1:61" x14ac:dyDescent="0.3">
      <c r="A34">
        <v>67186</v>
      </c>
      <c r="B34">
        <v>588104</v>
      </c>
      <c r="C34">
        <v>29644</v>
      </c>
      <c r="D34">
        <v>41870</v>
      </c>
      <c r="E34">
        <v>80</v>
      </c>
      <c r="F34">
        <f t="shared" si="30"/>
        <v>0.53104168701171872</v>
      </c>
      <c r="G34">
        <f t="shared" si="31"/>
        <v>3.3202893066406254E-3</v>
      </c>
      <c r="H34">
        <f t="shared" si="32"/>
        <v>1.0209122924804688</v>
      </c>
      <c r="I34">
        <f t="shared" si="33"/>
        <v>1.3946870422363284</v>
      </c>
      <c r="J34">
        <f t="shared" si="34"/>
        <v>2.9499613110351568</v>
      </c>
      <c r="M34" s="3">
        <v>34956</v>
      </c>
      <c r="N34" s="3">
        <v>620590</v>
      </c>
      <c r="O34" s="3">
        <v>13172</v>
      </c>
      <c r="P34" s="3">
        <v>39304</v>
      </c>
      <c r="Q34">
        <v>80</v>
      </c>
      <c r="R34">
        <f t="shared" si="5"/>
        <v>0.27629406738281248</v>
      </c>
      <c r="S34">
        <f t="shared" si="6"/>
        <v>3.5036972045898443E-3</v>
      </c>
      <c r="T34">
        <f t="shared" si="7"/>
        <v>0.45363165283203122</v>
      </c>
      <c r="U34">
        <f t="shared" si="8"/>
        <v>1.3092137451171877</v>
      </c>
      <c r="V34">
        <f t="shared" si="9"/>
        <v>2.0426431625366215</v>
      </c>
      <c r="Y34">
        <v>28516</v>
      </c>
      <c r="Z34">
        <v>626932</v>
      </c>
      <c r="AA34">
        <v>9882</v>
      </c>
      <c r="AB34">
        <v>39354</v>
      </c>
      <c r="AD34">
        <v>80</v>
      </c>
      <c r="AE34">
        <f t="shared" si="10"/>
        <v>0.22539196777343745</v>
      </c>
      <c r="AF34">
        <f t="shared" si="11"/>
        <v>3.5395025634765626E-3</v>
      </c>
      <c r="AG34">
        <f t="shared" si="12"/>
        <v>0.34032705688476561</v>
      </c>
      <c r="AH34">
        <f t="shared" si="13"/>
        <v>1.3108792419433595</v>
      </c>
      <c r="AI34">
        <f t="shared" si="14"/>
        <v>1.8801377691650392</v>
      </c>
      <c r="AL34">
        <v>21954</v>
      </c>
      <c r="AM34">
        <v>633684</v>
      </c>
      <c r="AN34">
        <v>6588</v>
      </c>
      <c r="AO34">
        <v>37780</v>
      </c>
      <c r="AQ34">
        <v>80</v>
      </c>
      <c r="AR34">
        <f t="shared" si="15"/>
        <v>0.17352557373046876</v>
      </c>
      <c r="AS34">
        <f t="shared" si="16"/>
        <v>3.5776226806640624E-3</v>
      </c>
      <c r="AT34">
        <f t="shared" si="17"/>
        <v>0.22688470458984375</v>
      </c>
      <c r="AU34">
        <f t="shared" si="18"/>
        <v>1.2584494018554688</v>
      </c>
      <c r="AV34">
        <f t="shared" si="19"/>
        <v>1.6624373028564454</v>
      </c>
      <c r="AY34">
        <v>21990</v>
      </c>
      <c r="AZ34">
        <v>633318</v>
      </c>
      <c r="BA34">
        <v>6588</v>
      </c>
      <c r="BB34">
        <v>38316</v>
      </c>
      <c r="BD34">
        <v>80</v>
      </c>
      <c r="BE34">
        <f t="shared" si="20"/>
        <v>0.17381011962890625</v>
      </c>
      <c r="BF34">
        <f t="shared" si="21"/>
        <v>3.5755563354492189E-3</v>
      </c>
      <c r="BG34">
        <f t="shared" si="22"/>
        <v>0.22688470458984375</v>
      </c>
      <c r="BH34">
        <f t="shared" si="23"/>
        <v>1.2763035278320314</v>
      </c>
      <c r="BI34">
        <f t="shared" si="24"/>
        <v>1.6805739083862306</v>
      </c>
    </row>
    <row r="35" spans="1:61" x14ac:dyDescent="0.3">
      <c r="A35">
        <v>67280</v>
      </c>
      <c r="B35">
        <v>588028</v>
      </c>
      <c r="C35">
        <v>29646</v>
      </c>
      <c r="D35">
        <v>42488</v>
      </c>
      <c r="E35">
        <v>90</v>
      </c>
      <c r="F35">
        <f t="shared" si="30"/>
        <v>0.53178466796875001</v>
      </c>
      <c r="G35">
        <f t="shared" si="31"/>
        <v>3.3198602294921878E-3</v>
      </c>
      <c r="H35">
        <f t="shared" si="32"/>
        <v>1.0209811706542968</v>
      </c>
      <c r="I35">
        <f t="shared" si="33"/>
        <v>1.4152725830078126</v>
      </c>
      <c r="J35">
        <f t="shared" si="34"/>
        <v>2.9713582818603514</v>
      </c>
      <c r="M35" s="3">
        <v>41392</v>
      </c>
      <c r="N35" s="3">
        <v>613858</v>
      </c>
      <c r="O35" s="3">
        <v>16470</v>
      </c>
      <c r="P35" s="3">
        <v>39582</v>
      </c>
      <c r="Q35">
        <v>90</v>
      </c>
      <c r="R35">
        <f t="shared" si="5"/>
        <v>0.32716455078125001</v>
      </c>
      <c r="S35">
        <f t="shared" si="6"/>
        <v>3.4656900024414065E-3</v>
      </c>
      <c r="T35">
        <f t="shared" si="7"/>
        <v>0.56721176147460939</v>
      </c>
      <c r="U35">
        <f t="shared" si="8"/>
        <v>1.3184739074707033</v>
      </c>
      <c r="V35">
        <f t="shared" si="9"/>
        <v>2.2163159097290039</v>
      </c>
      <c r="Y35">
        <v>28516</v>
      </c>
      <c r="Z35">
        <v>626918</v>
      </c>
      <c r="AA35">
        <v>9882</v>
      </c>
      <c r="AB35">
        <v>39476</v>
      </c>
      <c r="AD35">
        <v>90</v>
      </c>
      <c r="AE35">
        <f t="shared" si="10"/>
        <v>0.22539196777343745</v>
      </c>
      <c r="AF35">
        <f t="shared" si="11"/>
        <v>3.5394235229492194E-3</v>
      </c>
      <c r="AG35">
        <f t="shared" si="12"/>
        <v>0.34032705688476561</v>
      </c>
      <c r="AH35">
        <f t="shared" si="13"/>
        <v>1.3149430541992189</v>
      </c>
      <c r="AI35">
        <f t="shared" si="14"/>
        <v>1.8842015023803711</v>
      </c>
      <c r="AL35">
        <v>28462</v>
      </c>
      <c r="AM35">
        <v>626498</v>
      </c>
      <c r="AN35">
        <v>9882</v>
      </c>
      <c r="AO35">
        <v>38570</v>
      </c>
      <c r="AQ35">
        <v>90</v>
      </c>
      <c r="AR35">
        <f t="shared" si="15"/>
        <v>0.22496514892578126</v>
      </c>
      <c r="AS35">
        <f t="shared" si="16"/>
        <v>3.5370523071289067E-3</v>
      </c>
      <c r="AT35">
        <f t="shared" si="17"/>
        <v>0.34032705688476561</v>
      </c>
      <c r="AU35">
        <f t="shared" si="18"/>
        <v>1.2847642517089846</v>
      </c>
      <c r="AV35">
        <f t="shared" si="19"/>
        <v>1.8535935098266605</v>
      </c>
      <c r="AY35">
        <v>22008</v>
      </c>
      <c r="AZ35">
        <v>633326</v>
      </c>
      <c r="BA35">
        <v>6588</v>
      </c>
      <c r="BB35">
        <v>38246</v>
      </c>
      <c r="BD35">
        <v>90</v>
      </c>
      <c r="BE35">
        <f t="shared" si="20"/>
        <v>0.17395239257812498</v>
      </c>
      <c r="BF35">
        <f t="shared" si="21"/>
        <v>3.5756015014648439E-3</v>
      </c>
      <c r="BG35">
        <f t="shared" si="22"/>
        <v>0.22688470458984375</v>
      </c>
      <c r="BH35">
        <f t="shared" si="23"/>
        <v>1.2739718322753908</v>
      </c>
      <c r="BI35">
        <f t="shared" si="24"/>
        <v>1.6783845309448244</v>
      </c>
    </row>
    <row r="39" spans="1:61" x14ac:dyDescent="0.3">
      <c r="A39" s="8" t="s">
        <v>17</v>
      </c>
      <c r="B39" s="7"/>
      <c r="C39" s="7"/>
      <c r="D39" s="7"/>
      <c r="E39" s="7"/>
      <c r="F39" s="7"/>
      <c r="G39" s="7"/>
      <c r="H39" s="7"/>
    </row>
    <row r="40" spans="1:61" x14ac:dyDescent="0.3">
      <c r="A40" s="7"/>
      <c r="B40" s="7"/>
      <c r="C40" s="7"/>
      <c r="D40" s="7"/>
      <c r="E40" s="7"/>
      <c r="F40" s="7"/>
      <c r="G40" s="7"/>
      <c r="H40" s="7"/>
    </row>
    <row r="41" spans="1:61" x14ac:dyDescent="0.3">
      <c r="A41" s="7"/>
      <c r="B41" s="7"/>
      <c r="C41" s="7"/>
      <c r="D41" s="7"/>
      <c r="E41" s="7"/>
      <c r="F41" s="7"/>
      <c r="G41" s="7"/>
      <c r="H41" s="7"/>
    </row>
    <row r="43" spans="1:61" x14ac:dyDescent="0.3">
      <c r="A43" t="s">
        <v>19</v>
      </c>
      <c r="B43" t="s">
        <v>18</v>
      </c>
      <c r="E43" s="9" t="s">
        <v>27</v>
      </c>
      <c r="F43" s="9"/>
      <c r="G43" s="9"/>
      <c r="H43" s="9"/>
    </row>
    <row r="44" spans="1:61" x14ac:dyDescent="0.3">
      <c r="A44" t="s">
        <v>0</v>
      </c>
      <c r="B44" t="s">
        <v>26</v>
      </c>
      <c r="C44" t="s">
        <v>30</v>
      </c>
      <c r="D44" s="5"/>
      <c r="E44" s="5"/>
      <c r="F44" s="4" t="s">
        <v>28</v>
      </c>
      <c r="G44" s="4"/>
      <c r="H44" s="4"/>
    </row>
    <row r="45" spans="1:61" x14ac:dyDescent="0.3">
      <c r="A45" t="s">
        <v>1</v>
      </c>
      <c r="B45" t="s">
        <v>25</v>
      </c>
    </row>
    <row r="46" spans="1:61" x14ac:dyDescent="0.3">
      <c r="A46" t="s">
        <v>3</v>
      </c>
      <c r="B46" t="s">
        <v>21</v>
      </c>
      <c r="C46" t="s">
        <v>29</v>
      </c>
    </row>
    <row r="47" spans="1:61" x14ac:dyDescent="0.3">
      <c r="A47" t="s">
        <v>20</v>
      </c>
      <c r="B47" t="s">
        <v>24</v>
      </c>
    </row>
    <row r="48" spans="1:61" x14ac:dyDescent="0.3">
      <c r="A48" t="s">
        <v>22</v>
      </c>
      <c r="B48" t="s">
        <v>23</v>
      </c>
    </row>
    <row r="51" spans="1:4" x14ac:dyDescent="0.3">
      <c r="A51" s="7" t="s">
        <v>40</v>
      </c>
      <c r="B51" s="7"/>
      <c r="C51" s="7"/>
      <c r="D51" s="7"/>
    </row>
    <row r="53" spans="1:4" x14ac:dyDescent="0.3">
      <c r="B53" t="s">
        <v>5</v>
      </c>
      <c r="C53" t="s">
        <v>4</v>
      </c>
      <c r="D53" t="s">
        <v>6</v>
      </c>
    </row>
    <row r="54" spans="1:4" x14ac:dyDescent="0.3">
      <c r="A54">
        <v>10</v>
      </c>
      <c r="B54">
        <v>3.8985647094726565</v>
      </c>
      <c r="C54">
        <v>2.0203149700927732</v>
      </c>
      <c r="D54">
        <v>2.9713878091430663</v>
      </c>
    </row>
    <row r="55" spans="1:4" x14ac:dyDescent="0.3">
      <c r="A55">
        <v>20</v>
      </c>
      <c r="B55">
        <v>3.8960463653564452</v>
      </c>
      <c r="C55">
        <v>2.2665482989501955</v>
      </c>
      <c r="D55">
        <v>2.966510906982422</v>
      </c>
    </row>
    <row r="56" spans="1:4" x14ac:dyDescent="0.3">
      <c r="A56">
        <v>30</v>
      </c>
      <c r="B56">
        <v>3.8720550360107424</v>
      </c>
      <c r="C56">
        <v>2.2292507678222657</v>
      </c>
      <c r="D56">
        <v>2.7751621347045901</v>
      </c>
    </row>
    <row r="57" spans="1:4" x14ac:dyDescent="0.3">
      <c r="A57">
        <v>40</v>
      </c>
      <c r="B57">
        <v>3.9399065637207031</v>
      </c>
      <c r="C57">
        <v>2.2285845690917974</v>
      </c>
      <c r="D57">
        <v>2.9714091049194336</v>
      </c>
    </row>
    <row r="58" spans="1:4" x14ac:dyDescent="0.3">
      <c r="A58">
        <v>50</v>
      </c>
      <c r="B58">
        <v>3.9306319482421879</v>
      </c>
      <c r="C58">
        <v>2.2427595053100586</v>
      </c>
      <c r="D58">
        <v>2.9666576852416995</v>
      </c>
    </row>
    <row r="59" spans="1:4" x14ac:dyDescent="0.3">
      <c r="A59">
        <v>60</v>
      </c>
      <c r="B59">
        <v>3.9271727960205087</v>
      </c>
      <c r="C59">
        <v>2.2289966525268556</v>
      </c>
      <c r="D59">
        <v>2.9812511636352541</v>
      </c>
    </row>
    <row r="60" spans="1:4" x14ac:dyDescent="0.3">
      <c r="A60">
        <v>70</v>
      </c>
      <c r="B60">
        <v>3.9312824404907234</v>
      </c>
      <c r="C60">
        <v>2.2291807153320313</v>
      </c>
      <c r="D60">
        <v>2.787591223754883</v>
      </c>
    </row>
    <row r="61" spans="1:4" x14ac:dyDescent="0.3">
      <c r="A61">
        <v>80</v>
      </c>
      <c r="B61">
        <v>3.8790575524902353</v>
      </c>
      <c r="C61">
        <v>2.2284079473876952</v>
      </c>
      <c r="D61">
        <v>2.9499613110351568</v>
      </c>
    </row>
    <row r="62" spans="1:4" x14ac:dyDescent="0.3">
      <c r="A62">
        <v>90</v>
      </c>
      <c r="B62">
        <v>3.8467431991577148</v>
      </c>
      <c r="C62">
        <v>2.0252765811157225</v>
      </c>
      <c r="D62">
        <v>2.9713582818603514</v>
      </c>
    </row>
  </sheetData>
  <mergeCells count="18">
    <mergeCell ref="AY1:BB1"/>
    <mergeCell ref="AY13:BB13"/>
    <mergeCell ref="AY25:BB25"/>
    <mergeCell ref="Y1:AB1"/>
    <mergeCell ref="Y13:AB13"/>
    <mergeCell ref="Y25:AB25"/>
    <mergeCell ref="AL1:AO1"/>
    <mergeCell ref="AL13:AO13"/>
    <mergeCell ref="AL25:AO25"/>
    <mergeCell ref="M25:P25"/>
    <mergeCell ref="A1:D1"/>
    <mergeCell ref="M1:P1"/>
    <mergeCell ref="M13:P13"/>
    <mergeCell ref="A51:D51"/>
    <mergeCell ref="A25:D25"/>
    <mergeCell ref="A39:H41"/>
    <mergeCell ref="E43:H43"/>
    <mergeCell ref="A13:D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2198-5F95-48BE-816A-2D13E63E0C70}">
  <dimension ref="A1:K40"/>
  <sheetViews>
    <sheetView workbookViewId="0">
      <selection activeCell="Q14" sqref="Q14"/>
    </sheetView>
  </sheetViews>
  <sheetFormatPr defaultRowHeight="14.4" x14ac:dyDescent="0.3"/>
  <sheetData>
    <row r="1" spans="1:11" x14ac:dyDescent="0.3">
      <c r="A1" s="7" t="s">
        <v>5</v>
      </c>
      <c r="B1" s="7"/>
      <c r="C1" s="7"/>
      <c r="H1" t="s">
        <v>0</v>
      </c>
      <c r="I1" t="s">
        <v>1</v>
      </c>
      <c r="J1" t="s">
        <v>2</v>
      </c>
      <c r="K1" t="s">
        <v>3</v>
      </c>
    </row>
    <row r="2" spans="1:11" x14ac:dyDescent="0.3">
      <c r="G2" t="s">
        <v>5</v>
      </c>
      <c r="H2">
        <f>AVERAGE(A4:A12)</f>
        <v>9.6640218098958341E-2</v>
      </c>
      <c r="I2">
        <f>AVERAGE(B4:B12)</f>
        <v>3.6310841878255209E-3</v>
      </c>
      <c r="J2">
        <f>AVERAGE(C4:C12)</f>
        <v>0.17583067152235243</v>
      </c>
      <c r="K2">
        <f>AVERAGE(D4:D12)</f>
        <v>3.6262825385199653</v>
      </c>
    </row>
    <row r="3" spans="1:11" x14ac:dyDescent="0.3">
      <c r="A3" t="s">
        <v>0</v>
      </c>
      <c r="B3" t="s">
        <v>1</v>
      </c>
      <c r="C3" t="s">
        <v>2</v>
      </c>
      <c r="D3" t="s">
        <v>3</v>
      </c>
      <c r="E3" t="s">
        <v>31</v>
      </c>
      <c r="G3" t="s">
        <v>4</v>
      </c>
      <c r="H3">
        <f>AVERAGE(A18:A26)</f>
        <v>0.44974235704210064</v>
      </c>
      <c r="I3">
        <f>AVERAGE(B18:B27)</f>
        <v>3.3734911092122405E-3</v>
      </c>
      <c r="J3">
        <f>AVERAGE(C18:C27)</f>
        <v>1.2170543721516929</v>
      </c>
      <c r="K3">
        <f>AVERAGE(D18:D27)</f>
        <v>0.5186431138780383</v>
      </c>
    </row>
    <row r="4" spans="1:11" x14ac:dyDescent="0.3">
      <c r="A4">
        <v>9.5607421874999987E-2</v>
      </c>
      <c r="B4">
        <v>3.6338317871093748E-3</v>
      </c>
      <c r="C4">
        <v>0.1765347595214844</v>
      </c>
      <c r="D4">
        <v>3.6227886962890627</v>
      </c>
      <c r="E4">
        <v>3.8985647094726565</v>
      </c>
      <c r="G4" t="s">
        <v>6</v>
      </c>
      <c r="H4">
        <f>AVERAGE(A32:A40)</f>
        <v>0.52026934136284719</v>
      </c>
      <c r="I4">
        <f>AVERAGE(B32:B40)</f>
        <v>3.3283125474717883E-3</v>
      </c>
      <c r="J4">
        <f>AVERAGE(C32:C40)</f>
        <v>0.99575645277235247</v>
      </c>
      <c r="K4">
        <f>AVERAGE(D32:D40)</f>
        <v>1.4074558512369792</v>
      </c>
    </row>
    <row r="5" spans="1:11" x14ac:dyDescent="0.3">
      <c r="A5">
        <v>9.6951110839843743E-2</v>
      </c>
      <c r="B5">
        <v>3.630105590820313E-3</v>
      </c>
      <c r="C5">
        <v>0.17467504882812498</v>
      </c>
      <c r="D5">
        <v>3.6207901000976563</v>
      </c>
      <c r="E5">
        <v>3.8960463653564452</v>
      </c>
    </row>
    <row r="6" spans="1:11" x14ac:dyDescent="0.3">
      <c r="A6">
        <v>9.4611511230468764E-2</v>
      </c>
      <c r="B6">
        <v>3.6320928955078124E-3</v>
      </c>
      <c r="C6">
        <v>0.1746061706542969</v>
      </c>
      <c r="D6">
        <v>3.5992052612304688</v>
      </c>
      <c r="E6">
        <v>3.8720550360107424</v>
      </c>
    </row>
    <row r="7" spans="1:11" x14ac:dyDescent="0.3">
      <c r="A7">
        <v>9.8705810546874981E-2</v>
      </c>
      <c r="B7">
        <v>3.6284570312499998E-3</v>
      </c>
      <c r="C7">
        <v>0.17681027221679688</v>
      </c>
      <c r="D7">
        <v>3.6607620239257814</v>
      </c>
      <c r="E7">
        <v>3.9399065637207031</v>
      </c>
    </row>
    <row r="8" spans="1:11" x14ac:dyDescent="0.3">
      <c r="A8">
        <v>9.8690002441406244E-2</v>
      </c>
      <c r="B8">
        <v>3.6298120117187497E-3</v>
      </c>
      <c r="C8">
        <v>0.17681027221679688</v>
      </c>
      <c r="D8">
        <v>3.6515018615722661</v>
      </c>
      <c r="E8">
        <v>3.9306319482421879</v>
      </c>
    </row>
    <row r="9" spans="1:11" x14ac:dyDescent="0.3">
      <c r="A9">
        <v>9.862677001953124E-2</v>
      </c>
      <c r="B9">
        <v>3.6292474365234376E-3</v>
      </c>
      <c r="C9">
        <v>0.17687915039062502</v>
      </c>
      <c r="D9">
        <v>3.6480376281738289</v>
      </c>
      <c r="E9">
        <v>3.9271727960205087</v>
      </c>
    </row>
    <row r="10" spans="1:11" x14ac:dyDescent="0.3">
      <c r="A10">
        <v>9.7140808105468754E-2</v>
      </c>
      <c r="B10">
        <v>3.6310427856445309E-3</v>
      </c>
      <c r="C10">
        <v>0.17681027221679688</v>
      </c>
      <c r="D10">
        <v>3.6537003173828131</v>
      </c>
      <c r="E10">
        <v>3.9312824404907234</v>
      </c>
    </row>
    <row r="11" spans="1:11" x14ac:dyDescent="0.3">
      <c r="A11">
        <v>9.5148986816406253E-2</v>
      </c>
      <c r="B11">
        <v>3.632747802734375E-3</v>
      </c>
      <c r="C11">
        <v>0.17467504882812498</v>
      </c>
      <c r="D11">
        <v>3.6056007690429697</v>
      </c>
      <c r="E11">
        <v>3.8790575524902353</v>
      </c>
    </row>
    <row r="12" spans="1:11" x14ac:dyDescent="0.3">
      <c r="A12">
        <v>9.427954101562501E-2</v>
      </c>
      <c r="B12">
        <v>3.6324203491210939E-3</v>
      </c>
      <c r="C12">
        <v>0.17467504882812498</v>
      </c>
      <c r="D12">
        <v>3.5741561889648437</v>
      </c>
      <c r="E12">
        <v>3.8467431991577148</v>
      </c>
    </row>
    <row r="15" spans="1:11" x14ac:dyDescent="0.3">
      <c r="A15" s="7" t="s">
        <v>4</v>
      </c>
      <c r="B15" s="7"/>
      <c r="C15" s="7"/>
    </row>
    <row r="17" spans="1:9" x14ac:dyDescent="0.3">
      <c r="A17" t="s">
        <v>0</v>
      </c>
      <c r="B17" t="s">
        <v>1</v>
      </c>
      <c r="C17" t="s">
        <v>2</v>
      </c>
      <c r="D17" t="s">
        <v>3</v>
      </c>
      <c r="E17" t="s">
        <v>31</v>
      </c>
    </row>
    <row r="18" spans="1:9" x14ac:dyDescent="0.3">
      <c r="A18">
        <v>0.42242419433593748</v>
      </c>
      <c r="B18">
        <v>3.350889282226563E-3</v>
      </c>
      <c r="C18">
        <v>1.1092141113281249</v>
      </c>
      <c r="D18">
        <v>0.48532577514648445</v>
      </c>
      <c r="E18">
        <v>2.0203149700927732</v>
      </c>
      <c r="I18" s="6"/>
    </row>
    <row r="19" spans="1:9" x14ac:dyDescent="0.3">
      <c r="A19">
        <v>0.45783435058593752</v>
      </c>
      <c r="B19">
        <v>3.372975463867188E-3</v>
      </c>
      <c r="C19">
        <v>1.2478658752441407</v>
      </c>
      <c r="D19">
        <v>0.55747509765625014</v>
      </c>
      <c r="E19">
        <v>2.2665482989501955</v>
      </c>
    </row>
    <row r="20" spans="1:9" x14ac:dyDescent="0.3">
      <c r="A20">
        <v>0.45704394531250003</v>
      </c>
      <c r="B20">
        <v>3.3735400390625002E-3</v>
      </c>
      <c r="C20">
        <v>1.2478658752441407</v>
      </c>
      <c r="D20">
        <v>0.52096740722656254</v>
      </c>
      <c r="E20">
        <v>2.2292507678222657</v>
      </c>
    </row>
    <row r="21" spans="1:9" x14ac:dyDescent="0.3">
      <c r="A21">
        <v>0.45704394531250003</v>
      </c>
      <c r="B21">
        <v>3.3735400390625002E-3</v>
      </c>
      <c r="C21">
        <v>1.2478658752441407</v>
      </c>
      <c r="D21">
        <v>0.52030120849609385</v>
      </c>
      <c r="E21">
        <v>2.2285845690917974</v>
      </c>
    </row>
    <row r="22" spans="1:9" x14ac:dyDescent="0.3">
      <c r="A22">
        <v>0.45762884521484376</v>
      </c>
      <c r="B22">
        <v>3.373122253417969E-3</v>
      </c>
      <c r="C22">
        <v>1.2478658752441407</v>
      </c>
      <c r="D22">
        <v>0.5338916625976563</v>
      </c>
      <c r="E22">
        <v>2.2427595053100586</v>
      </c>
    </row>
    <row r="23" spans="1:9" x14ac:dyDescent="0.3">
      <c r="A23">
        <v>0.45712298583984373</v>
      </c>
      <c r="B23">
        <v>3.3734835815429692E-3</v>
      </c>
      <c r="C23">
        <v>1.2478658752441407</v>
      </c>
      <c r="D23">
        <v>0.52063430786132814</v>
      </c>
      <c r="E23">
        <v>2.2289966525268556</v>
      </c>
    </row>
    <row r="24" spans="1:9" x14ac:dyDescent="0.3">
      <c r="A24">
        <v>0.45710717773437493</v>
      </c>
      <c r="B24">
        <v>3.3734948730468756E-3</v>
      </c>
      <c r="C24">
        <v>1.2478658752441407</v>
      </c>
      <c r="D24">
        <v>0.52083416748046885</v>
      </c>
      <c r="E24">
        <v>2.2291807153320313</v>
      </c>
    </row>
    <row r="25" spans="1:9" x14ac:dyDescent="0.3">
      <c r="A25">
        <v>0.45699652099609372</v>
      </c>
      <c r="B25">
        <v>3.3775823974609384E-3</v>
      </c>
      <c r="C25">
        <v>1.2478658752441407</v>
      </c>
      <c r="D25">
        <v>0.52016796875000004</v>
      </c>
      <c r="E25">
        <v>2.2284079473876952</v>
      </c>
    </row>
    <row r="26" spans="1:9" x14ac:dyDescent="0.3">
      <c r="A26">
        <v>0.42447924804687498</v>
      </c>
      <c r="B26">
        <v>3.3927920532226567E-3</v>
      </c>
      <c r="C26">
        <v>1.1092141113281249</v>
      </c>
      <c r="D26">
        <v>0.48819042968750004</v>
      </c>
      <c r="E26">
        <v>2.0252765811157225</v>
      </c>
    </row>
    <row r="29" spans="1:9" x14ac:dyDescent="0.3">
      <c r="A29" s="7" t="s">
        <v>6</v>
      </c>
      <c r="B29" s="7"/>
      <c r="C29" s="7"/>
    </row>
    <row r="31" spans="1:9" x14ac:dyDescent="0.3">
      <c r="A31" t="s">
        <v>0</v>
      </c>
      <c r="B31" t="s">
        <v>1</v>
      </c>
      <c r="C31" t="s">
        <v>2</v>
      </c>
      <c r="D31" t="s">
        <v>3</v>
      </c>
      <c r="E31" t="s">
        <v>31</v>
      </c>
    </row>
    <row r="32" spans="1:9" x14ac:dyDescent="0.3">
      <c r="A32">
        <v>0.53154754638671875</v>
      </c>
      <c r="B32">
        <v>3.3200296020507816E-3</v>
      </c>
      <c r="C32">
        <v>1.0209811706542968</v>
      </c>
      <c r="D32">
        <v>1.4155390625000002</v>
      </c>
      <c r="E32">
        <v>2.9713878091430663</v>
      </c>
    </row>
    <row r="33" spans="1:5" x14ac:dyDescent="0.3">
      <c r="A33">
        <v>0.53180047607421865</v>
      </c>
      <c r="B33">
        <v>3.3199279785156252E-3</v>
      </c>
      <c r="C33">
        <v>1.0209811706542968</v>
      </c>
      <c r="D33">
        <v>1.4104093322753908</v>
      </c>
      <c r="E33">
        <v>2.966510906982422</v>
      </c>
    </row>
    <row r="34" spans="1:5" x14ac:dyDescent="0.3">
      <c r="A34">
        <v>0.48017120361328125</v>
      </c>
      <c r="B34">
        <v>3.3576303100585937E-3</v>
      </c>
      <c r="C34">
        <v>0.907538818359375</v>
      </c>
      <c r="D34">
        <v>1.3840944824218753</v>
      </c>
      <c r="E34">
        <v>2.7751621347045901</v>
      </c>
    </row>
    <row r="35" spans="1:5" x14ac:dyDescent="0.3">
      <c r="A35">
        <v>0.53176885986328126</v>
      </c>
      <c r="B35">
        <v>3.3198715209960933E-3</v>
      </c>
      <c r="C35">
        <v>1.0209811706542968</v>
      </c>
      <c r="D35">
        <v>1.4153392028808596</v>
      </c>
      <c r="E35">
        <v>2.9714091049194336</v>
      </c>
    </row>
    <row r="36" spans="1:5" x14ac:dyDescent="0.3">
      <c r="A36">
        <v>0.53181628417968752</v>
      </c>
      <c r="B36">
        <v>3.3199166870117188E-3</v>
      </c>
      <c r="C36">
        <v>1.0209122924804688</v>
      </c>
      <c r="D36">
        <v>1.4106091918945314</v>
      </c>
      <c r="E36">
        <v>2.9666576852416995</v>
      </c>
    </row>
    <row r="37" spans="1:5" x14ac:dyDescent="0.3">
      <c r="A37">
        <v>0.53219567871093743</v>
      </c>
      <c r="B37">
        <v>3.3417092895507818E-3</v>
      </c>
      <c r="C37">
        <v>1.0209811706542968</v>
      </c>
      <c r="D37">
        <v>1.4247326049804689</v>
      </c>
      <c r="E37">
        <v>2.9812511636352541</v>
      </c>
    </row>
    <row r="38" spans="1:5" x14ac:dyDescent="0.3">
      <c r="A38">
        <v>0.48029766845703126</v>
      </c>
      <c r="B38">
        <v>3.3355780029296878E-3</v>
      </c>
      <c r="C38">
        <v>0.907538818359375</v>
      </c>
      <c r="D38">
        <v>1.396419158935547</v>
      </c>
      <c r="E38">
        <v>2.787591223754883</v>
      </c>
    </row>
    <row r="39" spans="1:5" x14ac:dyDescent="0.3">
      <c r="A39">
        <v>0.53104168701171872</v>
      </c>
      <c r="B39">
        <v>3.3202893066406254E-3</v>
      </c>
      <c r="C39">
        <v>1.0209122924804688</v>
      </c>
      <c r="D39">
        <v>1.3946870422363284</v>
      </c>
      <c r="E39">
        <v>2.9499613110351568</v>
      </c>
    </row>
    <row r="40" spans="1:5" x14ac:dyDescent="0.3">
      <c r="A40">
        <v>0.53178466796875001</v>
      </c>
      <c r="B40">
        <v>3.3198602294921878E-3</v>
      </c>
      <c r="C40">
        <v>1.0209811706542968</v>
      </c>
      <c r="D40">
        <v>1.4152725830078126</v>
      </c>
      <c r="E40">
        <v>2.9713582818603514</v>
      </c>
    </row>
  </sheetData>
  <mergeCells count="3">
    <mergeCell ref="A1:C1"/>
    <mergeCell ref="A15:C15"/>
    <mergeCell ref="A29:C2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27F45-8E23-4644-825E-106768FB7101}">
  <dimension ref="A1:W25"/>
  <sheetViews>
    <sheetView workbookViewId="0">
      <selection activeCell="O25" sqref="O25"/>
    </sheetView>
  </sheetViews>
  <sheetFormatPr defaultRowHeight="14.4" x14ac:dyDescent="0.3"/>
  <cols>
    <col min="2" max="2" width="12.44140625" customWidth="1"/>
    <col min="3" max="3" width="11.5546875" customWidth="1"/>
    <col min="7" max="7" width="12.21875" customWidth="1"/>
    <col min="8" max="8" width="12.44140625" customWidth="1"/>
    <col min="9" max="9" width="11" customWidth="1"/>
    <col min="12" max="12" width="12" customWidth="1"/>
    <col min="17" max="17" width="12.77734375" customWidth="1"/>
    <col min="22" max="22" width="11.44140625" customWidth="1"/>
  </cols>
  <sheetData>
    <row r="1" spans="1:23" x14ac:dyDescent="0.3">
      <c r="A1" s="7" t="s">
        <v>15</v>
      </c>
      <c r="B1" s="7"/>
      <c r="C1" s="7"/>
      <c r="F1" s="7" t="s">
        <v>16</v>
      </c>
      <c r="G1" s="7"/>
      <c r="H1" s="7"/>
      <c r="K1" s="7" t="s">
        <v>12</v>
      </c>
      <c r="L1" s="7"/>
      <c r="M1" s="7"/>
      <c r="P1" s="7" t="s">
        <v>13</v>
      </c>
      <c r="Q1" s="7"/>
      <c r="R1" s="7"/>
      <c r="U1" s="7" t="s">
        <v>14</v>
      </c>
      <c r="V1" s="7"/>
      <c r="W1" s="7"/>
    </row>
    <row r="2" spans="1:23" s="3" customFormat="1" x14ac:dyDescent="0.3">
      <c r="A2" s="3" t="s">
        <v>5</v>
      </c>
      <c r="B2" s="3" t="s">
        <v>4</v>
      </c>
      <c r="C2" s="3" t="s">
        <v>6</v>
      </c>
      <c r="F2" s="3" t="s">
        <v>5</v>
      </c>
      <c r="G2" s="3" t="s">
        <v>4</v>
      </c>
      <c r="H2" s="3" t="s">
        <v>6</v>
      </c>
      <c r="K2" s="3" t="s">
        <v>5</v>
      </c>
      <c r="L2" s="3" t="s">
        <v>4</v>
      </c>
      <c r="M2" s="3" t="s">
        <v>6</v>
      </c>
      <c r="P2" s="3" t="s">
        <v>5</v>
      </c>
      <c r="Q2" s="3" t="s">
        <v>4</v>
      </c>
      <c r="R2" s="3" t="s">
        <v>6</v>
      </c>
      <c r="U2" s="3" t="s">
        <v>5</v>
      </c>
      <c r="V2" s="3" t="s">
        <v>4</v>
      </c>
      <c r="W2" s="3" t="s">
        <v>6</v>
      </c>
    </row>
    <row r="3" spans="1:23" x14ac:dyDescent="0.3">
      <c r="A3">
        <v>3.8985647094726565</v>
      </c>
      <c r="B3">
        <v>2.0203149700927732</v>
      </c>
      <c r="C3">
        <v>4.4543733731079111</v>
      </c>
      <c r="F3">
        <v>2.6406363201904299</v>
      </c>
      <c r="G3">
        <v>0.80379052703857423</v>
      </c>
      <c r="H3">
        <v>2.2404240948486329</v>
      </c>
      <c r="K3">
        <v>2.1094718832397468</v>
      </c>
      <c r="L3">
        <v>1.0068843377685548</v>
      </c>
      <c r="M3">
        <v>1.8632993026733398</v>
      </c>
      <c r="P3">
        <v>1.8678388372802734</v>
      </c>
      <c r="Q3">
        <v>0.80352745758056643</v>
      </c>
      <c r="R3">
        <v>1.6794438095092774</v>
      </c>
      <c r="U3">
        <v>1.8680846871948242</v>
      </c>
      <c r="V3">
        <v>0.80387636505126947</v>
      </c>
      <c r="W3">
        <v>1.679711282653809</v>
      </c>
    </row>
    <row r="4" spans="1:23" x14ac:dyDescent="0.3">
      <c r="A4">
        <v>3.8960463653564452</v>
      </c>
      <c r="B4">
        <v>2.2665482989501955</v>
      </c>
      <c r="C4">
        <v>4.0809926065063475</v>
      </c>
      <c r="F4">
        <v>2.6325535003662113</v>
      </c>
      <c r="G4">
        <v>0.80385369171142573</v>
      </c>
      <c r="H4">
        <v>2.2329219970703127</v>
      </c>
      <c r="K4">
        <v>2.1016848104858399</v>
      </c>
      <c r="L4">
        <v>1.0075189428710938</v>
      </c>
      <c r="M4">
        <v>1.8925866748046876</v>
      </c>
      <c r="P4">
        <v>2.1246879977416997</v>
      </c>
      <c r="Q4">
        <v>1.0075065786743165</v>
      </c>
      <c r="R4">
        <v>1.846428045654297</v>
      </c>
      <c r="U4">
        <v>1.8699187435913087</v>
      </c>
      <c r="V4">
        <v>0.80232487854003898</v>
      </c>
      <c r="W4">
        <v>1.6797149862670899</v>
      </c>
    </row>
    <row r="5" spans="1:23" x14ac:dyDescent="0.3">
      <c r="A5">
        <v>3.8720550360107424</v>
      </c>
      <c r="B5">
        <v>2.2292507678222657</v>
      </c>
      <c r="C5">
        <v>4.0764047668457035</v>
      </c>
      <c r="F5">
        <v>2.6528705969238282</v>
      </c>
      <c r="G5">
        <v>0.80308585815429689</v>
      </c>
      <c r="H5">
        <v>2.0260792150878908</v>
      </c>
      <c r="K5">
        <v>2.3797053488159183</v>
      </c>
      <c r="L5">
        <v>1.0069509576416016</v>
      </c>
      <c r="M5">
        <v>1.880239324951172</v>
      </c>
      <c r="P5">
        <v>1.9036870700073243</v>
      </c>
      <c r="Q5">
        <v>0.80372940612792965</v>
      </c>
      <c r="R5">
        <v>1.6798517376708986</v>
      </c>
      <c r="U5">
        <v>1.8854093884277345</v>
      </c>
      <c r="V5">
        <v>0.80205496643066398</v>
      </c>
      <c r="W5">
        <v>1.6633920559692383</v>
      </c>
    </row>
    <row r="6" spans="1:23" x14ac:dyDescent="0.3">
      <c r="A6">
        <v>3.9399065637207031</v>
      </c>
      <c r="B6">
        <v>2.2285845690917974</v>
      </c>
      <c r="C6">
        <v>3.7702597909545901</v>
      </c>
      <c r="F6">
        <v>2.6582025805664067</v>
      </c>
      <c r="G6">
        <v>0.80343475433349609</v>
      </c>
      <c r="H6">
        <v>2.2400806976318357</v>
      </c>
      <c r="K6">
        <v>2.1581085797119139</v>
      </c>
      <c r="L6">
        <v>1.2108398483276366</v>
      </c>
      <c r="M6">
        <v>1.8864350747680665</v>
      </c>
      <c r="P6">
        <v>2.1570207901000984</v>
      </c>
      <c r="Q6">
        <v>1.0064214199829102</v>
      </c>
      <c r="R6">
        <v>1.8410705657958986</v>
      </c>
      <c r="U6">
        <v>1.8854387237548829</v>
      </c>
      <c r="V6">
        <v>0.80328915039062498</v>
      </c>
      <c r="W6">
        <v>1.6797676950073241</v>
      </c>
    </row>
    <row r="7" spans="1:23" x14ac:dyDescent="0.3">
      <c r="A7">
        <v>3.9306319482421879</v>
      </c>
      <c r="B7">
        <v>2.2427595053100586</v>
      </c>
      <c r="C7">
        <v>4.0812668319702148</v>
      </c>
      <c r="F7">
        <v>2.6522391647338872</v>
      </c>
      <c r="G7">
        <v>0.81692426239013671</v>
      </c>
      <c r="H7">
        <v>2.0425021429443362</v>
      </c>
      <c r="K7">
        <v>2.1591209082031253</v>
      </c>
      <c r="L7">
        <v>1.0069271664428712</v>
      </c>
      <c r="M7">
        <v>2.0675479632568359</v>
      </c>
      <c r="P7">
        <v>1.9028381634521485</v>
      </c>
      <c r="Q7">
        <v>0.80313668121337889</v>
      </c>
      <c r="R7">
        <v>1.6797693209838866</v>
      </c>
      <c r="U7">
        <v>1.8855763784790041</v>
      </c>
      <c r="V7">
        <v>0.80207076324462889</v>
      </c>
      <c r="W7">
        <v>1.6632746920776369</v>
      </c>
    </row>
    <row r="8" spans="1:23" x14ac:dyDescent="0.3">
      <c r="A8">
        <v>3.9271727960205087</v>
      </c>
      <c r="B8">
        <v>2.2289966525268556</v>
      </c>
      <c r="C8">
        <v>4.0765357369995119</v>
      </c>
      <c r="F8">
        <v>2.6524039981079102</v>
      </c>
      <c r="G8">
        <v>0.8038186767578126</v>
      </c>
      <c r="H8">
        <v>2.2329628158569337</v>
      </c>
      <c r="K8">
        <v>2.4129306781005866</v>
      </c>
      <c r="L8">
        <v>1.0075313070678713</v>
      </c>
      <c r="M8">
        <v>1.8638027343750001</v>
      </c>
      <c r="P8">
        <v>2.1205919256591796</v>
      </c>
      <c r="Q8">
        <v>1.0114289422607423</v>
      </c>
      <c r="R8">
        <v>1.6881607940673828</v>
      </c>
      <c r="U8">
        <v>1.885259369506836</v>
      </c>
      <c r="V8">
        <v>0.80386951110839844</v>
      </c>
      <c r="W8">
        <v>1.6781082278442385</v>
      </c>
    </row>
    <row r="9" spans="1:23" x14ac:dyDescent="0.3">
      <c r="A9">
        <v>3.9312824404907234</v>
      </c>
      <c r="B9">
        <v>2.2291807153320313</v>
      </c>
      <c r="C9">
        <v>4.0915966836547852</v>
      </c>
      <c r="F9">
        <v>2.6323863183593752</v>
      </c>
      <c r="G9">
        <v>0.80343475433349609</v>
      </c>
      <c r="H9">
        <v>2.2396562500000003</v>
      </c>
      <c r="K9">
        <v>2.121912783203125</v>
      </c>
      <c r="L9">
        <v>1.0073314474487307</v>
      </c>
      <c r="M9">
        <v>1.8924815960693362</v>
      </c>
      <c r="P9">
        <v>1.8937494625854494</v>
      </c>
      <c r="Q9">
        <v>0.79883039520263677</v>
      </c>
      <c r="R9">
        <v>1.8762032446289063</v>
      </c>
      <c r="U9">
        <v>1.8526383163452151</v>
      </c>
      <c r="V9">
        <v>0.80355218597412104</v>
      </c>
      <c r="W9">
        <v>1.6878403863525393</v>
      </c>
    </row>
    <row r="10" spans="1:23" x14ac:dyDescent="0.3">
      <c r="A10">
        <v>3.8790575524902353</v>
      </c>
      <c r="B10">
        <v>2.2284079473876952</v>
      </c>
      <c r="C10">
        <v>3.7828334112548827</v>
      </c>
      <c r="F10">
        <v>2.653046710510254</v>
      </c>
      <c r="G10">
        <v>0.8034189575195313</v>
      </c>
      <c r="H10">
        <v>2.0426431625366215</v>
      </c>
      <c r="K10">
        <v>2.1533998983764651</v>
      </c>
      <c r="L10">
        <v>1.0070999942016603</v>
      </c>
      <c r="M10">
        <v>1.8801377691650392</v>
      </c>
      <c r="P10">
        <v>2.140535194396973</v>
      </c>
      <c r="Q10">
        <v>0.80333654083251949</v>
      </c>
      <c r="R10">
        <v>1.6624373028564454</v>
      </c>
      <c r="U10">
        <v>1.8790391735839846</v>
      </c>
      <c r="V10">
        <v>0.80345398376464838</v>
      </c>
      <c r="W10">
        <v>1.6805739083862306</v>
      </c>
    </row>
    <row r="11" spans="1:23" x14ac:dyDescent="0.3">
      <c r="A11">
        <v>3.8467431991577148</v>
      </c>
      <c r="B11">
        <v>2.0252765811157225</v>
      </c>
      <c r="C11">
        <v>4.0589541088867191</v>
      </c>
      <c r="F11">
        <v>2.6584315835571291</v>
      </c>
      <c r="G11">
        <v>0.80383447357177729</v>
      </c>
      <c r="H11">
        <v>2.2163159097290039</v>
      </c>
      <c r="K11">
        <v>2.4028819735717777</v>
      </c>
      <c r="L11">
        <v>1.2102244726562499</v>
      </c>
      <c r="M11">
        <v>1.8842015023803711</v>
      </c>
      <c r="P11">
        <v>1.9035165457153322</v>
      </c>
      <c r="Q11">
        <v>1.0075189428710938</v>
      </c>
      <c r="R11">
        <v>1.8535935098266605</v>
      </c>
      <c r="U11">
        <v>1.8921106250000002</v>
      </c>
      <c r="V11">
        <v>0.80317170745849609</v>
      </c>
      <c r="W11">
        <v>1.6783845309448244</v>
      </c>
    </row>
    <row r="13" spans="1:23" x14ac:dyDescent="0.3">
      <c r="A13">
        <f>AVERAGE(A3:A11)</f>
        <v>3.9023845123291019</v>
      </c>
      <c r="B13">
        <f>AVERAGE(B3:B11)</f>
        <v>2.1888133341810438</v>
      </c>
      <c r="C13">
        <f>AVERAGE(C3:C11)</f>
        <v>4.0525797011311848</v>
      </c>
      <c r="F13">
        <f t="shared" ref="F13:W13" si="0">AVERAGE(F3:F11)</f>
        <v>2.6480856414794922</v>
      </c>
      <c r="G13">
        <f t="shared" si="0"/>
        <v>0.80506621731228301</v>
      </c>
      <c r="H13">
        <f t="shared" si="0"/>
        <v>2.1681762539672853</v>
      </c>
      <c r="K13">
        <f t="shared" si="0"/>
        <v>2.2221352070787219</v>
      </c>
      <c r="L13">
        <f t="shared" si="0"/>
        <v>1.0523676082695856</v>
      </c>
      <c r="M13">
        <f t="shared" si="0"/>
        <v>1.9011924380493166</v>
      </c>
      <c r="P13">
        <f t="shared" si="0"/>
        <v>2.0016073318820529</v>
      </c>
      <c r="Q13">
        <f t="shared" si="0"/>
        <v>0.89393737386067706</v>
      </c>
      <c r="R13">
        <f t="shared" si="0"/>
        <v>1.7563287034437394</v>
      </c>
      <c r="U13">
        <f t="shared" si="0"/>
        <v>1.8781639339870877</v>
      </c>
      <c r="V13">
        <f t="shared" si="0"/>
        <v>0.80307372355143225</v>
      </c>
      <c r="W13">
        <f t="shared" si="0"/>
        <v>1.6767519739447703</v>
      </c>
    </row>
    <row r="14" spans="1:23" x14ac:dyDescent="0.3">
      <c r="A14">
        <f>1000*3.7/(A13* 24 )</f>
        <v>39.505760178064492</v>
      </c>
      <c r="B14">
        <f>1000*3.7/(B13* 24 )</f>
        <v>70.433903274967449</v>
      </c>
      <c r="C14">
        <f>1000*3.7/(C13* 24 )</f>
        <v>38.041612512552085</v>
      </c>
      <c r="F14">
        <f t="shared" ref="F14:W14" si="1">1000*3.7/(F13* 24 )</f>
        <v>58.218157393328617</v>
      </c>
      <c r="G14">
        <f t="shared" si="1"/>
        <v>191.49563520545271</v>
      </c>
      <c r="H14">
        <f t="shared" si="1"/>
        <v>71.104305466207194</v>
      </c>
      <c r="K14">
        <f t="shared" si="1"/>
        <v>69.377716610384965</v>
      </c>
      <c r="L14">
        <f t="shared" si="1"/>
        <v>146.49507021616128</v>
      </c>
      <c r="M14">
        <f t="shared" si="1"/>
        <v>81.089459215841686</v>
      </c>
      <c r="P14">
        <f t="shared" si="1"/>
        <v>77.02143383023494</v>
      </c>
      <c r="Q14">
        <f t="shared" si="1"/>
        <v>172.45801683048774</v>
      </c>
      <c r="R14">
        <f t="shared" si="1"/>
        <v>87.777798292758533</v>
      </c>
      <c r="U14">
        <f t="shared" si="1"/>
        <v>82.083711584958237</v>
      </c>
      <c r="V14">
        <f t="shared" si="1"/>
        <v>191.97075205610707</v>
      </c>
      <c r="W14">
        <f t="shared" si="1"/>
        <v>91.943632130618681</v>
      </c>
    </row>
    <row r="20" spans="1:4" x14ac:dyDescent="0.3">
      <c r="B20" s="3" t="s">
        <v>5</v>
      </c>
      <c r="C20" s="3" t="s">
        <v>4</v>
      </c>
      <c r="D20" s="3" t="s">
        <v>6</v>
      </c>
    </row>
    <row r="21" spans="1:4" x14ac:dyDescent="0.3">
      <c r="A21" s="3" t="s">
        <v>10</v>
      </c>
      <c r="B21" s="3">
        <v>39.505760178064492</v>
      </c>
      <c r="C21" s="3">
        <v>70.433903274967449</v>
      </c>
      <c r="D21" s="3">
        <v>52.673958638656167</v>
      </c>
    </row>
    <row r="22" spans="1:4" x14ac:dyDescent="0.3">
      <c r="A22" s="3" t="s">
        <v>11</v>
      </c>
      <c r="B22" s="3">
        <v>58.218157393328617</v>
      </c>
      <c r="C22" s="3">
        <v>140.495635205453</v>
      </c>
      <c r="D22" s="3">
        <v>71.104305466207194</v>
      </c>
    </row>
    <row r="23" spans="1:4" x14ac:dyDescent="0.3">
      <c r="A23" s="3" t="s">
        <v>12</v>
      </c>
      <c r="B23" s="3">
        <v>69.377716610384965</v>
      </c>
      <c r="C23" s="3">
        <v>146.49507021616128</v>
      </c>
      <c r="D23" s="3">
        <v>81.089459215841686</v>
      </c>
    </row>
    <row r="24" spans="1:4" x14ac:dyDescent="0.3">
      <c r="A24" s="3" t="s">
        <v>13</v>
      </c>
      <c r="B24" s="3">
        <v>77.02143383023494</v>
      </c>
      <c r="C24" s="3">
        <v>172.45801683048774</v>
      </c>
      <c r="D24" s="3">
        <v>87.777798292758533</v>
      </c>
    </row>
    <row r="25" spans="1:4" x14ac:dyDescent="0.3">
      <c r="A25" s="3" t="s">
        <v>14</v>
      </c>
      <c r="B25" s="3">
        <v>82.083711584958237</v>
      </c>
      <c r="C25" s="3">
        <v>191.97075205610707</v>
      </c>
      <c r="D25" s="3">
        <v>91.943632130618681</v>
      </c>
    </row>
  </sheetData>
  <mergeCells count="5">
    <mergeCell ref="U1:W1"/>
    <mergeCell ref="A1:C1"/>
    <mergeCell ref="F1:H1"/>
    <mergeCell ref="K1:M1"/>
    <mergeCell ref="P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LPP</vt:lpstr>
      <vt:lpstr>CXMAC</vt:lpstr>
      <vt:lpstr>ContikiMAC</vt:lpstr>
      <vt:lpstr>TICS Analysis</vt:lpstr>
      <vt:lpstr>DutyCycle</vt:lpstr>
      <vt:lpstr>Energy Data</vt:lpstr>
      <vt:lpstr>Energy Analysis</vt:lpstr>
      <vt:lpstr>Battery Lifetime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seth</dc:creator>
  <cp:lastModifiedBy>Himanshu Seth</cp:lastModifiedBy>
  <dcterms:created xsi:type="dcterms:W3CDTF">2018-12-10T08:20:25Z</dcterms:created>
  <dcterms:modified xsi:type="dcterms:W3CDTF">2021-04-21T10:01:36Z</dcterms:modified>
</cp:coreProperties>
</file>