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f1909e597772fb/"/>
    </mc:Choice>
  </mc:AlternateContent>
  <xr:revisionPtr revIDLastSave="636" documentId="8_{90986033-560C-486B-8143-87D885832CA0}" xr6:coauthVersionLast="47" xr6:coauthVersionMax="47" xr10:uidLastSave="{26A7E032-4CFC-466D-B05C-F9048ED4AFC2}"/>
  <bookViews>
    <workbookView xWindow="-120" yWindow="-120" windowWidth="29040" windowHeight="15720" xr2:uid="{EEAF446F-95DF-4CB5-9D66-62E4FEDCD42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8" i="1" l="1"/>
  <c r="F68" i="1"/>
  <c r="E68" i="1"/>
  <c r="D68" i="1"/>
  <c r="E62" i="1"/>
  <c r="F62" i="1"/>
  <c r="G62" i="1"/>
  <c r="D62" i="1"/>
  <c r="G58" i="1"/>
  <c r="F58" i="1"/>
  <c r="E58" i="1"/>
  <c r="D58" i="1"/>
  <c r="E53" i="1"/>
  <c r="F53" i="1"/>
  <c r="G53" i="1"/>
  <c r="D53" i="1"/>
  <c r="E26" i="1"/>
  <c r="F26" i="1"/>
  <c r="G26" i="1"/>
  <c r="D26" i="1"/>
  <c r="C4" i="2"/>
  <c r="C3" i="2"/>
  <c r="C2" i="2"/>
  <c r="B4" i="2"/>
  <c r="B3" i="2"/>
  <c r="B2" i="2"/>
  <c r="G43" i="1"/>
  <c r="F43" i="1"/>
  <c r="E43" i="1"/>
  <c r="D43" i="1"/>
  <c r="G48" i="1"/>
  <c r="F48" i="1"/>
  <c r="E48" i="1"/>
  <c r="D48" i="1"/>
  <c r="E32" i="1" l="1"/>
  <c r="F32" i="1"/>
  <c r="G32" i="1"/>
  <c r="D32" i="1"/>
  <c r="E27" i="1"/>
  <c r="F27" i="1"/>
  <c r="G27" i="1"/>
  <c r="D27" i="1"/>
  <c r="E18" i="1"/>
  <c r="F18" i="1"/>
  <c r="G18" i="1"/>
  <c r="D18" i="1"/>
  <c r="G15" i="1"/>
  <c r="F15" i="1"/>
  <c r="E15" i="1"/>
  <c r="D15" i="1"/>
  <c r="G10" i="1"/>
  <c r="F10" i="1"/>
  <c r="E10" i="1"/>
  <c r="D10" i="1"/>
  <c r="E6" i="1"/>
  <c r="J61" i="1" s="1"/>
  <c r="F6" i="1"/>
  <c r="K65" i="1" s="1"/>
  <c r="G6" i="1"/>
  <c r="D6" i="1"/>
  <c r="D23" i="1"/>
  <c r="E23" i="1"/>
  <c r="F23" i="1"/>
  <c r="G23" i="1"/>
  <c r="D33" i="1" l="1"/>
  <c r="J65" i="1"/>
  <c r="L61" i="1"/>
  <c r="I65" i="1"/>
  <c r="I61" i="1"/>
  <c r="K61" i="1"/>
  <c r="L65" i="1"/>
  <c r="L46" i="1"/>
  <c r="L56" i="1"/>
  <c r="L41" i="1"/>
  <c r="L51" i="1"/>
  <c r="F33" i="1"/>
  <c r="K41" i="1"/>
  <c r="K56" i="1"/>
  <c r="K51" i="1"/>
  <c r="K46" i="1"/>
  <c r="E33" i="1"/>
  <c r="J56" i="1"/>
  <c r="J51" i="1"/>
  <c r="J41" i="1"/>
  <c r="J46" i="1"/>
  <c r="I46" i="1"/>
  <c r="I41" i="1"/>
  <c r="I51" i="1"/>
  <c r="I56" i="1"/>
  <c r="G33" i="1"/>
</calcChain>
</file>

<file path=xl/sharedStrings.xml><?xml version="1.0" encoding="utf-8"?>
<sst xmlns="http://schemas.openxmlformats.org/spreadsheetml/2006/main" count="150" uniqueCount="87">
  <si>
    <t>Pão Integral</t>
  </si>
  <si>
    <t>Ovo</t>
  </si>
  <si>
    <t>Requeijão light</t>
  </si>
  <si>
    <t>Café com leite</t>
  </si>
  <si>
    <t xml:space="preserve"> 1 fatia (30g)</t>
  </si>
  <si>
    <t>15g</t>
  </si>
  <si>
    <t>Banana</t>
  </si>
  <si>
    <t>100g</t>
  </si>
  <si>
    <t>2 (100g)</t>
  </si>
  <si>
    <t xml:space="preserve">Aveia </t>
  </si>
  <si>
    <t>Patinho moído</t>
  </si>
  <si>
    <t>Arroz branco</t>
  </si>
  <si>
    <t>110g</t>
  </si>
  <si>
    <t>Feijão</t>
  </si>
  <si>
    <t>60g</t>
  </si>
  <si>
    <t>Lanche 1</t>
  </si>
  <si>
    <t>Maça</t>
  </si>
  <si>
    <t>Batata doce</t>
  </si>
  <si>
    <t>90g</t>
  </si>
  <si>
    <t>Frango desfiado</t>
  </si>
  <si>
    <t>70g</t>
  </si>
  <si>
    <t xml:space="preserve">Frango 125g | Tilápia 135g | Lombo Suíno 100g </t>
  </si>
  <si>
    <t>Massa 85g</t>
  </si>
  <si>
    <t>Pera 100g | Mamão 115g | Melão 125g | Uva 80g | Morango 160g</t>
  </si>
  <si>
    <t>Patinho 60g | Tilápia 80g | Lombo Suíno 60g</t>
  </si>
  <si>
    <t>Iogurte natural</t>
  </si>
  <si>
    <t>Whey</t>
  </si>
  <si>
    <t>Chia</t>
  </si>
  <si>
    <t>10g</t>
  </si>
  <si>
    <t>30g</t>
  </si>
  <si>
    <t>170g</t>
  </si>
  <si>
    <t>Patinho 125 g | Tilápia 165 g | Lombo Suíno 130 g</t>
  </si>
  <si>
    <t>Massa 80g</t>
  </si>
  <si>
    <t>2 fatias</t>
  </si>
  <si>
    <t>Tapioca</t>
  </si>
  <si>
    <t>25g</t>
  </si>
  <si>
    <t>OPÇÕES</t>
  </si>
  <si>
    <t>Arroz</t>
  </si>
  <si>
    <t>Maminha</t>
  </si>
  <si>
    <t>Batata inglesa</t>
  </si>
  <si>
    <t>50g</t>
  </si>
  <si>
    <t>130g</t>
  </si>
  <si>
    <t>Rap10 Integral</t>
  </si>
  <si>
    <t xml:space="preserve">Ovo Cozido </t>
  </si>
  <si>
    <t>Atum s/ Óleo</t>
  </si>
  <si>
    <t>120g</t>
  </si>
  <si>
    <t>Leite semi</t>
  </si>
  <si>
    <t>170ml</t>
  </si>
  <si>
    <t>Mamão</t>
  </si>
  <si>
    <t>Morango 60g | Melão 60g | Uva 35g</t>
  </si>
  <si>
    <t>DIETA 1.760kcal</t>
  </si>
  <si>
    <t>Pasta Dr. Peanut</t>
  </si>
  <si>
    <t>5g</t>
  </si>
  <si>
    <t>Gordura</t>
  </si>
  <si>
    <t>Carboidrato</t>
  </si>
  <si>
    <t>Proteína</t>
  </si>
  <si>
    <t>Calorias</t>
  </si>
  <si>
    <t>2 (~100g)</t>
  </si>
  <si>
    <t>150 ml</t>
  </si>
  <si>
    <t>TOTAL</t>
  </si>
  <si>
    <t>Carboidrado</t>
  </si>
  <si>
    <t>180g</t>
  </si>
  <si>
    <t>Patinho</t>
  </si>
  <si>
    <t>Arroz 85g | Arroz 65g | Aipim 85g</t>
  </si>
  <si>
    <t>Ovo Cozido</t>
  </si>
  <si>
    <t>Pão integral</t>
  </si>
  <si>
    <t>2 (60g)</t>
  </si>
  <si>
    <t>Peito de peru</t>
  </si>
  <si>
    <t>2 (40g)</t>
  </si>
  <si>
    <t>Queijo</t>
  </si>
  <si>
    <t>1 fatia</t>
  </si>
  <si>
    <t>AJUSTAR</t>
  </si>
  <si>
    <t>Pré Treino 1</t>
  </si>
  <si>
    <t>Pré Treino 2</t>
  </si>
  <si>
    <t>Pré Treino 3</t>
  </si>
  <si>
    <t>Pré Treino 4</t>
  </si>
  <si>
    <t>Almoço 1</t>
  </si>
  <si>
    <t>Almoço 2</t>
  </si>
  <si>
    <t>Café da manhã 1</t>
  </si>
  <si>
    <t>Jantar 1</t>
  </si>
  <si>
    <t>Ceia 1</t>
  </si>
  <si>
    <t>Lanche 2 - 1</t>
  </si>
  <si>
    <t>Lanche 2 - 2</t>
  </si>
  <si>
    <t>Lanche 2 - 3</t>
  </si>
  <si>
    <t>Jantar 2</t>
  </si>
  <si>
    <t>Ceia 2</t>
  </si>
  <si>
    <t>Ceia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</si>
</sst>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5" xfId="0" applyBorder="1"/>
    <xf numFmtId="0" fontId="4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10" xfId="0" applyBorder="1"/>
    <xf numFmtId="0" fontId="3" fillId="0" borderId="8" xfId="0" applyFont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9" xfId="0" applyBorder="1"/>
    <xf numFmtId="0" fontId="0" fillId="0" borderId="26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DEA4-48F2-43EF-A60C-C727AC3FFA78}">
  <dimension ref="A1:U84"/>
  <sheetViews>
    <sheetView tabSelected="1" workbookViewId="0">
      <pane ySplit="1" topLeftCell="A56" activePane="bottomLeft" state="frozen"/>
      <selection pane="bottomLeft" activeCell="A84" sqref="A84"/>
    </sheetView>
  </sheetViews>
  <sheetFormatPr defaultRowHeight="15" x14ac:dyDescent="0.25"/>
  <cols>
    <col min="1" max="1" width="14.85546875" style="1" customWidth="1"/>
    <col min="2" max="2" width="15.42578125" bestFit="1" customWidth="1"/>
    <col min="3" max="3" width="11.7109375" style="1" bestFit="1" customWidth="1"/>
    <col min="4" max="4" width="8.42578125" style="1" bestFit="1" customWidth="1"/>
    <col min="5" max="5" width="12" style="1" bestFit="1" customWidth="1"/>
    <col min="6" max="6" width="8.85546875" style="1" bestFit="1" customWidth="1"/>
    <col min="7" max="7" width="8.7109375" style="1" bestFit="1" customWidth="1"/>
    <col min="9" max="9" width="8.28515625" bestFit="1" customWidth="1"/>
    <col min="10" max="10" width="11.5703125" bestFit="1" customWidth="1"/>
    <col min="11" max="11" width="8.42578125" bestFit="1" customWidth="1"/>
    <col min="15" max="15" width="15.42578125" bestFit="1" customWidth="1"/>
  </cols>
  <sheetData>
    <row r="1" spans="1:21" ht="15.75" customHeight="1" thickBot="1" x14ac:dyDescent="0.3">
      <c r="A1" s="94" t="s">
        <v>50</v>
      </c>
      <c r="B1" s="94"/>
      <c r="C1" s="94"/>
      <c r="D1" s="26" t="s">
        <v>53</v>
      </c>
      <c r="E1" s="26" t="s">
        <v>54</v>
      </c>
      <c r="F1" s="26" t="s">
        <v>55</v>
      </c>
      <c r="G1" s="26" t="s">
        <v>56</v>
      </c>
    </row>
    <row r="2" spans="1:21" ht="15.75" thickTop="1" x14ac:dyDescent="0.25">
      <c r="A2" s="8" t="s">
        <v>78</v>
      </c>
      <c r="B2" s="2" t="s">
        <v>0</v>
      </c>
      <c r="C2" s="29" t="s">
        <v>4</v>
      </c>
      <c r="D2" s="27">
        <v>1.32</v>
      </c>
      <c r="E2" s="25">
        <v>10.8</v>
      </c>
      <c r="F2" s="30">
        <v>3.9</v>
      </c>
      <c r="G2" s="27">
        <v>71</v>
      </c>
      <c r="H2" s="28"/>
    </row>
    <row r="3" spans="1:21" x14ac:dyDescent="0.25">
      <c r="A3" s="8"/>
      <c r="B3" s="2" t="s">
        <v>1</v>
      </c>
      <c r="C3" s="7">
        <v>1</v>
      </c>
      <c r="D3" s="13">
        <v>4.37</v>
      </c>
      <c r="E3" s="14">
        <v>0.34</v>
      </c>
      <c r="F3" s="22">
        <v>5.54</v>
      </c>
      <c r="G3" s="19">
        <v>65</v>
      </c>
    </row>
    <row r="4" spans="1:21" x14ac:dyDescent="0.25">
      <c r="A4" s="8"/>
      <c r="B4" s="2" t="s">
        <v>2</v>
      </c>
      <c r="C4" s="7" t="s">
        <v>5</v>
      </c>
      <c r="D4" s="16">
        <v>4</v>
      </c>
      <c r="E4" s="14">
        <v>1</v>
      </c>
      <c r="F4" s="23">
        <v>3.3</v>
      </c>
      <c r="G4" s="20">
        <v>27</v>
      </c>
      <c r="J4" s="37"/>
      <c r="K4" s="37"/>
    </row>
    <row r="5" spans="1:21" ht="15.75" thickBot="1" x14ac:dyDescent="0.3">
      <c r="A5" s="8"/>
      <c r="B5" s="2" t="s">
        <v>3</v>
      </c>
      <c r="C5" s="7" t="s">
        <v>58</v>
      </c>
      <c r="D5" s="15">
        <v>1.53</v>
      </c>
      <c r="E5" s="18">
        <v>3.71</v>
      </c>
      <c r="F5" s="24">
        <v>2.41</v>
      </c>
      <c r="G5" s="21">
        <v>39</v>
      </c>
      <c r="J5" s="37"/>
      <c r="K5" s="37"/>
      <c r="N5" s="37"/>
      <c r="O5" s="37"/>
      <c r="P5" s="37"/>
      <c r="Q5" s="37"/>
      <c r="R5" s="37"/>
      <c r="S5" s="37"/>
      <c r="T5" s="37"/>
      <c r="U5" s="37"/>
    </row>
    <row r="6" spans="1:21" ht="15.75" thickTop="1" x14ac:dyDescent="0.25">
      <c r="D6" s="6">
        <f>SUM(D2:D5)</f>
        <v>11.22</v>
      </c>
      <c r="E6" s="6">
        <f t="shared" ref="E6:G6" si="0">SUM(E2:E5)</f>
        <v>15.850000000000001</v>
      </c>
      <c r="F6" s="6">
        <f t="shared" si="0"/>
        <v>15.149999999999999</v>
      </c>
      <c r="G6" s="6">
        <f t="shared" si="0"/>
        <v>202</v>
      </c>
      <c r="J6" s="37"/>
      <c r="K6" s="37"/>
      <c r="N6" s="37"/>
      <c r="O6" s="37"/>
      <c r="P6" s="37"/>
      <c r="Q6" s="37"/>
      <c r="R6" s="37"/>
      <c r="S6" s="37"/>
      <c r="T6" s="37"/>
      <c r="U6" s="37"/>
    </row>
    <row r="7" spans="1:21" ht="8.25" customHeight="1" x14ac:dyDescent="0.25">
      <c r="A7" s="35"/>
      <c r="B7" s="36"/>
      <c r="C7" s="35"/>
      <c r="D7" s="93"/>
      <c r="E7" s="93"/>
      <c r="F7" s="93"/>
      <c r="G7" s="93"/>
      <c r="H7" s="36"/>
      <c r="N7" s="37"/>
      <c r="O7" s="37"/>
      <c r="P7" s="37"/>
      <c r="Q7" s="37"/>
      <c r="R7" s="37"/>
      <c r="S7" s="37"/>
      <c r="T7" s="37"/>
      <c r="U7" s="37"/>
    </row>
    <row r="8" spans="1:21" x14ac:dyDescent="0.25">
      <c r="A8" s="8" t="s">
        <v>72</v>
      </c>
      <c r="B8" s="2" t="s">
        <v>6</v>
      </c>
      <c r="C8" s="7" t="s">
        <v>8</v>
      </c>
      <c r="D8" s="91">
        <v>0.33</v>
      </c>
      <c r="E8" s="23">
        <v>22.84</v>
      </c>
      <c r="F8" s="23">
        <v>1.0900000000000001</v>
      </c>
      <c r="G8" s="92">
        <v>89</v>
      </c>
      <c r="N8" s="38"/>
      <c r="O8" s="37"/>
      <c r="P8" s="39"/>
      <c r="Q8" s="40"/>
      <c r="R8" s="40"/>
      <c r="S8" s="40"/>
      <c r="T8" s="40"/>
      <c r="U8" s="37"/>
    </row>
    <row r="9" spans="1:21" ht="15.75" thickBot="1" x14ac:dyDescent="0.3">
      <c r="A9" s="8"/>
      <c r="B9" s="2" t="s">
        <v>9</v>
      </c>
      <c r="C9" s="7" t="s">
        <v>5</v>
      </c>
      <c r="D9" s="15">
        <v>0.9</v>
      </c>
      <c r="E9" s="77">
        <v>8.5</v>
      </c>
      <c r="F9" s="24">
        <v>2.1</v>
      </c>
      <c r="G9" s="21">
        <v>51</v>
      </c>
      <c r="N9" s="38"/>
      <c r="O9" s="37"/>
      <c r="P9" s="39"/>
      <c r="Q9" s="40"/>
      <c r="R9" s="40"/>
      <c r="S9" s="40"/>
      <c r="T9" s="40"/>
      <c r="U9" s="37"/>
    </row>
    <row r="10" spans="1:21" ht="15.75" thickTop="1" x14ac:dyDescent="0.25">
      <c r="D10" s="6">
        <f>SUM(D8:D9)</f>
        <v>1.23</v>
      </c>
      <c r="E10" s="6">
        <f>SUM(E8:E9)</f>
        <v>31.34</v>
      </c>
      <c r="F10" s="6">
        <f>SUM(F8:F9)</f>
        <v>3.1900000000000004</v>
      </c>
      <c r="G10" s="6">
        <f>SUM(G8:G9)</f>
        <v>140</v>
      </c>
      <c r="N10" s="40"/>
      <c r="O10" s="37"/>
      <c r="P10" s="40"/>
      <c r="Q10" s="41"/>
      <c r="R10" s="41"/>
      <c r="S10" s="41"/>
      <c r="T10" s="41"/>
      <c r="U10" s="37"/>
    </row>
    <row r="11" spans="1:21" ht="8.25" customHeight="1" thickBot="1" x14ac:dyDescent="0.3">
      <c r="A11" s="35"/>
      <c r="B11" s="36"/>
      <c r="C11" s="35"/>
      <c r="D11" s="35"/>
      <c r="E11" s="35"/>
      <c r="F11" s="35"/>
      <c r="G11" s="35"/>
      <c r="H11" s="36"/>
      <c r="N11" s="40"/>
      <c r="O11" s="37"/>
      <c r="P11" s="40"/>
      <c r="Q11" s="40"/>
      <c r="R11" s="40"/>
      <c r="S11" s="40"/>
      <c r="T11" s="40"/>
      <c r="U11" s="37"/>
    </row>
    <row r="12" spans="1:21" ht="15.75" thickTop="1" x14ac:dyDescent="0.25">
      <c r="A12" s="8" t="s">
        <v>76</v>
      </c>
      <c r="B12" s="2" t="s">
        <v>11</v>
      </c>
      <c r="C12" s="7" t="s">
        <v>12</v>
      </c>
      <c r="D12" s="65">
        <v>0.26</v>
      </c>
      <c r="E12" s="66">
        <v>31</v>
      </c>
      <c r="F12" s="66">
        <v>2.75</v>
      </c>
      <c r="G12" s="67">
        <v>141</v>
      </c>
      <c r="H12" s="4" t="s">
        <v>22</v>
      </c>
      <c r="N12" s="37"/>
      <c r="O12" s="37"/>
      <c r="P12" s="37"/>
      <c r="Q12" s="40"/>
      <c r="R12" s="40"/>
      <c r="S12" s="40"/>
      <c r="T12" s="40"/>
      <c r="U12" s="37"/>
    </row>
    <row r="13" spans="1:21" x14ac:dyDescent="0.25">
      <c r="A13" s="8"/>
      <c r="B13" s="2" t="s">
        <v>10</v>
      </c>
      <c r="C13" s="7" t="s">
        <v>61</v>
      </c>
      <c r="D13" s="68">
        <v>4.38</v>
      </c>
      <c r="E13" s="62">
        <v>0</v>
      </c>
      <c r="F13" s="62">
        <v>44.2</v>
      </c>
      <c r="G13" s="69">
        <v>229</v>
      </c>
      <c r="H13" s="4" t="s">
        <v>21</v>
      </c>
      <c r="L13" t="s">
        <v>71</v>
      </c>
      <c r="N13" s="37"/>
      <c r="O13" s="37"/>
      <c r="P13" s="37"/>
      <c r="Q13" s="40"/>
      <c r="R13" s="40"/>
      <c r="S13" s="40"/>
      <c r="T13" s="40"/>
      <c r="U13" s="37"/>
    </row>
    <row r="14" spans="1:21" ht="15.75" thickBot="1" x14ac:dyDescent="0.3">
      <c r="A14" s="8"/>
      <c r="B14" s="2" t="s">
        <v>13</v>
      </c>
      <c r="C14" s="7" t="s">
        <v>14</v>
      </c>
      <c r="D14" s="70">
        <v>0.32</v>
      </c>
      <c r="E14" s="71">
        <v>14.23</v>
      </c>
      <c r="F14" s="71">
        <v>5.32</v>
      </c>
      <c r="G14" s="72">
        <v>79</v>
      </c>
      <c r="N14" s="37"/>
      <c r="O14" s="37"/>
      <c r="P14" s="37"/>
      <c r="Q14" s="40"/>
      <c r="R14" s="40"/>
      <c r="S14" s="40"/>
      <c r="T14" s="40"/>
      <c r="U14" s="37"/>
    </row>
    <row r="15" spans="1:21" ht="15.75" thickTop="1" x14ac:dyDescent="0.25">
      <c r="D15" s="6">
        <f>SUM(D12:D14)</f>
        <v>4.96</v>
      </c>
      <c r="E15" s="6">
        <f>SUM(E12:E14)</f>
        <v>45.230000000000004</v>
      </c>
      <c r="F15" s="6">
        <f>SUM(F12:F14)</f>
        <v>52.27</v>
      </c>
      <c r="G15" s="6">
        <f>SUM(G12:G14)</f>
        <v>449</v>
      </c>
      <c r="N15" s="1"/>
      <c r="P15" s="1"/>
      <c r="Q15" s="1"/>
      <c r="R15" s="1"/>
      <c r="S15" s="1"/>
      <c r="T15" s="1"/>
    </row>
    <row r="16" spans="1:21" ht="8.25" customHeight="1" thickBot="1" x14ac:dyDescent="0.3">
      <c r="A16" s="35"/>
      <c r="B16" s="36"/>
      <c r="C16" s="35"/>
      <c r="D16" s="35"/>
      <c r="E16" s="35"/>
      <c r="F16" s="35"/>
      <c r="G16" s="35"/>
      <c r="H16" s="36"/>
      <c r="Q16" s="1"/>
      <c r="R16" s="1"/>
      <c r="S16" s="1"/>
      <c r="T16" s="1"/>
    </row>
    <row r="17" spans="1:20" ht="16.5" thickTop="1" thickBot="1" x14ac:dyDescent="0.3">
      <c r="A17" s="3" t="s">
        <v>15</v>
      </c>
      <c r="B17" s="2" t="s">
        <v>16</v>
      </c>
      <c r="C17" s="63"/>
      <c r="D17" s="73">
        <v>0.23</v>
      </c>
      <c r="E17" s="74">
        <v>19.059999999999999</v>
      </c>
      <c r="F17" s="74">
        <v>0.36</v>
      </c>
      <c r="G17" s="75">
        <v>72</v>
      </c>
      <c r="H17" s="4" t="s">
        <v>23</v>
      </c>
      <c r="N17" s="1"/>
      <c r="P17" s="1"/>
      <c r="Q17" s="1"/>
      <c r="R17" s="1"/>
      <c r="S17" s="1"/>
      <c r="T17" s="1"/>
    </row>
    <row r="18" spans="1:20" ht="15.75" thickTop="1" x14ac:dyDescent="0.25">
      <c r="D18" s="6">
        <f>SUM(D17)</f>
        <v>0.23</v>
      </c>
      <c r="E18" s="6">
        <f t="shared" ref="E18:G18" si="1">SUM(E17)</f>
        <v>19.059999999999999</v>
      </c>
      <c r="F18" s="6">
        <f t="shared" si="1"/>
        <v>0.36</v>
      </c>
      <c r="G18" s="6">
        <f t="shared" si="1"/>
        <v>72</v>
      </c>
    </row>
    <row r="19" spans="1:20" ht="8.25" customHeight="1" thickBot="1" x14ac:dyDescent="0.3">
      <c r="A19" s="35"/>
      <c r="B19" s="36"/>
      <c r="C19" s="35"/>
      <c r="D19" s="35"/>
      <c r="E19" s="35"/>
      <c r="F19" s="35"/>
      <c r="G19" s="35"/>
      <c r="H19" s="36"/>
    </row>
    <row r="20" spans="1:20" ht="15.75" thickTop="1" x14ac:dyDescent="0.25">
      <c r="A20" s="8" t="s">
        <v>81</v>
      </c>
      <c r="B20" s="2" t="s">
        <v>17</v>
      </c>
      <c r="C20" s="7" t="s">
        <v>18</v>
      </c>
      <c r="D20" s="78">
        <v>0.04</v>
      </c>
      <c r="E20" s="30">
        <v>18.11</v>
      </c>
      <c r="F20" s="30">
        <v>1.41</v>
      </c>
      <c r="G20" s="76">
        <v>77</v>
      </c>
      <c r="H20" s="4" t="s">
        <v>63</v>
      </c>
    </row>
    <row r="21" spans="1:20" x14ac:dyDescent="0.25">
      <c r="A21" s="8"/>
      <c r="B21" s="2" t="s">
        <v>19</v>
      </c>
      <c r="C21" s="7" t="s">
        <v>20</v>
      </c>
      <c r="D21" s="79">
        <v>2.5299999999999998</v>
      </c>
      <c r="E21" s="22">
        <v>0.39</v>
      </c>
      <c r="F21" s="22">
        <v>20.52</v>
      </c>
      <c r="G21" s="80">
        <v>112</v>
      </c>
      <c r="H21" s="4" t="s">
        <v>24</v>
      </c>
    </row>
    <row r="22" spans="1:20" ht="15.75" thickBot="1" x14ac:dyDescent="0.3">
      <c r="A22" s="8"/>
      <c r="B22" s="2" t="s">
        <v>2</v>
      </c>
      <c r="C22" s="7" t="s">
        <v>5</v>
      </c>
      <c r="D22" s="81">
        <v>4</v>
      </c>
      <c r="E22" s="24">
        <v>1</v>
      </c>
      <c r="F22" s="24">
        <v>3.3</v>
      </c>
      <c r="G22" s="82">
        <v>27</v>
      </c>
    </row>
    <row r="23" spans="1:20" ht="15.75" thickTop="1" x14ac:dyDescent="0.25">
      <c r="D23" s="6">
        <f t="shared" ref="D23:F23" si="2">SUM(D20:D22)</f>
        <v>6.57</v>
      </c>
      <c r="E23" s="6">
        <f t="shared" si="2"/>
        <v>19.5</v>
      </c>
      <c r="F23" s="6">
        <f t="shared" si="2"/>
        <v>25.23</v>
      </c>
      <c r="G23" s="6">
        <f>SUM(G20:G22)</f>
        <v>216</v>
      </c>
    </row>
    <row r="24" spans="1:20" ht="8.25" customHeight="1" thickBot="1" x14ac:dyDescent="0.3">
      <c r="A24" s="35"/>
      <c r="B24" s="36"/>
      <c r="C24" s="35"/>
      <c r="D24" s="35"/>
      <c r="E24" s="35"/>
      <c r="F24" s="35"/>
      <c r="G24" s="35"/>
      <c r="H24" s="36"/>
      <c r="N24" s="1"/>
      <c r="P24" s="1"/>
      <c r="Q24" s="1"/>
      <c r="R24" s="1"/>
      <c r="S24" s="1"/>
      <c r="T24" s="1"/>
    </row>
    <row r="25" spans="1:20" ht="15.75" thickTop="1" x14ac:dyDescent="0.25">
      <c r="A25" s="8" t="s">
        <v>79</v>
      </c>
      <c r="B25" s="2" t="s">
        <v>11</v>
      </c>
      <c r="C25" s="7" t="s">
        <v>7</v>
      </c>
      <c r="D25" s="78">
        <v>0.23</v>
      </c>
      <c r="E25" s="30">
        <v>28.18</v>
      </c>
      <c r="F25" s="30">
        <v>2.5</v>
      </c>
      <c r="G25" s="76">
        <v>129</v>
      </c>
      <c r="H25" s="4" t="s">
        <v>32</v>
      </c>
      <c r="Q25" s="1"/>
      <c r="R25" s="1"/>
      <c r="S25" s="1"/>
      <c r="T25" s="1"/>
    </row>
    <row r="26" spans="1:20" ht="15.75" thickBot="1" x14ac:dyDescent="0.3">
      <c r="A26" s="8"/>
      <c r="B26" s="2" t="s">
        <v>62</v>
      </c>
      <c r="C26" s="7" t="s">
        <v>61</v>
      </c>
      <c r="D26" s="81">
        <f>D13</f>
        <v>4.38</v>
      </c>
      <c r="E26" s="24">
        <f t="shared" ref="E26:G26" si="3">E13</f>
        <v>0</v>
      </c>
      <c r="F26" s="24">
        <f t="shared" si="3"/>
        <v>44.2</v>
      </c>
      <c r="G26" s="82">
        <f t="shared" si="3"/>
        <v>229</v>
      </c>
      <c r="H26" s="4" t="s">
        <v>31</v>
      </c>
      <c r="L26" t="s">
        <v>71</v>
      </c>
      <c r="Q26" s="1"/>
      <c r="R26" s="1"/>
      <c r="S26" s="1"/>
      <c r="T26" s="1"/>
    </row>
    <row r="27" spans="1:20" ht="15.75" thickTop="1" x14ac:dyDescent="0.25">
      <c r="D27" s="6">
        <f>SUM(D25:D26)</f>
        <v>4.6100000000000003</v>
      </c>
      <c r="E27" s="6">
        <f t="shared" ref="E27:G27" si="4">SUM(E25:E26)</f>
        <v>28.18</v>
      </c>
      <c r="F27" s="6">
        <f t="shared" si="4"/>
        <v>46.7</v>
      </c>
      <c r="G27" s="6">
        <f t="shared" si="4"/>
        <v>358</v>
      </c>
      <c r="Q27" s="1"/>
      <c r="R27" s="1"/>
      <c r="S27" s="1"/>
      <c r="T27" s="1"/>
    </row>
    <row r="28" spans="1:20" ht="8.25" customHeight="1" thickBot="1" x14ac:dyDescent="0.3">
      <c r="A28" s="35"/>
      <c r="B28" s="36"/>
      <c r="C28" s="35"/>
      <c r="D28" s="35"/>
      <c r="E28" s="35"/>
      <c r="F28" s="35"/>
      <c r="G28" s="35"/>
      <c r="H28" s="36"/>
      <c r="N28" s="1"/>
      <c r="P28" s="1"/>
      <c r="Q28" s="1"/>
      <c r="R28" s="1"/>
      <c r="S28" s="1"/>
      <c r="T28" s="1"/>
    </row>
    <row r="29" spans="1:20" ht="15.75" thickTop="1" x14ac:dyDescent="0.25">
      <c r="A29" s="8" t="s">
        <v>80</v>
      </c>
      <c r="B29" s="2" t="s">
        <v>25</v>
      </c>
      <c r="C29" s="7" t="s">
        <v>30</v>
      </c>
      <c r="D29" s="78">
        <v>0</v>
      </c>
      <c r="E29" s="30">
        <v>8.5</v>
      </c>
      <c r="F29" s="30">
        <v>6.6</v>
      </c>
      <c r="G29" s="76">
        <v>63</v>
      </c>
      <c r="Q29" s="1"/>
      <c r="R29" s="1"/>
      <c r="S29" s="1"/>
      <c r="T29" s="1"/>
    </row>
    <row r="30" spans="1:20" x14ac:dyDescent="0.25">
      <c r="A30" s="8"/>
      <c r="B30" s="2" t="s">
        <v>26</v>
      </c>
      <c r="C30" s="7" t="s">
        <v>29</v>
      </c>
      <c r="D30" s="79">
        <v>2.6</v>
      </c>
      <c r="E30" s="22">
        <v>5.6</v>
      </c>
      <c r="F30" s="22">
        <v>21</v>
      </c>
      <c r="G30" s="80">
        <v>130</v>
      </c>
      <c r="Q30" s="1"/>
      <c r="R30" s="1"/>
      <c r="S30" s="1"/>
      <c r="T30" s="1"/>
    </row>
    <row r="31" spans="1:20" ht="15.75" thickBot="1" x14ac:dyDescent="0.3">
      <c r="A31" s="8"/>
      <c r="B31" s="2" t="s">
        <v>27</v>
      </c>
      <c r="C31" s="7" t="s">
        <v>52</v>
      </c>
      <c r="D31" s="83">
        <v>2.35</v>
      </c>
      <c r="E31" s="84">
        <v>2.15</v>
      </c>
      <c r="F31" s="84">
        <v>1.5</v>
      </c>
      <c r="G31" s="17">
        <v>58</v>
      </c>
      <c r="Q31" s="1"/>
      <c r="R31" s="1"/>
      <c r="S31" s="1"/>
      <c r="T31" s="1"/>
    </row>
    <row r="32" spans="1:20" ht="15.75" thickTop="1" x14ac:dyDescent="0.25">
      <c r="D32" s="6">
        <f>SUM(D29:D31)</f>
        <v>4.95</v>
      </c>
      <c r="E32" s="6">
        <f t="shared" ref="E32:G32" si="5">SUM(E29:E31)</f>
        <v>16.25</v>
      </c>
      <c r="F32" s="6">
        <f t="shared" si="5"/>
        <v>29.1</v>
      </c>
      <c r="G32" s="6">
        <f t="shared" si="5"/>
        <v>251</v>
      </c>
      <c r="Q32" s="1"/>
      <c r="R32" s="1"/>
      <c r="S32" s="1"/>
      <c r="T32" s="1"/>
    </row>
    <row r="33" spans="1:20" ht="15.75" x14ac:dyDescent="0.25">
      <c r="C33" s="12" t="s">
        <v>59</v>
      </c>
      <c r="D33" s="12">
        <f>SUM(D6,D10,D15,D18,D23,D27,D32)</f>
        <v>33.770000000000003</v>
      </c>
      <c r="E33" s="12">
        <f>SUM(E6,E10,E15,E18,E23,E27,E32)</f>
        <v>175.41000000000003</v>
      </c>
      <c r="F33" s="12">
        <f>SUM(F6,F10,F15,F18,F23,F27,F32)</f>
        <v>172</v>
      </c>
      <c r="G33" s="12">
        <f>SUM(G6,G10,G15,G18,G23,G27,G32)</f>
        <v>1688</v>
      </c>
      <c r="Q33" s="1"/>
      <c r="R33" s="1"/>
      <c r="S33" s="1"/>
      <c r="T33" s="1"/>
    </row>
    <row r="34" spans="1:20" x14ac:dyDescent="0.25">
      <c r="Q34" s="1"/>
      <c r="R34" s="1"/>
      <c r="S34" s="1"/>
      <c r="T34" s="1"/>
    </row>
    <row r="35" spans="1:20" x14ac:dyDescent="0.25">
      <c r="Q35" s="1"/>
      <c r="R35" s="1"/>
      <c r="S35" s="1"/>
      <c r="T35" s="1"/>
    </row>
    <row r="36" spans="1:20" x14ac:dyDescent="0.25">
      <c r="Q36" s="1"/>
      <c r="R36" s="1"/>
      <c r="S36" s="1"/>
      <c r="T36" s="1"/>
    </row>
    <row r="37" spans="1:20" ht="15.75" thickBot="1" x14ac:dyDescent="0.3">
      <c r="Q37" s="1"/>
      <c r="R37" s="1"/>
      <c r="S37" s="1"/>
      <c r="T37" s="1"/>
    </row>
    <row r="38" spans="1:20" ht="20.25" thickTop="1" thickBot="1" x14ac:dyDescent="0.35">
      <c r="A38" s="88" t="s">
        <v>36</v>
      </c>
      <c r="B38" s="89"/>
      <c r="C38" s="90"/>
      <c r="N38" s="1"/>
      <c r="P38" s="1"/>
      <c r="Q38" s="1"/>
      <c r="R38" s="1"/>
      <c r="S38" s="1"/>
      <c r="T38" s="1"/>
    </row>
    <row r="39" spans="1:20" ht="16.5" thickTop="1" thickBot="1" x14ac:dyDescent="0.3">
      <c r="Q39" s="1"/>
      <c r="R39" s="1"/>
      <c r="S39" s="1"/>
      <c r="T39" s="1"/>
    </row>
    <row r="40" spans="1:20" ht="15.75" thickTop="1" x14ac:dyDescent="0.25">
      <c r="A40" s="9" t="s">
        <v>73</v>
      </c>
      <c r="B40" s="2" t="s">
        <v>0</v>
      </c>
      <c r="C40" s="7" t="s">
        <v>33</v>
      </c>
      <c r="D40" s="65">
        <v>2.64</v>
      </c>
      <c r="E40" s="66">
        <v>21.6</v>
      </c>
      <c r="F40" s="66">
        <v>7.8</v>
      </c>
      <c r="G40" s="67">
        <v>142</v>
      </c>
      <c r="H40" s="31"/>
      <c r="I40" s="32" t="s">
        <v>53</v>
      </c>
      <c r="J40" s="32" t="s">
        <v>54</v>
      </c>
      <c r="K40" s="32" t="s">
        <v>55</v>
      </c>
      <c r="L40" s="32" t="s">
        <v>56</v>
      </c>
      <c r="Q40" s="1"/>
      <c r="R40" s="1"/>
      <c r="S40" s="1"/>
      <c r="T40" s="1"/>
    </row>
    <row r="41" spans="1:20" x14ac:dyDescent="0.25">
      <c r="A41" s="10"/>
      <c r="B41" s="2" t="s">
        <v>2</v>
      </c>
      <c r="C41" s="7" t="s">
        <v>5</v>
      </c>
      <c r="D41" s="68">
        <v>4</v>
      </c>
      <c r="E41" s="62">
        <v>1</v>
      </c>
      <c r="F41" s="62">
        <v>3.3</v>
      </c>
      <c r="G41" s="69">
        <v>27</v>
      </c>
      <c r="H41" s="33" t="s">
        <v>59</v>
      </c>
      <c r="I41" s="34">
        <f>SUM(D6,D15,D18,D23,D27,D32,D43)</f>
        <v>39.72</v>
      </c>
      <c r="J41" s="34">
        <f>SUM(E6,E15,E18,E23,E27,E32,E43)</f>
        <v>166.75</v>
      </c>
      <c r="K41" s="34">
        <f>SUM(F6,F15,F18,F23,F27,F32,F43)</f>
        <v>184.31</v>
      </c>
      <c r="L41" s="34">
        <f>SUM(G6,G15,G18,G23,G27,G32,G43)</f>
        <v>1741</v>
      </c>
      <c r="Q41" s="1"/>
      <c r="R41" s="1"/>
      <c r="S41" s="1"/>
      <c r="T41" s="1"/>
    </row>
    <row r="42" spans="1:20" ht="15.75" thickBot="1" x14ac:dyDescent="0.3">
      <c r="A42" s="11"/>
      <c r="B42" s="2" t="s">
        <v>19</v>
      </c>
      <c r="C42" s="7" t="s">
        <v>5</v>
      </c>
      <c r="D42" s="70">
        <v>0.54</v>
      </c>
      <c r="E42" s="71">
        <v>0.08</v>
      </c>
      <c r="F42" s="71">
        <v>4.4000000000000004</v>
      </c>
      <c r="G42" s="72">
        <v>24</v>
      </c>
      <c r="Q42" s="1"/>
      <c r="R42" s="1"/>
      <c r="S42" s="1"/>
      <c r="T42" s="1"/>
    </row>
    <row r="43" spans="1:20" ht="15.75" thickTop="1" x14ac:dyDescent="0.25">
      <c r="D43" s="6">
        <f>SUM(D40:D42)</f>
        <v>7.1800000000000006</v>
      </c>
      <c r="E43" s="6">
        <f>SUM(E40:E42)</f>
        <v>22.68</v>
      </c>
      <c r="F43" s="6">
        <f>SUM(F40:F42)</f>
        <v>15.5</v>
      </c>
      <c r="G43" s="6">
        <f>SUM(G40:G42)</f>
        <v>193</v>
      </c>
      <c r="N43" s="1"/>
      <c r="P43" s="1"/>
      <c r="Q43" s="1"/>
      <c r="R43" s="1"/>
      <c r="S43" s="1"/>
      <c r="T43" s="1"/>
    </row>
    <row r="44" spans="1:20" ht="15.75" thickBot="1" x14ac:dyDescent="0.3">
      <c r="A44" s="35"/>
      <c r="B44" s="36"/>
      <c r="C44" s="35"/>
      <c r="D44" s="35"/>
      <c r="E44" s="35"/>
      <c r="F44" s="35"/>
      <c r="G44" s="35"/>
      <c r="H44" s="36"/>
      <c r="I44" s="36"/>
      <c r="J44" s="36"/>
      <c r="K44" s="36"/>
      <c r="L44" s="36"/>
      <c r="Q44" s="1"/>
      <c r="R44" s="1"/>
      <c r="S44" s="1"/>
      <c r="T44" s="1"/>
    </row>
    <row r="45" spans="1:20" ht="15.75" thickTop="1" x14ac:dyDescent="0.25">
      <c r="A45" s="8" t="s">
        <v>74</v>
      </c>
      <c r="B45" s="2" t="s">
        <v>34</v>
      </c>
      <c r="C45" s="7" t="s">
        <v>29</v>
      </c>
      <c r="D45" s="65">
        <v>0.01</v>
      </c>
      <c r="E45" s="66">
        <v>25.78</v>
      </c>
      <c r="F45" s="66">
        <v>0.06</v>
      </c>
      <c r="G45" s="67">
        <v>104</v>
      </c>
      <c r="H45" s="31"/>
      <c r="I45" s="32" t="s">
        <v>53</v>
      </c>
      <c r="J45" s="32" t="s">
        <v>54</v>
      </c>
      <c r="K45" s="32" t="s">
        <v>55</v>
      </c>
      <c r="L45" s="32" t="s">
        <v>56</v>
      </c>
      <c r="Q45" s="1"/>
      <c r="R45" s="1"/>
      <c r="S45" s="1"/>
      <c r="T45" s="1"/>
    </row>
    <row r="46" spans="1:20" x14ac:dyDescent="0.25">
      <c r="A46" s="9"/>
      <c r="B46" s="2" t="s">
        <v>2</v>
      </c>
      <c r="C46" s="7" t="s">
        <v>5</v>
      </c>
      <c r="D46" s="68">
        <v>4</v>
      </c>
      <c r="E46" s="62">
        <v>1</v>
      </c>
      <c r="F46" s="62">
        <v>3.3</v>
      </c>
      <c r="G46" s="69">
        <v>27</v>
      </c>
      <c r="H46" s="33" t="s">
        <v>59</v>
      </c>
      <c r="I46" s="34">
        <f>SUM(D6,D15,D18,D23,D27,D32,D48)</f>
        <v>37.450000000000003</v>
      </c>
      <c r="J46" s="34">
        <f>SUM(E6,E15,E18,E23,E27,E32,E48)</f>
        <v>170.99</v>
      </c>
      <c r="K46" s="34">
        <f>SUM(F6,F15,F18,F23,F27,F32,F48)</f>
        <v>179.5</v>
      </c>
      <c r="L46" s="34">
        <f>SUM(G6,G15,G18,G23,G27,G32,G48)</f>
        <v>1719</v>
      </c>
      <c r="Q46" s="1"/>
      <c r="R46" s="1"/>
      <c r="S46" s="1"/>
      <c r="T46" s="1"/>
    </row>
    <row r="47" spans="1:20" ht="15.75" thickBot="1" x14ac:dyDescent="0.3">
      <c r="A47" s="9"/>
      <c r="B47" s="2" t="s">
        <v>19</v>
      </c>
      <c r="C47" s="7" t="s">
        <v>35</v>
      </c>
      <c r="D47" s="70">
        <v>0.9</v>
      </c>
      <c r="E47" s="71">
        <v>0.14000000000000001</v>
      </c>
      <c r="F47" s="71">
        <v>7.33</v>
      </c>
      <c r="G47" s="72">
        <v>40</v>
      </c>
      <c r="Q47" s="1"/>
      <c r="R47" s="1"/>
      <c r="S47" s="1"/>
      <c r="T47" s="1"/>
    </row>
    <row r="48" spans="1:20" ht="15.75" thickTop="1" x14ac:dyDescent="0.25">
      <c r="D48" s="6">
        <f>SUM(D45:D47)</f>
        <v>4.91</v>
      </c>
      <c r="E48" s="6">
        <f>SUM(E45:E47)</f>
        <v>26.92</v>
      </c>
      <c r="F48" s="6">
        <f>SUM(F45:F47)</f>
        <v>10.69</v>
      </c>
      <c r="G48" s="6">
        <f>SUM(G45:G47)</f>
        <v>171</v>
      </c>
      <c r="N48" s="1"/>
      <c r="P48" s="1"/>
      <c r="Q48" s="1"/>
      <c r="R48" s="1"/>
      <c r="S48" s="1"/>
      <c r="T48" s="1"/>
    </row>
    <row r="49" spans="1:20" ht="15.75" thickBot="1" x14ac:dyDescent="0.3">
      <c r="A49" s="35"/>
      <c r="B49" s="36"/>
      <c r="C49" s="35"/>
      <c r="D49" s="35"/>
      <c r="E49" s="35"/>
      <c r="F49" s="35"/>
      <c r="G49" s="35"/>
      <c r="H49" s="36"/>
      <c r="I49" s="36"/>
      <c r="J49" s="36"/>
      <c r="K49" s="36"/>
      <c r="L49" s="36"/>
      <c r="Q49" s="1"/>
      <c r="R49" s="1"/>
      <c r="S49" s="1"/>
      <c r="T49" s="1"/>
    </row>
    <row r="50" spans="1:20" ht="15.75" thickTop="1" x14ac:dyDescent="0.25">
      <c r="A50" s="9" t="s">
        <v>75</v>
      </c>
      <c r="B50" s="5" t="s">
        <v>6</v>
      </c>
      <c r="C50" s="7" t="s">
        <v>57</v>
      </c>
      <c r="D50" s="65">
        <v>0.33</v>
      </c>
      <c r="E50" s="66">
        <v>22.84</v>
      </c>
      <c r="F50" s="66">
        <v>1.0900000000000001</v>
      </c>
      <c r="G50" s="67">
        <v>89</v>
      </c>
      <c r="H50" s="31"/>
      <c r="I50" s="32" t="s">
        <v>53</v>
      </c>
      <c r="J50" s="32" t="s">
        <v>54</v>
      </c>
      <c r="K50" s="32" t="s">
        <v>55</v>
      </c>
      <c r="L50" s="32" t="s">
        <v>56</v>
      </c>
      <c r="Q50" s="1"/>
      <c r="R50" s="1"/>
      <c r="S50" s="1"/>
      <c r="T50" s="1"/>
    </row>
    <row r="51" spans="1:20" x14ac:dyDescent="0.25">
      <c r="A51" s="10"/>
      <c r="B51" s="5" t="s">
        <v>9</v>
      </c>
      <c r="C51" s="7" t="s">
        <v>5</v>
      </c>
      <c r="D51" s="68">
        <v>0.9</v>
      </c>
      <c r="E51" s="62">
        <v>8.5</v>
      </c>
      <c r="F51" s="62">
        <v>2.1</v>
      </c>
      <c r="G51" s="69">
        <v>51</v>
      </c>
      <c r="H51" s="33" t="s">
        <v>59</v>
      </c>
      <c r="I51" s="34">
        <f>SUM(D6,D15,D18,D23,D27,D32,D53)</f>
        <v>36.07</v>
      </c>
      <c r="J51" s="34">
        <f t="shared" ref="J51:L51" si="6">SUM(E6,E15,E18,E23,E27,E32,E53)</f>
        <v>176.57999999999998</v>
      </c>
      <c r="K51" s="34">
        <f t="shared" si="6"/>
        <v>172.97</v>
      </c>
      <c r="L51" s="34">
        <f t="shared" si="6"/>
        <v>1716</v>
      </c>
      <c r="Q51" s="1"/>
      <c r="R51" s="1"/>
      <c r="S51" s="1"/>
      <c r="T51" s="1"/>
    </row>
    <row r="52" spans="1:20" ht="15.75" thickBot="1" x14ac:dyDescent="0.3">
      <c r="A52" s="11"/>
      <c r="B52" s="5" t="s">
        <v>51</v>
      </c>
      <c r="C52" s="7" t="s">
        <v>52</v>
      </c>
      <c r="D52" s="70">
        <v>2.2999999999999998</v>
      </c>
      <c r="E52" s="71">
        <v>1.17</v>
      </c>
      <c r="F52" s="71">
        <v>0.97</v>
      </c>
      <c r="G52" s="72">
        <v>28</v>
      </c>
      <c r="Q52" s="1"/>
      <c r="R52" s="1"/>
      <c r="S52" s="1"/>
      <c r="T52" s="1"/>
    </row>
    <row r="53" spans="1:20" ht="15.75" thickTop="1" x14ac:dyDescent="0.25">
      <c r="D53" s="6">
        <f>SUM(D50:D52)</f>
        <v>3.53</v>
      </c>
      <c r="E53" s="6">
        <f t="shared" ref="E53:G53" si="7">SUM(E50:E52)</f>
        <v>32.51</v>
      </c>
      <c r="F53" s="6">
        <f t="shared" si="7"/>
        <v>4.16</v>
      </c>
      <c r="G53" s="6">
        <f t="shared" si="7"/>
        <v>168</v>
      </c>
      <c r="Q53" s="1"/>
      <c r="R53" s="1"/>
      <c r="S53" s="1"/>
      <c r="T53" s="1"/>
    </row>
    <row r="54" spans="1:20" ht="15.75" thickBot="1" x14ac:dyDescent="0.3">
      <c r="A54" s="35"/>
      <c r="B54" s="36"/>
      <c r="C54" s="35"/>
      <c r="D54" s="35"/>
      <c r="E54" s="35"/>
      <c r="F54" s="35"/>
      <c r="G54" s="35"/>
      <c r="H54" s="36"/>
      <c r="I54" s="36"/>
      <c r="J54" s="36"/>
      <c r="K54" s="36"/>
      <c r="L54" s="36"/>
      <c r="Q54" s="1"/>
      <c r="R54" s="1"/>
      <c r="S54" s="1"/>
      <c r="T54" s="1"/>
    </row>
    <row r="55" spans="1:20" ht="15.75" thickTop="1" x14ac:dyDescent="0.25">
      <c r="A55" s="8" t="s">
        <v>77</v>
      </c>
      <c r="B55" s="2" t="s">
        <v>37</v>
      </c>
      <c r="C55" s="7" t="s">
        <v>41</v>
      </c>
      <c r="D55" s="65">
        <v>0.3</v>
      </c>
      <c r="E55" s="66">
        <v>36.64</v>
      </c>
      <c r="F55" s="66">
        <v>3.25</v>
      </c>
      <c r="G55" s="67">
        <v>167</v>
      </c>
      <c r="H55" s="31"/>
      <c r="I55" s="32" t="s">
        <v>53</v>
      </c>
      <c r="J55" s="32" t="s">
        <v>54</v>
      </c>
      <c r="K55" s="32" t="s">
        <v>55</v>
      </c>
      <c r="L55" s="32" t="s">
        <v>56</v>
      </c>
    </row>
    <row r="56" spans="1:20" x14ac:dyDescent="0.25">
      <c r="A56" s="8"/>
      <c r="B56" s="2" t="s">
        <v>38</v>
      </c>
      <c r="C56" s="7" t="s">
        <v>12</v>
      </c>
      <c r="D56" s="68">
        <v>8.0299999999999994</v>
      </c>
      <c r="E56" s="62">
        <v>0</v>
      </c>
      <c r="F56" s="62">
        <v>24.06</v>
      </c>
      <c r="G56" s="69">
        <v>175</v>
      </c>
      <c r="H56" s="33" t="s">
        <v>59</v>
      </c>
      <c r="I56" s="34">
        <f>SUM(D6,D53,D18,D23,D27,D32,D58)</f>
        <v>39.51</v>
      </c>
      <c r="J56" s="34">
        <f>SUM(E6,E53,E18,E23,E27,E32,E58)</f>
        <v>178.48</v>
      </c>
      <c r="K56" s="34">
        <f>SUM(F6,F53,F18,F23,F27,F32,F58)</f>
        <v>149.04999999999998</v>
      </c>
      <c r="L56" s="34">
        <f>SUM(G6,G53,G18,G23,G27,G32,G58)</f>
        <v>1656</v>
      </c>
    </row>
    <row r="57" spans="1:20" ht="15.75" thickBot="1" x14ac:dyDescent="0.3">
      <c r="A57" s="8"/>
      <c r="B57" s="2" t="s">
        <v>39</v>
      </c>
      <c r="C57" s="7" t="s">
        <v>40</v>
      </c>
      <c r="D57" s="70">
        <v>7.0000000000000007E-2</v>
      </c>
      <c r="E57" s="71">
        <v>10.49</v>
      </c>
      <c r="F57" s="71">
        <v>1.04</v>
      </c>
      <c r="G57" s="72">
        <v>47</v>
      </c>
    </row>
    <row r="58" spans="1:20" ht="15.75" thickTop="1" x14ac:dyDescent="0.25">
      <c r="D58" s="6">
        <f>SUM(D55:D57)</f>
        <v>8.4</v>
      </c>
      <c r="E58" s="6">
        <f>SUM(E55:E57)</f>
        <v>47.13</v>
      </c>
      <c r="F58" s="6">
        <f>SUM(F55:F57)</f>
        <v>28.349999999999998</v>
      </c>
      <c r="G58" s="6">
        <f>SUM(G55:G57)</f>
        <v>389</v>
      </c>
    </row>
    <row r="59" spans="1:20" x14ac:dyDescent="0.25">
      <c r="A59" s="35"/>
      <c r="B59" s="36"/>
      <c r="C59" s="35"/>
      <c r="D59" s="44"/>
      <c r="E59" s="44"/>
      <c r="F59" s="44"/>
      <c r="G59" s="44"/>
      <c r="H59" s="36"/>
      <c r="I59" s="36"/>
      <c r="J59" s="36"/>
      <c r="K59" s="36"/>
      <c r="L59" s="36"/>
    </row>
    <row r="60" spans="1:20" ht="15.75" thickBot="1" x14ac:dyDescent="0.3">
      <c r="A60" s="8" t="s">
        <v>82</v>
      </c>
      <c r="B60" s="45" t="s">
        <v>64</v>
      </c>
      <c r="C60" s="42">
        <v>3</v>
      </c>
      <c r="H60" s="31"/>
      <c r="I60" s="32" t="s">
        <v>53</v>
      </c>
      <c r="J60" s="32" t="s">
        <v>54</v>
      </c>
      <c r="K60" s="32" t="s">
        <v>55</v>
      </c>
      <c r="L60" s="32" t="s">
        <v>56</v>
      </c>
    </row>
    <row r="61" spans="1:20" ht="16.5" thickTop="1" thickBot="1" x14ac:dyDescent="0.3">
      <c r="A61" s="8"/>
      <c r="B61" s="46"/>
      <c r="C61" s="64"/>
      <c r="D61" s="85">
        <v>13.95</v>
      </c>
      <c r="E61" s="86">
        <v>1.48</v>
      </c>
      <c r="F61" s="86">
        <v>16.54</v>
      </c>
      <c r="G61" s="87">
        <v>203</v>
      </c>
      <c r="H61" s="33" t="s">
        <v>59</v>
      </c>
      <c r="I61" s="34">
        <f>SUM(D6,D10,D15,D18,D27,D32,D62)</f>
        <v>41.15</v>
      </c>
      <c r="J61" s="34">
        <f t="shared" ref="J61:L61" si="8">SUM(E6,E10,E15,E18,E27,E32,E62)</f>
        <v>157.38999999999999</v>
      </c>
      <c r="K61" s="34">
        <f t="shared" si="8"/>
        <v>163.31</v>
      </c>
      <c r="L61" s="34">
        <f t="shared" si="8"/>
        <v>1675</v>
      </c>
    </row>
    <row r="62" spans="1:20" ht="15.75" thickTop="1" x14ac:dyDescent="0.25">
      <c r="A62" s="8"/>
      <c r="B62" s="47"/>
      <c r="C62" s="43"/>
      <c r="D62" s="6">
        <f>SUM(D61)</f>
        <v>13.95</v>
      </c>
      <c r="E62" s="6">
        <f t="shared" ref="E62:G62" si="9">SUM(E61)</f>
        <v>1.48</v>
      </c>
      <c r="F62" s="6">
        <f t="shared" si="9"/>
        <v>16.54</v>
      </c>
      <c r="G62" s="6">
        <f t="shared" si="9"/>
        <v>203</v>
      </c>
    </row>
    <row r="63" spans="1:20" ht="15.75" thickBot="1" x14ac:dyDescent="0.3"/>
    <row r="64" spans="1:20" ht="15.75" thickTop="1" x14ac:dyDescent="0.25">
      <c r="A64" s="49" t="s">
        <v>83</v>
      </c>
      <c r="B64" s="50" t="s">
        <v>65</v>
      </c>
      <c r="C64" s="51" t="s">
        <v>66</v>
      </c>
      <c r="D64" s="54">
        <v>2.64</v>
      </c>
      <c r="E64" s="55">
        <v>21.6</v>
      </c>
      <c r="F64" s="55">
        <v>7.8</v>
      </c>
      <c r="G64" s="56">
        <v>142</v>
      </c>
      <c r="H64" s="31"/>
      <c r="I64" s="32" t="s">
        <v>53</v>
      </c>
      <c r="J64" s="32" t="s">
        <v>54</v>
      </c>
      <c r="K64" s="32" t="s">
        <v>55</v>
      </c>
      <c r="L64" s="32" t="s">
        <v>56</v>
      </c>
    </row>
    <row r="65" spans="1:12" x14ac:dyDescent="0.25">
      <c r="A65" s="49"/>
      <c r="B65" s="50" t="s">
        <v>67</v>
      </c>
      <c r="C65" s="51" t="s">
        <v>68</v>
      </c>
      <c r="D65" s="57">
        <v>0.4</v>
      </c>
      <c r="E65" s="52">
        <v>0.6</v>
      </c>
      <c r="F65" s="52">
        <v>7.2</v>
      </c>
      <c r="G65" s="58">
        <v>34</v>
      </c>
      <c r="H65" s="33" t="s">
        <v>59</v>
      </c>
      <c r="I65" s="34">
        <f>SUM(D6,D10,D15,D18,D27,D32,D68)</f>
        <v>39.92</v>
      </c>
      <c r="J65" s="34">
        <f>SUM(E6,E10,E15,E18,E27,E32,E68)</f>
        <v>180.2</v>
      </c>
      <c r="K65" s="34">
        <f>SUM(F6,F10,F15,F18,F27,F32,F68)</f>
        <v>172.43</v>
      </c>
      <c r="L65" s="34">
        <f>SUM(G6,G10,G15,G18,G27,G32,G68)</f>
        <v>1761</v>
      </c>
    </row>
    <row r="66" spans="1:12" x14ac:dyDescent="0.25">
      <c r="A66" s="49"/>
      <c r="B66" s="50" t="s">
        <v>2</v>
      </c>
      <c r="C66" s="51" t="s">
        <v>5</v>
      </c>
      <c r="D66" s="57">
        <v>4</v>
      </c>
      <c r="E66" s="52">
        <v>1</v>
      </c>
      <c r="F66" s="52">
        <v>3.3</v>
      </c>
      <c r="G66" s="58">
        <v>27</v>
      </c>
    </row>
    <row r="67" spans="1:12" ht="15.75" thickBot="1" x14ac:dyDescent="0.3">
      <c r="A67" s="48"/>
      <c r="B67" s="50" t="s">
        <v>69</v>
      </c>
      <c r="C67" s="51" t="s">
        <v>70</v>
      </c>
      <c r="D67" s="59">
        <v>5.68</v>
      </c>
      <c r="E67" s="60">
        <v>1.0900000000000001</v>
      </c>
      <c r="F67" s="60">
        <v>7.36</v>
      </c>
      <c r="G67" s="61">
        <v>86</v>
      </c>
    </row>
    <row r="68" spans="1:12" ht="15.75" thickTop="1" x14ac:dyDescent="0.25">
      <c r="D68" s="6">
        <f>SUM(D64:D67)</f>
        <v>12.719999999999999</v>
      </c>
      <c r="E68" s="6">
        <f>SUM(E64:E67)</f>
        <v>24.290000000000003</v>
      </c>
      <c r="F68" s="6">
        <f>SUM(F64:F67)</f>
        <v>25.66</v>
      </c>
      <c r="G68" s="6">
        <f>SUM(G64:G67)</f>
        <v>289</v>
      </c>
      <c r="J68" s="53"/>
    </row>
    <row r="69" spans="1:12" ht="15.75" thickBot="1" x14ac:dyDescent="0.3">
      <c r="A69" s="35"/>
      <c r="B69" s="36"/>
      <c r="C69" s="35"/>
      <c r="D69" s="35"/>
      <c r="E69" s="35"/>
      <c r="F69" s="35"/>
      <c r="G69" s="35"/>
      <c r="H69" s="36"/>
      <c r="I69" s="36"/>
      <c r="J69" s="36"/>
      <c r="K69" s="36"/>
      <c r="L69" s="36"/>
    </row>
    <row r="70" spans="1:12" ht="15.75" thickTop="1" x14ac:dyDescent="0.25">
      <c r="A70" s="8" t="s">
        <v>84</v>
      </c>
      <c r="B70" s="2" t="s">
        <v>42</v>
      </c>
      <c r="C70" s="7">
        <v>2</v>
      </c>
      <c r="D70" s="65"/>
      <c r="E70" s="66"/>
      <c r="F70" s="66"/>
      <c r="G70" s="67"/>
    </row>
    <row r="71" spans="1:12" x14ac:dyDescent="0.25">
      <c r="A71" s="8"/>
      <c r="B71" s="2" t="s">
        <v>43</v>
      </c>
      <c r="C71" s="7">
        <v>1</v>
      </c>
      <c r="D71" s="68"/>
      <c r="E71" s="62"/>
      <c r="F71" s="62"/>
      <c r="G71" s="69"/>
    </row>
    <row r="72" spans="1:12" ht="15.75" thickBot="1" x14ac:dyDescent="0.3">
      <c r="A72" s="8"/>
      <c r="B72" s="2" t="s">
        <v>44</v>
      </c>
      <c r="C72" s="7" t="s">
        <v>45</v>
      </c>
      <c r="D72" s="70"/>
      <c r="E72" s="71"/>
      <c r="F72" s="71"/>
      <c r="G72" s="72"/>
    </row>
    <row r="73" spans="1:12" ht="15.75" thickTop="1" x14ac:dyDescent="0.25">
      <c r="A73" s="48"/>
      <c r="B73" s="37"/>
      <c r="C73" s="39"/>
      <c r="D73" s="40"/>
      <c r="E73" s="40"/>
      <c r="F73" s="40"/>
      <c r="G73" s="40"/>
    </row>
    <row r="74" spans="1:12" x14ac:dyDescent="0.25">
      <c r="D74" s="40"/>
      <c r="E74" s="40"/>
      <c r="F74" s="40"/>
      <c r="G74" s="40"/>
    </row>
    <row r="75" spans="1:12" ht="15.75" thickBot="1" x14ac:dyDescent="0.3"/>
    <row r="76" spans="1:12" ht="15.75" thickTop="1" x14ac:dyDescent="0.25">
      <c r="A76" s="8" t="s">
        <v>85</v>
      </c>
      <c r="B76" s="2" t="s">
        <v>46</v>
      </c>
      <c r="C76" s="7" t="s">
        <v>47</v>
      </c>
      <c r="D76" s="65"/>
      <c r="E76" s="66"/>
      <c r="F76" s="66"/>
      <c r="G76" s="67"/>
    </row>
    <row r="77" spans="1:12" x14ac:dyDescent="0.25">
      <c r="A77" s="8"/>
      <c r="B77" s="2" t="s">
        <v>26</v>
      </c>
      <c r="C77" s="7" t="s">
        <v>29</v>
      </c>
      <c r="D77" s="68"/>
      <c r="E77" s="62"/>
      <c r="F77" s="62"/>
      <c r="G77" s="69"/>
    </row>
    <row r="78" spans="1:12" ht="15.75" thickBot="1" x14ac:dyDescent="0.3">
      <c r="A78" s="8"/>
      <c r="B78" s="2" t="s">
        <v>48</v>
      </c>
      <c r="C78" s="7" t="s">
        <v>40</v>
      </c>
      <c r="D78" s="70"/>
      <c r="E78" s="71"/>
      <c r="F78" s="71"/>
      <c r="G78" s="72"/>
      <c r="H78" s="4" t="s">
        <v>49</v>
      </c>
    </row>
    <row r="79" spans="1:12" ht="15.75" thickTop="1" x14ac:dyDescent="0.25"/>
    <row r="80" spans="1:12" ht="15.75" thickBot="1" x14ac:dyDescent="0.3"/>
    <row r="81" spans="1:7" ht="15.75" thickTop="1" x14ac:dyDescent="0.25">
      <c r="A81" s="9" t="s">
        <v>86</v>
      </c>
      <c r="B81" s="2" t="s">
        <v>25</v>
      </c>
      <c r="C81" s="7" t="s">
        <v>30</v>
      </c>
      <c r="D81" s="65"/>
      <c r="E81" s="66"/>
      <c r="F81" s="66"/>
      <c r="G81" s="67"/>
    </row>
    <row r="82" spans="1:7" x14ac:dyDescent="0.25">
      <c r="A82" s="10"/>
      <c r="B82" s="2" t="s">
        <v>26</v>
      </c>
      <c r="C82" s="7" t="s">
        <v>29</v>
      </c>
      <c r="D82" s="68"/>
      <c r="E82" s="62"/>
      <c r="F82" s="62"/>
      <c r="G82" s="69"/>
    </row>
    <row r="83" spans="1:7" ht="15.75" thickBot="1" x14ac:dyDescent="0.3">
      <c r="A83" s="11"/>
      <c r="B83" s="2" t="s">
        <v>51</v>
      </c>
      <c r="C83" s="7" t="s">
        <v>28</v>
      </c>
      <c r="D83" s="70"/>
      <c r="E83" s="71"/>
      <c r="F83" s="71"/>
      <c r="G83" s="72"/>
    </row>
    <row r="84" spans="1:7" ht="15.75" thickTop="1" x14ac:dyDescent="0.25"/>
  </sheetData>
  <mergeCells count="20">
    <mergeCell ref="N8:N9"/>
    <mergeCell ref="A60:A62"/>
    <mergeCell ref="B60:B62"/>
    <mergeCell ref="C60:C62"/>
    <mergeCell ref="A81:A83"/>
    <mergeCell ref="A50:A52"/>
    <mergeCell ref="A70:A72"/>
    <mergeCell ref="A76:A78"/>
    <mergeCell ref="A2:A5"/>
    <mergeCell ref="A8:A9"/>
    <mergeCell ref="A12:A14"/>
    <mergeCell ref="A20:A22"/>
    <mergeCell ref="A25:A26"/>
    <mergeCell ref="A29:A31"/>
    <mergeCell ref="A38:C38"/>
    <mergeCell ref="A40:A42"/>
    <mergeCell ref="A64:A66"/>
    <mergeCell ref="A45:A47"/>
    <mergeCell ref="A55:A57"/>
    <mergeCell ref="A1:C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4CC3-E2A2-4CDE-A046-DB126D9F9532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6">
        <v>1760</v>
      </c>
      <c r="B1" t="s">
        <v>56</v>
      </c>
    </row>
    <row r="2" spans="1:3" x14ac:dyDescent="0.25">
      <c r="A2" t="s">
        <v>53</v>
      </c>
      <c r="B2">
        <f>A1*(20/100)</f>
        <v>352</v>
      </c>
      <c r="C2">
        <f>B2/9</f>
        <v>39.111111111111114</v>
      </c>
    </row>
    <row r="3" spans="1:3" x14ac:dyDescent="0.25">
      <c r="A3" t="s">
        <v>60</v>
      </c>
      <c r="B3">
        <f>A1*(40/100)</f>
        <v>704</v>
      </c>
      <c r="C3">
        <f>B3/4</f>
        <v>176</v>
      </c>
    </row>
    <row r="4" spans="1:3" x14ac:dyDescent="0.25">
      <c r="A4" t="s">
        <v>55</v>
      </c>
      <c r="B4">
        <f>A1*(40/100)</f>
        <v>704</v>
      </c>
      <c r="C4">
        <f>B4/4</f>
        <v>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Nachtigal</dc:creator>
  <cp:lastModifiedBy>Nikolas Nachtigal</cp:lastModifiedBy>
  <cp:lastPrinted>2025-10-09T02:02:32Z</cp:lastPrinted>
  <dcterms:created xsi:type="dcterms:W3CDTF">2025-09-24T23:35:12Z</dcterms:created>
  <dcterms:modified xsi:type="dcterms:W3CDTF">2025-10-09T02:16:03Z</dcterms:modified>
</cp:coreProperties>
</file>