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667E0A13-3190-44DF-AAB7-DFE332A7DE3A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  <sheet name="County-CC" sheetId="9" r:id="rId3"/>
    <sheet name="CC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8" l="1"/>
  <c r="M15" i="8" s="1"/>
  <c r="D20" i="8"/>
  <c r="D60" i="8"/>
  <c r="D22" i="8"/>
  <c r="D21" i="8"/>
  <c r="D24" i="8"/>
  <c r="D27" i="8"/>
  <c r="D26" i="8"/>
  <c r="D28" i="8"/>
  <c r="D25" i="8"/>
  <c r="D29" i="8"/>
  <c r="D31" i="8"/>
  <c r="D30" i="8"/>
  <c r="D33" i="8"/>
  <c r="D35" i="8"/>
  <c r="D11" i="8"/>
  <c r="D34" i="8"/>
  <c r="D32" i="8"/>
  <c r="D36" i="8"/>
  <c r="D51" i="8"/>
  <c r="D37" i="8"/>
  <c r="D41" i="8"/>
  <c r="D42" i="8"/>
  <c r="D38" i="8"/>
  <c r="D40" i="8"/>
  <c r="D39" i="8"/>
  <c r="D43" i="8"/>
  <c r="D45" i="8"/>
  <c r="D44" i="8"/>
  <c r="D46" i="8"/>
  <c r="D47" i="8"/>
  <c r="D48" i="8"/>
  <c r="D52" i="8"/>
  <c r="D49" i="8"/>
  <c r="D53" i="8"/>
  <c r="D54" i="8"/>
  <c r="D55" i="8"/>
  <c r="D56" i="8"/>
  <c r="D58" i="8"/>
  <c r="D57" i="8"/>
  <c r="D61" i="8"/>
  <c r="D62" i="8"/>
  <c r="D63" i="8"/>
  <c r="D64" i="8"/>
  <c r="D50" i="8"/>
  <c r="D65" i="8"/>
  <c r="D66" i="8"/>
  <c r="D59" i="8"/>
  <c r="D4" i="8"/>
  <c r="D2" i="8"/>
  <c r="D3" i="8"/>
  <c r="D5" i="8"/>
  <c r="D6" i="8"/>
  <c r="D8" i="8"/>
  <c r="D7" i="8"/>
  <c r="D10" i="8"/>
  <c r="D9" i="8"/>
  <c r="D12" i="8"/>
  <c r="D13" i="8"/>
  <c r="D14" i="8"/>
  <c r="D23" i="8"/>
  <c r="D16" i="8"/>
  <c r="D18" i="8"/>
  <c r="D17" i="8"/>
  <c r="D19" i="8"/>
  <c r="C67" i="8"/>
  <c r="J3" i="8" l="1"/>
  <c r="M3" i="8" s="1"/>
  <c r="J4" i="8"/>
  <c r="M4" i="8" s="1"/>
  <c r="J5" i="8"/>
  <c r="M5" i="8" s="1"/>
  <c r="J6" i="8"/>
  <c r="M6" i="8" s="1"/>
  <c r="J7" i="8"/>
  <c r="M7" i="8" s="1"/>
  <c r="J8" i="8"/>
  <c r="M8" i="8" s="1"/>
  <c r="J9" i="8"/>
  <c r="M9" i="8" s="1"/>
  <c r="J10" i="8"/>
  <c r="M10" i="8" s="1"/>
  <c r="J11" i="8"/>
  <c r="M11" i="8" s="1"/>
  <c r="J12" i="8"/>
  <c r="M12" i="8" s="1"/>
  <c r="J13" i="8"/>
  <c r="M13" i="8" s="1"/>
  <c r="J14" i="8"/>
  <c r="M14" i="8" s="1"/>
  <c r="J16" i="8"/>
  <c r="M16" i="8" s="1"/>
  <c r="J17" i="8"/>
  <c r="M17" i="8" s="1"/>
  <c r="J18" i="8"/>
  <c r="M18" i="8" s="1"/>
  <c r="J19" i="8"/>
  <c r="M19" i="8" s="1"/>
  <c r="J20" i="8"/>
  <c r="M20" i="8" s="1"/>
  <c r="J21" i="8"/>
  <c r="M21" i="8" s="1"/>
  <c r="J22" i="8"/>
  <c r="M22" i="8" s="1"/>
  <c r="J23" i="8"/>
  <c r="M23" i="8" s="1"/>
  <c r="J24" i="8"/>
  <c r="M24" i="8" s="1"/>
  <c r="J25" i="8"/>
  <c r="M25" i="8" s="1"/>
  <c r="J26" i="8"/>
  <c r="M26" i="8" s="1"/>
  <c r="J27" i="8"/>
  <c r="M27" i="8" s="1"/>
  <c r="J28" i="8"/>
  <c r="M28" i="8" s="1"/>
  <c r="J29" i="8"/>
  <c r="M29" i="8" s="1"/>
  <c r="J30" i="8"/>
  <c r="M30" i="8" s="1"/>
  <c r="J31" i="8"/>
  <c r="M31" i="8" s="1"/>
  <c r="J32" i="8"/>
  <c r="M32" i="8" s="1"/>
  <c r="J33" i="8"/>
  <c r="M33" i="8" s="1"/>
  <c r="J35" i="8"/>
  <c r="M35" i="8" s="1"/>
  <c r="J36" i="8"/>
  <c r="M36" i="8" s="1"/>
  <c r="J37" i="8"/>
  <c r="M37" i="8" s="1"/>
  <c r="J38" i="8"/>
  <c r="M38" i="8" s="1"/>
  <c r="J39" i="8"/>
  <c r="M39" i="8" s="1"/>
  <c r="J40" i="8"/>
  <c r="M40" i="8" s="1"/>
  <c r="J41" i="8"/>
  <c r="M41" i="8" s="1"/>
  <c r="J42" i="8"/>
  <c r="M42" i="8" s="1"/>
  <c r="J43" i="8"/>
  <c r="M43" i="8" s="1"/>
  <c r="J44" i="8"/>
  <c r="M44" i="8" s="1"/>
  <c r="J45" i="8"/>
  <c r="M45" i="8" s="1"/>
  <c r="J46" i="8"/>
  <c r="M46" i="8" s="1"/>
  <c r="J47" i="8"/>
  <c r="M47" i="8" s="1"/>
  <c r="J48" i="8"/>
  <c r="M48" i="8" s="1"/>
  <c r="J49" i="8"/>
  <c r="M49" i="8" s="1"/>
  <c r="J50" i="8"/>
  <c r="M50" i="8" s="1"/>
  <c r="J34" i="8"/>
  <c r="M34" i="8" s="1"/>
  <c r="J51" i="8"/>
  <c r="M51" i="8" s="1"/>
  <c r="J52" i="8"/>
  <c r="M52" i="8" s="1"/>
  <c r="J53" i="8"/>
  <c r="M53" i="8" s="1"/>
  <c r="J54" i="8"/>
  <c r="M54" i="8" s="1"/>
  <c r="J55" i="8"/>
  <c r="M55" i="8" s="1"/>
  <c r="J56" i="8"/>
  <c r="M56" i="8" s="1"/>
  <c r="J57" i="8"/>
  <c r="M57" i="8" s="1"/>
  <c r="J58" i="8"/>
  <c r="M58" i="8" s="1"/>
  <c r="J59" i="8"/>
  <c r="M59" i="8" s="1"/>
  <c r="J60" i="8"/>
  <c r="M60" i="8" s="1"/>
  <c r="J61" i="8"/>
  <c r="M61" i="8" s="1"/>
  <c r="J62" i="8"/>
  <c r="M62" i="8" s="1"/>
  <c r="J63" i="8"/>
  <c r="M63" i="8" s="1"/>
  <c r="J64" i="8"/>
  <c r="M64" i="8" s="1"/>
  <c r="J65" i="8"/>
  <c r="M65" i="8" s="1"/>
  <c r="J66" i="8"/>
  <c r="M66" i="8" s="1"/>
  <c r="J2" i="8"/>
  <c r="M2" i="8" s="1"/>
  <c r="F68" i="8" l="1"/>
  <c r="F69" i="8" l="1"/>
  <c r="E67" i="8"/>
</calcChain>
</file>

<file path=xl/sharedStrings.xml><?xml version="1.0" encoding="utf-8"?>
<sst xmlns="http://schemas.openxmlformats.org/spreadsheetml/2006/main" count="1089" uniqueCount="451">
  <si>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</si>
  <si>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</si>
  <si>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</si>
  <si>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</si>
  <si>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</si>
  <si>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</si>
  <si>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</si>
  <si>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</si>
  <si>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</si>
  <si>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</si>
  <si>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</si>
  <si>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</si>
  <si>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</si>
  <si>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</si>
  <si>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</si>
  <si>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</si>
  <si>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</si>
  <si>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</si>
  <si>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</si>
  <si>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</si>
  <si>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</si>
  <si>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</si>
  <si>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</si>
  <si>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</si>
  <si>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</si>
  <si>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</si>
  <si>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</si>
  <si>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</si>
  <si>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</si>
  <si>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</si>
  <si>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</si>
  <si>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</si>
  <si>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</si>
  <si>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</si>
  <si>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</si>
  <si>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</si>
  <si>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</si>
  <si>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</si>
  <si>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</si>
  <si>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</si>
  <si>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</si>
  <si>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</si>
  <si>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</si>
  <si>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</si>
  <si>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</si>
  <si>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</si>
  <si>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</si>
  <si>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</si>
  <si>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</si>
  <si>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</si>
  <si>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</si>
  <si>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</si>
  <si>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</si>
  <si>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</si>
  <si>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</si>
  <si>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</si>
  <si>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</si>
  <si>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</si>
  <si>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</si>
  <si>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</si>
  <si>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</si>
  <si>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</si>
  <si>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</si>
  <si>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</si>
  <si>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</si>
  <si>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</si>
  <si>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</si>
  <si>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</si>
  <si>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</si>
  <si>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</si>
  <si>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</si>
  <si>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</si>
  <si>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</si>
  <si>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</si>
  <si>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</si>
  <si>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</si>
  <si>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</si>
  <si>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</si>
  <si>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</si>
  <si>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</si>
  <si>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</si>
  <si>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</si>
  <si>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</si>
  <si>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</si>
  <si>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</si>
  <si>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</si>
  <si>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</si>
  <si>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</si>
  <si>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</si>
  <si>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</si>
  <si>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</si>
  <si>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</si>
  <si>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</si>
  <si>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</si>
  <si>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</si>
  <si>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</si>
  <si>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</si>
  <si>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</si>
  <si>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</si>
  <si>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</si>
  <si>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</si>
  <si>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</si>
  <si>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</si>
  <si>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</si>
  <si>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</si>
  <si>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</si>
  <si>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</si>
  <si>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</si>
  <si>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</si>
  <si>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</si>
  <si>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</si>
  <si>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</si>
  <si>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</si>
  <si>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</si>
  <si>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</si>
  <si>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</si>
  <si>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</si>
  <si>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</si>
  <si>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</si>
  <si>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</si>
  <si>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</si>
  <si>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</si>
  <si>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</si>
  <si>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</si>
  <si>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</si>
  <si>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</si>
  <si>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</si>
  <si>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</si>
  <si>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</si>
  <si>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</si>
  <si>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</si>
  <si>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</si>
  <si>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</si>
  <si>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</si>
  <si>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</si>
  <si>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</si>
  <si>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</si>
  <si>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</si>
  <si>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</si>
  <si>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</si>
  <si>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</si>
  <si>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</si>
  <si>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</si>
  <si>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</si>
  <si>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</si>
  <si>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</si>
  <si>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</si>
  <si>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</si>
  <si>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</si>
  <si>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</si>
  <si>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</si>
  <si>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</si>
  <si>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</si>
  <si>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</si>
  <si>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</si>
  <si>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</si>
  <si>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</si>
  <si>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</si>
  <si>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</si>
  <si>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</si>
  <si>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</si>
  <si>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</si>
  <si>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</si>
  <si>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</si>
  <si>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</si>
  <si>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</si>
  <si>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</si>
  <si>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</si>
  <si>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</si>
  <si>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</si>
  <si>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</si>
  <si>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</si>
  <si>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</si>
  <si>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</si>
  <si>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</si>
  <si>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</si>
  <si>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</si>
  <si>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</si>
  <si>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</si>
  <si>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</si>
  <si>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</si>
  <si>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</si>
  <si>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</si>
  <si>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</si>
  <si>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</si>
  <si>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</si>
  <si>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</si>
  <si>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</si>
  <si>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</si>
  <si>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</si>
  <si>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</si>
  <si>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</si>
  <si>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</si>
  <si>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</si>
  <si>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</si>
  <si>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</si>
  <si>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</si>
  <si>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</si>
  <si>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</si>
  <si>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</si>
  <si>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</si>
  <si>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</si>
  <si>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</si>
  <si>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</si>
  <si>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</si>
  <si>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</si>
  <si>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</si>
  <si>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</si>
  <si>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</si>
  <si>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</si>
  <si>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</si>
  <si>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</si>
  <si>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</si>
  <si>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</si>
  <si>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</si>
  <si>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</si>
  <si>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</si>
  <si>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</si>
  <si>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</si>
  <si>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</si>
  <si>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</si>
  <si>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</si>
  <si>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</si>
  <si>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</si>
  <si>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</si>
  <si>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</si>
  <si>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</si>
  <si>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</si>
  <si>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</si>
  <si>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</si>
  <si>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</si>
  <si>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</si>
  <si>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</si>
  <si>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</si>
  <si>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</si>
  <si>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</si>
  <si>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</si>
  <si>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</si>
  <si>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</si>
  <si>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</si>
  <si>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</si>
  <si>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</si>
  <si>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</si>
  <si>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</si>
  <si>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</si>
  <si>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</si>
  <si>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</si>
  <si>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</si>
  <si>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</si>
  <si>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</si>
  <si>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</si>
  <si>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</si>
  <si>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</si>
  <si>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</si>
  <si>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</si>
  <si>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</si>
  <si>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</si>
  <si>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</si>
  <si>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</si>
  <si>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</si>
  <si>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</si>
  <si>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</si>
  <si>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</si>
  <si>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</si>
  <si>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</si>
  <si>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</si>
  <si>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</si>
  <si>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</si>
  <si>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</si>
  <si>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</si>
  <si>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</si>
  <si>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</si>
  <si>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</si>
  <si>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</si>
  <si>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</si>
  <si>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</si>
  <si>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</si>
  <si>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</si>
  <si>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</si>
  <si>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</si>
  <si>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</si>
  <si>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</si>
  <si>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</si>
  <si>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</si>
  <si>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</si>
  <si>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</si>
  <si>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</si>
  <si>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</si>
  <si>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</si>
  <si>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</si>
  <si>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</si>
  <si>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</si>
  <si>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</si>
  <si>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</si>
  <si>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</si>
  <si>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</si>
  <si>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</si>
  <si>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</si>
  <si>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</si>
  <si>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</si>
  <si>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</si>
  <si>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</si>
  <si>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</si>
  <si>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</si>
  <si>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</si>
  <si>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</si>
  <si>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</si>
  <si>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</si>
  <si>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</si>
  <si>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</si>
  <si>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</si>
  <si>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</si>
  <si>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</si>
  <si>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</si>
  <si>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</si>
  <si>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</si>
  <si>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</si>
  <si>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</si>
  <si>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</si>
  <si>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</si>
  <si>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</si>
  <si>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</si>
  <si>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</si>
  <si>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</si>
  <si>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</si>
  <si>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</si>
  <si>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</si>
  <si>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</si>
  <si>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</si>
  <si>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</si>
  <si>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</si>
  <si>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</si>
  <si>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</si>
  <si>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</si>
  <si>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</si>
  <si>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</si>
  <si>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</si>
  <si>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</si>
  <si>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</si>
  <si>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</si>
  <si>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</si>
  <si>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</si>
  <si>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</si>
  <si>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</si>
  <si>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</si>
  <si>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</si>
  <si>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</si>
  <si>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</si>
  <si>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</si>
  <si>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</si>
  <si>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</si>
  <si>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</si>
  <si>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</si>
  <si>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</si>
  <si>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</si>
  <si>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</si>
  <si>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</si>
  <si>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</si>
  <si>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</si>
  <si>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</si>
  <si>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</si>
  <si>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</si>
  <si>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</si>
  <si>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</si>
  <si>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</si>
  <si>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</si>
  <si>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</si>
  <si>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</si>
  <si>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</si>
  <si>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</si>
  <si>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</si>
  <si>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</si>
  <si>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</si>
  <si>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</si>
  <si>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</si>
  <si>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</si>
  <si>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</si>
  <si>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</si>
  <si>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</si>
  <si>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</si>
  <si>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</si>
  <si>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</si>
  <si>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</si>
  <si>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</si>
  <si>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</si>
  <si>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</si>
  <si>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</si>
  <si>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</si>
  <si>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</si>
  <si>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</si>
  <si>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</si>
  <si>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</si>
  <si>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</si>
  <si>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</si>
  <si>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</si>
  <si>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</si>
  <si>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</si>
  <si>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</si>
  <si>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</si>
  <si>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</si>
  <si>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</si>
  <si>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</si>
  <si>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</si>
  <si>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</si>
  <si>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</si>
  <si>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</si>
  <si>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</si>
  <si>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</si>
  <si>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</si>
  <si>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</si>
  <si>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</si>
  <si>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</si>
  <si>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</si>
  <si>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</si>
  <si>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</si>
  <si>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</si>
  <si>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</si>
  <si>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</si>
  <si>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</si>
  <si>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</si>
  <si>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</si>
  <si>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</si>
  <si>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</si>
  <si>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</si>
  <si>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</si>
  <si>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</si>
  <si>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</si>
  <si>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Cuba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</si>
  <si>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</si>
  <si>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</si>
  <si>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</si>
  <si>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</si>
  <si>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</si>
  <si>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</si>
  <si>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</si>
  <si>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</si>
  <si>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</si>
  <si>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</si>
  <si>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</si>
  <si>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</si>
  <si>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</si>
  <si>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</si>
  <si>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</si>
  <si>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</si>
  <si>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No Data</t>
  </si>
  <si>
    <t>Citizens arrested over political social media posts (Impossible to fully quantify)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</si>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</sst>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O67" totalsRowCount="1">
  <autoFilter ref="A1:O66" xr:uid="{5D7A7C19-206F-4AA4-8764-1A67075BA007}"/>
  <sortState xmlns:xlrd2="http://schemas.microsoft.com/office/spreadsheetml/2017/richdata2" ref="A2:O66">
    <sortCondition ref="A1:A66"/>
  </sortState>
  <tableColumns count="15">
    <tableColumn id="1" xr3:uid="{6CAE0BB8-B52D-4A20-9ADF-6A97394DE9AD}" name="Country"/>
    <tableColumn id="8" xr3:uid="{9FD562AD-2C1B-4728-B765-378E325849FB}" name="CC"/>
    <tableColumn id="3" xr3:uid="{86336C1B-8263-4341-ABC1-0904C1B77BC8}" name="Mirai Botnet Hits" totalsRowFunction="custom">
      <totalsRowFormula>SUM(C2:C66)</totalsRowFormula>
    </tableColumn>
    <tableColumn id="12" xr3:uid="{CB13608A-F47A-4117-81FF-E4B85539B69D}" name="Mirai Botnet Hits Normalised" dataDxfId="13" totalsRowDxfId="6">
      <calculatedColumnFormula>(C2-2)/(108622-2)</calculatedColumnFormula>
    </tableColumn>
    <tableColumn id="2" xr3:uid="{3CED1D76-1951-4C3A-814D-035739A9FCBB}" name="Mirai-Like Signature Hits" totalsRowFunction="custom">
      <totalsRowFormula>SUM(E2:E66)</totalsRowFormula>
    </tableColumn>
    <tableColumn id="7" xr3:uid="{CB08F8B3-73D8-4C99-A366-FA8017EE0D03}" name="Mirai-Like Normalised" dataDxfId="12" totalsRowDxfId="5"/>
    <tableColumn id="4" xr3:uid="{49EB2CD0-3630-48AA-8368-2CEFFC08A8D6}" name="Information Exposure from dependencies" dataDxfId="11" totalsRowDxfId="4"/>
    <tableColumn id="11" xr3:uid="{E090A22D-FB18-4748-A91D-414C31BC34CD}" name="Exposure to major surveillance scheme by proximity (Not used)"/>
    <tableColumn id="9" xr3:uid="{073C29FB-BAA7-451E-AA1E-76930F6E46F7}" name="BGP Hijacks"/>
    <tableColumn id="10" xr3:uid="{036D57D5-B326-42ED-8FFD-747DA6B50910}" name="BGP Hijacks Normalised" dataDxfId="10" totalsRowDxfId="3">
      <calculatedColumnFormula>I2/384</calculatedColumnFormula>
    </tableColumn>
    <tableColumn id="6" xr3:uid="{0A948547-E070-4D9E-A4DC-3394201B9DF2}" name="Any Internet/Telecom *mass* surveillance (Impossible to fully quantify)" dataDxfId="9" totalsRowDxfId="2"/>
    <tableColumn id="5" xr3:uid="{E8D3BBBC-FD07-4637-8DED-2FE5C7491C7E}" name="Citizens arrested over political social media posts (Impossible to fully quantify)" dataDxfId="8" totalsRowDxfId="1"/>
    <tableColumn id="13" xr3:uid="{D262404C-D46A-4B2C-B752-DCB3E9DDEB6B}" name="Ranking" dataDxfId="7" totalsRowDxfId="0">
      <calculatedColumnFormula>((D2*0.3)+(F2*0.1)+(G2*0.3)+(J2*0.1)+(K2*0.1)+(L2*0.1))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O70"/>
  <sheetViews>
    <sheetView tabSelected="1" workbookViewId="0">
      <selection activeCell="O18" sqref="O18"/>
    </sheetView>
  </sheetViews>
  <sheetFormatPr defaultRowHeight="15" x14ac:dyDescent="0.25"/>
  <cols>
    <col min="1" max="1" width="18" customWidth="1"/>
    <col min="2" max="2" width="8.42578125" customWidth="1"/>
    <col min="4" max="4" width="11" style="1" customWidth="1"/>
    <col min="5" max="5" width="7.140625" customWidth="1"/>
    <col min="6" max="6" width="12.42578125" style="1" customWidth="1"/>
    <col min="7" max="7" width="12.140625" style="2" customWidth="1"/>
    <col min="8" max="8" width="5.5703125" customWidth="1"/>
    <col min="9" max="9" width="6.28515625" customWidth="1"/>
    <col min="10" max="10" width="13.140625" style="2" customWidth="1"/>
    <col min="11" max="11" width="8.85546875" style="3" customWidth="1"/>
    <col min="12" max="12" width="10.140625" style="3" customWidth="1"/>
    <col min="13" max="13" width="24.7109375" customWidth="1"/>
    <col min="14" max="14" width="15.140625" customWidth="1"/>
  </cols>
  <sheetData>
    <row r="1" spans="1:15" x14ac:dyDescent="0.25">
      <c r="A1" t="s">
        <v>400</v>
      </c>
      <c r="B1" t="s">
        <v>435</v>
      </c>
      <c r="C1" t="s">
        <v>440</v>
      </c>
      <c r="D1" s="1" t="s">
        <v>443</v>
      </c>
      <c r="E1" t="s">
        <v>442</v>
      </c>
      <c r="F1" s="1" t="s">
        <v>433</v>
      </c>
      <c r="G1" s="2" t="s">
        <v>439</v>
      </c>
      <c r="H1" t="s">
        <v>441</v>
      </c>
      <c r="I1" t="s">
        <v>399</v>
      </c>
      <c r="J1" s="2" t="s">
        <v>434</v>
      </c>
      <c r="K1" s="3" t="s">
        <v>447</v>
      </c>
      <c r="L1" s="3" t="s">
        <v>445</v>
      </c>
      <c r="M1" s="4" t="s">
        <v>446</v>
      </c>
      <c r="N1" t="s">
        <v>449</v>
      </c>
      <c r="O1" t="s">
        <v>450</v>
      </c>
    </row>
    <row r="2" spans="1:15" x14ac:dyDescent="0.25">
      <c r="A2" t="s">
        <v>13</v>
      </c>
      <c r="B2" t="s">
        <v>12</v>
      </c>
      <c r="C2">
        <v>14</v>
      </c>
      <c r="D2" s="1">
        <f>(C2-2)/(108622-2)</f>
        <v>1.1047689191677407E-4</v>
      </c>
      <c r="E2">
        <v>9</v>
      </c>
      <c r="F2" s="1">
        <v>1.7699115044247788E-4</v>
      </c>
      <c r="G2" s="2">
        <v>0.33687151900000001</v>
      </c>
      <c r="H2">
        <v>1</v>
      </c>
      <c r="I2">
        <v>77</v>
      </c>
      <c r="J2" s="2">
        <f>I2/384</f>
        <v>0.20052083333333334</v>
      </c>
      <c r="K2" s="3">
        <v>1</v>
      </c>
      <c r="L2" s="3">
        <v>0</v>
      </c>
      <c r="M2" s="4">
        <f>((D2*0.3)+(F2*0.1)+(G2*0.3)+(J2*0.1)+(K2*0.1)+(L2*0.1))</f>
        <v>0.22116438121595261</v>
      </c>
      <c r="N2">
        <v>45</v>
      </c>
      <c r="O2">
        <v>21</v>
      </c>
    </row>
    <row r="3" spans="1:15" x14ac:dyDescent="0.25">
      <c r="A3" t="s">
        <v>15</v>
      </c>
      <c r="B3" t="s">
        <v>14</v>
      </c>
      <c r="C3">
        <v>14192</v>
      </c>
      <c r="D3" s="1">
        <f>(C3-2)/(108622-2)</f>
        <v>0.13063892469158533</v>
      </c>
      <c r="E3">
        <v>2157</v>
      </c>
      <c r="F3" s="1">
        <v>4.2418879056047194E-2</v>
      </c>
      <c r="G3" s="2">
        <v>0.211732798</v>
      </c>
      <c r="H3">
        <v>1</v>
      </c>
      <c r="I3">
        <v>17</v>
      </c>
      <c r="J3" s="2">
        <f>I3/384</f>
        <v>4.4270833333333336E-2</v>
      </c>
      <c r="K3" s="3">
        <v>0</v>
      </c>
      <c r="L3" s="3">
        <v>0</v>
      </c>
      <c r="M3" s="4">
        <f>((D3*0.3)+(F3*0.1)+(G3*0.3)+(J3*0.1)+(K3*0.1)+(L3*0.1))</f>
        <v>0.11138048804641365</v>
      </c>
      <c r="N3">
        <v>58</v>
      </c>
      <c r="O3">
        <v>8</v>
      </c>
    </row>
    <row r="4" spans="1:15" x14ac:dyDescent="0.25">
      <c r="A4" t="s">
        <v>11</v>
      </c>
      <c r="B4" t="s">
        <v>10</v>
      </c>
      <c r="C4">
        <v>475</v>
      </c>
      <c r="D4" s="1">
        <f>(C4-2)/(108622-2)</f>
        <v>4.3546308230528446E-3</v>
      </c>
      <c r="E4">
        <v>168</v>
      </c>
      <c r="F4" s="1">
        <v>3.3038348082595871E-3</v>
      </c>
      <c r="G4" s="2">
        <v>0.20038133699999999</v>
      </c>
      <c r="H4">
        <v>5</v>
      </c>
      <c r="I4">
        <v>0</v>
      </c>
      <c r="J4" s="2">
        <f>I4/384</f>
        <v>0</v>
      </c>
      <c r="K4" s="3">
        <v>0</v>
      </c>
      <c r="L4" s="3">
        <v>0</v>
      </c>
      <c r="M4" s="4">
        <f>((D4*0.3)+(F4*0.1)+(G4*0.3)+(J4*0.1)+(K4*0.1)+(L4*0.1))</f>
        <v>6.1751173827741805E-2</v>
      </c>
      <c r="N4">
        <v>64</v>
      </c>
      <c r="O4">
        <v>2</v>
      </c>
    </row>
    <row r="5" spans="1:15" x14ac:dyDescent="0.25">
      <c r="A5" t="s">
        <v>19</v>
      </c>
      <c r="B5" t="s">
        <v>18</v>
      </c>
      <c r="C5">
        <v>1695</v>
      </c>
      <c r="D5" s="1">
        <f>(C5-2)/(108622-2)</f>
        <v>1.5586448167924876E-2</v>
      </c>
      <c r="E5">
        <v>561</v>
      </c>
      <c r="F5" s="1">
        <v>1.1032448377581121E-2</v>
      </c>
      <c r="G5" s="2">
        <v>0.95953077900000017</v>
      </c>
      <c r="H5">
        <v>4</v>
      </c>
      <c r="I5">
        <v>7</v>
      </c>
      <c r="J5" s="2">
        <f>I5/384</f>
        <v>1.8229166666666668E-2</v>
      </c>
      <c r="K5" s="3">
        <v>1</v>
      </c>
      <c r="L5" s="3">
        <v>1</v>
      </c>
      <c r="M5" s="4">
        <f>((D5*0.3)+(F5*0.1)+(G5*0.3)+(J5*0.1)+(K5*0.1)+(L5*0.1))</f>
        <v>0.49546132965480227</v>
      </c>
      <c r="N5">
        <v>12</v>
      </c>
      <c r="O5">
        <v>54</v>
      </c>
    </row>
    <row r="6" spans="1:15" x14ac:dyDescent="0.25">
      <c r="A6" t="s">
        <v>23</v>
      </c>
      <c r="B6" t="s">
        <v>22</v>
      </c>
      <c r="C6">
        <v>122</v>
      </c>
      <c r="D6" s="1">
        <f>(C6-2)/(108622-2)</f>
        <v>1.1047689191677407E-3</v>
      </c>
      <c r="E6">
        <v>0</v>
      </c>
      <c r="F6" s="1">
        <v>0</v>
      </c>
      <c r="G6" s="2">
        <v>0.74409338699999994</v>
      </c>
      <c r="H6">
        <v>5</v>
      </c>
      <c r="I6">
        <v>0</v>
      </c>
      <c r="J6" s="2">
        <f>I6/384</f>
        <v>0</v>
      </c>
      <c r="K6" s="3">
        <v>0</v>
      </c>
      <c r="L6" s="3">
        <v>1</v>
      </c>
      <c r="M6" s="4">
        <f>((D6*0.3)+(F6*0.1)+(G6*0.3)+(J6*0.1)+(K6*0.1)+(L6*0.1))</f>
        <v>0.32355944677575033</v>
      </c>
      <c r="N6">
        <v>30</v>
      </c>
      <c r="O6">
        <v>36</v>
      </c>
    </row>
    <row r="7" spans="1:15" x14ac:dyDescent="0.25">
      <c r="A7" t="s">
        <v>37</v>
      </c>
      <c r="B7" t="s">
        <v>36</v>
      </c>
      <c r="C7">
        <v>118</v>
      </c>
      <c r="D7" s="1">
        <f>(C7-2)/(108622-2)</f>
        <v>1.0679432885288161E-3</v>
      </c>
      <c r="E7">
        <v>41</v>
      </c>
      <c r="F7" s="1">
        <v>8.0629301868239919E-4</v>
      </c>
      <c r="G7" s="2">
        <v>0.77228255299999993</v>
      </c>
      <c r="H7">
        <v>6</v>
      </c>
      <c r="I7">
        <v>1</v>
      </c>
      <c r="J7" s="2">
        <f>I7/384</f>
        <v>2.6041666666666665E-3</v>
      </c>
      <c r="K7" s="3">
        <v>1</v>
      </c>
      <c r="L7" s="3">
        <v>1</v>
      </c>
      <c r="M7" s="4">
        <f>((D7*0.3)+(F7*0.1)+(G7*0.3)+(J7*0.1)+(K7*0.1)+(L7*0.1))</f>
        <v>0.43234619485509351</v>
      </c>
      <c r="N7">
        <v>23</v>
      </c>
      <c r="O7">
        <v>43</v>
      </c>
    </row>
    <row r="8" spans="1:15" x14ac:dyDescent="0.25">
      <c r="A8" t="s">
        <v>29</v>
      </c>
      <c r="B8" t="s">
        <v>28</v>
      </c>
      <c r="C8">
        <v>1411</v>
      </c>
      <c r="D8" s="1">
        <f>(C8-2)/(108622-2)</f>
        <v>1.2971828392561223E-2</v>
      </c>
      <c r="E8">
        <v>243</v>
      </c>
      <c r="F8" s="1">
        <v>4.7787610619469028E-3</v>
      </c>
      <c r="G8" s="2">
        <v>0.20153628900000001</v>
      </c>
      <c r="H8">
        <v>3</v>
      </c>
      <c r="I8">
        <v>28</v>
      </c>
      <c r="J8" s="2">
        <f>I8/384</f>
        <v>7.2916666666666671E-2</v>
      </c>
      <c r="K8" s="3">
        <v>0</v>
      </c>
      <c r="L8" s="3">
        <v>1</v>
      </c>
      <c r="M8" s="4">
        <f>((D8*0.3)+(F8*0.1)+(G8*0.3)+(J8*0.1)+(K8*0.1)+(L8*0.1))</f>
        <v>0.17212197799062973</v>
      </c>
      <c r="N8">
        <v>52</v>
      </c>
      <c r="O8">
        <v>14</v>
      </c>
    </row>
    <row r="9" spans="1:15" x14ac:dyDescent="0.25">
      <c r="A9" t="s">
        <v>57</v>
      </c>
      <c r="B9" t="s">
        <v>56</v>
      </c>
      <c r="C9">
        <v>193</v>
      </c>
      <c r="D9" s="1">
        <f>(C9-2)/(108622-2)</f>
        <v>1.758423863008654E-3</v>
      </c>
      <c r="E9">
        <v>63</v>
      </c>
      <c r="F9" s="1">
        <v>1.2389380530973451E-3</v>
      </c>
      <c r="G9" s="2">
        <v>0.21544893199999998</v>
      </c>
      <c r="H9">
        <v>3</v>
      </c>
      <c r="I9">
        <v>4</v>
      </c>
      <c r="J9" s="2">
        <f>I9/384</f>
        <v>1.0416666666666666E-2</v>
      </c>
      <c r="K9" s="3">
        <v>1</v>
      </c>
      <c r="L9" s="3">
        <v>1</v>
      </c>
      <c r="M9" s="4">
        <f>((D9*0.3)+(F9*0.1)+(G9*0.3)+(J9*0.1)+(K9*0.1)+(L9*0.1))</f>
        <v>0.26632776723087903</v>
      </c>
      <c r="N9">
        <v>37</v>
      </c>
      <c r="O9">
        <v>29</v>
      </c>
    </row>
    <row r="10" spans="1:15" x14ac:dyDescent="0.25">
      <c r="A10" t="s">
        <v>51</v>
      </c>
      <c r="B10" t="s">
        <v>50</v>
      </c>
      <c r="C10">
        <v>25121</v>
      </c>
      <c r="D10" s="1">
        <f>(C10-2)/(108622-2)</f>
        <v>0.23125575400478735</v>
      </c>
      <c r="E10">
        <v>9028</v>
      </c>
      <c r="F10" s="1">
        <v>0.1775417895771878</v>
      </c>
      <c r="G10" s="2">
        <v>0.37564697900000005</v>
      </c>
      <c r="H10">
        <v>3</v>
      </c>
      <c r="I10">
        <v>107</v>
      </c>
      <c r="J10" s="2">
        <f>I10/384</f>
        <v>0.27864583333333331</v>
      </c>
      <c r="K10" s="3">
        <v>0</v>
      </c>
      <c r="L10" s="3">
        <v>1</v>
      </c>
      <c r="M10" s="4">
        <f>((D10*0.3)+(F10*0.1)+(G10*0.3)+(J10*0.1)+(K10*0.1)+(L10*0.1))</f>
        <v>0.32768958219248834</v>
      </c>
      <c r="N10">
        <v>29</v>
      </c>
      <c r="O10">
        <v>37</v>
      </c>
    </row>
    <row r="11" spans="1:15" x14ac:dyDescent="0.25">
      <c r="A11" t="s">
        <v>178</v>
      </c>
      <c r="B11" t="s">
        <v>177</v>
      </c>
      <c r="C11">
        <v>569</v>
      </c>
      <c r="D11" s="1">
        <f>(C11-2)/(108622-2)</f>
        <v>5.2200331430675749E-3</v>
      </c>
      <c r="E11">
        <v>69</v>
      </c>
      <c r="F11" s="1">
        <v>1.3569321533923305E-3</v>
      </c>
      <c r="G11" s="2">
        <v>0.576466535</v>
      </c>
      <c r="H11">
        <v>3</v>
      </c>
      <c r="I11">
        <v>5</v>
      </c>
      <c r="J11" s="2">
        <f>I11/384</f>
        <v>1.3020833333333334E-2</v>
      </c>
      <c r="K11" s="3">
        <v>0</v>
      </c>
      <c r="L11" s="3">
        <v>1</v>
      </c>
      <c r="M11" s="4">
        <f>((D11*0.3)+(F11*0.1)+(G11*0.3)+(J11*0.1)+(K11*0.1)+(L11*0.1))</f>
        <v>0.27594374699159285</v>
      </c>
      <c r="N11">
        <v>35</v>
      </c>
      <c r="O11">
        <v>31</v>
      </c>
    </row>
    <row r="12" spans="1:15" x14ac:dyDescent="0.25">
      <c r="A12" t="s">
        <v>61</v>
      </c>
      <c r="B12" t="s">
        <v>60</v>
      </c>
      <c r="C12">
        <v>3338</v>
      </c>
      <c r="D12" s="1">
        <f>(C12-2)/(108622-2)</f>
        <v>3.0712575952863194E-2</v>
      </c>
      <c r="E12">
        <v>1131</v>
      </c>
      <c r="F12" s="1">
        <v>2.2241887905604718E-2</v>
      </c>
      <c r="G12" s="2">
        <v>0.91859541299999992</v>
      </c>
      <c r="H12">
        <v>2</v>
      </c>
      <c r="I12">
        <v>18</v>
      </c>
      <c r="J12" s="2">
        <f>I12/384</f>
        <v>4.6875E-2</v>
      </c>
      <c r="K12" s="3">
        <v>1</v>
      </c>
      <c r="L12" s="3">
        <v>1</v>
      </c>
      <c r="M12" s="4">
        <f>((D12*0.3)+(F12*0.1)+(G12*0.3)+(J12*0.1)+(K12*0.1)+(L12*0.1))</f>
        <v>0.49170408547641942</v>
      </c>
      <c r="N12">
        <v>15</v>
      </c>
      <c r="O12">
        <v>51</v>
      </c>
    </row>
    <row r="13" spans="1:15" x14ac:dyDescent="0.25">
      <c r="A13" t="s">
        <v>75</v>
      </c>
      <c r="B13" t="s">
        <v>74</v>
      </c>
      <c r="C13">
        <v>108622</v>
      </c>
      <c r="D13" s="1">
        <f>(C13-2)/(108622-2)</f>
        <v>1</v>
      </c>
      <c r="E13">
        <v>50850</v>
      </c>
      <c r="F13" s="1">
        <v>1</v>
      </c>
      <c r="G13" s="2">
        <v>0.91036587199999996</v>
      </c>
      <c r="H13">
        <v>7</v>
      </c>
      <c r="I13">
        <v>84</v>
      </c>
      <c r="J13" s="2">
        <f>I13/384</f>
        <v>0.21875</v>
      </c>
      <c r="K13" s="3">
        <v>1</v>
      </c>
      <c r="L13" s="3">
        <v>1</v>
      </c>
      <c r="M13" s="4">
        <f>((D13*0.3)+(F13*0.1)+(G13*0.3)+(J13*0.1)+(K13*0.1)+(L13*0.1))</f>
        <v>0.89498476159999996</v>
      </c>
      <c r="N13">
        <v>1</v>
      </c>
      <c r="O13">
        <v>65</v>
      </c>
    </row>
    <row r="14" spans="1:15" x14ac:dyDescent="0.25">
      <c r="A14" t="s">
        <v>77</v>
      </c>
      <c r="B14" t="s">
        <v>76</v>
      </c>
      <c r="C14">
        <v>5578</v>
      </c>
      <c r="D14" s="1">
        <f>(C14-2)/(108622-2)</f>
        <v>5.1334929110661023E-2</v>
      </c>
      <c r="E14">
        <v>757</v>
      </c>
      <c r="F14" s="1">
        <v>1.4886922320550638E-2</v>
      </c>
      <c r="G14" s="2">
        <v>0.29700730400000003</v>
      </c>
      <c r="H14">
        <v>3</v>
      </c>
      <c r="I14">
        <v>5</v>
      </c>
      <c r="J14" s="2">
        <f>I14/384</f>
        <v>1.3020833333333334E-2</v>
      </c>
      <c r="K14" s="3">
        <v>1</v>
      </c>
      <c r="L14" s="3">
        <v>0</v>
      </c>
      <c r="M14" s="4">
        <f>((D14*0.3)+(F14*0.1)+(G14*0.3)+(J14*0.1)+(K14*0.1)+(L14*0.1))</f>
        <v>0.20729344549858669</v>
      </c>
      <c r="N14">
        <v>47</v>
      </c>
      <c r="O14">
        <v>19</v>
      </c>
    </row>
    <row r="15" spans="1:15" x14ac:dyDescent="0.25">
      <c r="A15" t="s">
        <v>427</v>
      </c>
      <c r="B15" t="s">
        <v>436</v>
      </c>
      <c r="C15" t="s">
        <v>444</v>
      </c>
      <c r="D15" s="1">
        <v>0</v>
      </c>
      <c r="E15">
        <v>0</v>
      </c>
      <c r="F15" s="1">
        <v>0</v>
      </c>
      <c r="G15" s="2">
        <v>0.364783048</v>
      </c>
      <c r="H15">
        <v>3</v>
      </c>
      <c r="I15">
        <v>0</v>
      </c>
      <c r="J15" s="2">
        <f>I15/384</f>
        <v>0</v>
      </c>
      <c r="K15" s="3">
        <v>1</v>
      </c>
      <c r="L15" s="3">
        <v>1</v>
      </c>
      <c r="M15" s="4">
        <f>((D15*0.3)+(F15*0.1)+(G15*0.3)+(J15*0.1)+(K15*0.1)+(L15*0.1))</f>
        <v>0.30943491440000004</v>
      </c>
      <c r="N15">
        <v>31</v>
      </c>
      <c r="O15">
        <v>35</v>
      </c>
    </row>
    <row r="16" spans="1:15" x14ac:dyDescent="0.25">
      <c r="A16" t="s">
        <v>99</v>
      </c>
      <c r="B16" t="s">
        <v>98</v>
      </c>
      <c r="C16">
        <v>2603</v>
      </c>
      <c r="D16" s="1">
        <f>(C16-2)/(108622-2)</f>
        <v>2.3945866322960779E-2</v>
      </c>
      <c r="E16">
        <v>612</v>
      </c>
      <c r="F16" s="1">
        <v>1.2035398230088496E-2</v>
      </c>
      <c r="G16" s="2">
        <v>0.13824662599999998</v>
      </c>
      <c r="H16">
        <v>3</v>
      </c>
      <c r="I16">
        <v>6</v>
      </c>
      <c r="J16" s="2">
        <f>I16/384</f>
        <v>1.5625E-2</v>
      </c>
      <c r="K16" s="3">
        <v>0</v>
      </c>
      <c r="L16" s="3">
        <v>0</v>
      </c>
      <c r="M16" s="4">
        <f>((D16*0.3)+(F16*0.1)+(G16*0.3)+(J16*0.1)+(K16*0.1)+(L16*0.1))</f>
        <v>5.1423787519897075E-2</v>
      </c>
      <c r="N16">
        <v>65</v>
      </c>
      <c r="O16">
        <v>1</v>
      </c>
    </row>
    <row r="17" spans="1:15" x14ac:dyDescent="0.25">
      <c r="A17" t="s">
        <v>103</v>
      </c>
      <c r="B17" t="s">
        <v>102</v>
      </c>
      <c r="C17">
        <v>13843</v>
      </c>
      <c r="D17" s="1">
        <f>(C17-2)/(108622-2)</f>
        <v>0.12742588841833916</v>
      </c>
      <c r="E17">
        <v>11080</v>
      </c>
      <c r="F17" s="1">
        <v>0.21789577187807277</v>
      </c>
      <c r="G17" s="2">
        <v>0.99891935700000001</v>
      </c>
      <c r="H17">
        <v>5</v>
      </c>
      <c r="I17">
        <v>6</v>
      </c>
      <c r="J17" s="2">
        <f>I17/384</f>
        <v>1.5625E-2</v>
      </c>
      <c r="K17" s="3">
        <v>1</v>
      </c>
      <c r="L17" s="3">
        <v>1</v>
      </c>
      <c r="M17" s="4">
        <f>((D17*0.3)+(F17*0.1)+(G17*0.3)+(J17*0.1)+(K17*0.1)+(L17*0.1))</f>
        <v>0.56125565081330897</v>
      </c>
      <c r="N17">
        <v>4</v>
      </c>
      <c r="O17">
        <v>62</v>
      </c>
    </row>
    <row r="18" spans="1:15" x14ac:dyDescent="0.25">
      <c r="A18" t="s">
        <v>101</v>
      </c>
      <c r="B18" t="s">
        <v>100</v>
      </c>
      <c r="C18">
        <v>53</v>
      </c>
      <c r="D18" s="1">
        <f>(C18-2)/(108622-2)</f>
        <v>4.6952679064628982E-4</v>
      </c>
      <c r="E18">
        <v>23</v>
      </c>
      <c r="F18" s="1">
        <v>4.5231071779744348E-4</v>
      </c>
      <c r="G18" s="2">
        <v>0.40987434</v>
      </c>
      <c r="H18">
        <v>2</v>
      </c>
      <c r="I18">
        <v>7</v>
      </c>
      <c r="J18" s="2">
        <f>I18/384</f>
        <v>1.8229166666666668E-2</v>
      </c>
      <c r="K18" s="3">
        <v>0</v>
      </c>
      <c r="L18" s="3">
        <v>0</v>
      </c>
      <c r="M18" s="4">
        <f>((D18*0.3)+(F18*0.1)+(G18*0.3)+(J18*0.1)+(K18*0.1)+(L18*0.1))</f>
        <v>0.12497130777564029</v>
      </c>
      <c r="N18">
        <v>57</v>
      </c>
      <c r="O18">
        <v>9</v>
      </c>
    </row>
    <row r="19" spans="1:15" x14ac:dyDescent="0.25">
      <c r="A19" t="s">
        <v>107</v>
      </c>
      <c r="B19" t="s">
        <v>106</v>
      </c>
      <c r="C19">
        <v>71</v>
      </c>
      <c r="D19" s="1">
        <f>(C19-2)/(108622-2)</f>
        <v>6.3524212852145092E-4</v>
      </c>
      <c r="E19">
        <v>77</v>
      </c>
      <c r="F19" s="1">
        <v>1.5142576204523108E-3</v>
      </c>
      <c r="G19" s="2">
        <v>0</v>
      </c>
      <c r="H19">
        <v>5</v>
      </c>
      <c r="I19">
        <v>107</v>
      </c>
      <c r="J19" s="2">
        <f>I19/384</f>
        <v>0.27864583333333331</v>
      </c>
      <c r="K19" s="3">
        <v>1</v>
      </c>
      <c r="L19" s="3">
        <v>1</v>
      </c>
      <c r="M19" s="4">
        <f>((D19*0.3)+(F19*0.1)+(G19*0.3)+(J19*0.1)+(K19*0.1)+(L19*0.1))</f>
        <v>0.22820658173393502</v>
      </c>
      <c r="N19">
        <v>44</v>
      </c>
      <c r="O19">
        <v>22</v>
      </c>
    </row>
    <row r="20" spans="1:15" x14ac:dyDescent="0.25">
      <c r="A20" t="s">
        <v>113</v>
      </c>
      <c r="B20" t="s">
        <v>112</v>
      </c>
      <c r="C20">
        <v>3427</v>
      </c>
      <c r="D20" s="1">
        <f>(C20-2)/(108622-2)</f>
        <v>3.1531946234579264E-2</v>
      </c>
      <c r="E20">
        <v>1235</v>
      </c>
      <c r="F20" s="1">
        <v>2.4287118977384465E-2</v>
      </c>
      <c r="G20" s="2">
        <v>0.89230520600000018</v>
      </c>
      <c r="H20">
        <v>7</v>
      </c>
      <c r="I20">
        <v>26</v>
      </c>
      <c r="J20" s="2">
        <f>I20/384</f>
        <v>6.7708333333333329E-2</v>
      </c>
      <c r="K20" s="3">
        <v>1</v>
      </c>
      <c r="L20" s="3">
        <v>1</v>
      </c>
      <c r="M20" s="4">
        <f>((D20*0.3)+(F20*0.1)+(G20*0.3)+(J20*0.1)+(K20*0.1)+(L20*0.1))</f>
        <v>0.48635069090144556</v>
      </c>
      <c r="N20">
        <v>17</v>
      </c>
      <c r="O20">
        <v>49</v>
      </c>
    </row>
    <row r="21" spans="1:15" x14ac:dyDescent="0.25">
      <c r="A21" t="s">
        <v>128</v>
      </c>
      <c r="B21" t="s">
        <v>127</v>
      </c>
      <c r="C21">
        <v>31</v>
      </c>
      <c r="D21" s="1">
        <f>(C21-2)/(108622-2)</f>
        <v>2.6698582213220402E-4</v>
      </c>
      <c r="E21">
        <v>6</v>
      </c>
      <c r="F21" s="1">
        <v>1.1799410029498526E-4</v>
      </c>
      <c r="G21" s="2">
        <v>0.46361996500000002</v>
      </c>
      <c r="H21">
        <v>1</v>
      </c>
      <c r="I21">
        <v>0</v>
      </c>
      <c r="J21" s="2">
        <f>I21/384</f>
        <v>0</v>
      </c>
      <c r="K21" s="3">
        <v>1</v>
      </c>
      <c r="L21" s="3">
        <v>1</v>
      </c>
      <c r="M21" s="4">
        <f>((D21*0.3)+(F21*0.1)+(G21*0.3)+(J21*0.1)+(K21*0.1)+(L21*0.1))</f>
        <v>0.3391778846566692</v>
      </c>
      <c r="N21">
        <v>28</v>
      </c>
      <c r="O21">
        <v>38</v>
      </c>
    </row>
    <row r="22" spans="1:15" x14ac:dyDescent="0.25">
      <c r="A22" t="s">
        <v>120</v>
      </c>
      <c r="B22" t="s">
        <v>119</v>
      </c>
      <c r="C22">
        <v>226</v>
      </c>
      <c r="D22" s="1">
        <f>(C22-2)/(108622-2)</f>
        <v>2.0622353157797829E-3</v>
      </c>
      <c r="E22">
        <v>152</v>
      </c>
      <c r="F22" s="1">
        <v>2.9891838741396264E-3</v>
      </c>
      <c r="G22" s="2">
        <v>0.27378087099999998</v>
      </c>
      <c r="H22">
        <v>5</v>
      </c>
      <c r="I22">
        <v>11</v>
      </c>
      <c r="J22" s="2">
        <f>I22/384</f>
        <v>2.8645833333333332E-2</v>
      </c>
      <c r="K22" s="3">
        <v>1</v>
      </c>
      <c r="L22" s="3">
        <v>1</v>
      </c>
      <c r="M22" s="4">
        <f>((D22*0.3)+(F22*0.1)+(G22*0.3)+(J22*0.1)+(K22*0.1)+(L22*0.1))</f>
        <v>0.28591643361548125</v>
      </c>
      <c r="N22">
        <v>34</v>
      </c>
      <c r="O22">
        <v>32</v>
      </c>
    </row>
    <row r="23" spans="1:15" x14ac:dyDescent="0.25">
      <c r="A23" t="s">
        <v>87</v>
      </c>
      <c r="B23" t="s">
        <v>86</v>
      </c>
      <c r="C23">
        <v>3131</v>
      </c>
      <c r="D23" s="1">
        <f>(C23-2)/(108622-2)</f>
        <v>2.8806849567298839E-2</v>
      </c>
      <c r="E23">
        <v>1353</v>
      </c>
      <c r="F23" s="1">
        <v>2.6607669616519173E-2</v>
      </c>
      <c r="G23" s="2">
        <v>0.87709837900000009</v>
      </c>
      <c r="H23">
        <v>7</v>
      </c>
      <c r="I23">
        <v>65</v>
      </c>
      <c r="J23" s="2">
        <f>I23/384</f>
        <v>0.16927083333333334</v>
      </c>
      <c r="K23" s="3">
        <v>1</v>
      </c>
      <c r="L23" s="3">
        <v>1</v>
      </c>
      <c r="M23" s="4">
        <f>((D23*0.3)+(F23*0.1)+(G23*0.3)+(J23*0.1)+(K23*0.1)+(L23*0.1))</f>
        <v>0.49135941886517487</v>
      </c>
      <c r="N23">
        <v>16</v>
      </c>
      <c r="O23">
        <v>50</v>
      </c>
    </row>
    <row r="24" spans="1:15" x14ac:dyDescent="0.25">
      <c r="A24" t="s">
        <v>150</v>
      </c>
      <c r="B24" t="s">
        <v>149</v>
      </c>
      <c r="C24">
        <v>1346</v>
      </c>
      <c r="D24" s="1">
        <f>(C24-2)/(108622-2)</f>
        <v>1.2373411894678697E-2</v>
      </c>
      <c r="E24">
        <v>609</v>
      </c>
      <c r="F24" s="1">
        <v>1.1976401179941002E-2</v>
      </c>
      <c r="G24" s="2">
        <v>0.207538106</v>
      </c>
      <c r="H24">
        <v>2</v>
      </c>
      <c r="I24">
        <v>3</v>
      </c>
      <c r="J24" s="2">
        <f>I24/384</f>
        <v>7.8125E-3</v>
      </c>
      <c r="K24" s="3">
        <v>1</v>
      </c>
      <c r="L24" s="3">
        <v>0</v>
      </c>
      <c r="M24" s="4">
        <f>((D24*0.3)+(F24*0.1)+(G24*0.3)+(J24*0.1)+(K24*0.1)+(L24*0.1))</f>
        <v>0.1679523454863977</v>
      </c>
      <c r="N24">
        <v>53</v>
      </c>
      <c r="O24">
        <v>13</v>
      </c>
    </row>
    <row r="25" spans="1:15" x14ac:dyDescent="0.25">
      <c r="A25" t="s">
        <v>164</v>
      </c>
      <c r="B25" t="s">
        <v>163</v>
      </c>
      <c r="C25">
        <v>25</v>
      </c>
      <c r="D25" s="1">
        <f>(C25-2)/(108622-2)</f>
        <v>2.1174737617381698E-4</v>
      </c>
      <c r="E25">
        <v>10</v>
      </c>
      <c r="F25" s="1">
        <v>1.9665683382497542E-4</v>
      </c>
      <c r="G25" s="2">
        <v>0.32043033999999998</v>
      </c>
      <c r="H25">
        <v>2</v>
      </c>
      <c r="I25">
        <v>1</v>
      </c>
      <c r="J25" s="2">
        <f>I25/384</f>
        <v>2.6041666666666665E-3</v>
      </c>
      <c r="K25" s="3">
        <v>0</v>
      </c>
      <c r="L25" s="3">
        <v>0</v>
      </c>
      <c r="M25" s="4">
        <f>((D25*0.3)+(F25*0.1)+(G25*0.3)+(J25*0.1)+(K25*0.1)+(L25*0.1))</f>
        <v>9.6472708562901299E-2</v>
      </c>
      <c r="N25">
        <v>62</v>
      </c>
      <c r="O25">
        <v>4</v>
      </c>
    </row>
    <row r="26" spans="1:15" x14ac:dyDescent="0.25">
      <c r="A26" t="s">
        <v>158</v>
      </c>
      <c r="B26" t="s">
        <v>157</v>
      </c>
      <c r="C26">
        <v>21503</v>
      </c>
      <c r="D26" s="1">
        <f>(C26-2)/(108622-2)</f>
        <v>0.19794697109187995</v>
      </c>
      <c r="E26">
        <v>3218</v>
      </c>
      <c r="F26" s="1">
        <v>6.3284169124877096E-2</v>
      </c>
      <c r="G26" s="2">
        <v>0.96763678500000028</v>
      </c>
      <c r="H26">
        <v>5</v>
      </c>
      <c r="I26">
        <v>96</v>
      </c>
      <c r="J26" s="2">
        <f>I26/384</f>
        <v>0.25</v>
      </c>
      <c r="K26" s="3">
        <v>1</v>
      </c>
      <c r="L26" s="3">
        <v>1</v>
      </c>
      <c r="M26" s="4">
        <f>((D26*0.3)+(F26*0.1)+(G26*0.3)+(J26*0.1)+(K26*0.1)+(L26*0.1))</f>
        <v>0.58100354374005181</v>
      </c>
      <c r="N26">
        <v>3</v>
      </c>
      <c r="O26">
        <v>63</v>
      </c>
    </row>
    <row r="27" spans="1:15" x14ac:dyDescent="0.25">
      <c r="A27" t="s">
        <v>152</v>
      </c>
      <c r="B27" t="s">
        <v>151</v>
      </c>
      <c r="C27">
        <v>4366</v>
      </c>
      <c r="D27" s="1">
        <f>(C27-2)/(108622-2)</f>
        <v>4.0176763027066839E-2</v>
      </c>
      <c r="E27">
        <v>3023</v>
      </c>
      <c r="F27" s="1">
        <v>5.9449360865290068E-2</v>
      </c>
      <c r="G27" s="2">
        <v>0.96478673299999973</v>
      </c>
      <c r="H27">
        <v>4</v>
      </c>
      <c r="I27">
        <v>12</v>
      </c>
      <c r="J27" s="2">
        <f>I27/384</f>
        <v>3.125E-2</v>
      </c>
      <c r="K27" s="3">
        <v>1</v>
      </c>
      <c r="L27" s="3">
        <v>1</v>
      </c>
      <c r="M27" s="4">
        <f>((D27*0.3)+(F27*0.1)+(G27*0.3)+(J27*0.1)+(K27*0.1)+(L27*0.1))</f>
        <v>0.5105589848946489</v>
      </c>
      <c r="N27">
        <v>9</v>
      </c>
      <c r="O27">
        <v>57</v>
      </c>
    </row>
    <row r="28" spans="1:15" x14ac:dyDescent="0.25">
      <c r="A28" t="s">
        <v>162</v>
      </c>
      <c r="B28" t="s">
        <v>161</v>
      </c>
      <c r="C28">
        <v>4597</v>
      </c>
      <c r="D28" s="1">
        <f>(C28-2)/(108622-2)</f>
        <v>4.2303443196464736E-2</v>
      </c>
      <c r="E28">
        <v>0</v>
      </c>
      <c r="F28" s="1">
        <v>0</v>
      </c>
      <c r="G28" s="2">
        <v>0.91026548399999985</v>
      </c>
      <c r="H28">
        <v>6</v>
      </c>
      <c r="I28">
        <v>0</v>
      </c>
      <c r="J28" s="2">
        <f>I28/384</f>
        <v>0</v>
      </c>
      <c r="K28" s="3">
        <v>1</v>
      </c>
      <c r="L28" s="3">
        <v>1</v>
      </c>
      <c r="M28" s="4">
        <f>((D28*0.3)+(F28*0.1)+(G28*0.3)+(J28*0.1)+(K28*0.1)+(L28*0.1))</f>
        <v>0.48577067815893937</v>
      </c>
      <c r="N28">
        <v>18</v>
      </c>
      <c r="O28">
        <v>48</v>
      </c>
    </row>
    <row r="29" spans="1:15" x14ac:dyDescent="0.25">
      <c r="A29" t="s">
        <v>166</v>
      </c>
      <c r="B29" t="s">
        <v>165</v>
      </c>
      <c r="C29">
        <v>6380</v>
      </c>
      <c r="D29" s="1">
        <f>(C29-2)/(108622-2)</f>
        <v>5.8718468053765419E-2</v>
      </c>
      <c r="E29">
        <v>2880</v>
      </c>
      <c r="F29" s="1">
        <v>5.663716814159292E-2</v>
      </c>
      <c r="G29" s="2">
        <v>0.73185257599999998</v>
      </c>
      <c r="H29">
        <v>4</v>
      </c>
      <c r="I29">
        <v>9</v>
      </c>
      <c r="J29" s="2">
        <f>I29/384</f>
        <v>2.34375E-2</v>
      </c>
      <c r="K29" s="3">
        <v>1</v>
      </c>
      <c r="L29" s="3">
        <v>0</v>
      </c>
      <c r="M29" s="4">
        <f>((D29*0.3)+(F29*0.1)+(G29*0.3)+(J29*0.1)+(K29*0.1)+(L29*0.1))</f>
        <v>0.3451787800302889</v>
      </c>
      <c r="N29">
        <v>27</v>
      </c>
      <c r="O29">
        <v>39</v>
      </c>
    </row>
    <row r="30" spans="1:15" x14ac:dyDescent="0.25">
      <c r="A30" t="s">
        <v>172</v>
      </c>
      <c r="B30" t="s">
        <v>171</v>
      </c>
      <c r="C30">
        <v>20580</v>
      </c>
      <c r="D30" s="1">
        <f>(C30-2)/(108622-2)</f>
        <v>0.18944945682194808</v>
      </c>
      <c r="E30">
        <v>9815</v>
      </c>
      <c r="F30" s="1">
        <v>0.19301868239921338</v>
      </c>
      <c r="G30" s="2">
        <v>0.95439287200000023</v>
      </c>
      <c r="H30">
        <v>4</v>
      </c>
      <c r="I30">
        <v>16</v>
      </c>
      <c r="J30" s="2">
        <f>I30/384</f>
        <v>4.1666666666666664E-2</v>
      </c>
      <c r="K30" s="3">
        <v>1</v>
      </c>
      <c r="L30" s="3">
        <v>0</v>
      </c>
      <c r="M30" s="4">
        <f>((D30*0.3)+(F30*0.1)+(G30*0.3)+(J30*0.1)+(K30*0.1)+(L30*0.1))</f>
        <v>0.46662123355317242</v>
      </c>
      <c r="N30">
        <v>20</v>
      </c>
      <c r="O30">
        <v>46</v>
      </c>
    </row>
    <row r="31" spans="1:15" x14ac:dyDescent="0.25">
      <c r="A31" t="s">
        <v>170</v>
      </c>
      <c r="B31" t="s">
        <v>169</v>
      </c>
      <c r="C31">
        <v>430</v>
      </c>
      <c r="D31" s="1">
        <f>(C31-2)/(108622-2)</f>
        <v>3.9403424783649417E-3</v>
      </c>
      <c r="E31">
        <v>148</v>
      </c>
      <c r="F31" s="1">
        <v>2.910521140609636E-3</v>
      </c>
      <c r="G31" s="2">
        <v>0.98476949599999997</v>
      </c>
      <c r="H31">
        <v>5</v>
      </c>
      <c r="I31">
        <v>1</v>
      </c>
      <c r="J31" s="2">
        <f>I31/384</f>
        <v>2.6041666666666665E-3</v>
      </c>
      <c r="K31" s="3">
        <v>1</v>
      </c>
      <c r="L31" s="3">
        <v>1</v>
      </c>
      <c r="M31" s="4">
        <f>((D31*0.3)+(F31*0.1)+(G31*0.3)+(J31*0.1)+(K31*0.1)+(L31*0.1))</f>
        <v>0.49716442032423702</v>
      </c>
      <c r="N31">
        <v>11</v>
      </c>
      <c r="O31">
        <v>55</v>
      </c>
    </row>
    <row r="32" spans="1:15" x14ac:dyDescent="0.25">
      <c r="A32" t="s">
        <v>186</v>
      </c>
      <c r="B32" t="s">
        <v>185</v>
      </c>
      <c r="C32">
        <v>733</v>
      </c>
      <c r="D32" s="1">
        <f>(C32-2)/(108622-2)</f>
        <v>6.7298839992634878E-3</v>
      </c>
      <c r="E32">
        <v>241</v>
      </c>
      <c r="F32" s="1">
        <v>4.7394296951819076E-3</v>
      </c>
      <c r="G32" s="2">
        <v>0.28920037100000001</v>
      </c>
      <c r="H32">
        <v>2</v>
      </c>
      <c r="I32">
        <v>2</v>
      </c>
      <c r="J32" s="2">
        <f>I32/384</f>
        <v>5.208333333333333E-3</v>
      </c>
      <c r="K32" s="3">
        <v>1</v>
      </c>
      <c r="L32" s="3">
        <v>1</v>
      </c>
      <c r="M32" s="4">
        <f>((D32*0.3)+(F32*0.1)+(G32*0.3)+(J32*0.1)+(K32*0.1)+(L32*0.1))</f>
        <v>0.28977385280263057</v>
      </c>
      <c r="N32">
        <v>32</v>
      </c>
      <c r="O32">
        <v>34</v>
      </c>
    </row>
    <row r="33" spans="1:15" x14ac:dyDescent="0.25">
      <c r="A33" t="s">
        <v>174</v>
      </c>
      <c r="B33" t="s">
        <v>173</v>
      </c>
      <c r="C33">
        <v>119</v>
      </c>
      <c r="D33" s="1">
        <f>(C33-2)/(108622-2)</f>
        <v>1.0771496961885473E-3</v>
      </c>
      <c r="E33">
        <v>26</v>
      </c>
      <c r="F33" s="1">
        <v>5.1130776794493606E-4</v>
      </c>
      <c r="G33" s="2">
        <v>0.32096185300000002</v>
      </c>
      <c r="H33">
        <v>0</v>
      </c>
      <c r="I33">
        <v>34</v>
      </c>
      <c r="J33" s="2">
        <f>I33/384</f>
        <v>8.8541666666666671E-2</v>
      </c>
      <c r="K33" s="3">
        <v>0</v>
      </c>
      <c r="L33" s="3">
        <v>1</v>
      </c>
      <c r="M33" s="4">
        <f>((D33*0.3)+(F33*0.1)+(G33*0.3)+(J33*0.1)+(K33*0.1)+(L33*0.1))</f>
        <v>0.20551699825231773</v>
      </c>
      <c r="N33">
        <v>48</v>
      </c>
      <c r="O33">
        <v>18</v>
      </c>
    </row>
    <row r="34" spans="1:15" x14ac:dyDescent="0.25">
      <c r="A34" t="s">
        <v>180</v>
      </c>
      <c r="B34" t="s">
        <v>179</v>
      </c>
      <c r="C34">
        <v>15101</v>
      </c>
      <c r="D34" s="1">
        <f>(C34-2)/(108622-2)</f>
        <v>0.13900754925428099</v>
      </c>
      <c r="E34">
        <v>0</v>
      </c>
      <c r="F34" s="1">
        <v>0</v>
      </c>
      <c r="G34" s="2">
        <v>0.97789078000000007</v>
      </c>
      <c r="H34">
        <v>5</v>
      </c>
      <c r="I34">
        <v>0</v>
      </c>
      <c r="J34" s="2">
        <f>I34/384</f>
        <v>0</v>
      </c>
      <c r="K34" s="3">
        <v>1</v>
      </c>
      <c r="L34" s="3">
        <v>1</v>
      </c>
      <c r="M34" s="4">
        <f>((D34*0.3)+(F34*0.1)+(G34*0.3)+(J34*0.1)+(K34*0.1)+(L34*0.1))</f>
        <v>0.53506949877628429</v>
      </c>
      <c r="N34">
        <v>7</v>
      </c>
      <c r="O34">
        <v>59</v>
      </c>
    </row>
    <row r="35" spans="1:15" x14ac:dyDescent="0.25">
      <c r="A35" t="s">
        <v>176</v>
      </c>
      <c r="B35" t="s">
        <v>175</v>
      </c>
      <c r="C35">
        <v>42</v>
      </c>
      <c r="D35" s="1">
        <f>(C35-2)/(108622-2)</f>
        <v>3.6825630638924689E-4</v>
      </c>
      <c r="E35">
        <v>13</v>
      </c>
      <c r="F35" s="1">
        <v>2.5565388397246803E-4</v>
      </c>
      <c r="G35" s="2">
        <v>0.33528630199999998</v>
      </c>
      <c r="H35">
        <v>1</v>
      </c>
      <c r="I35">
        <v>11</v>
      </c>
      <c r="J35" s="2">
        <f>I35/384</f>
        <v>2.8645833333333332E-2</v>
      </c>
      <c r="K35" s="3">
        <v>0</v>
      </c>
      <c r="L35" s="3">
        <v>0</v>
      </c>
      <c r="M35" s="4">
        <f>((D35*0.3)+(F35*0.1)+(G35*0.3)+(J35*0.1)+(K35*0.1)+(L35*0.1))</f>
        <v>0.10358651621364735</v>
      </c>
      <c r="N35">
        <v>61</v>
      </c>
      <c r="O35">
        <v>5</v>
      </c>
    </row>
    <row r="36" spans="1:15" x14ac:dyDescent="0.25">
      <c r="A36" t="s">
        <v>190</v>
      </c>
      <c r="B36" t="s">
        <v>189</v>
      </c>
      <c r="C36">
        <v>39</v>
      </c>
      <c r="D36" s="1">
        <f>(C36-2)/(108622-2)</f>
        <v>3.4063708341005341E-4</v>
      </c>
      <c r="E36">
        <v>12</v>
      </c>
      <c r="F36" s="1">
        <v>2.3598820058997051E-4</v>
      </c>
      <c r="G36" s="2">
        <v>0.971624759</v>
      </c>
      <c r="H36">
        <v>5</v>
      </c>
      <c r="I36">
        <v>22</v>
      </c>
      <c r="J36" s="2">
        <f>I36/384</f>
        <v>5.7291666666666664E-2</v>
      </c>
      <c r="K36" s="3">
        <v>0</v>
      </c>
      <c r="L36" s="3">
        <v>1</v>
      </c>
      <c r="M36" s="4">
        <f>((D36*0.3)+(F36*0.1)+(G36*0.3)+(J36*0.1)+(K36*0.1)+(L36*0.1))</f>
        <v>0.39734238431174862</v>
      </c>
      <c r="N36">
        <v>26</v>
      </c>
      <c r="O36">
        <v>40</v>
      </c>
    </row>
    <row r="37" spans="1:15" x14ac:dyDescent="0.25">
      <c r="A37" t="s">
        <v>204</v>
      </c>
      <c r="B37" t="s">
        <v>203</v>
      </c>
      <c r="C37">
        <v>19</v>
      </c>
      <c r="D37" s="1">
        <f>(C37-2)/(108622-2)</f>
        <v>1.5650893021542994E-4</v>
      </c>
      <c r="E37">
        <v>0</v>
      </c>
      <c r="F37" s="1">
        <v>0</v>
      </c>
      <c r="G37" s="2">
        <v>0.36237256700000003</v>
      </c>
      <c r="H37">
        <v>5</v>
      </c>
      <c r="I37">
        <v>0</v>
      </c>
      <c r="J37" s="2">
        <f>I37/384</f>
        <v>0</v>
      </c>
      <c r="K37" s="3">
        <v>0</v>
      </c>
      <c r="L37" s="3">
        <v>0</v>
      </c>
      <c r="M37" s="4">
        <f>((D37*0.3)+(F37*0.1)+(G37*0.3)+(J37*0.1)+(K37*0.1)+(L37*0.1))</f>
        <v>0.10875872277906463</v>
      </c>
      <c r="N37">
        <v>60</v>
      </c>
      <c r="O37">
        <v>6</v>
      </c>
    </row>
    <row r="38" spans="1:15" x14ac:dyDescent="0.25">
      <c r="A38" t="s">
        <v>236</v>
      </c>
      <c r="B38" t="s">
        <v>235</v>
      </c>
      <c r="C38">
        <v>2</v>
      </c>
      <c r="D38" s="1">
        <f>(C38-2)/(108622-2)</f>
        <v>0</v>
      </c>
      <c r="E38">
        <v>1</v>
      </c>
      <c r="F38" s="1">
        <v>1.9665683382497542E-5</v>
      </c>
      <c r="G38" s="2">
        <v>0.21332020700000001</v>
      </c>
      <c r="H38">
        <v>0</v>
      </c>
      <c r="I38">
        <v>41</v>
      </c>
      <c r="J38" s="2">
        <f>I38/384</f>
        <v>0.10677083333333333</v>
      </c>
      <c r="K38" s="3">
        <v>0</v>
      </c>
      <c r="L38" s="3">
        <v>0</v>
      </c>
      <c r="M38" s="4">
        <f>((D38*0.3)+(F38*0.1)+(G38*0.3)+(J38*0.1)+(K38*0.1)+(L38*0.1))</f>
        <v>7.4675112001671581E-2</v>
      </c>
      <c r="N38">
        <v>63</v>
      </c>
      <c r="O38">
        <v>3</v>
      </c>
    </row>
    <row r="39" spans="1:15" x14ac:dyDescent="0.25">
      <c r="A39" t="s">
        <v>240</v>
      </c>
      <c r="B39" t="s">
        <v>239</v>
      </c>
      <c r="C39">
        <v>2033</v>
      </c>
      <c r="D39" s="1">
        <f>(C39-2)/(108622-2)</f>
        <v>1.8698213956914012E-2</v>
      </c>
      <c r="E39">
        <v>1264</v>
      </c>
      <c r="F39" s="1">
        <v>2.4857423795476893E-2</v>
      </c>
      <c r="G39" s="2">
        <v>0.18629210407246843</v>
      </c>
      <c r="H39">
        <v>4</v>
      </c>
      <c r="I39">
        <v>9</v>
      </c>
      <c r="J39" s="2">
        <f>I39/384</f>
        <v>2.34375E-2</v>
      </c>
      <c r="K39" s="3">
        <v>1</v>
      </c>
      <c r="L39" s="3">
        <v>1</v>
      </c>
      <c r="M39" s="4">
        <f>((D39*0.3)+(F39*0.1)+(G39*0.3)+(J39*0.1)+(K39*0.1)+(L39*0.1))</f>
        <v>0.26632658778836243</v>
      </c>
      <c r="N39">
        <v>38</v>
      </c>
      <c r="O39">
        <v>28</v>
      </c>
    </row>
    <row r="40" spans="1:15" x14ac:dyDescent="0.25">
      <c r="A40" t="s">
        <v>238</v>
      </c>
      <c r="B40" t="s">
        <v>237</v>
      </c>
      <c r="C40">
        <v>6798</v>
      </c>
      <c r="D40" s="1">
        <f>(C40-2)/(108622-2)</f>
        <v>6.2566746455533048E-2</v>
      </c>
      <c r="E40">
        <v>4666</v>
      </c>
      <c r="F40" s="1">
        <v>9.176007866273353E-2</v>
      </c>
      <c r="G40" s="2">
        <v>0.95181365800000006</v>
      </c>
      <c r="H40">
        <v>4</v>
      </c>
      <c r="I40">
        <v>4</v>
      </c>
      <c r="J40" s="2">
        <f>I40/384</f>
        <v>1.0416666666666666E-2</v>
      </c>
      <c r="K40" s="3">
        <v>0</v>
      </c>
      <c r="L40" s="3">
        <v>1</v>
      </c>
      <c r="M40" s="4">
        <f>((D40*0.3)+(F40*0.1)+(G40*0.3)+(J40*0.1)+(K40*0.1)+(L40*0.1))</f>
        <v>0.41453179586959998</v>
      </c>
      <c r="N40">
        <v>24</v>
      </c>
      <c r="O40">
        <v>42</v>
      </c>
    </row>
    <row r="41" spans="1:15" x14ac:dyDescent="0.25">
      <c r="A41" t="s">
        <v>206</v>
      </c>
      <c r="B41" t="s">
        <v>205</v>
      </c>
      <c r="C41">
        <v>1565</v>
      </c>
      <c r="D41" s="1">
        <f>(C41-2)/(108622-2)</f>
        <v>1.4389615172159823E-2</v>
      </c>
      <c r="E41">
        <v>1664</v>
      </c>
      <c r="F41" s="1">
        <v>3.2723697148475908E-2</v>
      </c>
      <c r="G41" s="2">
        <v>0.34709993</v>
      </c>
      <c r="H41">
        <v>2</v>
      </c>
      <c r="I41">
        <v>160</v>
      </c>
      <c r="J41" s="2">
        <f>I41/384</f>
        <v>0.41666666666666669</v>
      </c>
      <c r="K41" s="3">
        <v>0</v>
      </c>
      <c r="L41" s="3">
        <v>1</v>
      </c>
      <c r="M41" s="4">
        <f>((D41*0.3)+(F41*0.1)+(G41*0.3)+(J41*0.1)+(K41*0.1)+(L41*0.1))</f>
        <v>0.25338589993316218</v>
      </c>
      <c r="N41">
        <v>41</v>
      </c>
      <c r="O41">
        <v>25</v>
      </c>
    </row>
    <row r="42" spans="1:15" x14ac:dyDescent="0.25">
      <c r="A42" t="s">
        <v>428</v>
      </c>
      <c r="B42" t="s">
        <v>437</v>
      </c>
      <c r="C42">
        <v>7</v>
      </c>
      <c r="D42" s="1">
        <f>(C42-2)/(108622-2)</f>
        <v>4.6032038298655862E-5</v>
      </c>
      <c r="E42">
        <v>0</v>
      </c>
      <c r="F42" s="1">
        <v>0</v>
      </c>
      <c r="G42" s="2">
        <v>0.18697333499999999</v>
      </c>
      <c r="H42">
        <v>4</v>
      </c>
      <c r="I42">
        <v>0</v>
      </c>
      <c r="J42" s="2">
        <f>I42/384</f>
        <v>0</v>
      </c>
      <c r="K42" s="3">
        <v>1</v>
      </c>
      <c r="L42" s="3">
        <v>1</v>
      </c>
      <c r="M42" s="4">
        <f>((D42*0.3)+(F42*0.1)+(G42*0.3)+(J42*0.1)+(K42*0.1)+(L42*0.1))</f>
        <v>0.25610581011148958</v>
      </c>
      <c r="N42">
        <v>39</v>
      </c>
      <c r="O42">
        <v>27</v>
      </c>
    </row>
    <row r="43" spans="1:15" x14ac:dyDescent="0.25">
      <c r="A43" t="s">
        <v>250</v>
      </c>
      <c r="B43" t="s">
        <v>249</v>
      </c>
      <c r="C43">
        <v>1180</v>
      </c>
      <c r="D43" s="1">
        <f>(C43-2)/(108622-2)</f>
        <v>1.0845148223163322E-2</v>
      </c>
      <c r="E43">
        <v>814</v>
      </c>
      <c r="F43" s="1">
        <v>1.6007866273352999E-2</v>
      </c>
      <c r="G43" s="2">
        <v>0.16055561200000001</v>
      </c>
      <c r="H43">
        <v>0</v>
      </c>
      <c r="I43">
        <v>1</v>
      </c>
      <c r="J43" s="2">
        <f>I43/384</f>
        <v>2.6041666666666665E-3</v>
      </c>
      <c r="K43" s="3">
        <v>0</v>
      </c>
      <c r="L43" s="3">
        <v>1</v>
      </c>
      <c r="M43" s="4">
        <f>((D43*0.3)+(F43*0.1)+(G43*0.3)+(J43*0.1)+(K43*0.1)+(L43*0.1))</f>
        <v>0.15328143136095096</v>
      </c>
      <c r="N43">
        <v>55</v>
      </c>
      <c r="O43">
        <v>11</v>
      </c>
    </row>
    <row r="44" spans="1:15" x14ac:dyDescent="0.25">
      <c r="A44" t="s">
        <v>274</v>
      </c>
      <c r="B44" t="s">
        <v>273</v>
      </c>
      <c r="C44">
        <v>1916</v>
      </c>
      <c r="D44" s="1">
        <f>(C44-2)/(108622-2)</f>
        <v>1.7621064260725464E-2</v>
      </c>
      <c r="E44">
        <v>611</v>
      </c>
      <c r="F44" s="1">
        <v>1.2015732546705998E-2</v>
      </c>
      <c r="G44" s="2">
        <v>0.12371065000000001</v>
      </c>
      <c r="H44">
        <v>4</v>
      </c>
      <c r="I44">
        <v>7</v>
      </c>
      <c r="J44" s="2">
        <f>I44/384</f>
        <v>1.8229166666666668E-2</v>
      </c>
      <c r="K44" s="3">
        <v>1</v>
      </c>
      <c r="L44" s="3">
        <v>1</v>
      </c>
      <c r="M44" s="4">
        <f>((D44*0.3)+(F44*0.1)+(G44*0.3)+(J44*0.1)+(K44*0.1)+(L44*0.1))</f>
        <v>0.24542400419955493</v>
      </c>
      <c r="N44">
        <v>43</v>
      </c>
      <c r="O44">
        <v>23</v>
      </c>
    </row>
    <row r="45" spans="1:15" x14ac:dyDescent="0.25">
      <c r="A45" t="s">
        <v>272</v>
      </c>
      <c r="B45" t="s">
        <v>271</v>
      </c>
      <c r="C45">
        <v>1220</v>
      </c>
      <c r="D45" s="1">
        <f>(C45-2)/(108622-2)</f>
        <v>1.1213404529552568E-2</v>
      </c>
      <c r="E45">
        <v>256</v>
      </c>
      <c r="F45" s="1">
        <v>5.0344149459193707E-3</v>
      </c>
      <c r="G45" s="2">
        <v>0.45997524199999995</v>
      </c>
      <c r="H45">
        <v>5</v>
      </c>
      <c r="I45">
        <v>7</v>
      </c>
      <c r="J45" s="2">
        <f>I45/384</f>
        <v>1.8229166666666668E-2</v>
      </c>
      <c r="K45" s="3">
        <v>0</v>
      </c>
      <c r="L45" s="3">
        <v>0</v>
      </c>
      <c r="M45" s="4">
        <f>((D45*0.3)+(F45*0.1)+(G45*0.3)+(J45*0.1)+(K45*0.1)+(L45*0.1))</f>
        <v>0.14368295212012436</v>
      </c>
      <c r="N45">
        <v>56</v>
      </c>
      <c r="O45">
        <v>10</v>
      </c>
    </row>
    <row r="46" spans="1:15" x14ac:dyDescent="0.25">
      <c r="A46" t="s">
        <v>294</v>
      </c>
      <c r="B46" t="s">
        <v>293</v>
      </c>
      <c r="C46">
        <v>63284</v>
      </c>
      <c r="D46" s="1">
        <f>(C46-2)/(108622-2)</f>
        <v>0.58259988952310804</v>
      </c>
      <c r="E46">
        <v>0</v>
      </c>
      <c r="F46" s="1">
        <v>0</v>
      </c>
      <c r="G46" s="2">
        <v>0.86038705400000004</v>
      </c>
      <c r="H46">
        <v>6</v>
      </c>
      <c r="I46">
        <v>0</v>
      </c>
      <c r="J46" s="2">
        <f>I46/384</f>
        <v>0</v>
      </c>
      <c r="K46" s="3">
        <v>1</v>
      </c>
      <c r="L46" s="3">
        <v>1</v>
      </c>
      <c r="M46" s="4">
        <f>((D46*0.3)+(F46*0.1)+(G46*0.3)+(J46*0.1)+(K46*0.1)+(L46*0.1))</f>
        <v>0.63289608305693235</v>
      </c>
      <c r="N46">
        <v>2</v>
      </c>
      <c r="O46">
        <v>64</v>
      </c>
    </row>
    <row r="47" spans="1:15" x14ac:dyDescent="0.25">
      <c r="A47" t="s">
        <v>429</v>
      </c>
      <c r="B47" t="s">
        <v>438</v>
      </c>
      <c r="C47">
        <v>2</v>
      </c>
      <c r="D47" s="1">
        <f>(C47-2)/(108622-2)</f>
        <v>0</v>
      </c>
      <c r="E47">
        <v>0</v>
      </c>
      <c r="F47" s="1">
        <v>0</v>
      </c>
      <c r="G47" s="2">
        <v>0.28002160799999998</v>
      </c>
      <c r="H47">
        <v>0</v>
      </c>
      <c r="I47">
        <v>0</v>
      </c>
      <c r="J47" s="2">
        <f>I47/384</f>
        <v>0</v>
      </c>
      <c r="K47" s="3">
        <v>0</v>
      </c>
      <c r="L47" s="3">
        <v>1</v>
      </c>
      <c r="M47" s="4">
        <f>((D47*0.3)+(F47*0.1)+(G47*0.3)+(J47*0.1)+(K47*0.1)+(L47*0.1))</f>
        <v>0.1840064824</v>
      </c>
      <c r="N47">
        <v>50</v>
      </c>
      <c r="O47">
        <v>16</v>
      </c>
    </row>
    <row r="48" spans="1:15" x14ac:dyDescent="0.25">
      <c r="A48" t="s">
        <v>296</v>
      </c>
      <c r="B48" t="s">
        <v>295</v>
      </c>
      <c r="C48">
        <v>564</v>
      </c>
      <c r="D48" s="1">
        <f>(C48-2)/(108622-2)</f>
        <v>5.1740011047689194E-3</v>
      </c>
      <c r="E48">
        <v>207</v>
      </c>
      <c r="F48" s="1">
        <v>4.0707964601769909E-3</v>
      </c>
      <c r="G48" s="2">
        <v>0.95277895000000001</v>
      </c>
      <c r="H48">
        <v>5</v>
      </c>
      <c r="I48">
        <v>17</v>
      </c>
      <c r="J48" s="2">
        <f>I48/384</f>
        <v>4.4270833333333336E-2</v>
      </c>
      <c r="K48" s="3">
        <v>1</v>
      </c>
      <c r="L48" s="3">
        <v>1</v>
      </c>
      <c r="M48" s="4">
        <f>((D48*0.3)+(F48*0.1)+(G48*0.3)+(J48*0.1)+(K48*0.1)+(L48*0.1))</f>
        <v>0.4922200483107817</v>
      </c>
      <c r="N48">
        <v>14</v>
      </c>
      <c r="O48">
        <v>52</v>
      </c>
    </row>
    <row r="49" spans="1:15" x14ac:dyDescent="0.25">
      <c r="A49" t="s">
        <v>304</v>
      </c>
      <c r="B49" t="s">
        <v>303</v>
      </c>
      <c r="C49">
        <v>8020</v>
      </c>
      <c r="D49" s="1">
        <f>(C49-2)/(108622-2)</f>
        <v>7.3816976615724547E-2</v>
      </c>
      <c r="E49">
        <v>1358</v>
      </c>
      <c r="F49" s="1">
        <v>2.6705998033431662E-2</v>
      </c>
      <c r="G49" s="2">
        <v>0.91705547199999993</v>
      </c>
      <c r="H49">
        <v>5</v>
      </c>
      <c r="I49">
        <v>14</v>
      </c>
      <c r="J49" s="2">
        <f>I49/384</f>
        <v>3.6458333333333336E-2</v>
      </c>
      <c r="K49" s="3">
        <v>1</v>
      </c>
      <c r="L49" s="3">
        <v>0</v>
      </c>
      <c r="M49" s="4">
        <f>((D49*0.3)+(F49*0.1)+(G49*0.3)+(J49*0.1)+(K49*0.1)+(L49*0.1))</f>
        <v>0.40357816772139388</v>
      </c>
      <c r="N49">
        <v>25</v>
      </c>
      <c r="O49">
        <v>41</v>
      </c>
    </row>
    <row r="50" spans="1:15" x14ac:dyDescent="0.25">
      <c r="A50" t="s">
        <v>369</v>
      </c>
      <c r="B50" t="s">
        <v>368</v>
      </c>
      <c r="C50">
        <v>1304</v>
      </c>
      <c r="D50" s="1">
        <f>(C50-2)/(108622-2)</f>
        <v>1.1986742772969987E-2</v>
      </c>
      <c r="E50">
        <v>672</v>
      </c>
      <c r="F50" s="1">
        <v>1.3215339233038349E-2</v>
      </c>
      <c r="G50" s="2">
        <v>0.47101033099999995</v>
      </c>
      <c r="H50">
        <v>1</v>
      </c>
      <c r="I50">
        <v>17</v>
      </c>
      <c r="J50" s="2">
        <f>I50/384</f>
        <v>4.4270833333333336E-2</v>
      </c>
      <c r="K50" s="3">
        <v>1</v>
      </c>
      <c r="L50" s="3">
        <v>0</v>
      </c>
      <c r="M50" s="4">
        <f>((D50*0.3)+(F50*0.1)+(G50*0.3)+(J50*0.1)+(K50*0.1)+(L50*0.1))</f>
        <v>0.25064773938852813</v>
      </c>
      <c r="N50">
        <v>42</v>
      </c>
      <c r="O50">
        <v>24</v>
      </c>
    </row>
    <row r="51" spans="1:15" x14ac:dyDescent="0.25">
      <c r="A51" t="s">
        <v>194</v>
      </c>
      <c r="B51" t="s">
        <v>193</v>
      </c>
      <c r="C51">
        <v>140</v>
      </c>
      <c r="D51" s="1">
        <f>(C51-2)/(108622-2)</f>
        <v>1.2704842570429018E-3</v>
      </c>
      <c r="E51">
        <v>72</v>
      </c>
      <c r="F51" s="1">
        <v>1.415929203539823E-3</v>
      </c>
      <c r="G51" s="2">
        <v>0.36410969199999998</v>
      </c>
      <c r="H51">
        <v>2</v>
      </c>
      <c r="I51">
        <v>11</v>
      </c>
      <c r="J51" s="2">
        <f>I51/384</f>
        <v>2.8645833333333332E-2</v>
      </c>
      <c r="K51" s="3">
        <v>1</v>
      </c>
      <c r="L51" s="3">
        <v>0</v>
      </c>
      <c r="M51" s="4">
        <f>((D51*0.3)+(F51*0.1)+(G51*0.3)+(J51*0.1)+(K51*0.1)+(L51*0.1))</f>
        <v>0.2126202291308002</v>
      </c>
      <c r="N51">
        <v>46</v>
      </c>
      <c r="O51">
        <v>20</v>
      </c>
    </row>
    <row r="52" spans="1:15" x14ac:dyDescent="0.25">
      <c r="A52" t="s">
        <v>300</v>
      </c>
      <c r="B52" t="s">
        <v>299</v>
      </c>
      <c r="C52">
        <v>24</v>
      </c>
      <c r="D52" s="1">
        <f>(C52-2)/(108622-2)</f>
        <v>2.0254096851408579E-4</v>
      </c>
      <c r="E52">
        <v>8</v>
      </c>
      <c r="F52" s="1">
        <v>1.5732546705998033E-4</v>
      </c>
      <c r="G52" s="2">
        <v>0.52306200300000005</v>
      </c>
      <c r="H52">
        <v>5</v>
      </c>
      <c r="I52">
        <v>40</v>
      </c>
      <c r="J52" s="2">
        <f>I52/384</f>
        <v>0.10416666666666667</v>
      </c>
      <c r="K52" s="3">
        <v>0</v>
      </c>
      <c r="L52" s="3">
        <v>1</v>
      </c>
      <c r="M52" s="4">
        <f>((D52*0.3)+(F52*0.1)+(G52*0.3)+(J52*0.1)+(K52*0.1)+(L52*0.1))</f>
        <v>0.26741176240392689</v>
      </c>
      <c r="N52">
        <v>36</v>
      </c>
      <c r="O52">
        <v>30</v>
      </c>
    </row>
    <row r="53" spans="1:15" x14ac:dyDescent="0.25">
      <c r="A53" t="s">
        <v>326</v>
      </c>
      <c r="B53" t="s">
        <v>325</v>
      </c>
      <c r="C53">
        <v>10</v>
      </c>
      <c r="D53" s="1">
        <f>(C53-2)/(108622-2)</f>
        <v>7.3651261277849389E-5</v>
      </c>
      <c r="E53">
        <v>0</v>
      </c>
      <c r="F53" s="1">
        <v>0</v>
      </c>
      <c r="G53" s="2">
        <v>0.94841592199999991</v>
      </c>
      <c r="H53">
        <v>7</v>
      </c>
      <c r="I53">
        <v>0</v>
      </c>
      <c r="J53" s="2">
        <f>I53/384</f>
        <v>0</v>
      </c>
      <c r="K53" s="3">
        <v>1</v>
      </c>
      <c r="L53" s="3">
        <v>1</v>
      </c>
      <c r="M53" s="4">
        <f>((D53*0.3)+(F53*0.1)+(G53*0.3)+(J53*0.1)+(K53*0.1)+(L53*0.1))</f>
        <v>0.48454687197838331</v>
      </c>
      <c r="N53">
        <v>19</v>
      </c>
      <c r="O53">
        <v>47</v>
      </c>
    </row>
    <row r="54" spans="1:15" x14ac:dyDescent="0.25">
      <c r="A54" t="s">
        <v>332</v>
      </c>
      <c r="B54" t="s">
        <v>331</v>
      </c>
      <c r="C54">
        <v>3027</v>
      </c>
      <c r="D54" s="1">
        <f>(C54-2)/(108622-2)</f>
        <v>2.7849383170686796E-2</v>
      </c>
      <c r="E54">
        <v>1769</v>
      </c>
      <c r="F54" s="1">
        <v>3.478859390363815E-2</v>
      </c>
      <c r="G54" s="2">
        <v>0.95884328600000002</v>
      </c>
      <c r="H54">
        <v>4</v>
      </c>
      <c r="I54">
        <v>3</v>
      </c>
      <c r="J54" s="2">
        <f>I54/384</f>
        <v>7.8125E-3</v>
      </c>
      <c r="K54" s="3">
        <v>1</v>
      </c>
      <c r="L54" s="3">
        <v>1</v>
      </c>
      <c r="M54" s="4">
        <f>((D54*0.3)+(F54*0.1)+(G54*0.3)+(J54*0.1)+(K54*0.1)+(L54*0.1))</f>
        <v>0.50026791014156979</v>
      </c>
      <c r="N54">
        <v>10</v>
      </c>
      <c r="O54">
        <v>56</v>
      </c>
    </row>
    <row r="55" spans="1:15" x14ac:dyDescent="0.25">
      <c r="A55" t="s">
        <v>336</v>
      </c>
      <c r="B55" t="s">
        <v>335</v>
      </c>
      <c r="C55">
        <v>1255</v>
      </c>
      <c r="D55" s="1">
        <f>(C55-2)/(108622-2)</f>
        <v>1.1535628797643159E-2</v>
      </c>
      <c r="E55">
        <v>420</v>
      </c>
      <c r="F55" s="1">
        <v>8.2595870206489674E-3</v>
      </c>
      <c r="G55" s="2">
        <v>0.68244708700000001</v>
      </c>
      <c r="H55">
        <v>4</v>
      </c>
      <c r="I55">
        <v>113</v>
      </c>
      <c r="J55" s="2">
        <f>I55/384</f>
        <v>0.29427083333333331</v>
      </c>
      <c r="K55" s="3">
        <v>1</v>
      </c>
      <c r="L55" s="3">
        <v>1</v>
      </c>
      <c r="M55" s="4">
        <f>((D55*0.3)+(F55*0.1)+(G55*0.3)+(J55*0.1)+(K55*0.1)+(L55*0.1))</f>
        <v>0.43844785677469111</v>
      </c>
      <c r="N55">
        <v>22</v>
      </c>
      <c r="O55">
        <v>44</v>
      </c>
    </row>
    <row r="56" spans="1:15" x14ac:dyDescent="0.25">
      <c r="A56" t="s">
        <v>340</v>
      </c>
      <c r="B56" t="s">
        <v>339</v>
      </c>
      <c r="C56">
        <v>11089</v>
      </c>
      <c r="D56" s="1">
        <f>(C56-2)/(108622-2)</f>
        <v>0.10207144172343952</v>
      </c>
      <c r="E56">
        <v>5089</v>
      </c>
      <c r="F56" s="1">
        <v>0.10007866273352999</v>
      </c>
      <c r="G56" s="2">
        <v>0.94308672100000002</v>
      </c>
      <c r="H56">
        <v>5</v>
      </c>
      <c r="I56">
        <v>13</v>
      </c>
      <c r="J56" s="2">
        <f>I56/384</f>
        <v>3.3854166666666664E-2</v>
      </c>
      <c r="K56" s="3">
        <v>1</v>
      </c>
      <c r="L56" s="3">
        <v>1</v>
      </c>
      <c r="M56" s="4">
        <f>((D56*0.3)+(F56*0.1)+(G56*0.3)+(J56*0.1)+(K56*0.1)+(L56*0.1))</f>
        <v>0.52694073175705147</v>
      </c>
      <c r="N56">
        <v>8</v>
      </c>
      <c r="O56">
        <v>58</v>
      </c>
    </row>
    <row r="57" spans="1:15" x14ac:dyDescent="0.25">
      <c r="A57" t="s">
        <v>350</v>
      </c>
      <c r="B57" t="s">
        <v>349</v>
      </c>
      <c r="C57">
        <v>33</v>
      </c>
      <c r="D57" s="1">
        <f>(C57-2)/(108622-2)</f>
        <v>2.8539863745166634E-4</v>
      </c>
      <c r="E57">
        <v>9</v>
      </c>
      <c r="F57" s="1">
        <v>1.7699115044247788E-4</v>
      </c>
      <c r="G57" s="2">
        <v>0.31265499599999996</v>
      </c>
      <c r="H57">
        <v>0</v>
      </c>
      <c r="I57">
        <v>5</v>
      </c>
      <c r="J57" s="2">
        <f>I57/384</f>
        <v>1.3020833333333334E-2</v>
      </c>
      <c r="K57" s="3">
        <v>0</v>
      </c>
      <c r="L57" s="3">
        <v>1</v>
      </c>
      <c r="M57" s="4">
        <f>((D57*0.3)+(F57*0.1)+(G57*0.3)+(J57*0.1)+(K57*0.1)+(L57*0.1))</f>
        <v>0.19520190083961309</v>
      </c>
      <c r="N57">
        <v>49</v>
      </c>
      <c r="O57">
        <v>17</v>
      </c>
    </row>
    <row r="58" spans="1:15" x14ac:dyDescent="0.25">
      <c r="A58" t="s">
        <v>348</v>
      </c>
      <c r="B58" t="s">
        <v>347</v>
      </c>
      <c r="C58">
        <v>6465</v>
      </c>
      <c r="D58" s="1">
        <f>(C58-2)/(108622-2)</f>
        <v>5.9501012704842572E-2</v>
      </c>
      <c r="E58">
        <v>1329</v>
      </c>
      <c r="F58" s="1">
        <v>2.6135693215339234E-2</v>
      </c>
      <c r="G58" s="2">
        <v>0.20160347000000001</v>
      </c>
      <c r="H58">
        <v>5</v>
      </c>
      <c r="I58">
        <v>26</v>
      </c>
      <c r="J58" s="2">
        <f>I58/384</f>
        <v>6.7708333333333329E-2</v>
      </c>
      <c r="K58" s="3">
        <v>1</v>
      </c>
      <c r="L58" s="3">
        <v>1</v>
      </c>
      <c r="M58" s="4">
        <f>((D58*0.3)+(F58*0.1)+(G58*0.3)+(J58*0.1)+(K58*0.1)+(L58*0.1))</f>
        <v>0.28771574746632</v>
      </c>
      <c r="N58">
        <v>33</v>
      </c>
      <c r="O58">
        <v>33</v>
      </c>
    </row>
    <row r="59" spans="1:15" x14ac:dyDescent="0.25">
      <c r="A59" t="s">
        <v>3</v>
      </c>
      <c r="B59" t="s">
        <v>2</v>
      </c>
      <c r="C59">
        <v>916</v>
      </c>
      <c r="D59" s="1">
        <f>(C59-2)/(108622-2)</f>
        <v>8.4146566009942921E-3</v>
      </c>
      <c r="E59">
        <v>428</v>
      </c>
      <c r="F59" s="1">
        <v>8.4169124877089482E-3</v>
      </c>
      <c r="G59" s="2">
        <v>0.8396049659999999</v>
      </c>
      <c r="H59">
        <v>6</v>
      </c>
      <c r="I59">
        <v>2</v>
      </c>
      <c r="J59" s="2">
        <f>I59/384</f>
        <v>5.208333333333333E-3</v>
      </c>
      <c r="K59" s="3">
        <v>1</v>
      </c>
      <c r="L59" s="3">
        <v>1</v>
      </c>
      <c r="M59" s="4">
        <f>((D59*0.3)+(F59*0.1)+(G59*0.3)+(J59*0.1)+(K59*0.1)+(L59*0.1))</f>
        <v>0.45576841136240254</v>
      </c>
      <c r="N59">
        <v>21</v>
      </c>
      <c r="O59">
        <v>45</v>
      </c>
    </row>
    <row r="60" spans="1:15" x14ac:dyDescent="0.25">
      <c r="A60" t="s">
        <v>431</v>
      </c>
      <c r="B60" t="s">
        <v>116</v>
      </c>
      <c r="C60">
        <v>4530</v>
      </c>
      <c r="D60" s="1">
        <f>(C60-2)/(108622-2)</f>
        <v>4.1686613883262752E-2</v>
      </c>
      <c r="E60">
        <v>1481</v>
      </c>
      <c r="F60" s="1">
        <v>2.9124877089478859E-2</v>
      </c>
      <c r="G60" s="2">
        <v>0.84022306999999985</v>
      </c>
      <c r="H60">
        <v>7</v>
      </c>
      <c r="I60">
        <v>98</v>
      </c>
      <c r="J60" s="2">
        <f>I60/384</f>
        <v>0.25520833333333331</v>
      </c>
      <c r="K60" s="3">
        <v>1</v>
      </c>
      <c r="L60" s="3">
        <v>1</v>
      </c>
      <c r="M60" s="4">
        <f>((D60*0.3)+(F60*0.1)+(G60*0.3)+(J60*0.1)+(K60*0.1)+(L60*0.1))</f>
        <v>0.49300622620725998</v>
      </c>
      <c r="N60">
        <v>13</v>
      </c>
      <c r="O60">
        <v>53</v>
      </c>
    </row>
    <row r="61" spans="1:15" x14ac:dyDescent="0.25">
      <c r="A61" t="s">
        <v>432</v>
      </c>
      <c r="B61" t="s">
        <v>351</v>
      </c>
      <c r="C61">
        <v>27409</v>
      </c>
      <c r="D61" s="1">
        <f>(C61-2)/(108622-2)</f>
        <v>0.25232001473025223</v>
      </c>
      <c r="E61">
        <v>9695</v>
      </c>
      <c r="F61" s="1">
        <v>0.19065880039331368</v>
      </c>
      <c r="G61" s="2">
        <v>0.87482138799999998</v>
      </c>
      <c r="H61">
        <v>4</v>
      </c>
      <c r="I61">
        <v>384</v>
      </c>
      <c r="J61" s="2">
        <f>I61/384</f>
        <v>1</v>
      </c>
      <c r="K61" s="3">
        <v>1</v>
      </c>
      <c r="L61" s="3">
        <v>0</v>
      </c>
      <c r="M61" s="4">
        <f>((D61*0.3)+(F61*0.1)+(G61*0.3)+(J61*0.1)+(K61*0.1)+(L61*0.1))</f>
        <v>0.557208300858407</v>
      </c>
      <c r="N61">
        <v>5</v>
      </c>
      <c r="O61">
        <v>61</v>
      </c>
    </row>
    <row r="62" spans="1:15" x14ac:dyDescent="0.25">
      <c r="A62" t="s">
        <v>355</v>
      </c>
      <c r="B62" t="s">
        <v>354</v>
      </c>
      <c r="C62">
        <v>75</v>
      </c>
      <c r="D62" s="1">
        <f>(C62-2)/(108622-2)</f>
        <v>6.7206775916037566E-4</v>
      </c>
      <c r="E62">
        <v>20</v>
      </c>
      <c r="F62" s="1">
        <v>3.9331366764995085E-4</v>
      </c>
      <c r="G62" s="2">
        <v>3.1623552999999999E-2</v>
      </c>
      <c r="H62">
        <v>4</v>
      </c>
      <c r="I62">
        <v>1</v>
      </c>
      <c r="J62" s="2">
        <f>I62/384</f>
        <v>2.6041666666666665E-3</v>
      </c>
      <c r="K62" s="3">
        <v>0</v>
      </c>
      <c r="L62" s="3">
        <v>1</v>
      </c>
      <c r="M62" s="4">
        <f>((D62*0.3)+(F62*0.1)+(G62*0.3)+(J62*0.1)+(K62*0.1)+(L62*0.1))</f>
        <v>0.10998843426117978</v>
      </c>
      <c r="N62">
        <v>59</v>
      </c>
      <c r="O62">
        <v>7</v>
      </c>
    </row>
    <row r="63" spans="1:15" x14ac:dyDescent="0.25">
      <c r="A63" t="s">
        <v>359</v>
      </c>
      <c r="B63" t="s">
        <v>358</v>
      </c>
      <c r="C63">
        <v>1545</v>
      </c>
      <c r="D63" s="1">
        <f>(C63-2)/(108622-2)</f>
        <v>1.42054870189652E-2</v>
      </c>
      <c r="E63">
        <v>878</v>
      </c>
      <c r="F63" s="1">
        <v>1.7266470009832842E-2</v>
      </c>
      <c r="G63" s="2">
        <v>0.16534326200000002</v>
      </c>
      <c r="H63">
        <v>2</v>
      </c>
      <c r="I63">
        <v>1</v>
      </c>
      <c r="J63" s="2">
        <f>I63/384</f>
        <v>2.6041666666666665E-3</v>
      </c>
      <c r="K63" s="3">
        <v>1</v>
      </c>
      <c r="L63" s="3">
        <v>1</v>
      </c>
      <c r="M63" s="4">
        <f>((D63*0.3)+(F63*0.1)+(G63*0.3)+(J63*0.1)+(K63*0.1)+(L63*0.1))</f>
        <v>0.25585168837333949</v>
      </c>
      <c r="N63">
        <v>40</v>
      </c>
      <c r="O63">
        <v>26</v>
      </c>
    </row>
    <row r="64" spans="1:15" x14ac:dyDescent="0.25">
      <c r="A64" t="s">
        <v>430</v>
      </c>
      <c r="B64" t="s">
        <v>364</v>
      </c>
      <c r="C64">
        <v>18214</v>
      </c>
      <c r="D64" s="1">
        <f>(C64-2)/(108622-2)</f>
        <v>0.16766709629902413</v>
      </c>
      <c r="E64">
        <v>0</v>
      </c>
      <c r="F64" s="1">
        <v>0</v>
      </c>
      <c r="G64" s="2">
        <v>0.95899510499999996</v>
      </c>
      <c r="H64">
        <v>4</v>
      </c>
      <c r="I64">
        <v>0</v>
      </c>
      <c r="J64" s="2">
        <f>I64/384</f>
        <v>0</v>
      </c>
      <c r="K64" s="3">
        <v>1</v>
      </c>
      <c r="L64" s="3">
        <v>1</v>
      </c>
      <c r="M64" s="4">
        <f>((D64*0.3)+(F64*0.1)+(G64*0.3)+(J64*0.1)+(K64*0.1)+(L64*0.1))</f>
        <v>0.53799866038970723</v>
      </c>
      <c r="N64">
        <v>6</v>
      </c>
      <c r="O64">
        <v>60</v>
      </c>
    </row>
    <row r="65" spans="1:15" x14ac:dyDescent="0.25">
      <c r="A65" t="s">
        <v>371</v>
      </c>
      <c r="B65" t="s">
        <v>370</v>
      </c>
      <c r="C65">
        <v>60</v>
      </c>
      <c r="D65" s="1">
        <f>(C65-2)/(108622-2)</f>
        <v>5.3397164426440805E-4</v>
      </c>
      <c r="E65">
        <v>21</v>
      </c>
      <c r="F65" s="1">
        <v>4.1297935103244839E-4</v>
      </c>
      <c r="G65" s="2">
        <v>0.19953911200000002</v>
      </c>
      <c r="H65">
        <v>0</v>
      </c>
      <c r="I65">
        <v>5</v>
      </c>
      <c r="J65" s="2">
        <f>I65/384</f>
        <v>1.3020833333333334E-2</v>
      </c>
      <c r="K65" s="3">
        <v>0</v>
      </c>
      <c r="L65" s="3">
        <v>1</v>
      </c>
      <c r="M65" s="4">
        <f>((D65*0.3)+(F65*0.1)+(G65*0.3)+(J65*0.1)+(K65*0.1)+(L65*0.1))</f>
        <v>0.16136530636171592</v>
      </c>
      <c r="N65">
        <v>54</v>
      </c>
      <c r="O65">
        <v>12</v>
      </c>
    </row>
    <row r="66" spans="1:15" x14ac:dyDescent="0.25">
      <c r="A66" t="s">
        <v>426</v>
      </c>
      <c r="B66" t="s">
        <v>396</v>
      </c>
      <c r="C66">
        <v>3</v>
      </c>
      <c r="D66" s="1">
        <f>(C66-2)/(108622-2)</f>
        <v>9.2064076597311737E-6</v>
      </c>
      <c r="E66">
        <v>0</v>
      </c>
      <c r="F66" s="1">
        <v>0</v>
      </c>
      <c r="G66" s="2">
        <v>0.249509697</v>
      </c>
      <c r="H66">
        <v>0</v>
      </c>
      <c r="I66">
        <v>22</v>
      </c>
      <c r="J66" s="2">
        <f>I66/384</f>
        <v>5.7291666666666664E-2</v>
      </c>
      <c r="K66" s="3">
        <v>0</v>
      </c>
      <c r="L66" s="3">
        <v>1</v>
      </c>
      <c r="M66" s="4">
        <f>((D66*0.3)+(F66*0.1)+(G66*0.3)+(J66*0.1)+(K66*0.1)+(L66*0.1))</f>
        <v>0.18058483768896461</v>
      </c>
      <c r="N66">
        <v>51</v>
      </c>
      <c r="O66">
        <v>15</v>
      </c>
    </row>
    <row r="67" spans="1:15" x14ac:dyDescent="0.25">
      <c r="C67">
        <f>SUM(C2:C66)</f>
        <v>422803</v>
      </c>
      <c r="E67">
        <f>SUM(E2:E66)</f>
        <v>132342</v>
      </c>
      <c r="M67" s="4"/>
    </row>
    <row r="68" spans="1:15" x14ac:dyDescent="0.25">
      <c r="F68" s="1">
        <f>AVERAGE(E2:E66)</f>
        <v>2036.0307692307692</v>
      </c>
    </row>
    <row r="69" spans="1:15" x14ac:dyDescent="0.25">
      <c r="F69" s="1">
        <f>_xlfn.STDEV.P(E2:E66)</f>
        <v>6579.0904210448443</v>
      </c>
    </row>
    <row r="70" spans="1:15" x14ac:dyDescent="0.25">
      <c r="L70" s="3" t="s">
        <v>448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431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432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431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432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436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437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438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shortlist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2019-02-04T11:40:45Z</dcterms:modified>
</cp:coreProperties>
</file>