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mm\Nicks Stuff\Coding Temple\Projects\excel_assignment_2_personal_expense_tracker\"/>
    </mc:Choice>
  </mc:AlternateContent>
  <xr:revisionPtr revIDLastSave="0" documentId="8_{A1DA5E23-BB8C-4399-B5BE-277DA109EC4A}" xr6:coauthVersionLast="47" xr6:coauthVersionMax="47" xr10:uidLastSave="{00000000-0000-0000-0000-000000000000}"/>
  <bookViews>
    <workbookView xWindow="-93" yWindow="-93" windowWidth="25786" windowHeight="13866" xr2:uid="{1579C447-E94E-4FDB-B689-4E91D2664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2" i="1"/>
  <c r="I12" i="1"/>
  <c r="I11" i="1"/>
  <c r="L11" i="1" s="1"/>
  <c r="I10" i="1"/>
  <c r="I9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3" i="1"/>
  <c r="K11" i="1"/>
  <c r="K4" i="1"/>
  <c r="K5" i="1"/>
  <c r="K6" i="1"/>
  <c r="K7" i="1"/>
  <c r="K8" i="1"/>
  <c r="K9" i="1"/>
  <c r="L9" i="1" s="1"/>
  <c r="K10" i="1"/>
  <c r="K3" i="1"/>
  <c r="L5" i="1" l="1"/>
  <c r="I14" i="1"/>
  <c r="L10" i="1"/>
  <c r="L7" i="1"/>
  <c r="L4" i="1"/>
  <c r="L3" i="1"/>
  <c r="L8" i="1"/>
  <c r="L6" i="1"/>
  <c r="I15" i="1" l="1"/>
</calcChain>
</file>

<file path=xl/sharedStrings.xml><?xml version="1.0" encoding="utf-8"?>
<sst xmlns="http://schemas.openxmlformats.org/spreadsheetml/2006/main" count="55" uniqueCount="44">
  <si>
    <t>Gas</t>
  </si>
  <si>
    <t>Auto Insurance</t>
  </si>
  <si>
    <t>Car Payment</t>
  </si>
  <si>
    <t>Rent</t>
  </si>
  <si>
    <t>Cable/Internet</t>
  </si>
  <si>
    <t>Electric</t>
  </si>
  <si>
    <t>Other</t>
  </si>
  <si>
    <t>Month:</t>
  </si>
  <si>
    <t>Income:</t>
  </si>
  <si>
    <t>Expenses</t>
  </si>
  <si>
    <t>Description</t>
  </si>
  <si>
    <t>Amount</t>
  </si>
  <si>
    <t>Category</t>
  </si>
  <si>
    <t>Savings:</t>
  </si>
  <si>
    <t>Rent:</t>
  </si>
  <si>
    <t>Car Payment:</t>
  </si>
  <si>
    <t>Auto Insurance:</t>
  </si>
  <si>
    <t>Gas:</t>
  </si>
  <si>
    <t>Electric:</t>
  </si>
  <si>
    <t>Cable/Internet:</t>
  </si>
  <si>
    <t>Other:</t>
  </si>
  <si>
    <t>Spent</t>
  </si>
  <si>
    <t>of</t>
  </si>
  <si>
    <t>Groceries</t>
  </si>
  <si>
    <t>Groceries:</t>
  </si>
  <si>
    <t>Pets:</t>
  </si>
  <si>
    <t>first half of rent</t>
  </si>
  <si>
    <t>dog food</t>
  </si>
  <si>
    <t>Pets</t>
  </si>
  <si>
    <t>BGE</t>
  </si>
  <si>
    <t>Geico</t>
  </si>
  <si>
    <t>Food Lion</t>
  </si>
  <si>
    <t>Exxon</t>
  </si>
  <si>
    <t>Comcast</t>
  </si>
  <si>
    <t>Vet</t>
  </si>
  <si>
    <t>Bar tab</t>
  </si>
  <si>
    <t>Video game</t>
  </si>
  <si>
    <t>Total:</t>
  </si>
  <si>
    <t>Monthly Cost</t>
  </si>
  <si>
    <t>Remaining Balance</t>
  </si>
  <si>
    <t>Remaining Budget:</t>
  </si>
  <si>
    <t>Netflix</t>
  </si>
  <si>
    <t>Remaining Bills: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</si>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</sst>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A89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4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164" fontId="0" fillId="3" borderId="1" xfId="1" applyNumberFormat="1" applyFon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4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/>
    <xf numFmtId="44" fontId="3" fillId="3" borderId="1" xfId="0" applyNumberFormat="1" applyFont="1" applyFill="1" applyBorder="1"/>
    <xf numFmtId="44" fontId="3" fillId="4" borderId="1" xfId="0" applyNumberFormat="1" applyFont="1" applyFill="1" applyBorder="1"/>
    <xf numFmtId="0" fontId="0" fillId="0" borderId="1" xfId="0" applyBorder="1" applyAlignment="1"/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EA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Sheet1!$H$3:$H$11</c:f>
              <c:strCache>
                <c:ptCount val="9"/>
                <c:pt idx="0">
                  <c:v>Savings</c:v>
                </c:pt>
                <c:pt idx="1">
                  <c:v>Rent</c:v>
                </c:pt>
                <c:pt idx="2">
                  <c:v>Electric</c:v>
                </c:pt>
                <c:pt idx="3">
                  <c:v>Cable/Internet</c:v>
                </c:pt>
                <c:pt idx="4">
                  <c:v>Car Payment</c:v>
                </c:pt>
                <c:pt idx="5">
                  <c:v>Auto Insurance</c:v>
                </c:pt>
                <c:pt idx="6">
                  <c:v>Gas</c:v>
                </c:pt>
                <c:pt idx="7">
                  <c:v>Groceries</c:v>
                </c:pt>
                <c:pt idx="8">
                  <c:v>Pets</c:v>
                </c:pt>
              </c:strCache>
            </c:strRef>
          </c:cat>
          <c:val>
            <c:numRef>
              <c:f>Sheet1!$I$3:$I$11</c:f>
              <c:numCache>
                <c:formatCode>_([$$-409]* #,##0.00_);_([$$-409]* \(#,##0.00\);_([$$-409]* "-"??_);_(@_)</c:formatCode>
                <c:ptCount val="9"/>
                <c:pt idx="0">
                  <c:v>0</c:v>
                </c:pt>
                <c:pt idx="1">
                  <c:v>375</c:v>
                </c:pt>
                <c:pt idx="2">
                  <c:v>72</c:v>
                </c:pt>
                <c:pt idx="3">
                  <c:v>120</c:v>
                </c:pt>
                <c:pt idx="4">
                  <c:v>200</c:v>
                </c:pt>
                <c:pt idx="5">
                  <c:v>75</c:v>
                </c:pt>
                <c:pt idx="6">
                  <c:v>46</c:v>
                </c:pt>
                <c:pt idx="7">
                  <c:v>201.75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6-4014-B325-269150440B3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Sheet1!$H$3:$H$11</c:f>
              <c:strCache>
                <c:ptCount val="9"/>
                <c:pt idx="0">
                  <c:v>Savings</c:v>
                </c:pt>
                <c:pt idx="1">
                  <c:v>Rent</c:v>
                </c:pt>
                <c:pt idx="2">
                  <c:v>Electric</c:v>
                </c:pt>
                <c:pt idx="3">
                  <c:v>Cable/Internet</c:v>
                </c:pt>
                <c:pt idx="4">
                  <c:v>Car Payment</c:v>
                </c:pt>
                <c:pt idx="5">
                  <c:v>Auto Insurance</c:v>
                </c:pt>
                <c:pt idx="6">
                  <c:v>Gas</c:v>
                </c:pt>
                <c:pt idx="7">
                  <c:v>Groceries</c:v>
                </c:pt>
                <c:pt idx="8">
                  <c:v>Pets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6-4014-B325-269150440B3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Sheet1!$H$3:$H$11</c:f>
              <c:strCache>
                <c:ptCount val="9"/>
                <c:pt idx="0">
                  <c:v>Savings</c:v>
                </c:pt>
                <c:pt idx="1">
                  <c:v>Rent</c:v>
                </c:pt>
                <c:pt idx="2">
                  <c:v>Electric</c:v>
                </c:pt>
                <c:pt idx="3">
                  <c:v>Cable/Internet</c:v>
                </c:pt>
                <c:pt idx="4">
                  <c:v>Car Payment</c:v>
                </c:pt>
                <c:pt idx="5">
                  <c:v>Auto Insurance</c:v>
                </c:pt>
                <c:pt idx="6">
                  <c:v>Gas</c:v>
                </c:pt>
                <c:pt idx="7">
                  <c:v>Groceries</c:v>
                </c:pt>
                <c:pt idx="8">
                  <c:v>Pets</c:v>
                </c:pt>
              </c:strCache>
            </c:strRef>
          </c:cat>
          <c:val>
            <c:numRef>
              <c:f>Sheet1!$K$3:$K$11</c:f>
              <c:numCache>
                <c:formatCode>_("$"* #,##0.00_);_("$"* \(#,##0.00\);_("$"* "-"??_);_(@_)</c:formatCode>
                <c:ptCount val="9"/>
                <c:pt idx="0">
                  <c:v>500</c:v>
                </c:pt>
                <c:pt idx="1">
                  <c:v>750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130</c:v>
                </c:pt>
                <c:pt idx="6">
                  <c:v>150</c:v>
                </c:pt>
                <c:pt idx="7">
                  <c:v>400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6-4014-B325-269150440B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Monthly</a:t>
            </a:r>
            <a:r>
              <a:rPr lang="en-US" baseline="0"/>
              <a:t> Cost to Amount 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Sheet1!$H$3:$H$11</c:f>
              <c:strCache>
                <c:ptCount val="9"/>
                <c:pt idx="0">
                  <c:v>Savings</c:v>
                </c:pt>
                <c:pt idx="1">
                  <c:v>Rent</c:v>
                </c:pt>
                <c:pt idx="2">
                  <c:v>Electric</c:v>
                </c:pt>
                <c:pt idx="3">
                  <c:v>Cable/Internet</c:v>
                </c:pt>
                <c:pt idx="4">
                  <c:v>Car Payment</c:v>
                </c:pt>
                <c:pt idx="5">
                  <c:v>Auto Insurance</c:v>
                </c:pt>
                <c:pt idx="6">
                  <c:v>Gas</c:v>
                </c:pt>
                <c:pt idx="7">
                  <c:v>Groceries</c:v>
                </c:pt>
                <c:pt idx="8">
                  <c:v>Pets</c:v>
                </c:pt>
              </c:strCache>
            </c:strRef>
          </c:cat>
          <c:val>
            <c:numRef>
              <c:f>Sheet1!$I$3:$I$11</c:f>
              <c:numCache>
                <c:formatCode>_([$$-409]* #,##0.00_);_([$$-409]* \(#,##0.00\);_([$$-409]* "-"??_);_(@_)</c:formatCode>
                <c:ptCount val="9"/>
                <c:pt idx="0">
                  <c:v>0</c:v>
                </c:pt>
                <c:pt idx="1">
                  <c:v>375</c:v>
                </c:pt>
                <c:pt idx="2">
                  <c:v>72</c:v>
                </c:pt>
                <c:pt idx="3">
                  <c:v>120</c:v>
                </c:pt>
                <c:pt idx="4">
                  <c:v>200</c:v>
                </c:pt>
                <c:pt idx="5">
                  <c:v>75</c:v>
                </c:pt>
                <c:pt idx="6">
                  <c:v>46</c:v>
                </c:pt>
                <c:pt idx="7">
                  <c:v>201.75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CDC-83BE-D441A537A0BE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Sheet1!$H$3:$H$11</c:f>
              <c:strCache>
                <c:ptCount val="9"/>
                <c:pt idx="0">
                  <c:v>Savings</c:v>
                </c:pt>
                <c:pt idx="1">
                  <c:v>Rent</c:v>
                </c:pt>
                <c:pt idx="2">
                  <c:v>Electric</c:v>
                </c:pt>
                <c:pt idx="3">
                  <c:v>Cable/Internet</c:v>
                </c:pt>
                <c:pt idx="4">
                  <c:v>Car Payment</c:v>
                </c:pt>
                <c:pt idx="5">
                  <c:v>Auto Insurance</c:v>
                </c:pt>
                <c:pt idx="6">
                  <c:v>Gas</c:v>
                </c:pt>
                <c:pt idx="7">
                  <c:v>Groceries</c:v>
                </c:pt>
                <c:pt idx="8">
                  <c:v>Pets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5-4CDC-83BE-D441A537A0BE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Monthly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Sheet1!$H$3:$H$11</c:f>
              <c:strCache>
                <c:ptCount val="9"/>
                <c:pt idx="0">
                  <c:v>Savings</c:v>
                </c:pt>
                <c:pt idx="1">
                  <c:v>Rent</c:v>
                </c:pt>
                <c:pt idx="2">
                  <c:v>Electric</c:v>
                </c:pt>
                <c:pt idx="3">
                  <c:v>Cable/Internet</c:v>
                </c:pt>
                <c:pt idx="4">
                  <c:v>Car Payment</c:v>
                </c:pt>
                <c:pt idx="5">
                  <c:v>Auto Insurance</c:v>
                </c:pt>
                <c:pt idx="6">
                  <c:v>Gas</c:v>
                </c:pt>
                <c:pt idx="7">
                  <c:v>Groceries</c:v>
                </c:pt>
                <c:pt idx="8">
                  <c:v>Pets</c:v>
                </c:pt>
              </c:strCache>
            </c:strRef>
          </c:cat>
          <c:val>
            <c:numRef>
              <c:f>Sheet1!$K$3:$K$11</c:f>
              <c:numCache>
                <c:formatCode>_("$"* #,##0.00_);_("$"* \(#,##0.00\);_("$"* "-"??_);_(@_)</c:formatCode>
                <c:ptCount val="9"/>
                <c:pt idx="0">
                  <c:v>500</c:v>
                </c:pt>
                <c:pt idx="1">
                  <c:v>750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130</c:v>
                </c:pt>
                <c:pt idx="6">
                  <c:v>150</c:v>
                </c:pt>
                <c:pt idx="7">
                  <c:v>400</c:v>
                </c:pt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5-4CDC-83BE-D441A537A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2815"/>
        <c:axId val="9165711"/>
      </c:barChart>
      <c:catAx>
        <c:axId val="91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5711"/>
        <c:crosses val="autoZero"/>
        <c:auto val="1"/>
        <c:lblAlgn val="ctr"/>
        <c:lblOffset val="100"/>
        <c:noMultiLvlLbl val="0"/>
      </c:catAx>
      <c:valAx>
        <c:axId val="91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611716</xdr:colOff>
      <xdr:row>15</xdr:row>
      <xdr:rowOff>160866</xdr:rowOff>
    </xdr:from>
    <xdr:to>
      <xdr:col>20</xdr:col>
      <xdr:colOff>139699</xdr:colOff>
      <xdr:row>32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5969B-1F80-AEDA-F5F2-CA6C16A00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601132</xdr:colOff>
      <xdr:row>0</xdr:row>
      <xdr:rowOff>95251</xdr:rowOff>
    </xdr:from>
    <xdr:to>
      <xdr:col>20</xdr:col>
      <xdr:colOff>127000</xdr:colOff>
      <xdr:row>15</xdr:row>
      <xdr:rowOff>107951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E5BBD-F481-5B27-E71B-4D838C1E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D038-2526-47AE-A533-4F97E33A4502}">
  <dimension ref="A1:L96"/>
  <sheetViews>
    <sheetView tabSelected="1" workbookViewId="0">
      <selection activeCell="I21" sqref="I21"/>
    </sheetView>
  </sheetViews>
  <sheetFormatPr defaultRowHeight="14.35" x14ac:dyDescent="0.5"/>
  <cols>
    <col min="1" max="1" width="13.9375" bestFit="1" customWidth="1"/>
    <col min="2" max="2" width="10.17578125" customWidth="1"/>
    <col min="3" max="3" width="2.41015625" style="3" customWidth="1"/>
    <col min="4" max="4" width="25.5859375" customWidth="1"/>
    <col min="5" max="5" width="11.87890625" customWidth="1"/>
    <col min="6" max="6" width="12.5859375" bestFit="1" customWidth="1"/>
    <col min="7" max="7" width="4.29296875" customWidth="1"/>
    <col min="8" max="8" width="16.234375" bestFit="1" customWidth="1"/>
    <col min="9" max="9" width="9.87890625" bestFit="1" customWidth="1"/>
    <col min="10" max="10" width="2.3515625" bestFit="1" customWidth="1"/>
    <col min="11" max="11" width="11.46875" customWidth="1"/>
    <col min="12" max="12" width="15.76171875" bestFit="1" customWidth="1"/>
  </cols>
  <sheetData>
    <row r="1" spans="1:12" x14ac:dyDescent="0.5">
      <c r="A1" s="9" t="s">
        <v>7</v>
      </c>
      <c r="B1" s="18" t="s">
        <v>43</v>
      </c>
      <c r="C1" s="5"/>
      <c r="D1" s="19" t="s">
        <v>9</v>
      </c>
      <c r="E1" s="19"/>
      <c r="F1" s="19"/>
    </row>
    <row r="2" spans="1:12" x14ac:dyDescent="0.5">
      <c r="A2" s="9" t="s">
        <v>8</v>
      </c>
      <c r="B2" s="4">
        <v>3500</v>
      </c>
      <c r="C2"/>
      <c r="D2" s="1" t="s">
        <v>10</v>
      </c>
      <c r="E2" s="1" t="s">
        <v>11</v>
      </c>
      <c r="F2" s="1" t="s">
        <v>12</v>
      </c>
      <c r="H2" s="2"/>
      <c r="I2" s="7" t="s">
        <v>21</v>
      </c>
      <c r="J2" s="7"/>
      <c r="K2" s="7" t="s">
        <v>38</v>
      </c>
      <c r="L2" s="8" t="s">
        <v>39</v>
      </c>
    </row>
    <row r="3" spans="1:12" x14ac:dyDescent="0.5">
      <c r="A3" s="9" t="s">
        <v>13</v>
      </c>
      <c r="B3" s="4">
        <v>500</v>
      </c>
      <c r="C3"/>
      <c r="D3" s="2" t="s">
        <v>26</v>
      </c>
      <c r="E3" s="4">
        <v>375</v>
      </c>
      <c r="F3" s="2" t="s">
        <v>3</v>
      </c>
      <c r="H3" s="9" t="str">
        <f>LEFT(A3,LEN(A3) - 1)</f>
        <v>Savings</v>
      </c>
      <c r="I3" s="10">
        <f>SUMIF(F$3:F$96,"Savings",E$3:E$96)</f>
        <v>0</v>
      </c>
      <c r="J3" s="11" t="s">
        <v>22</v>
      </c>
      <c r="K3" s="12">
        <f>B3</f>
        <v>500</v>
      </c>
      <c r="L3" s="13">
        <f>K3-I3</f>
        <v>500</v>
      </c>
    </row>
    <row r="4" spans="1:12" x14ac:dyDescent="0.5">
      <c r="A4" s="9" t="s">
        <v>14</v>
      </c>
      <c r="B4" s="4">
        <v>750</v>
      </c>
      <c r="C4"/>
      <c r="D4" s="2" t="s">
        <v>27</v>
      </c>
      <c r="E4" s="4">
        <v>50</v>
      </c>
      <c r="F4" s="2" t="s">
        <v>28</v>
      </c>
      <c r="H4" s="9" t="str">
        <f>LEFT(A4,LEN(A4) - 1)</f>
        <v>Rent</v>
      </c>
      <c r="I4" s="10">
        <f>SUMIF(F$3:F$96,"Rent",E$3:E$96)</f>
        <v>375</v>
      </c>
      <c r="J4" s="11" t="s">
        <v>22</v>
      </c>
      <c r="K4" s="12">
        <f t="shared" ref="K4:K11" si="0">B4</f>
        <v>750</v>
      </c>
      <c r="L4" s="13">
        <f t="shared" ref="L4:L11" si="1">K4-I4</f>
        <v>375</v>
      </c>
    </row>
    <row r="5" spans="1:12" x14ac:dyDescent="0.5">
      <c r="A5" s="9" t="s">
        <v>18</v>
      </c>
      <c r="B5" s="4">
        <v>100</v>
      </c>
      <c r="D5" s="2" t="s">
        <v>29</v>
      </c>
      <c r="E5" s="4">
        <v>72</v>
      </c>
      <c r="F5" s="2" t="s">
        <v>5</v>
      </c>
      <c r="H5" s="9" t="str">
        <f>LEFT(A5,LEN(A5) - 1)</f>
        <v>Electric</v>
      </c>
      <c r="I5" s="10">
        <f>SUMIF(F$3:F$96,"Electric",E$3:E$96)</f>
        <v>72</v>
      </c>
      <c r="J5" s="11" t="s">
        <v>22</v>
      </c>
      <c r="K5" s="12">
        <f t="shared" si="0"/>
        <v>100</v>
      </c>
      <c r="L5" s="13">
        <f t="shared" si="1"/>
        <v>28</v>
      </c>
    </row>
    <row r="6" spans="1:12" x14ac:dyDescent="0.5">
      <c r="A6" s="9" t="s">
        <v>19</v>
      </c>
      <c r="B6" s="4">
        <v>200</v>
      </c>
      <c r="D6" s="2" t="s">
        <v>2</v>
      </c>
      <c r="E6" s="4">
        <v>200</v>
      </c>
      <c r="F6" s="2" t="s">
        <v>2</v>
      </c>
      <c r="H6" s="9" t="str">
        <f>LEFT(A6,LEN(A6) - 1)</f>
        <v>Cable/Internet</v>
      </c>
      <c r="I6" s="10">
        <f>SUMIF(F$3:F$96,"Cable/Internet",E$3:E$96)</f>
        <v>120</v>
      </c>
      <c r="J6" s="11" t="s">
        <v>22</v>
      </c>
      <c r="K6" s="12">
        <f t="shared" si="0"/>
        <v>200</v>
      </c>
      <c r="L6" s="13">
        <f t="shared" si="1"/>
        <v>80</v>
      </c>
    </row>
    <row r="7" spans="1:12" x14ac:dyDescent="0.5">
      <c r="A7" s="9" t="s">
        <v>15</v>
      </c>
      <c r="B7" s="4">
        <v>200</v>
      </c>
      <c r="D7" s="2" t="s">
        <v>30</v>
      </c>
      <c r="E7" s="4">
        <v>75</v>
      </c>
      <c r="F7" s="2" t="s">
        <v>1</v>
      </c>
      <c r="H7" s="9" t="str">
        <f>LEFT(A7,LEN(A7) - 1)</f>
        <v>Car Payment</v>
      </c>
      <c r="I7" s="10">
        <f>SUMIF(F$3:F$96,"Car Payment",E$3:E$96)</f>
        <v>200</v>
      </c>
      <c r="J7" s="11" t="s">
        <v>22</v>
      </c>
      <c r="K7" s="12">
        <f t="shared" si="0"/>
        <v>200</v>
      </c>
      <c r="L7" s="13">
        <f t="shared" si="1"/>
        <v>0</v>
      </c>
    </row>
    <row r="8" spans="1:12" x14ac:dyDescent="0.5">
      <c r="A8" s="9" t="s">
        <v>16</v>
      </c>
      <c r="B8" s="4">
        <v>130</v>
      </c>
      <c r="D8" s="2" t="s">
        <v>31</v>
      </c>
      <c r="E8" s="4">
        <v>146.75</v>
      </c>
      <c r="F8" s="2" t="s">
        <v>23</v>
      </c>
      <c r="H8" s="9" t="str">
        <f>LEFT(A8,LEN(A8) - 1)</f>
        <v>Auto Insurance</v>
      </c>
      <c r="I8" s="10">
        <f>SUMIF(F$3:F$96,"Auto Insurance",E$3:E$96)</f>
        <v>75</v>
      </c>
      <c r="J8" s="11" t="s">
        <v>22</v>
      </c>
      <c r="K8" s="12">
        <f t="shared" si="0"/>
        <v>130</v>
      </c>
      <c r="L8" s="13">
        <f t="shared" si="1"/>
        <v>55</v>
      </c>
    </row>
    <row r="9" spans="1:12" x14ac:dyDescent="0.5">
      <c r="A9" s="9" t="s">
        <v>17</v>
      </c>
      <c r="B9" s="4">
        <v>150</v>
      </c>
      <c r="D9" s="2" t="s">
        <v>32</v>
      </c>
      <c r="E9" s="4">
        <v>46</v>
      </c>
      <c r="F9" s="2" t="s">
        <v>0</v>
      </c>
      <c r="H9" s="9" t="str">
        <f>LEFT(A9,LEN(A9) - 1)</f>
        <v>Gas</v>
      </c>
      <c r="I9" s="10">
        <f>SUMIF(F$3:F$96,"Gas",E$3:E$96)</f>
        <v>46</v>
      </c>
      <c r="J9" s="11" t="s">
        <v>22</v>
      </c>
      <c r="K9" s="12">
        <f t="shared" si="0"/>
        <v>150</v>
      </c>
      <c r="L9" s="13">
        <f t="shared" si="1"/>
        <v>104</v>
      </c>
    </row>
    <row r="10" spans="1:12" x14ac:dyDescent="0.5">
      <c r="A10" s="9" t="s">
        <v>24</v>
      </c>
      <c r="B10" s="4">
        <v>400</v>
      </c>
      <c r="D10" s="2" t="s">
        <v>33</v>
      </c>
      <c r="E10" s="4">
        <v>120</v>
      </c>
      <c r="F10" s="2" t="s">
        <v>4</v>
      </c>
      <c r="H10" s="9" t="str">
        <f>LEFT(A10,LEN(A10) - 1)</f>
        <v>Groceries</v>
      </c>
      <c r="I10" s="10">
        <f>SUMIF(F$3:F$96,"Groceries",E$3:E$96)</f>
        <v>201.75</v>
      </c>
      <c r="J10" s="11" t="s">
        <v>22</v>
      </c>
      <c r="K10" s="12">
        <f t="shared" si="0"/>
        <v>400</v>
      </c>
      <c r="L10" s="13">
        <f t="shared" si="1"/>
        <v>198.25</v>
      </c>
    </row>
    <row r="11" spans="1:12" x14ac:dyDescent="0.5">
      <c r="A11" s="9" t="s">
        <v>25</v>
      </c>
      <c r="B11" s="4">
        <v>200</v>
      </c>
      <c r="D11" s="2" t="s">
        <v>34</v>
      </c>
      <c r="E11" s="4">
        <v>75</v>
      </c>
      <c r="F11" s="2" t="s">
        <v>28</v>
      </c>
      <c r="H11" s="9" t="str">
        <f>LEFT(A11,LEN(A11) - 1)</f>
        <v>Pets</v>
      </c>
      <c r="I11" s="10">
        <f>SUMIF(F$3:F$96,"Pets",E$3:E$96)</f>
        <v>125</v>
      </c>
      <c r="J11" s="11"/>
      <c r="K11" s="12">
        <f t="shared" si="0"/>
        <v>200</v>
      </c>
      <c r="L11" s="13">
        <f t="shared" si="1"/>
        <v>75</v>
      </c>
    </row>
    <row r="12" spans="1:12" x14ac:dyDescent="0.5">
      <c r="A12" s="9" t="s">
        <v>20</v>
      </c>
      <c r="B12" s="2"/>
      <c r="D12" s="2" t="s">
        <v>35</v>
      </c>
      <c r="E12" s="4">
        <v>55</v>
      </c>
      <c r="F12" s="2" t="s">
        <v>23</v>
      </c>
      <c r="H12" s="9" t="str">
        <f>LEFT(A12,LEN(A12) - 1)</f>
        <v>Other</v>
      </c>
      <c r="I12" s="10">
        <f>SUMIF(F$3:F$96,"Other",E$3:E$96)</f>
        <v>82.99</v>
      </c>
      <c r="J12" s="11"/>
      <c r="K12" s="14"/>
      <c r="L12" s="13"/>
    </row>
    <row r="13" spans="1:12" x14ac:dyDescent="0.5">
      <c r="D13" s="2" t="s">
        <v>36</v>
      </c>
      <c r="E13" s="4">
        <v>70</v>
      </c>
      <c r="F13" s="2" t="s">
        <v>6</v>
      </c>
      <c r="K13" s="6"/>
    </row>
    <row r="14" spans="1:12" x14ac:dyDescent="0.5">
      <c r="D14" s="2" t="s">
        <v>41</v>
      </c>
      <c r="E14" s="4">
        <v>12.99</v>
      </c>
      <c r="F14" s="2" t="s">
        <v>6</v>
      </c>
      <c r="H14" s="9" t="s">
        <v>37</v>
      </c>
      <c r="I14" s="15">
        <f>SUM(I3:I12)</f>
        <v>1297.74</v>
      </c>
      <c r="K14" s="6"/>
    </row>
    <row r="15" spans="1:12" x14ac:dyDescent="0.5">
      <c r="D15" s="2"/>
      <c r="E15" s="4"/>
      <c r="F15" s="2"/>
      <c r="H15" s="9" t="s">
        <v>42</v>
      </c>
      <c r="I15" s="16">
        <f>SUM(L3:L11)</f>
        <v>1415.25</v>
      </c>
    </row>
    <row r="16" spans="1:12" x14ac:dyDescent="0.5">
      <c r="D16" s="2"/>
      <c r="E16" s="4"/>
      <c r="F16" s="2"/>
      <c r="H16" s="9" t="s">
        <v>40</v>
      </c>
      <c r="I16" s="17">
        <f>B2-(I14+I15)</f>
        <v>787.01000000000022</v>
      </c>
    </row>
    <row r="17" spans="4:6" x14ac:dyDescent="0.5">
      <c r="D17" s="2"/>
      <c r="E17" s="4"/>
      <c r="F17" s="2"/>
    </row>
    <row r="18" spans="4:6" x14ac:dyDescent="0.5">
      <c r="D18" s="2"/>
      <c r="E18" s="4"/>
      <c r="F18" s="2"/>
    </row>
    <row r="19" spans="4:6" x14ac:dyDescent="0.5">
      <c r="D19" s="2"/>
      <c r="E19" s="4"/>
      <c r="F19" s="2"/>
    </row>
    <row r="20" spans="4:6" x14ac:dyDescent="0.5">
      <c r="D20" s="2"/>
      <c r="E20" s="4"/>
      <c r="F20" s="2"/>
    </row>
    <row r="21" spans="4:6" x14ac:dyDescent="0.5">
      <c r="D21" s="2"/>
      <c r="E21" s="4"/>
      <c r="F21" s="2"/>
    </row>
    <row r="22" spans="4:6" x14ac:dyDescent="0.5">
      <c r="D22" s="2"/>
      <c r="E22" s="4"/>
      <c r="F22" s="2"/>
    </row>
    <row r="23" spans="4:6" x14ac:dyDescent="0.5">
      <c r="D23" s="2"/>
      <c r="E23" s="4"/>
      <c r="F23" s="2"/>
    </row>
    <row r="24" spans="4:6" x14ac:dyDescent="0.5">
      <c r="D24" s="2"/>
      <c r="E24" s="4"/>
      <c r="F24" s="2"/>
    </row>
    <row r="25" spans="4:6" x14ac:dyDescent="0.5">
      <c r="D25" s="2"/>
      <c r="E25" s="4"/>
      <c r="F25" s="2"/>
    </row>
    <row r="26" spans="4:6" x14ac:dyDescent="0.5">
      <c r="D26" s="2"/>
      <c r="E26" s="4"/>
      <c r="F26" s="2"/>
    </row>
    <row r="27" spans="4:6" x14ac:dyDescent="0.5">
      <c r="D27" s="2"/>
      <c r="E27" s="4"/>
      <c r="F27" s="2"/>
    </row>
    <row r="28" spans="4:6" x14ac:dyDescent="0.5">
      <c r="D28" s="2"/>
      <c r="E28" s="4"/>
      <c r="F28" s="2"/>
    </row>
    <row r="29" spans="4:6" x14ac:dyDescent="0.5">
      <c r="D29" s="2"/>
      <c r="E29" s="4"/>
      <c r="F29" s="2"/>
    </row>
    <row r="30" spans="4:6" x14ac:dyDescent="0.5">
      <c r="D30" s="2"/>
      <c r="E30" s="4"/>
      <c r="F30" s="2"/>
    </row>
    <row r="31" spans="4:6" x14ac:dyDescent="0.5">
      <c r="D31" s="2"/>
      <c r="E31" s="4"/>
      <c r="F31" s="2"/>
    </row>
    <row r="32" spans="4:6" x14ac:dyDescent="0.5">
      <c r="D32" s="2"/>
      <c r="E32" s="4"/>
      <c r="F32" s="2"/>
    </row>
    <row r="33" spans="4:6" x14ac:dyDescent="0.5">
      <c r="D33" s="2"/>
      <c r="E33" s="4"/>
      <c r="F33" s="2"/>
    </row>
    <row r="34" spans="4:6" x14ac:dyDescent="0.5">
      <c r="D34" s="2"/>
      <c r="E34" s="4"/>
      <c r="F34" s="2"/>
    </row>
    <row r="35" spans="4:6" x14ac:dyDescent="0.5">
      <c r="D35" s="2"/>
      <c r="E35" s="4"/>
      <c r="F35" s="2"/>
    </row>
    <row r="36" spans="4:6" x14ac:dyDescent="0.5">
      <c r="D36" s="2"/>
      <c r="E36" s="4"/>
      <c r="F36" s="2"/>
    </row>
    <row r="37" spans="4:6" x14ac:dyDescent="0.5">
      <c r="D37" s="2"/>
      <c r="E37" s="4"/>
      <c r="F37" s="2"/>
    </row>
    <row r="38" spans="4:6" x14ac:dyDescent="0.5">
      <c r="D38" s="2"/>
      <c r="E38" s="4"/>
      <c r="F38" s="2"/>
    </row>
    <row r="39" spans="4:6" x14ac:dyDescent="0.5">
      <c r="D39" s="2"/>
      <c r="E39" s="4"/>
      <c r="F39" s="2"/>
    </row>
    <row r="40" spans="4:6" x14ac:dyDescent="0.5">
      <c r="D40" s="2"/>
      <c r="E40" s="4"/>
      <c r="F40" s="2"/>
    </row>
    <row r="41" spans="4:6" x14ac:dyDescent="0.5">
      <c r="D41" s="2"/>
      <c r="E41" s="4"/>
      <c r="F41" s="2"/>
    </row>
    <row r="42" spans="4:6" x14ac:dyDescent="0.5">
      <c r="D42" s="2"/>
      <c r="E42" s="4"/>
      <c r="F42" s="2"/>
    </row>
    <row r="43" spans="4:6" x14ac:dyDescent="0.5">
      <c r="D43" s="2"/>
      <c r="E43" s="4"/>
      <c r="F43" s="2"/>
    </row>
    <row r="44" spans="4:6" x14ac:dyDescent="0.5">
      <c r="D44" s="2"/>
      <c r="E44" s="4"/>
      <c r="F44" s="2"/>
    </row>
    <row r="45" spans="4:6" x14ac:dyDescent="0.5">
      <c r="D45" s="2"/>
      <c r="E45" s="4"/>
      <c r="F45" s="2"/>
    </row>
    <row r="46" spans="4:6" x14ac:dyDescent="0.5">
      <c r="D46" s="2"/>
      <c r="E46" s="4"/>
      <c r="F46" s="2"/>
    </row>
    <row r="47" spans="4:6" x14ac:dyDescent="0.5">
      <c r="D47" s="2"/>
      <c r="E47" s="4"/>
      <c r="F47" s="2"/>
    </row>
    <row r="48" spans="4:6" x14ac:dyDescent="0.5">
      <c r="D48" s="2"/>
      <c r="E48" s="4"/>
      <c r="F48" s="2"/>
    </row>
    <row r="49" spans="4:6" x14ac:dyDescent="0.5">
      <c r="D49" s="2"/>
      <c r="E49" s="4"/>
      <c r="F49" s="2"/>
    </row>
    <row r="50" spans="4:6" x14ac:dyDescent="0.5">
      <c r="D50" s="2"/>
      <c r="E50" s="4"/>
      <c r="F50" s="2"/>
    </row>
    <row r="51" spans="4:6" x14ac:dyDescent="0.5">
      <c r="D51" s="2"/>
      <c r="E51" s="4"/>
      <c r="F51" s="2"/>
    </row>
    <row r="52" spans="4:6" x14ac:dyDescent="0.5">
      <c r="D52" s="2"/>
      <c r="E52" s="4"/>
      <c r="F52" s="2"/>
    </row>
    <row r="53" spans="4:6" x14ac:dyDescent="0.5">
      <c r="D53" s="2"/>
      <c r="E53" s="4"/>
      <c r="F53" s="2"/>
    </row>
    <row r="54" spans="4:6" x14ac:dyDescent="0.5">
      <c r="D54" s="2"/>
      <c r="E54" s="4"/>
      <c r="F54" s="2"/>
    </row>
    <row r="55" spans="4:6" x14ac:dyDescent="0.5">
      <c r="D55" s="2"/>
      <c r="E55" s="4"/>
      <c r="F55" s="2"/>
    </row>
    <row r="56" spans="4:6" x14ac:dyDescent="0.5">
      <c r="D56" s="2"/>
      <c r="E56" s="4"/>
      <c r="F56" s="2"/>
    </row>
    <row r="57" spans="4:6" x14ac:dyDescent="0.5">
      <c r="D57" s="2"/>
      <c r="E57" s="4"/>
      <c r="F57" s="2"/>
    </row>
    <row r="58" spans="4:6" x14ac:dyDescent="0.5">
      <c r="D58" s="2"/>
      <c r="E58" s="4"/>
      <c r="F58" s="2"/>
    </row>
    <row r="59" spans="4:6" x14ac:dyDescent="0.5">
      <c r="D59" s="2"/>
      <c r="E59" s="4"/>
      <c r="F59" s="2"/>
    </row>
    <row r="60" spans="4:6" x14ac:dyDescent="0.5">
      <c r="D60" s="2"/>
      <c r="E60" s="4"/>
      <c r="F60" s="2"/>
    </row>
    <row r="61" spans="4:6" x14ac:dyDescent="0.5">
      <c r="D61" s="2"/>
      <c r="E61" s="4"/>
      <c r="F61" s="2"/>
    </row>
    <row r="62" spans="4:6" x14ac:dyDescent="0.5">
      <c r="D62" s="2"/>
      <c r="E62" s="4"/>
      <c r="F62" s="2"/>
    </row>
    <row r="63" spans="4:6" x14ac:dyDescent="0.5">
      <c r="D63" s="2"/>
      <c r="E63" s="4"/>
      <c r="F63" s="2"/>
    </row>
    <row r="64" spans="4:6" x14ac:dyDescent="0.5">
      <c r="D64" s="2"/>
      <c r="E64" s="4"/>
      <c r="F64" s="2"/>
    </row>
    <row r="65" spans="4:6" x14ac:dyDescent="0.5">
      <c r="D65" s="2"/>
      <c r="E65" s="4"/>
      <c r="F65" s="2"/>
    </row>
    <row r="66" spans="4:6" x14ac:dyDescent="0.5">
      <c r="D66" s="2"/>
      <c r="E66" s="4"/>
      <c r="F66" s="2"/>
    </row>
    <row r="67" spans="4:6" x14ac:dyDescent="0.5">
      <c r="D67" s="2"/>
      <c r="E67" s="4"/>
      <c r="F67" s="2"/>
    </row>
    <row r="68" spans="4:6" x14ac:dyDescent="0.5">
      <c r="D68" s="2"/>
      <c r="E68" s="4"/>
      <c r="F68" s="2"/>
    </row>
    <row r="69" spans="4:6" x14ac:dyDescent="0.5">
      <c r="D69" s="2"/>
      <c r="E69" s="4"/>
      <c r="F69" s="2"/>
    </row>
    <row r="70" spans="4:6" x14ac:dyDescent="0.5">
      <c r="D70" s="2"/>
      <c r="E70" s="4"/>
      <c r="F70" s="2"/>
    </row>
    <row r="71" spans="4:6" x14ac:dyDescent="0.5">
      <c r="D71" s="2"/>
      <c r="E71" s="4"/>
      <c r="F71" s="2"/>
    </row>
    <row r="72" spans="4:6" x14ac:dyDescent="0.5">
      <c r="D72" s="2"/>
      <c r="E72" s="4"/>
      <c r="F72" s="2"/>
    </row>
    <row r="73" spans="4:6" x14ac:dyDescent="0.5">
      <c r="D73" s="2"/>
      <c r="E73" s="4"/>
      <c r="F73" s="2"/>
    </row>
    <row r="74" spans="4:6" x14ac:dyDescent="0.5">
      <c r="D74" s="2"/>
      <c r="E74" s="4"/>
      <c r="F74" s="2"/>
    </row>
    <row r="75" spans="4:6" x14ac:dyDescent="0.5">
      <c r="D75" s="2"/>
      <c r="E75" s="4"/>
      <c r="F75" s="2"/>
    </row>
    <row r="76" spans="4:6" x14ac:dyDescent="0.5">
      <c r="D76" s="2"/>
      <c r="E76" s="4"/>
      <c r="F76" s="2"/>
    </row>
    <row r="77" spans="4:6" x14ac:dyDescent="0.5">
      <c r="D77" s="2"/>
      <c r="E77" s="4"/>
      <c r="F77" s="2"/>
    </row>
    <row r="78" spans="4:6" x14ac:dyDescent="0.5">
      <c r="D78" s="2"/>
      <c r="E78" s="4"/>
      <c r="F78" s="2"/>
    </row>
    <row r="79" spans="4:6" x14ac:dyDescent="0.5">
      <c r="D79" s="2"/>
      <c r="E79" s="4"/>
      <c r="F79" s="2"/>
    </row>
    <row r="80" spans="4:6" x14ac:dyDescent="0.5">
      <c r="D80" s="2"/>
      <c r="E80" s="4"/>
      <c r="F80" s="2"/>
    </row>
    <row r="81" spans="4:6" x14ac:dyDescent="0.5">
      <c r="D81" s="2"/>
      <c r="E81" s="4"/>
      <c r="F81" s="2"/>
    </row>
    <row r="82" spans="4:6" x14ac:dyDescent="0.5">
      <c r="D82" s="2"/>
      <c r="E82" s="4"/>
      <c r="F82" s="2"/>
    </row>
    <row r="83" spans="4:6" x14ac:dyDescent="0.5">
      <c r="D83" s="2"/>
      <c r="E83" s="4"/>
      <c r="F83" s="2"/>
    </row>
    <row r="84" spans="4:6" x14ac:dyDescent="0.5">
      <c r="D84" s="2"/>
      <c r="E84" s="4"/>
      <c r="F84" s="2"/>
    </row>
    <row r="85" spans="4:6" x14ac:dyDescent="0.5">
      <c r="D85" s="2"/>
      <c r="E85" s="4"/>
      <c r="F85" s="2"/>
    </row>
    <row r="86" spans="4:6" x14ac:dyDescent="0.5">
      <c r="D86" s="2"/>
      <c r="E86" s="4"/>
      <c r="F86" s="2"/>
    </row>
    <row r="87" spans="4:6" x14ac:dyDescent="0.5">
      <c r="D87" s="2"/>
      <c r="E87" s="4"/>
      <c r="F87" s="2"/>
    </row>
    <row r="88" spans="4:6" x14ac:dyDescent="0.5">
      <c r="D88" s="2"/>
      <c r="E88" s="4"/>
      <c r="F88" s="2"/>
    </row>
    <row r="89" spans="4:6" x14ac:dyDescent="0.5">
      <c r="D89" s="2"/>
      <c r="E89" s="4"/>
      <c r="F89" s="2"/>
    </row>
    <row r="90" spans="4:6" x14ac:dyDescent="0.5">
      <c r="D90" s="2"/>
      <c r="E90" s="4"/>
      <c r="F90" s="2"/>
    </row>
    <row r="91" spans="4:6" x14ac:dyDescent="0.5">
      <c r="D91" s="2"/>
      <c r="E91" s="4"/>
      <c r="F91" s="2"/>
    </row>
    <row r="92" spans="4:6" x14ac:dyDescent="0.5">
      <c r="D92" s="2"/>
      <c r="E92" s="4"/>
      <c r="F92" s="2"/>
    </row>
    <row r="93" spans="4:6" x14ac:dyDescent="0.5">
      <c r="D93" s="2"/>
      <c r="E93" s="4"/>
      <c r="F93" s="2"/>
    </row>
    <row r="94" spans="4:6" x14ac:dyDescent="0.5">
      <c r="D94" s="2"/>
      <c r="E94" s="4"/>
      <c r="F94" s="2"/>
    </row>
    <row r="95" spans="4:6" x14ac:dyDescent="0.5">
      <c r="D95" s="2"/>
      <c r="E95" s="4"/>
      <c r="F95" s="2"/>
    </row>
    <row r="96" spans="4:6" x14ac:dyDescent="0.5">
      <c r="D96" s="2"/>
      <c r="E96" s="4"/>
      <c r="F96" s="2"/>
    </row>
  </sheetData>
  <mergeCells count="1">
    <mergeCell ref="D1:F1"/>
  </mergeCells>
  <dataValidations count="1">
    <dataValidation type="list" allowBlank="1" showInputMessage="1" showErrorMessage="1" sqref="F3:F96" xr:uid="{827BCF47-7981-4C8D-A697-61D9639E0AC3}">
      <formula1>$H$3:$H$12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Hammer</dc:creator>
  <cp:lastModifiedBy>Nicholas Hammer</cp:lastModifiedBy>
  <dcterms:created xsi:type="dcterms:W3CDTF">2022-10-21T19:54:30Z</dcterms:created>
  <dcterms:modified xsi:type="dcterms:W3CDTF">2022-10-21T21:44:08Z</dcterms:modified>
</cp:coreProperties>
</file>