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orm\Documents\Propulse\rocketpy-2025\"/>
    </mc:Choice>
  </mc:AlternateContent>
  <xr:revisionPtr revIDLastSave="0" documentId="13_ncr:1_{DAF0D5D6-DA4C-4EF4-A280-9A433A0004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4gO4QtHYF/kWjLbQHs1j+FBWjcpBW8+B0PDec8Msds="/>
    </ext>
  </extLst>
</workbook>
</file>

<file path=xl/calcChain.xml><?xml version="1.0" encoding="utf-8"?>
<calcChain xmlns="http://schemas.openxmlformats.org/spreadsheetml/2006/main">
  <c r="C74" i="1" l="1"/>
  <c r="C61" i="1"/>
  <c r="C51" i="1"/>
  <c r="C4" i="1"/>
  <c r="C38" i="1" s="1"/>
  <c r="C47" i="1"/>
  <c r="E38" i="1" l="1"/>
</calcChain>
</file>

<file path=xl/sharedStrings.xml><?xml version="1.0" encoding="utf-8"?>
<sst xmlns="http://schemas.openxmlformats.org/spreadsheetml/2006/main" count="191" uniqueCount="138">
  <si>
    <t>Rocketpy 2025 variabler</t>
  </si>
  <si>
    <t>Category</t>
  </si>
  <si>
    <t>Name</t>
  </si>
  <si>
    <t>Values</t>
  </si>
  <si>
    <t>Unit</t>
  </si>
  <si>
    <t>extra info</t>
  </si>
  <si>
    <t>Main and body values</t>
  </si>
  <si>
    <t>rocket_length</t>
  </si>
  <si>
    <t>m</t>
  </si>
  <si>
    <t>l = 0 at nose tip</t>
  </si>
  <si>
    <t>rocket_radius</t>
  </si>
  <si>
    <t>center_gravity</t>
  </si>
  <si>
    <t>rocket_mass</t>
  </si>
  <si>
    <t>kg</t>
  </si>
  <si>
    <t>upper_button</t>
  </si>
  <si>
    <t>lower_button</t>
  </si>
  <si>
    <t>Inertia</t>
  </si>
  <si>
    <t>inertia_xx</t>
  </si>
  <si>
    <t>intertia</t>
  </si>
  <si>
    <t>inertia_yy</t>
  </si>
  <si>
    <t>inertia_zz</t>
  </si>
  <si>
    <t>inertia_xy</t>
  </si>
  <si>
    <t>inertia_xz</t>
  </si>
  <si>
    <t>inertia_yz</t>
  </si>
  <si>
    <t>Nose</t>
  </si>
  <si>
    <t>nose_length</t>
  </si>
  <si>
    <t>nose_type</t>
  </si>
  <si>
    <t>Von Karman</t>
  </si>
  <si>
    <t>Fins</t>
  </si>
  <si>
    <t>fin_beta</t>
  </si>
  <si>
    <t>degrees</t>
  </si>
  <si>
    <t>fin_span</t>
  </si>
  <si>
    <t>rootchord</t>
  </si>
  <si>
    <t>tipchord</t>
  </si>
  <si>
    <t>amount</t>
  </si>
  <si>
    <t>fin_position</t>
  </si>
  <si>
    <t>cant_angle</t>
  </si>
  <si>
    <t>tanks</t>
  </si>
  <si>
    <t>oxidizer</t>
  </si>
  <si>
    <t>OX</t>
  </si>
  <si>
    <t>|||||</t>
  </si>
  <si>
    <t>ox_length</t>
  </si>
  <si>
    <t>ox_inner_radius</t>
  </si>
  <si>
    <t>ox_outer_radius</t>
  </si>
  <si>
    <t>ox_eff_radius</t>
  </si>
  <si>
    <t>ox_pressure</t>
  </si>
  <si>
    <t>bar</t>
  </si>
  <si>
    <t>ox_volume</t>
  </si>
  <si>
    <t>L</t>
  </si>
  <si>
    <t>ox_temp</t>
  </si>
  <si>
    <t>c</t>
  </si>
  <si>
    <t>ox_position</t>
  </si>
  <si>
    <t>ox_mass</t>
  </si>
  <si>
    <t>fuel</t>
  </si>
  <si>
    <t>Fuel</t>
  </si>
  <si>
    <t>|||||||||</t>
  </si>
  <si>
    <t>fuel_length</t>
  </si>
  <si>
    <t>fuel_radius</t>
  </si>
  <si>
    <t>fuel_pressure</t>
  </si>
  <si>
    <t>fuel_volume</t>
  </si>
  <si>
    <t>fuel_temp</t>
  </si>
  <si>
    <t>c (ambient)</t>
  </si>
  <si>
    <t>fuel_position</t>
  </si>
  <si>
    <t>ethanol_perc</t>
  </si>
  <si>
    <t>%</t>
  </si>
  <si>
    <t>water_perc</t>
  </si>
  <si>
    <t>ambient_temp</t>
  </si>
  <si>
    <t>fuel_mass</t>
  </si>
  <si>
    <t>N2</t>
  </si>
  <si>
    <t>|||||||||||</t>
  </si>
  <si>
    <t>n2_length</t>
  </si>
  <si>
    <t>n2_radius</t>
  </si>
  <si>
    <t>temp_inital</t>
  </si>
  <si>
    <t>n2_volume</t>
  </si>
  <si>
    <t>temp_final</t>
  </si>
  <si>
    <t>n2_position</t>
  </si>
  <si>
    <t>Bar</t>
  </si>
  <si>
    <t>Massflowrate</t>
  </si>
  <si>
    <t>kg/s</t>
  </si>
  <si>
    <t>OF_ratio</t>
  </si>
  <si>
    <t>Drogue</t>
  </si>
  <si>
    <t>drogue_cd</t>
  </si>
  <si>
    <t>m^2</t>
  </si>
  <si>
    <t>drogue_cds</t>
  </si>
  <si>
    <t>drogue_cord_lag</t>
  </si>
  <si>
    <t>s</t>
  </si>
  <si>
    <t>drogue_inflation_lag</t>
  </si>
  <si>
    <t>drogue_total_lag</t>
  </si>
  <si>
    <t>drogue_trigger</t>
  </si>
  <si>
    <t>m/s</t>
  </si>
  <si>
    <t>sampling_rate</t>
  </si>
  <si>
    <t>hz</t>
  </si>
  <si>
    <t>Main</t>
  </si>
  <si>
    <t>main_cd</t>
  </si>
  <si>
    <t>main_area</t>
  </si>
  <si>
    <t>main_cds</t>
  </si>
  <si>
    <t>main_cord_lag</t>
  </si>
  <si>
    <t>main_inflation_lag</t>
  </si>
  <si>
    <t>main_total_lag</t>
  </si>
  <si>
    <t>main_trigger</t>
  </si>
  <si>
    <t>sampling rate</t>
  </si>
  <si>
    <t>Enviroment</t>
  </si>
  <si>
    <t>longitude</t>
  </si>
  <si>
    <t>max_expected_height</t>
  </si>
  <si>
    <t>elevation</t>
  </si>
  <si>
    <t>rail_length</t>
  </si>
  <si>
    <t>inclination</t>
  </si>
  <si>
    <t>heading</t>
  </si>
  <si>
    <t>n2_pressure</t>
  </si>
  <si>
    <t>n2_mass</t>
  </si>
  <si>
    <t>Rail buttons</t>
  </si>
  <si>
    <t>button_1</t>
  </si>
  <si>
    <t>button_2</t>
  </si>
  <si>
    <t>distance from bottom of the rocket</t>
  </si>
  <si>
    <t>latitude</t>
  </si>
  <si>
    <t>drogue_area</t>
  </si>
  <si>
    <t>map_size</t>
  </si>
  <si>
    <t>Burn parameters</t>
  </si>
  <si>
    <t>Parachutes</t>
  </si>
  <si>
    <t>Hz</t>
  </si>
  <si>
    <t>ox_density</t>
  </si>
  <si>
    <t xml:space="preserve">kg/m^3 </t>
  </si>
  <si>
    <t>fuel_density</t>
  </si>
  <si>
    <t>kg/m^3</t>
  </si>
  <si>
    <t>75% ethanol</t>
  </si>
  <si>
    <t>ethanol</t>
  </si>
  <si>
    <t xml:space="preserve"> </t>
  </si>
  <si>
    <t>Aiframe lengths</t>
  </si>
  <si>
    <t>nosetip</t>
  </si>
  <si>
    <t>nosecone</t>
  </si>
  <si>
    <t xml:space="preserve">forward airframe </t>
  </si>
  <si>
    <t>aft airframe</t>
  </si>
  <si>
    <t>boattail</t>
  </si>
  <si>
    <t>tank</t>
  </si>
  <si>
    <t>UBT</t>
  </si>
  <si>
    <t>recovery seperator</t>
  </si>
  <si>
    <t>tarva:</t>
  </si>
  <si>
    <t>Bangvalholmen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</si>
</sst>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2" fontId="8" fillId="0" borderId="0" xfId="0" applyNumberFormat="1" applyFont="1"/>
    <xf numFmtId="2" fontId="7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7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5"/>
  <sheetViews>
    <sheetView tabSelected="1" topLeftCell="A88" zoomScaleNormal="100" workbookViewId="0">
      <selection activeCell="C112" sqref="C112"/>
    </sheetView>
  </sheetViews>
  <sheetFormatPr baseColWidth="10" defaultColWidth="12.5703125" defaultRowHeight="15" customHeight="1" x14ac:dyDescent="0.25"/>
  <cols>
    <col min="1" max="1" width="16.28515625" customWidth="1"/>
    <col min="2" max="2" width="19.140625" customWidth="1"/>
    <col min="3" max="3" width="14.5703125" customWidth="1"/>
    <col min="4" max="26" width="10.5703125" customWidth="1"/>
  </cols>
  <sheetData>
    <row r="1" spans="1:26" ht="14.45" customHeight="1" thickBot="1" x14ac:dyDescent="0.3">
      <c r="A1" s="16" t="s">
        <v>0</v>
      </c>
      <c r="B1" s="16"/>
      <c r="C1" s="4"/>
      <c r="D1" s="4"/>
      <c r="E1" s="4"/>
      <c r="F1" s="4"/>
      <c r="G1" s="4"/>
      <c r="H1" s="4"/>
      <c r="I1" s="4"/>
      <c r="J1" s="4"/>
      <c r="K1" s="4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thickBo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/>
      <c r="G2" s="4"/>
      <c r="H2" s="4"/>
      <c r="I2" s="4"/>
      <c r="J2" s="4"/>
      <c r="K2" s="4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5" customHeight="1" thickBot="1" x14ac:dyDescent="0.3">
      <c r="A3" s="16" t="s">
        <v>6</v>
      </c>
      <c r="B3" s="16"/>
      <c r="C3" s="4"/>
      <c r="D3" s="4"/>
      <c r="E3" s="4"/>
      <c r="F3" s="4"/>
      <c r="G3" s="4"/>
      <c r="H3" s="4"/>
      <c r="I3" s="4"/>
      <c r="J3" s="4"/>
      <c r="K3" s="4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5" customHeight="1" thickBot="1" x14ac:dyDescent="0.3">
      <c r="A4" s="4"/>
      <c r="B4" s="4" t="s">
        <v>7</v>
      </c>
      <c r="C4" s="5">
        <f>SUM(C11:C19)</f>
        <v>5.8351999999999986</v>
      </c>
      <c r="D4" s="4" t="s">
        <v>8</v>
      </c>
      <c r="E4" s="16" t="s">
        <v>9</v>
      </c>
      <c r="F4" s="16"/>
      <c r="G4" s="4"/>
      <c r="H4" s="4"/>
      <c r="I4" s="4"/>
      <c r="J4" s="4"/>
      <c r="K4" s="4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thickBot="1" x14ac:dyDescent="0.3">
      <c r="A5" s="4"/>
      <c r="B5" s="4" t="s">
        <v>10</v>
      </c>
      <c r="C5" s="6">
        <v>0.122</v>
      </c>
      <c r="D5" s="4" t="s">
        <v>8</v>
      </c>
      <c r="E5" s="4"/>
      <c r="F5" s="4"/>
      <c r="G5" s="4"/>
      <c r="H5" s="4"/>
      <c r="I5" s="4"/>
      <c r="J5" s="4"/>
      <c r="K5" s="4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thickBot="1" x14ac:dyDescent="0.3">
      <c r="A6" s="4"/>
      <c r="B6" s="4" t="s">
        <v>11</v>
      </c>
      <c r="C6" s="11">
        <v>3.323</v>
      </c>
      <c r="D6" s="4" t="s">
        <v>8</v>
      </c>
      <c r="E6" s="4"/>
      <c r="F6" s="5"/>
      <c r="G6" s="4"/>
      <c r="H6" s="4"/>
      <c r="I6" s="4"/>
      <c r="J6" s="4"/>
      <c r="K6" s="4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thickBot="1" x14ac:dyDescent="0.3">
      <c r="A7" s="4"/>
      <c r="B7" s="4" t="s">
        <v>12</v>
      </c>
      <c r="C7" s="5">
        <v>107</v>
      </c>
      <c r="D7" s="4" t="s">
        <v>13</v>
      </c>
      <c r="E7" s="4"/>
      <c r="F7" s="5"/>
      <c r="G7" s="4"/>
      <c r="H7" s="4"/>
      <c r="I7" s="4"/>
      <c r="J7" s="4"/>
      <c r="K7" s="4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thickBot="1" x14ac:dyDescent="0.3">
      <c r="A8" s="4"/>
      <c r="B8" s="4" t="s">
        <v>14</v>
      </c>
      <c r="C8" s="5">
        <v>2.1</v>
      </c>
      <c r="D8" s="4" t="s">
        <v>8</v>
      </c>
      <c r="E8" s="4"/>
      <c r="F8" s="4"/>
      <c r="G8" s="4"/>
      <c r="H8" s="4"/>
      <c r="I8" s="4"/>
      <c r="J8" s="4"/>
      <c r="K8" s="4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thickBot="1" x14ac:dyDescent="0.3">
      <c r="A9" s="4"/>
      <c r="B9" s="4" t="s">
        <v>15</v>
      </c>
      <c r="C9" s="5">
        <v>4.0999999999999996</v>
      </c>
      <c r="D9" s="4" t="s">
        <v>8</v>
      </c>
      <c r="E9" s="4"/>
      <c r="F9" s="4"/>
      <c r="G9" s="4"/>
      <c r="H9" s="4"/>
      <c r="I9" s="4"/>
      <c r="J9" s="4"/>
      <c r="K9" s="4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thickBot="1" x14ac:dyDescent="0.3">
      <c r="A10" s="12" t="s">
        <v>127</v>
      </c>
      <c r="B10" s="4"/>
      <c r="C10" s="5"/>
      <c r="D10" s="4"/>
      <c r="E10" s="4"/>
      <c r="F10" s="4"/>
      <c r="G10" s="4"/>
      <c r="H10" s="4"/>
      <c r="I10" s="4"/>
      <c r="J10" s="4"/>
      <c r="K10" s="4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thickBot="1" x14ac:dyDescent="0.3">
      <c r="A11" s="4"/>
      <c r="B11" s="12" t="s">
        <v>128</v>
      </c>
      <c r="C11" s="5">
        <v>0.16420000000000001</v>
      </c>
      <c r="D11" s="4"/>
      <c r="E11" s="4"/>
      <c r="F11" s="4"/>
      <c r="G11" s="4"/>
      <c r="H11" s="4"/>
      <c r="I11" s="4"/>
      <c r="J11" s="4"/>
      <c r="K11" s="4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thickBot="1" x14ac:dyDescent="0.3">
      <c r="A12" s="4"/>
      <c r="B12" s="12" t="s">
        <v>129</v>
      </c>
      <c r="C12" s="5">
        <v>1.08</v>
      </c>
      <c r="D12" s="4"/>
      <c r="E12" s="4"/>
      <c r="F12" s="4"/>
      <c r="G12" s="4"/>
      <c r="H12" s="4"/>
      <c r="I12" s="4"/>
      <c r="J12" s="4"/>
      <c r="K12" s="4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thickBot="1" x14ac:dyDescent="0.3">
      <c r="A13" s="4"/>
      <c r="B13" s="12" t="s">
        <v>130</v>
      </c>
      <c r="C13" s="5">
        <v>2.3050000000000002</v>
      </c>
      <c r="D13" s="4"/>
      <c r="E13" s="4"/>
      <c r="F13" s="4"/>
      <c r="G13" s="4"/>
      <c r="H13" s="4"/>
      <c r="I13" s="4"/>
      <c r="J13" s="4"/>
      <c r="K13" s="4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thickBot="1" x14ac:dyDescent="0.3">
      <c r="A14" s="4"/>
      <c r="B14" s="12" t="s">
        <v>131</v>
      </c>
      <c r="C14" s="11">
        <v>1.091</v>
      </c>
      <c r="D14" s="4"/>
      <c r="E14" s="4"/>
      <c r="F14" s="4"/>
      <c r="G14" s="4"/>
      <c r="H14" s="4"/>
      <c r="I14" s="4"/>
      <c r="J14" s="4"/>
      <c r="K14" s="4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thickBot="1" x14ac:dyDescent="0.3">
      <c r="A15" s="4"/>
      <c r="B15" s="12" t="s">
        <v>132</v>
      </c>
      <c r="C15" s="5">
        <v>0.31</v>
      </c>
      <c r="D15" s="4"/>
      <c r="E15" s="4"/>
      <c r="F15" s="4"/>
      <c r="G15" s="4"/>
      <c r="H15" s="4"/>
      <c r="I15" s="4"/>
      <c r="J15" s="4"/>
      <c r="K15" s="4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thickBot="1" x14ac:dyDescent="0.3">
      <c r="A16" s="4"/>
      <c r="B16" s="12" t="s">
        <v>133</v>
      </c>
      <c r="C16" s="5">
        <v>0.85</v>
      </c>
      <c r="D16" s="4"/>
      <c r="E16" s="4"/>
      <c r="F16" s="4"/>
      <c r="G16" s="4"/>
      <c r="H16" s="4"/>
      <c r="I16" s="4"/>
      <c r="J16" s="4"/>
      <c r="K16" s="4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thickBot="1" x14ac:dyDescent="0.3">
      <c r="A17" s="4"/>
      <c r="B17" s="12" t="s">
        <v>134</v>
      </c>
      <c r="C17" s="5">
        <v>1.4999999999999999E-2</v>
      </c>
      <c r="D17" s="4"/>
      <c r="E17" s="4"/>
      <c r="F17" s="4"/>
      <c r="G17" s="4"/>
      <c r="H17" s="4"/>
      <c r="I17" s="4"/>
      <c r="J17" s="4"/>
      <c r="K17" s="4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thickBot="1" x14ac:dyDescent="0.3">
      <c r="A18" s="4"/>
      <c r="B18" s="12" t="s">
        <v>135</v>
      </c>
      <c r="C18" s="5">
        <v>0.02</v>
      </c>
      <c r="D18" s="4"/>
      <c r="E18" s="4"/>
      <c r="F18" s="4"/>
      <c r="G18" s="4"/>
      <c r="H18" s="4"/>
      <c r="I18" s="4"/>
      <c r="J18" s="4"/>
      <c r="K18" s="4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thickBo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thickBot="1" x14ac:dyDescent="0.3">
      <c r="A20" s="4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thickBot="1" x14ac:dyDescent="0.3">
      <c r="A21" s="4"/>
      <c r="B21" s="4" t="s">
        <v>17</v>
      </c>
      <c r="C21" s="6">
        <v>0.71099999999999997</v>
      </c>
      <c r="D21" s="4" t="s">
        <v>18</v>
      </c>
      <c r="E21" s="4"/>
      <c r="F21" s="4"/>
      <c r="G21" s="4"/>
      <c r="H21" s="4"/>
      <c r="I21" s="4"/>
      <c r="J21" s="4"/>
      <c r="K21" s="4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thickBot="1" x14ac:dyDescent="0.3">
      <c r="A22" s="4"/>
      <c r="B22" s="4" t="s">
        <v>19</v>
      </c>
      <c r="C22" s="5">
        <v>1631.8150000000001</v>
      </c>
      <c r="D22" s="4" t="s">
        <v>18</v>
      </c>
      <c r="E22" s="4"/>
      <c r="F22" s="4"/>
      <c r="G22" s="4"/>
      <c r="H22" s="4"/>
      <c r="I22" s="4"/>
      <c r="J22" s="4"/>
      <c r="K22" s="4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thickBot="1" x14ac:dyDescent="0.3">
      <c r="A23" s="4"/>
      <c r="B23" s="4" t="s">
        <v>20</v>
      </c>
      <c r="C23" s="5">
        <v>1631.7860000000001</v>
      </c>
      <c r="D23" s="4" t="s">
        <v>18</v>
      </c>
      <c r="E23" s="4"/>
      <c r="F23" s="4"/>
      <c r="G23" s="4"/>
      <c r="H23" s="4"/>
      <c r="I23" s="4"/>
      <c r="J23" s="4"/>
      <c r="K23" s="4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thickBot="1" x14ac:dyDescent="0.3">
      <c r="A24" s="4"/>
      <c r="B24" s="4" t="s">
        <v>21</v>
      </c>
      <c r="C24" s="5">
        <v>-5.8999999999999997E-2</v>
      </c>
      <c r="D24" s="4" t="s">
        <v>18</v>
      </c>
      <c r="E24" s="4"/>
      <c r="F24" s="4"/>
      <c r="G24" s="4"/>
      <c r="H24" s="4"/>
      <c r="I24" s="4"/>
      <c r="J24" s="4"/>
      <c r="K24" s="4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thickBot="1" x14ac:dyDescent="0.3">
      <c r="A25" s="4"/>
      <c r="B25" s="4" t="s">
        <v>22</v>
      </c>
      <c r="C25" s="6">
        <v>-0.11700000000000001</v>
      </c>
      <c r="D25" s="4" t="s">
        <v>18</v>
      </c>
      <c r="E25" s="4"/>
      <c r="F25" s="4"/>
      <c r="G25" s="4"/>
      <c r="H25" s="4"/>
      <c r="I25" s="4"/>
      <c r="J25" s="4"/>
      <c r="K25" s="4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thickBot="1" x14ac:dyDescent="0.3">
      <c r="A26" s="4"/>
      <c r="B26" s="4" t="s">
        <v>23</v>
      </c>
      <c r="C26" s="6">
        <v>-0.01</v>
      </c>
      <c r="D26" s="4" t="s">
        <v>18</v>
      </c>
      <c r="E26" s="4"/>
      <c r="F26" s="4"/>
      <c r="G26" s="4"/>
      <c r="H26" s="4"/>
      <c r="I26" s="4"/>
      <c r="J26" s="4"/>
      <c r="K26" s="4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thickBo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thickBot="1" x14ac:dyDescent="0.3">
      <c r="A28" s="4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thickBot="1" x14ac:dyDescent="0.3">
      <c r="A29" s="4"/>
      <c r="B29" s="4" t="s">
        <v>25</v>
      </c>
      <c r="C29" s="5">
        <v>0.8</v>
      </c>
      <c r="D29" s="4" t="s">
        <v>8</v>
      </c>
      <c r="E29" s="4"/>
      <c r="F29" s="4"/>
      <c r="G29" s="4"/>
      <c r="H29" s="4"/>
      <c r="I29" s="4"/>
      <c r="J29" s="4"/>
      <c r="K29" s="4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thickBot="1" x14ac:dyDescent="0.3">
      <c r="A30" s="4"/>
      <c r="B30" s="4" t="s">
        <v>26</v>
      </c>
      <c r="C30" s="4" t="s">
        <v>27</v>
      </c>
      <c r="D30" s="4"/>
      <c r="E30" s="4"/>
      <c r="F30" s="4"/>
      <c r="G30" s="4"/>
      <c r="H30" s="4"/>
      <c r="I30" s="4"/>
      <c r="J30" s="4"/>
      <c r="K30" s="4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thickBo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thickBot="1" x14ac:dyDescent="0.3">
      <c r="A32" s="4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thickBot="1" x14ac:dyDescent="0.3">
      <c r="A33" s="4"/>
      <c r="B33" s="4" t="s">
        <v>29</v>
      </c>
      <c r="C33" s="15">
        <v>63.5</v>
      </c>
      <c r="D33" s="4" t="s">
        <v>30</v>
      </c>
      <c r="E33" s="4"/>
      <c r="F33" s="4"/>
      <c r="G33" s="4"/>
      <c r="H33" s="4"/>
      <c r="I33" s="4"/>
      <c r="J33" s="4"/>
      <c r="K33" s="4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thickBot="1" x14ac:dyDescent="0.3">
      <c r="A34" s="4"/>
      <c r="B34" s="4" t="s">
        <v>31</v>
      </c>
      <c r="C34" s="5">
        <v>0.2</v>
      </c>
      <c r="D34" s="4" t="s">
        <v>8</v>
      </c>
      <c r="E34" s="4"/>
      <c r="F34" s="4"/>
      <c r="G34" s="4"/>
      <c r="H34" s="4"/>
      <c r="I34" s="4"/>
      <c r="J34" s="4"/>
      <c r="K34" s="4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thickBot="1" x14ac:dyDescent="0.3">
      <c r="A35" s="4"/>
      <c r="B35" s="4" t="s">
        <v>32</v>
      </c>
      <c r="C35" s="5">
        <v>0.35</v>
      </c>
      <c r="D35" s="4" t="s">
        <v>8</v>
      </c>
      <c r="E35" s="4"/>
      <c r="F35" s="4"/>
      <c r="G35" s="4"/>
      <c r="H35" s="4"/>
      <c r="I35" s="4"/>
      <c r="J35" s="4"/>
      <c r="K35" s="4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thickBot="1" x14ac:dyDescent="0.3">
      <c r="A36" s="4"/>
      <c r="B36" s="4" t="s">
        <v>33</v>
      </c>
      <c r="C36" s="6">
        <v>0.15056700000000001</v>
      </c>
      <c r="D36" s="4" t="s">
        <v>8</v>
      </c>
      <c r="F36" s="4"/>
      <c r="G36" s="4"/>
      <c r="H36" s="4"/>
      <c r="I36" s="4"/>
      <c r="J36" s="4"/>
      <c r="K36" s="4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thickBot="1" x14ac:dyDescent="0.3">
      <c r="A37" s="4"/>
      <c r="B37" s="4" t="s">
        <v>34</v>
      </c>
      <c r="C37" s="5">
        <v>4</v>
      </c>
      <c r="D37" s="4"/>
      <c r="E37" s="4"/>
      <c r="F37" s="4"/>
      <c r="G37" s="4"/>
      <c r="H37" s="4"/>
      <c r="I37" s="4"/>
      <c r="J37" s="4"/>
      <c r="K37" s="4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thickBot="1" x14ac:dyDescent="0.3">
      <c r="A38" s="4"/>
      <c r="B38" s="4" t="s">
        <v>35</v>
      </c>
      <c r="C38" s="5">
        <f>C4-(0.402+(0.383/2))</f>
        <v>5.2416999999999989</v>
      </c>
      <c r="D38" s="4" t="s">
        <v>8</v>
      </c>
      <c r="E38" s="4">
        <f>C4-C38</f>
        <v>0.59349999999999969</v>
      </c>
      <c r="F38" s="4">
        <v>0.60150000000000003</v>
      </c>
      <c r="G38" s="4"/>
      <c r="H38" s="4"/>
      <c r="I38" s="4"/>
      <c r="J38" s="4"/>
      <c r="K38" s="4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thickBot="1" x14ac:dyDescent="0.3">
      <c r="A39" s="4"/>
      <c r="B39" s="4" t="s">
        <v>36</v>
      </c>
      <c r="C39" s="5">
        <v>0</v>
      </c>
      <c r="D39" s="4" t="s">
        <v>30</v>
      </c>
      <c r="E39" s="4"/>
      <c r="F39" s="4"/>
      <c r="G39" s="4"/>
      <c r="H39" s="4"/>
      <c r="I39" s="4"/>
      <c r="J39" s="4"/>
      <c r="K39" s="4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thickBo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thickBot="1" x14ac:dyDescent="0.3">
      <c r="A41" s="4" t="s">
        <v>37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thickBo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thickBot="1" x14ac:dyDescent="0.3">
      <c r="A43" s="4" t="s">
        <v>38</v>
      </c>
      <c r="B43" s="4" t="s">
        <v>39</v>
      </c>
      <c r="C43" s="4" t="s">
        <v>40</v>
      </c>
      <c r="D43" s="4"/>
      <c r="E43" s="4"/>
      <c r="F43" s="4"/>
      <c r="G43" s="4"/>
      <c r="H43" s="4"/>
      <c r="I43" s="4"/>
      <c r="J43" s="4"/>
      <c r="K43" s="4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thickBot="1" x14ac:dyDescent="0.3">
      <c r="A44" s="4"/>
      <c r="B44" s="4" t="s">
        <v>41</v>
      </c>
      <c r="C44" s="6">
        <v>0.92</v>
      </c>
      <c r="D44" s="4" t="s">
        <v>8</v>
      </c>
      <c r="E44" s="4"/>
      <c r="F44" s="4"/>
      <c r="G44" s="4"/>
      <c r="H44" s="4"/>
      <c r="I44" s="4"/>
      <c r="J44" s="4"/>
      <c r="K44" s="4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thickBot="1" x14ac:dyDescent="0.3">
      <c r="A45" s="4"/>
      <c r="B45" s="7" t="s">
        <v>42</v>
      </c>
      <c r="C45" s="6">
        <v>6.5000000000000002E-2</v>
      </c>
      <c r="D45" s="7" t="s">
        <v>8</v>
      </c>
      <c r="E45" s="4"/>
      <c r="F45" s="4"/>
      <c r="G45" s="4"/>
      <c r="H45" s="4"/>
      <c r="I45" s="4"/>
      <c r="J45" s="4"/>
      <c r="K45" s="4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thickBot="1" x14ac:dyDescent="0.3">
      <c r="A46" s="4"/>
      <c r="B46" s="7" t="s">
        <v>43</v>
      </c>
      <c r="C46" s="6">
        <v>0.115</v>
      </c>
      <c r="D46" s="7" t="s">
        <v>8</v>
      </c>
      <c r="E46" s="4"/>
      <c r="F46" s="4"/>
      <c r="G46" s="4"/>
      <c r="H46" s="4"/>
      <c r="I46" s="4"/>
      <c r="J46" s="4"/>
      <c r="K46" s="4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thickBot="1" x14ac:dyDescent="0.3">
      <c r="A47" s="4"/>
      <c r="B47" s="7" t="s">
        <v>44</v>
      </c>
      <c r="C47" s="5">
        <f>SQRT(C46^2-C45^2)</f>
        <v>9.4868329805051388E-2</v>
      </c>
      <c r="D47" s="4" t="s">
        <v>8</v>
      </c>
      <c r="E47" s="4"/>
      <c r="F47" s="4"/>
      <c r="G47" s="4"/>
      <c r="H47" s="4"/>
      <c r="I47" s="4"/>
      <c r="J47" s="4"/>
      <c r="K47" s="4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thickBot="1" x14ac:dyDescent="0.3">
      <c r="A48" s="4"/>
      <c r="B48" s="4" t="s">
        <v>45</v>
      </c>
      <c r="C48" s="5">
        <v>50</v>
      </c>
      <c r="D48" s="4" t="s">
        <v>46</v>
      </c>
      <c r="E48" s="4"/>
      <c r="F48" s="4"/>
      <c r="G48" s="4"/>
      <c r="H48" s="4"/>
      <c r="I48" s="4"/>
      <c r="J48" s="4"/>
      <c r="K48" s="4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thickBot="1" x14ac:dyDescent="0.3">
      <c r="A49" s="4"/>
      <c r="B49" s="4" t="s">
        <v>47</v>
      </c>
      <c r="C49" s="5">
        <v>25</v>
      </c>
      <c r="D49" s="4" t="s">
        <v>48</v>
      </c>
      <c r="E49" s="4"/>
      <c r="F49" s="4"/>
      <c r="G49" s="4"/>
      <c r="H49" s="4"/>
      <c r="I49" s="4"/>
      <c r="J49" s="4"/>
      <c r="K49" s="4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thickBot="1" x14ac:dyDescent="0.3">
      <c r="A50" s="4"/>
      <c r="B50" s="4" t="s">
        <v>49</v>
      </c>
      <c r="C50" s="5">
        <v>-26</v>
      </c>
      <c r="D50" s="4" t="s">
        <v>50</v>
      </c>
      <c r="E50" s="4"/>
      <c r="F50" s="4"/>
      <c r="G50" s="4"/>
      <c r="H50" s="4"/>
      <c r="I50" s="4"/>
      <c r="J50" s="4"/>
      <c r="K50" s="4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thickBot="1" x14ac:dyDescent="0.3">
      <c r="A51" s="4"/>
      <c r="B51" s="4" t="s">
        <v>51</v>
      </c>
      <c r="C51" s="5">
        <f>1.416+(0.85/2)</f>
        <v>1.841</v>
      </c>
      <c r="D51" s="4" t="s">
        <v>8</v>
      </c>
      <c r="E51" s="4"/>
      <c r="F51" s="4"/>
      <c r="G51" s="4"/>
      <c r="H51" s="4"/>
      <c r="I51" s="4"/>
      <c r="J51" s="4"/>
      <c r="K51" s="4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thickBot="1" x14ac:dyDescent="0.3">
      <c r="A52" s="4"/>
      <c r="B52" s="7" t="s">
        <v>52</v>
      </c>
      <c r="C52" s="6">
        <v>23.63</v>
      </c>
      <c r="D52" s="7" t="s">
        <v>13</v>
      </c>
      <c r="E52" s="4"/>
      <c r="F52" s="4"/>
      <c r="G52" s="4"/>
      <c r="H52" s="4"/>
      <c r="I52" s="4"/>
      <c r="J52" s="4"/>
      <c r="K52" s="4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thickBot="1" x14ac:dyDescent="0.3">
      <c r="A53" s="4"/>
      <c r="B53" s="7" t="s">
        <v>120</v>
      </c>
      <c r="C53" s="6">
        <v>1050</v>
      </c>
      <c r="D53" s="7" t="s">
        <v>121</v>
      </c>
      <c r="E53" s="4"/>
      <c r="F53" s="4"/>
      <c r="G53" s="4"/>
      <c r="H53" s="4"/>
      <c r="I53" s="4"/>
      <c r="J53" s="4"/>
      <c r="K53" s="4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thickBo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thickBot="1" x14ac:dyDescent="0.3">
      <c r="A55" s="4" t="s">
        <v>53</v>
      </c>
      <c r="B55" s="4" t="s">
        <v>54</v>
      </c>
      <c r="C55" s="4" t="s">
        <v>55</v>
      </c>
      <c r="D55" s="4"/>
      <c r="E55" s="4"/>
      <c r="F55" s="4"/>
      <c r="G55" s="4"/>
      <c r="H55" s="4"/>
      <c r="I55" s="4"/>
      <c r="J55" s="4"/>
      <c r="K55" s="4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thickBot="1" x14ac:dyDescent="0.3">
      <c r="A56" s="4"/>
      <c r="B56" s="4" t="s">
        <v>56</v>
      </c>
      <c r="C56" s="6">
        <v>1</v>
      </c>
      <c r="D56" s="4" t="s">
        <v>8</v>
      </c>
      <c r="E56" s="4"/>
      <c r="F56" s="4"/>
      <c r="G56" s="4"/>
      <c r="H56" s="4"/>
      <c r="I56" s="4"/>
      <c r="J56" s="4"/>
      <c r="K56" s="4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1" customHeight="1" thickBot="1" x14ac:dyDescent="0.3">
      <c r="A57" s="4"/>
      <c r="B57" s="4" t="s">
        <v>57</v>
      </c>
      <c r="C57" s="6">
        <v>0.06</v>
      </c>
      <c r="D57" s="4" t="s">
        <v>8</v>
      </c>
      <c r="E57" s="4"/>
      <c r="F57" s="17"/>
      <c r="G57" s="17"/>
      <c r="H57" s="7"/>
      <c r="I57" s="4"/>
      <c r="J57" s="4"/>
      <c r="K57" s="4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thickBot="1" x14ac:dyDescent="0.3">
      <c r="A58" s="4"/>
      <c r="B58" s="4" t="s">
        <v>58</v>
      </c>
      <c r="C58" s="5">
        <v>50</v>
      </c>
      <c r="D58" s="4" t="s">
        <v>46</v>
      </c>
      <c r="E58" s="4"/>
      <c r="F58" s="4"/>
      <c r="G58" s="4"/>
      <c r="H58" s="4"/>
      <c r="I58" s="4"/>
      <c r="J58" s="4"/>
      <c r="K58" s="4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thickBot="1" x14ac:dyDescent="0.3">
      <c r="A59" s="4"/>
      <c r="B59" s="4" t="s">
        <v>59</v>
      </c>
      <c r="C59" s="5">
        <v>10</v>
      </c>
      <c r="D59" s="4" t="s">
        <v>48</v>
      </c>
      <c r="E59" s="4"/>
      <c r="F59" s="4"/>
      <c r="G59" s="4"/>
      <c r="H59" s="4"/>
      <c r="I59" s="4"/>
      <c r="J59" s="4"/>
      <c r="K59" s="4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thickBot="1" x14ac:dyDescent="0.3">
      <c r="A60" s="4"/>
      <c r="B60" s="4" t="s">
        <v>60</v>
      </c>
      <c r="C60" s="5">
        <v>20</v>
      </c>
      <c r="D60" s="4" t="s">
        <v>61</v>
      </c>
      <c r="E60" s="4"/>
      <c r="F60" s="4"/>
      <c r="G60" s="4"/>
      <c r="H60" s="4"/>
      <c r="I60" s="4"/>
      <c r="J60" s="4"/>
      <c r="K60" s="4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thickBot="1" x14ac:dyDescent="0.3">
      <c r="A61" s="4"/>
      <c r="B61" s="4" t="s">
        <v>62</v>
      </c>
      <c r="C61" s="5">
        <f>1.416+(0.85/2)</f>
        <v>1.841</v>
      </c>
      <c r="D61" s="4" t="s">
        <v>8</v>
      </c>
      <c r="E61" s="4"/>
      <c r="F61" s="4"/>
      <c r="G61" s="4"/>
      <c r="H61" s="4"/>
      <c r="I61" s="4"/>
      <c r="J61" s="4"/>
      <c r="K61" s="4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thickBot="1" x14ac:dyDescent="0.3">
      <c r="A62" s="4"/>
      <c r="B62" s="7" t="s">
        <v>63</v>
      </c>
      <c r="C62" s="6">
        <v>90</v>
      </c>
      <c r="D62" s="7" t="s">
        <v>64</v>
      </c>
      <c r="E62" s="10" t="s">
        <v>126</v>
      </c>
      <c r="F62" s="4"/>
      <c r="G62" s="4"/>
      <c r="H62" s="4"/>
      <c r="I62" s="4"/>
      <c r="J62" s="4"/>
      <c r="K62" s="4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thickBot="1" x14ac:dyDescent="0.3">
      <c r="A63" s="4"/>
      <c r="B63" s="7" t="s">
        <v>65</v>
      </c>
      <c r="C63" s="6">
        <v>10</v>
      </c>
      <c r="D63" s="7" t="s">
        <v>64</v>
      </c>
      <c r="E63" s="4"/>
      <c r="F63" s="4"/>
      <c r="G63" s="4"/>
      <c r="H63" s="4"/>
      <c r="I63" s="4"/>
      <c r="J63" s="4"/>
      <c r="K63" s="4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thickBot="1" x14ac:dyDescent="0.3">
      <c r="A64" s="4"/>
      <c r="B64" s="4" t="s">
        <v>66</v>
      </c>
      <c r="C64" s="5">
        <v>20</v>
      </c>
      <c r="D64" s="4" t="s">
        <v>61</v>
      </c>
      <c r="E64" s="4"/>
      <c r="F64" s="4"/>
      <c r="G64" s="4"/>
      <c r="H64" s="4"/>
      <c r="I64" s="4"/>
      <c r="J64" s="4"/>
      <c r="K64" s="4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thickBot="1" x14ac:dyDescent="0.3">
      <c r="A65" s="4"/>
      <c r="B65" s="7" t="s">
        <v>67</v>
      </c>
      <c r="C65" s="8">
        <v>7.7</v>
      </c>
      <c r="D65" s="7" t="s">
        <v>13</v>
      </c>
      <c r="E65" s="4"/>
      <c r="F65" s="4"/>
      <c r="G65" s="4"/>
      <c r="H65" s="4"/>
      <c r="I65" s="4"/>
      <c r="J65" s="4"/>
      <c r="K65" s="4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thickBot="1" x14ac:dyDescent="0.3">
      <c r="A66" s="4"/>
      <c r="B66" s="7" t="s">
        <v>122</v>
      </c>
      <c r="C66" s="8">
        <v>820</v>
      </c>
      <c r="D66" s="7" t="s">
        <v>123</v>
      </c>
      <c r="E66" s="4" t="s">
        <v>124</v>
      </c>
      <c r="F66" s="4" t="s">
        <v>125</v>
      </c>
      <c r="G66" s="4"/>
      <c r="H66" s="4"/>
      <c r="I66" s="4"/>
      <c r="J66" s="4"/>
      <c r="K66" s="4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thickBo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thickBot="1" x14ac:dyDescent="0.3">
      <c r="A68" s="4" t="s">
        <v>68</v>
      </c>
      <c r="B68" s="4" t="s">
        <v>68</v>
      </c>
      <c r="C68" s="4" t="s">
        <v>69</v>
      </c>
      <c r="D68" s="4"/>
      <c r="E68" s="4"/>
      <c r="F68" s="4"/>
      <c r="G68" s="4"/>
      <c r="H68" s="4"/>
      <c r="I68" s="4"/>
      <c r="J68" s="4"/>
      <c r="K68" s="4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thickBot="1" x14ac:dyDescent="0.3">
      <c r="A69" s="4"/>
      <c r="B69" s="4" t="s">
        <v>70</v>
      </c>
      <c r="C69" s="5">
        <v>0.55000000000000004</v>
      </c>
      <c r="D69" s="4" t="s">
        <v>8</v>
      </c>
      <c r="E69" s="4"/>
      <c r="F69" s="4"/>
      <c r="G69" s="4"/>
      <c r="H69" s="4"/>
      <c r="I69" s="4"/>
      <c r="J69" s="4"/>
      <c r="K69" s="4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thickBot="1" x14ac:dyDescent="0.3">
      <c r="A70" s="4"/>
      <c r="B70" s="4" t="s">
        <v>71</v>
      </c>
      <c r="C70" s="5">
        <v>8.6999999999999994E-2</v>
      </c>
      <c r="D70" s="4" t="s">
        <v>8</v>
      </c>
      <c r="E70" s="4"/>
      <c r="F70" s="4"/>
      <c r="G70" s="4"/>
      <c r="H70" s="4"/>
      <c r="I70" s="4"/>
      <c r="J70" s="4"/>
      <c r="K70" s="4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1" customHeight="1" thickBot="1" x14ac:dyDescent="0.3">
      <c r="A71" s="4"/>
      <c r="B71" s="4" t="s">
        <v>72</v>
      </c>
      <c r="C71" s="5">
        <v>20</v>
      </c>
      <c r="D71" s="4" t="s">
        <v>61</v>
      </c>
      <c r="E71" s="4"/>
      <c r="F71" s="17"/>
      <c r="G71" s="17"/>
      <c r="H71" s="17"/>
      <c r="I71" s="4"/>
      <c r="J71" s="4"/>
      <c r="K71" s="4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thickBot="1" x14ac:dyDescent="0.3">
      <c r="A72" s="4"/>
      <c r="B72" s="4" t="s">
        <v>73</v>
      </c>
      <c r="C72" s="5">
        <v>9</v>
      </c>
      <c r="D72" s="4" t="s">
        <v>48</v>
      </c>
      <c r="E72" s="4"/>
      <c r="F72" s="4"/>
      <c r="G72" s="4"/>
      <c r="H72" s="4"/>
      <c r="I72" s="4"/>
      <c r="J72" s="4"/>
      <c r="K72" s="4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thickBot="1" x14ac:dyDescent="0.3">
      <c r="A73" s="4"/>
      <c r="B73" s="4" t="s">
        <v>74</v>
      </c>
      <c r="C73" s="5">
        <v>20</v>
      </c>
      <c r="D73" s="4" t="s">
        <v>50</v>
      </c>
      <c r="E73" s="4"/>
      <c r="F73" s="4"/>
      <c r="G73" s="4"/>
      <c r="H73" s="4"/>
      <c r="I73" s="4"/>
      <c r="J73" s="4"/>
      <c r="K73" s="4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thickBot="1" x14ac:dyDescent="0.3">
      <c r="A74" s="4"/>
      <c r="B74" s="4" t="s">
        <v>75</v>
      </c>
      <c r="C74" s="5">
        <f>3.0674+(0.382/2)</f>
        <v>3.2584</v>
      </c>
      <c r="D74" s="4" t="s">
        <v>8</v>
      </c>
      <c r="E74" s="4"/>
      <c r="F74" s="4"/>
      <c r="G74" s="4"/>
      <c r="H74" s="4"/>
      <c r="I74" s="4"/>
      <c r="J74" s="4"/>
      <c r="K74" s="4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thickBot="1" x14ac:dyDescent="0.3">
      <c r="A75" s="4"/>
      <c r="B75" s="4" t="s">
        <v>108</v>
      </c>
      <c r="C75" s="6">
        <v>250</v>
      </c>
      <c r="D75" s="4" t="s">
        <v>76</v>
      </c>
      <c r="E75" s="4"/>
      <c r="F75" s="4"/>
      <c r="G75" s="4"/>
      <c r="H75" s="4"/>
      <c r="I75" s="4"/>
      <c r="J75" s="4"/>
      <c r="K75" s="4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thickBot="1" x14ac:dyDescent="0.3">
      <c r="A76" s="4"/>
      <c r="B76" s="4" t="s">
        <v>109</v>
      </c>
      <c r="C76" s="6">
        <v>3</v>
      </c>
      <c r="D76" s="4" t="s">
        <v>13</v>
      </c>
      <c r="E76" s="4"/>
      <c r="F76" s="4"/>
      <c r="G76" s="4"/>
      <c r="H76" s="4"/>
      <c r="I76" s="4"/>
      <c r="J76" s="4"/>
      <c r="K76" s="4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thickBo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5" customHeight="1" thickBot="1" x14ac:dyDescent="0.3">
      <c r="A78" s="16" t="s">
        <v>117</v>
      </c>
      <c r="B78" s="16"/>
      <c r="C78" s="4"/>
      <c r="D78" s="4"/>
      <c r="E78" s="4"/>
      <c r="F78" s="4"/>
      <c r="G78" s="4"/>
      <c r="H78" s="4"/>
      <c r="I78" s="4"/>
      <c r="J78" s="4"/>
      <c r="K78" s="4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thickBot="1" x14ac:dyDescent="0.3">
      <c r="A79" s="4"/>
      <c r="B79" s="4" t="s">
        <v>77</v>
      </c>
      <c r="C79" s="5">
        <v>3.8</v>
      </c>
      <c r="D79" s="4" t="s">
        <v>78</v>
      </c>
      <c r="E79" s="4"/>
      <c r="F79" s="4"/>
      <c r="G79" s="4"/>
      <c r="H79" s="4"/>
      <c r="I79" s="4"/>
      <c r="J79" s="4"/>
      <c r="K79" s="4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5" customHeight="1" thickBot="1" x14ac:dyDescent="0.3">
      <c r="A80" s="4"/>
      <c r="B80" s="4" t="s">
        <v>79</v>
      </c>
      <c r="C80" s="9">
        <v>3.5</v>
      </c>
      <c r="D80" s="4"/>
      <c r="E80" s="4"/>
      <c r="F80" s="4"/>
      <c r="G80" s="4"/>
      <c r="H80" s="4"/>
      <c r="I80" s="4"/>
      <c r="J80" s="4"/>
      <c r="K80" s="4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thickBo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5" customHeight="1" thickBot="1" x14ac:dyDescent="0.3">
      <c r="A82" s="4" t="s">
        <v>118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5" customHeight="1" thickBot="1" x14ac:dyDescent="0.3">
      <c r="A83" s="4" t="s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thickBot="1" x14ac:dyDescent="0.3">
      <c r="A84" s="4"/>
      <c r="B84" s="4" t="s">
        <v>81</v>
      </c>
      <c r="C84" s="5">
        <v>1.5</v>
      </c>
      <c r="D84" s="4"/>
      <c r="E84" s="4"/>
      <c r="F84" s="4"/>
      <c r="G84" s="4"/>
      <c r="H84" s="4"/>
      <c r="I84" s="4"/>
      <c r="J84" s="4"/>
      <c r="K84" s="4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thickBot="1" x14ac:dyDescent="0.3">
      <c r="A85" s="4"/>
      <c r="B85" s="4" t="s">
        <v>115</v>
      </c>
      <c r="C85" s="6">
        <v>1.1674500000000001</v>
      </c>
      <c r="D85" s="4" t="s">
        <v>82</v>
      </c>
      <c r="E85" s="4"/>
      <c r="F85" s="4"/>
      <c r="G85" s="4"/>
      <c r="H85" s="4"/>
      <c r="I85" s="4"/>
      <c r="J85" s="4"/>
      <c r="K85" s="4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thickBot="1" x14ac:dyDescent="0.3">
      <c r="A86" s="4"/>
      <c r="B86" s="4" t="s">
        <v>83</v>
      </c>
      <c r="C86" s="6">
        <v>1.75118</v>
      </c>
      <c r="D86" s="4"/>
      <c r="E86" s="4"/>
      <c r="F86" s="4"/>
      <c r="G86" s="4"/>
      <c r="H86" s="4"/>
      <c r="I86" s="4"/>
      <c r="J86" s="4"/>
      <c r="K86" s="4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thickBot="1" x14ac:dyDescent="0.3">
      <c r="A87" s="4"/>
      <c r="B87" s="4" t="s">
        <v>84</v>
      </c>
      <c r="C87" s="5">
        <v>0.2</v>
      </c>
      <c r="D87" s="4" t="s">
        <v>85</v>
      </c>
      <c r="E87" s="4"/>
      <c r="F87" s="4"/>
      <c r="G87" s="4"/>
      <c r="H87" s="4"/>
      <c r="I87" s="4"/>
      <c r="J87" s="4"/>
      <c r="K87" s="4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thickBot="1" x14ac:dyDescent="0.3">
      <c r="A88" s="4"/>
      <c r="B88" s="4" t="s">
        <v>86</v>
      </c>
      <c r="C88" s="5">
        <v>0.3</v>
      </c>
      <c r="D88" s="4" t="s">
        <v>85</v>
      </c>
      <c r="E88" s="4"/>
      <c r="F88" s="4"/>
      <c r="G88" s="4"/>
      <c r="H88" s="4"/>
      <c r="I88" s="4"/>
      <c r="J88" s="4"/>
      <c r="K88" s="4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thickBot="1" x14ac:dyDescent="0.3">
      <c r="A89" s="4"/>
      <c r="B89" s="4" t="s">
        <v>87</v>
      </c>
      <c r="C89" s="5">
        <v>0.5</v>
      </c>
      <c r="D89" s="4" t="s">
        <v>85</v>
      </c>
      <c r="E89" s="4"/>
      <c r="F89" s="4"/>
      <c r="G89" s="4"/>
      <c r="H89" s="4"/>
      <c r="I89" s="4"/>
      <c r="J89" s="4"/>
      <c r="K89" s="4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thickBot="1" x14ac:dyDescent="0.3">
      <c r="A90" s="4"/>
      <c r="B90" s="4" t="s">
        <v>88</v>
      </c>
      <c r="C90" s="5">
        <v>0</v>
      </c>
      <c r="D90" s="4" t="s">
        <v>89</v>
      </c>
      <c r="E90" s="4"/>
      <c r="F90" s="4"/>
      <c r="G90" s="4"/>
      <c r="H90" s="4"/>
      <c r="I90" s="4"/>
      <c r="J90" s="4"/>
      <c r="K90" s="4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thickBot="1" x14ac:dyDescent="0.3">
      <c r="A91" s="4"/>
      <c r="B91" s="4" t="s">
        <v>90</v>
      </c>
      <c r="C91" s="5">
        <v>105</v>
      </c>
      <c r="D91" s="4" t="s">
        <v>91</v>
      </c>
      <c r="E91" s="4"/>
      <c r="F91" s="4"/>
      <c r="G91" s="4"/>
      <c r="H91" s="4"/>
      <c r="I91" s="4"/>
      <c r="J91" s="4"/>
      <c r="K91" s="4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thickBo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thickBot="1" x14ac:dyDescent="0.3">
      <c r="A93" s="4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thickBot="1" x14ac:dyDescent="0.3">
      <c r="A94" s="4"/>
      <c r="B94" s="4" t="s">
        <v>93</v>
      </c>
      <c r="C94" s="5">
        <v>2.2000000000000002</v>
      </c>
      <c r="D94" s="4"/>
      <c r="E94" s="4"/>
      <c r="F94" s="4"/>
      <c r="G94" s="4"/>
      <c r="H94" s="4"/>
      <c r="I94" s="4"/>
      <c r="J94" s="4"/>
      <c r="K94" s="4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thickBot="1" x14ac:dyDescent="0.3">
      <c r="A95" s="4"/>
      <c r="B95" s="4" t="s">
        <v>94</v>
      </c>
      <c r="C95" s="6">
        <v>14.271100000000001</v>
      </c>
      <c r="D95" s="4" t="s">
        <v>82</v>
      </c>
      <c r="E95" s="4"/>
      <c r="F95" s="4"/>
      <c r="G95" s="4"/>
      <c r="H95" s="4"/>
      <c r="I95" s="4"/>
      <c r="J95" s="4"/>
      <c r="K95" s="4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thickBot="1" x14ac:dyDescent="0.3">
      <c r="A96" s="4"/>
      <c r="B96" s="4" t="s">
        <v>95</v>
      </c>
      <c r="C96" s="6">
        <v>31.39</v>
      </c>
      <c r="D96" s="4"/>
      <c r="E96" s="4"/>
      <c r="F96" s="4"/>
      <c r="G96" s="4"/>
      <c r="H96" s="4"/>
      <c r="I96" s="4"/>
      <c r="J96" s="4"/>
      <c r="K96" s="4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thickBot="1" x14ac:dyDescent="0.3">
      <c r="A97" s="4"/>
      <c r="B97" s="4" t="s">
        <v>96</v>
      </c>
      <c r="C97" s="5">
        <v>0.9</v>
      </c>
      <c r="D97" s="4" t="s">
        <v>85</v>
      </c>
      <c r="E97" s="4"/>
      <c r="F97" s="4"/>
      <c r="G97" s="4"/>
      <c r="H97" s="4"/>
      <c r="I97" s="4"/>
      <c r="J97" s="4"/>
      <c r="K97" s="4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thickBot="1" x14ac:dyDescent="0.3">
      <c r="A98" s="4"/>
      <c r="B98" s="4" t="s">
        <v>97</v>
      </c>
      <c r="C98" s="5">
        <v>2.5</v>
      </c>
      <c r="D98" s="4" t="s">
        <v>85</v>
      </c>
      <c r="E98" s="4"/>
      <c r="F98" s="4"/>
      <c r="G98" s="4"/>
      <c r="H98" s="4"/>
      <c r="I98" s="4"/>
      <c r="J98" s="4"/>
      <c r="K98" s="4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thickBot="1" x14ac:dyDescent="0.3">
      <c r="A99" s="4"/>
      <c r="B99" s="4" t="s">
        <v>98</v>
      </c>
      <c r="C99" s="5">
        <v>3.4</v>
      </c>
      <c r="D99" s="4" t="s">
        <v>85</v>
      </c>
      <c r="E99" s="4"/>
      <c r="F99" s="4"/>
      <c r="G99" s="4"/>
      <c r="H99" s="4"/>
      <c r="I99" s="4"/>
      <c r="J99" s="4"/>
      <c r="K99" s="4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thickBot="1" x14ac:dyDescent="0.3">
      <c r="A100" s="4"/>
      <c r="B100" s="4" t="s">
        <v>99</v>
      </c>
      <c r="C100" s="5">
        <v>500</v>
      </c>
      <c r="D100" s="4" t="s">
        <v>8</v>
      </c>
      <c r="E100" s="4"/>
      <c r="F100" s="4"/>
      <c r="G100" s="4"/>
      <c r="H100" s="4"/>
      <c r="I100" s="4"/>
      <c r="J100" s="4"/>
      <c r="K100" s="4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thickBot="1" x14ac:dyDescent="0.3">
      <c r="A101" s="4"/>
      <c r="B101" s="4" t="s">
        <v>100</v>
      </c>
      <c r="C101" s="5">
        <v>105</v>
      </c>
      <c r="D101" s="7" t="s">
        <v>119</v>
      </c>
      <c r="E101" s="4"/>
      <c r="F101" s="4"/>
      <c r="G101" s="4"/>
      <c r="H101" s="4"/>
      <c r="I101" s="4"/>
      <c r="J101" s="4"/>
      <c r="K101" s="4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thickBot="1" x14ac:dyDescent="0.3">
      <c r="A103" s="4" t="s">
        <v>101</v>
      </c>
      <c r="B103" s="4"/>
      <c r="C103" s="4"/>
      <c r="D103" s="4"/>
      <c r="E103" s="4"/>
      <c r="F103" s="13" t="s">
        <v>136</v>
      </c>
      <c r="G103" s="13" t="s">
        <v>137</v>
      </c>
      <c r="H103" s="4"/>
      <c r="I103" s="4"/>
      <c r="J103" s="4"/>
      <c r="K103" s="4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thickBot="1" x14ac:dyDescent="0.3">
      <c r="A104" s="4"/>
      <c r="B104" s="4" t="s">
        <v>114</v>
      </c>
      <c r="C104" s="5">
        <v>63.786667000000001</v>
      </c>
      <c r="D104" s="4"/>
      <c r="E104" s="4"/>
      <c r="F104" s="5">
        <v>63.786667000000001</v>
      </c>
      <c r="G104" s="4">
        <v>63.829089699999997</v>
      </c>
      <c r="H104" s="4"/>
      <c r="I104" s="4"/>
      <c r="J104" s="4"/>
      <c r="K104" s="4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thickBot="1" x14ac:dyDescent="0.3">
      <c r="A105" s="4"/>
      <c r="B105" s="4" t="s">
        <v>102</v>
      </c>
      <c r="C105" s="5">
        <v>9.3630560000000003</v>
      </c>
      <c r="D105" s="4"/>
      <c r="E105" s="4"/>
      <c r="F105" s="5">
        <v>9.3630560000000003</v>
      </c>
      <c r="G105" s="4">
        <v>9.6351578</v>
      </c>
      <c r="H105" s="4"/>
      <c r="I105" s="4"/>
      <c r="J105" s="4"/>
      <c r="K105" s="4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thickBot="1" x14ac:dyDescent="0.3">
      <c r="A106" s="4"/>
      <c r="B106" s="4" t="s">
        <v>103</v>
      </c>
      <c r="C106" s="5">
        <v>12000</v>
      </c>
      <c r="D106" s="4" t="s">
        <v>8</v>
      </c>
      <c r="E106" s="4"/>
      <c r="F106" s="4"/>
      <c r="G106" s="4"/>
      <c r="H106" s="4"/>
      <c r="I106" s="4"/>
      <c r="J106" s="4"/>
      <c r="K106" s="4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thickBot="1" x14ac:dyDescent="0.3">
      <c r="A107" s="4"/>
      <c r="B107" s="4" t="s">
        <v>104</v>
      </c>
      <c r="C107" s="5">
        <v>425</v>
      </c>
      <c r="D107" s="4" t="s">
        <v>8</v>
      </c>
      <c r="E107" s="4"/>
      <c r="F107" s="4"/>
      <c r="G107" s="4"/>
      <c r="H107" s="4"/>
      <c r="I107" s="4"/>
      <c r="J107" s="4"/>
      <c r="K107" s="4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thickBot="1" x14ac:dyDescent="0.3">
      <c r="A108" s="4"/>
      <c r="B108" s="4" t="s">
        <v>116</v>
      </c>
      <c r="C108" s="5">
        <v>10000</v>
      </c>
      <c r="D108" s="4" t="s">
        <v>8</v>
      </c>
      <c r="E108" s="4"/>
      <c r="F108" s="4"/>
      <c r="G108" s="4"/>
      <c r="H108" s="4"/>
      <c r="I108" s="4"/>
      <c r="J108" s="4"/>
      <c r="K108" s="4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thickBo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thickBot="1" x14ac:dyDescent="0.3">
      <c r="A110" s="4"/>
      <c r="B110" s="4" t="s">
        <v>105</v>
      </c>
      <c r="C110" s="5">
        <v>15</v>
      </c>
      <c r="D110" s="4" t="s">
        <v>8</v>
      </c>
      <c r="E110" s="4"/>
      <c r="F110" s="4"/>
      <c r="G110" s="4"/>
      <c r="H110" s="4"/>
      <c r="I110" s="4"/>
      <c r="J110" s="4"/>
      <c r="K110" s="4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thickBot="1" x14ac:dyDescent="0.3">
      <c r="A111" s="4"/>
      <c r="B111" s="4" t="s">
        <v>106</v>
      </c>
      <c r="C111" s="14">
        <v>87.5</v>
      </c>
      <c r="D111" s="4" t="s">
        <v>30</v>
      </c>
      <c r="E111" s="4"/>
      <c r="F111" s="4"/>
      <c r="G111" s="4"/>
      <c r="H111" s="4"/>
      <c r="I111" s="4"/>
      <c r="J111" s="4"/>
      <c r="K111" s="4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thickBot="1" x14ac:dyDescent="0.3">
      <c r="A112" s="4"/>
      <c r="B112" s="4" t="s">
        <v>107</v>
      </c>
      <c r="C112" s="5">
        <v>225</v>
      </c>
      <c r="D112" s="4" t="s">
        <v>30</v>
      </c>
      <c r="E112" s="4"/>
      <c r="F112" s="4"/>
      <c r="G112" s="4"/>
      <c r="H112" s="4"/>
      <c r="I112" s="4"/>
      <c r="J112" s="4"/>
      <c r="K112" s="4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thickBot="1" x14ac:dyDescent="0.3">
      <c r="A114" s="4" t="s">
        <v>110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5" customHeight="1" thickBot="1" x14ac:dyDescent="0.3">
      <c r="A115" s="4"/>
      <c r="B115" s="4" t="s">
        <v>111</v>
      </c>
      <c r="C115" s="11">
        <v>2.3769999999999998</v>
      </c>
      <c r="D115" s="4" t="s">
        <v>8</v>
      </c>
      <c r="E115" s="16" t="s">
        <v>113</v>
      </c>
      <c r="F115" s="16"/>
      <c r="G115" s="16"/>
      <c r="H115" s="4"/>
      <c r="I115" s="4"/>
      <c r="J115" s="4"/>
      <c r="K115" s="4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5" customHeight="1" thickBot="1" x14ac:dyDescent="0.3">
      <c r="A116" s="4"/>
      <c r="B116" s="4" t="s">
        <v>112</v>
      </c>
      <c r="C116" s="11">
        <v>0.34799999999999998</v>
      </c>
      <c r="D116" s="4" t="s">
        <v>8</v>
      </c>
      <c r="E116" s="16" t="s">
        <v>113</v>
      </c>
      <c r="F116" s="16"/>
      <c r="G116" s="16"/>
      <c r="H116" s="4"/>
      <c r="I116" s="4"/>
      <c r="J116" s="4"/>
      <c r="K116" s="4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1" customHeight="1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1" customHeight="1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5" customHeight="1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5" customHeight="1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5" customHeight="1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thickBo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" customHeight="1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" customHeight="1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" customHeight="1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" customHeight="1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" customHeight="1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" customHeight="1" thickBo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" customHeight="1" thickBo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" customHeight="1" thickBo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" customHeight="1" thickBo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" customHeight="1" thickBo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" customHeight="1" thickBo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" customHeight="1" thickBo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" customHeight="1" thickBo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" customHeight="1" thickBo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" customHeight="1" thickBo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" customHeight="1" thickBo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" customHeight="1" thickBo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" customHeight="1" thickBo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" customHeight="1" thickBo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" customHeight="1" thickBo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" customHeight="1" thickBo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" customHeight="1" thickBo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" customHeight="1" thickBo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" customHeight="1" thickBo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" customHeight="1" thickBo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" customHeight="1" thickBo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" customHeight="1" thickBo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" customHeight="1" thickBo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" customHeight="1" thickBo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" customHeight="1" thickBo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" customHeight="1" thickBo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" customHeight="1" thickBo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" customHeight="1" thickBo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" customHeight="1" thickBo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" customHeight="1" thickBo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" customHeight="1" thickBo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" customHeight="1" thickBo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" customHeight="1" thickBo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" customHeight="1" thickBo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" customHeight="1" thickBo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" customHeight="1" thickBo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" customHeight="1" thickBo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" customHeight="1" thickBo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" customHeight="1" thickBo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" customHeight="1" thickBo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" customHeight="1" thickBo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5" customHeight="1" thickBo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5" customHeight="1" thickBo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5" customHeight="1" thickBo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5" customHeight="1" thickBo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5" customHeight="1" thickBo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5" customHeight="1" thickBo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5" customHeight="1" thickBo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5" customHeight="1" thickBo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5" customHeight="1" thickBo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5" customHeight="1" thickBo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5" customHeight="1" thickBo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" customHeight="1" thickBo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5" customHeight="1" thickBo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5" customHeight="1" thickBo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5" customHeight="1" thickBo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5" customHeight="1" thickBo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5" customHeight="1" thickBo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5" customHeight="1" thickBo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5" customHeight="1" thickBo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5" customHeight="1" thickBo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5" customHeight="1" thickBo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5" customHeight="1" thickBo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5" customHeight="1" thickBo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5" customHeight="1" thickBo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5" customHeight="1" thickBo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5" customHeight="1" thickBo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5" customHeight="1" thickBo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5" customHeight="1" thickBo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5" customHeight="1" thickBo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5" customHeight="1" thickBo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5" customHeight="1" thickBo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</sheetData>
  <mergeCells count="8">
    <mergeCell ref="A78:B78"/>
    <mergeCell ref="E115:G115"/>
    <mergeCell ref="E116:G116"/>
    <mergeCell ref="A1:B1"/>
    <mergeCell ref="A3:B3"/>
    <mergeCell ref="E4:F4"/>
    <mergeCell ref="F57:G57"/>
    <mergeCell ref="F71:H7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Giving Castberg</dc:creator>
  <cp:lastModifiedBy>Storm Giving Castberg</cp:lastModifiedBy>
  <dcterms:created xsi:type="dcterms:W3CDTF">2024-10-24T07:29:54Z</dcterms:created>
  <dcterms:modified xsi:type="dcterms:W3CDTF">2025-05-29T13:57:14Z</dcterms:modified>
</cp:coreProperties>
</file>