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Ejendomsservice\DeViKa\A Mødebestillinger\2024 - mødeforplejning\19\"/>
    </mc:Choice>
  </mc:AlternateContent>
  <xr:revisionPtr revIDLastSave="0" documentId="8_{5327FA3A-4DD9-488E-B334-8AB5E3B5ACCD}" xr6:coauthVersionLast="36" xr6:coauthVersionMax="36" xr10:uidLastSave="{00000000-0000-0000-0000-000000000000}"/>
  <bookViews>
    <workbookView xWindow="0" yWindow="0" windowWidth="23040" windowHeight="9060" activeTab="2" xr2:uid="{00000000-000D-0000-FFFF-FFFF00000000}"/>
  </bookViews>
  <sheets>
    <sheet name="Mandag" sheetId="1" r:id="rId1"/>
    <sheet name="Tirsdag" sheetId="2" r:id="rId2"/>
    <sheet name="Onsdag" sheetId="3" r:id="rId3"/>
    <sheet name="Torsdag" sheetId="4" r:id="rId4"/>
    <sheet name="Fredag" sheetId="5" r:id="rId5"/>
    <sheet name="FirstPass0" sheetId="6" r:id="rId10"/>
    <sheet name="FirstPass1" sheetId="7" r:id="rId11"/>
    <sheet name="FirstPass2" sheetId="8" r:id="rId12"/>
    <sheet name="FirstPass3" sheetId="9" r:id="rId13"/>
    <sheet name="FirstPass4" sheetId="10" r:id="rId14"/>
    <sheet name="SecondPass0" sheetId="11" r:id="rId15"/>
    <sheet name="ThirdPass0" sheetId="12" r:id="rId16"/>
    <sheet name="SecondPass1" sheetId="13" r:id="rId17"/>
    <sheet name="ThirdPass1" sheetId="14" r:id="rId18"/>
    <sheet name="SecondPass2" sheetId="15" r:id="rId19"/>
    <sheet name="ThirdPass2" sheetId="16" r:id="rId20"/>
    <sheet name="SecondPass3" sheetId="17" r:id="rId21"/>
    <sheet name="ThirdPass3" sheetId="18" r:id="rId22"/>
    <sheet name="SecondPass4" sheetId="19" r:id="rId23"/>
    <sheet name="ThirdPass4" sheetId="20" r:id="rId24"/>
  </sheets>
  <definedNames>
    <definedName name="_xlnm.Print_Area" localSheetId="5">FirstPass0!$A$1:$H$47</definedName>
    <definedName name="_xlnm.Print_Area" localSheetId="6">FirstPass1!$A$1:$H$43</definedName>
    <definedName name="_xlnm.Print_Area" localSheetId="0">Mandag!$A$1:$H$47</definedName>
    <definedName name="_xlnm.Print_Area" localSheetId="10">SecondPass0!$A$1:$H$47</definedName>
    <definedName name="_xlnm.Print_Area" localSheetId="12">SecondPass1!$A$1:$H$43</definedName>
    <definedName name="_xlnm.Print_Area" localSheetId="1">Tirsdag!$A$1:$H$43</definedName>
  </definedNames>
  <calcPr calcId="191029" fullCalcOnLoad="1" fullPrecision="1"/>
</workbook>
</file>

<file path=xl/sharedStrings.xml><?xml version="1.0" encoding="utf-8"?>
<sst xmlns="http://schemas.openxmlformats.org/spreadsheetml/2006/main" count="92" uniqueCount="92">
  <si>
    <t>Rekvisition til DeViKas Bageri gældende fra 1. januar 2023</t>
  </si>
  <si>
    <t xml:space="preserve">DeVika Sønderbo, Curdslund 2, 3700 Rønne, Tlf: 56926590                     DK-ØKO-100  </t>
  </si>
  <si>
    <t>Bestillingsdato:</t>
  </si>
  <si>
    <t>Leveringsdato og klokkeslæt:</t>
  </si>
  <si>
    <t>Kristi himmel fart</t>
  </si>
  <si>
    <t>Bestilt af:</t>
  </si>
  <si>
    <t>Gitte Pedersen</t>
  </si>
  <si>
    <t>Telefon:</t>
  </si>
  <si>
    <t>Evt. bemærkninger vedr. leverancen:</t>
  </si>
  <si>
    <t>Leveringssted:</t>
  </si>
  <si>
    <t>BOH</t>
  </si>
  <si>
    <t>Regning sendes til: navn -Ean - adresse m.m</t>
  </si>
  <si>
    <r>
      <rPr>
        <rFont val="Calibri"/>
        <family val="2"/>
        <b/>
        <color theme="1"/>
        <sz val="12"/>
      </rPr>
      <t>CVR</t>
    </r>
    <r>
      <rPr>
        <rFont val="Calibri"/>
        <family val="2"/>
        <color theme="1"/>
        <sz val="12"/>
      </rPr>
      <t xml:space="preserve"> nummer eller </t>
    </r>
    <r>
      <rPr>
        <rFont val="Calibri"/>
        <family val="2"/>
        <b/>
        <color theme="1"/>
        <sz val="12"/>
      </rPr>
      <t>CPR</t>
    </r>
    <r>
      <rPr>
        <rFont val="Calibri"/>
        <family val="2"/>
        <color theme="1"/>
        <sz val="12"/>
      </rPr>
      <t xml:space="preserve"> nummer</t>
    </r>
  </si>
  <si>
    <t>Varens Art</t>
  </si>
  <si>
    <t>Vægt</t>
  </si>
  <si>
    <t xml:space="preserve">Stk.  pris</t>
  </si>
  <si>
    <t>Antal</t>
  </si>
  <si>
    <t>Samlet pris</t>
  </si>
  <si>
    <t>Ikke øko vægt</t>
  </si>
  <si>
    <t>Øko vægt</t>
  </si>
  <si>
    <t>Bemærkning</t>
  </si>
  <si>
    <t>Rugbrød, softkerne, økologisk</t>
  </si>
  <si>
    <t>Rugbrød, uden kerner, økologisk</t>
  </si>
  <si>
    <t>Bestilles</t>
  </si>
  <si>
    <t>Sigtebrød, økologisk</t>
  </si>
  <si>
    <t>Franskbrød, økologisk</t>
  </si>
  <si>
    <t>Dagens grovbrød, økologisk</t>
  </si>
  <si>
    <t>Dagens koldhævede brød, økologisk</t>
  </si>
  <si>
    <t>Morgenbrød, blandet, økologisk</t>
  </si>
  <si>
    <t>Ostebolle, økologisk</t>
  </si>
  <si>
    <t>Min.10 stk</t>
  </si>
  <si>
    <t>Thebirkes</t>
  </si>
  <si>
    <t>Grov thebirkes</t>
  </si>
  <si>
    <t>Frøsnapper</t>
  </si>
  <si>
    <t>Crossiant med chokolade</t>
  </si>
  <si>
    <t>Foccaciabolle, økologisk</t>
  </si>
  <si>
    <t>Ciabatta, sandwichbolle, økologisk</t>
  </si>
  <si>
    <t>Burgerbolle, grov, økologisk</t>
  </si>
  <si>
    <t>Pølsehorn</t>
  </si>
  <si>
    <t>Pizzabolle, skinke eller pepperoni</t>
  </si>
  <si>
    <t>Muslibarer (én kasse med 12 stk)</t>
  </si>
  <si>
    <t>Dagens Wienerbrød</t>
  </si>
  <si>
    <t>Chokoladekage (50 stykker)</t>
  </si>
  <si>
    <t>Bradepandekage (50 stykker)</t>
  </si>
  <si>
    <t>Kringle (10 personer)</t>
  </si>
  <si>
    <t>Flødeskumskage</t>
  </si>
  <si>
    <t>Kransekagestykker, små</t>
  </si>
  <si>
    <t>Jordbærkager</t>
  </si>
  <si>
    <r>
      <rPr>
        <rFont val="Calibri"/>
        <family val="2"/>
        <b/>
        <i/>
        <sz val="11"/>
      </rPr>
      <t xml:space="preserve">Andre ønsker </t>
    </r>
    <r>
      <rPr>
        <rFont val="Calibri"/>
        <family val="2"/>
        <i/>
        <sz val="11"/>
      </rPr>
      <t>kan aftales og bestilles ved henvendelse til bageriet.</t>
    </r>
  </si>
  <si>
    <t>Bagværk med økologisk mærke er bagt udelukkende på økologisk og fortrinvis Bornholmsk mel</t>
  </si>
  <si>
    <t>total uden moms</t>
  </si>
  <si>
    <t>ikke øko</t>
  </si>
  <si>
    <t>øko</t>
  </si>
  <si>
    <t>Moms</t>
  </si>
  <si>
    <t>Udgift i alt</t>
  </si>
  <si>
    <r>
      <t xml:space="preserve">Rekvisitionen skal være bageriet i hænde </t>
    </r>
    <r>
      <rPr>
        <rFont val="Arial"/>
        <family val="2"/>
        <b/>
        <sz val="12"/>
      </rPr>
      <t>senest dagen før kl. 9.00</t>
    </r>
    <r>
      <rPr>
        <rFont val="Arial"/>
        <family val="2"/>
        <sz val="12"/>
      </rPr>
      <t>.</t>
    </r>
  </si>
  <si>
    <r>
      <t xml:space="preserve">Til weekend/helligdage samt større arrangementer bestilles skriftligt </t>
    </r>
    <r>
      <rPr>
        <rFont val="Arial"/>
        <family val="2"/>
        <b/>
        <sz val="12"/>
      </rPr>
      <t>senest 1 uge før</t>
    </r>
    <r>
      <rPr>
        <rFont val="Arial"/>
        <family val="2"/>
        <sz val="12"/>
      </rPr>
      <t>.</t>
    </r>
  </si>
  <si>
    <t xml:space="preserve">Blanketten sendes som vedhæftet fil til : </t>
  </si>
  <si>
    <t>devikasoenderbo@brk.dk</t>
  </si>
  <si>
    <t>Tirsdag d 7/5</t>
  </si>
  <si>
    <t xml:space="preserve">Brownie  Bradepandekage</t>
  </si>
  <si>
    <t>Macarones</t>
  </si>
  <si>
    <t>Devikasoenderbo@brk.dk</t>
  </si>
  <si>
    <t>Onsdag d 8/5</t>
  </si>
  <si>
    <t>Jordbærkage</t>
  </si>
  <si>
    <t>Kransekage. Nougat og pistace</t>
  </si>
  <si>
    <t>Mandag d6/5</t>
  </si>
  <si>
    <t>Fredag d10/5</t>
  </si>
  <si>
    <t>6% filler,31% containsProductNr,62% containsAmount,</t>
  </si>
  <si>
    <t>5% filler,10% containsTotalMass,10% containsSingleMass,52% isInteger,10% containsProductNr,10% containsAmount,</t>
  </si>
  <si>
    <t>9% filler,90% productNameHeader,</t>
  </si>
  <si>
    <t>4% filler,22% containsTotalMass,22% containsSingleMass,45% isDecimal,4% containsAmount,</t>
  </si>
  <si>
    <t>9% filler,90% NrHeader,</t>
  </si>
  <si>
    <t>4% filler,47% SingleMassHeader,47% TotalMassHeader,</t>
  </si>
  <si>
    <t>4% filler,47% containsProduct,47% QuantityHeader,</t>
  </si>
  <si>
    <t>9% filler,90% QuantityHeader,</t>
  </si>
  <si>
    <t>9% filler,90% containsProduct,</t>
  </si>
  <si>
    <t>3% filler,19% containsProductNr,38% containsAmount,38% QuantityHeader,</t>
  </si>
  <si>
    <t>2% filler,27% containsProduct,13% containsProductNr,27% containsAmount,27% QuantityHeader,</t>
  </si>
  <si>
    <t>3% filler,38% containsProduct,19% containsProductNr,38% containsAmount,</t>
  </si>
  <si>
    <t xml:space="preserve">PRODUKT 1, </t>
  </si>
  <si>
    <t>STK. MASSE 3, TOTAL MASSE 3</t>
  </si>
  <si>
    <t xml:space="preserve">ANTAL 1, </t>
  </si>
  <si>
    <t>varenavn oplyst</t>
  </si>
  <si>
    <t>vare</t>
  </si>
  <si>
    <t>ingrediens</t>
  </si>
  <si>
    <t>kategori</t>
  </si>
  <si>
    <t>Vare Nr.</t>
  </si>
  <si>
    <t>Masse per styk</t>
  </si>
  <si>
    <t>antal</t>
  </si>
  <si>
    <t>Samlet masse</t>
  </si>
  <si>
    <t>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</si>
</sst>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_);[Red]\(0\)"/>
  </numFmts>
  <fonts count="14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mediumGray">
        <bgColor theme="8" tint="0.3999755851924192"/>
      </patternFill>
    </fill>
    <fill>
      <patternFill patternType="solid">
        <fgColor rgb="FF0F08A6" tint="0.3999755851924192"/>
        <bgColor indexed="64"/>
      </patternFill>
    </fill>
    <fill>
      <patternFill patternType="solid">
        <fgColor rgb="FF0F08A6"/>
      </patternFill>
    </fill>
    <fill>
      <patternFill patternType="solid">
        <fgColor rgb="FF8D4651"/>
      </patternFill>
    </fill>
    <fill>
      <patternFill patternType="solid">
        <fgColor rgb="FF99E48D"/>
      </patternFill>
    </fill>
    <fill>
      <patternFill patternType="solid">
        <fgColor rgb="FFD8D34A"/>
      </patternFill>
    </fill>
    <fill>
      <patternFill patternType="solid">
        <fgColor rgb="FFFE9D79"/>
      </patternFill>
    </fill>
    <fill>
      <patternFill patternType="solid">
        <fgColor rgb="FFFEB8C2"/>
      </patternFill>
    </fill>
    <fill>
      <patternFill patternType="solid">
        <fgColor rgb="FF0BBC7E"/>
      </patternFill>
    </fill>
    <fill>
      <patternFill patternType="solid">
        <fgColor rgb="FF16F3F2"/>
      </patternFill>
    </fill>
    <fill>
      <patternFill patternType="solid">
        <fgColor rgb="FFFEB8C2"/>
        <bgColor indexed="64"/>
      </patternFill>
    </fill>
    <fill>
      <patternFill patternType="solid">
        <fgColor rgb="FF16800A"/>
      </patternFill>
    </fill>
    <fill>
      <patternFill patternType="solid">
        <fgColor rgb="FF0967C8"/>
      </patternFill>
    </fill>
    <fill>
      <patternFill patternType="solid">
        <fgColor rgb="FF066D90"/>
      </patternFill>
    </fill>
    <fill>
      <patternFill patternType="solid">
        <fgColor rgb="FF093666"/>
      </patternFill>
    </fill>
    <fill>
      <patternFill patternType="solid">
        <fgColor rgb="FF16800A" tint="0.3999755851924192"/>
        <bgColor indexed="64"/>
      </patternFill>
    </fill>
    <fill>
      <patternFill patternType="solid">
        <fgColor rgb="FF8D4651"/>
        <bgColor indexed="64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  <fill>
      <patternFill patternType="solid">
        <fgColor rgb="FF0064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applyNumberFormat="0" fontId="11" applyFont="1" fillId="0" applyFill="0" borderId="0" applyBorder="0" applyProtection="0" applyAlignment="0"/>
  </cellStyleXfs>
  <cellXfs count="185">
    <xf numFmtId="0" fontId="0" fillId="0" borderId="0" xfId="0"/>
    <xf numFmtId="0" fontId="2" applyFont="1" fillId="0" borderId="2" applyBorder="1" xfId="0" applyProtection="1" applyAlignment="1">
      <alignment horizontal="left"/>
    </xf>
    <xf numFmtId="0" fontId="3" applyFont="1" fillId="2" applyFill="1" borderId="2" applyBorder="1" xfId="0" applyProtection="1" applyAlignment="1">
      <alignment horizontal="left"/>
    </xf>
    <xf numFmtId="0" fontId="2" applyFont="1" fillId="0" borderId="3" applyBorder="1" xfId="0" applyProtection="1" applyAlignment="1">
      <alignment horizontal="left"/>
    </xf>
    <xf numFmtId="0" fontId="5" applyFont="1" fillId="0" borderId="7" applyBorder="1" xfId="0" applyProtection="1" applyAlignment="1">
      <alignment horizontal="center"/>
    </xf>
    <xf numFmtId="0" fontId="5" applyFont="1" fillId="0" borderId="4" applyBorder="1" xfId="0" applyProtection="1"/>
    <xf numFmtId="2" applyNumberFormat="1" fontId="5" applyFont="1" fillId="0" borderId="2" applyBorder="1" xfId="0" applyProtection="1" applyAlignment="1">
      <alignment horizontal="center"/>
    </xf>
    <xf numFmtId="0" fontId="5" applyFont="1" fillId="0" borderId="2" applyBorder="1" xfId="0" applyProtection="1" applyAlignment="1">
      <alignment horizontal="center"/>
      <protection locked="0"/>
    </xf>
    <xf numFmtId="0" fontId="5" applyFont="1" fillId="0" borderId="2" applyBorder="1" xfId="0" applyProtection="1" applyAlignment="1">
      <alignment horizontal="left"/>
      <protection locked="0"/>
    </xf>
    <xf numFmtId="0" fontId="5" applyFont="1" fillId="0" applyFill="1" borderId="2" applyBorder="1" xfId="0" applyProtection="1"/>
    <xf numFmtId="0" fontId="5" applyFont="1" fillId="0" borderId="2" applyBorder="1" xfId="0" applyProtection="1" applyAlignment="1">
      <alignment horizontal="left"/>
    </xf>
    <xf numFmtId="2" applyNumberFormat="1" fontId="6" applyFont="1" fillId="0" borderId="6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left"/>
    </xf>
    <xf numFmtId="0" fontId="5" applyFont="1" fillId="0" borderId="10" applyBorder="1" xfId="0" applyProtection="1" applyAlignment="1">
      <alignment horizontal="left"/>
    </xf>
    <xf numFmtId="0" fontId="5" applyFont="1" fillId="0" borderId="2" applyBorder="1" xfId="0" applyProtection="1"/>
    <xf numFmtId="164" applyNumberFormat="1" fontId="5" applyFont="1" fillId="0" borderId="2" applyBorder="1" xfId="0" applyProtection="1"/>
    <xf numFmtId="0" fontId="0" fillId="0" borderId="6" applyBorder="1" xfId="0"/>
    <xf numFmtId="2" applyNumberFormat="1" fontId="6" applyFont="1" fillId="0" borderId="10" applyBorder="1" xfId="0" applyProtection="1" applyAlignment="1">
      <alignment horizontal="center"/>
    </xf>
    <xf numFmtId="0" fontId="5" applyFont="1" fillId="0" borderId="3" applyBorder="1" xfId="0" applyProtection="1" applyAlignment="1">
      <alignment horizontal="center"/>
      <protection locked="0"/>
    </xf>
    <xf numFmtId="0" fontId="5" applyFont="1" fillId="0" borderId="3" applyBorder="1" xfId="0" applyProtection="1" applyAlignment="1">
      <alignment horizontal="left"/>
      <protection locked="0"/>
    </xf>
    <xf numFmtId="164" applyNumberFormat="1" fontId="5" applyFont="1" fillId="0" borderId="2" applyBorder="1" xfId="0" applyProtection="1">
      <protection locked="0"/>
    </xf>
    <xf numFmtId="0" fontId="5" applyFont="1" fillId="0" borderId="2" applyBorder="1" xfId="0" applyProtection="1" applyAlignment="1">
      <alignment horizontal="center" wrapText="1"/>
      <protection locked="0"/>
    </xf>
    <xf numFmtId="0" fontId="0" fillId="0" borderId="0" xfId="0"/>
    <xf numFmtId="0" fontId="2" applyFont="1" fillId="0" borderId="4" applyBorder="1" xfId="0" applyProtection="1" applyAlignment="1">
      <alignment horizontal="left"/>
    </xf>
    <xf numFmtId="0" fontId="3" applyFont="1" fillId="2" applyFill="1" borderId="4" applyBorder="1" xfId="0" applyProtection="1" applyAlignment="1">
      <alignment horizontal="left"/>
    </xf>
    <xf numFmtId="0" fontId="5" applyFont="1" fillId="0" borderId="10" applyBorder="1" xfId="0" applyProtection="1" applyAlignment="1">
      <alignment horizontal="right"/>
    </xf>
    <xf numFmtId="0" fontId="5" applyFont="1" fillId="0" borderId="7" applyBorder="1" xfId="0" applyProtection="1" applyAlignment="1">
      <alignment horizontal="center" wrapText="1"/>
    </xf>
    <xf numFmtId="2" applyNumberFormat="1" fontId="5" applyFont="1" fillId="0" borderId="7" applyBorder="1" xfId="0" applyProtection="1" applyAlignment="1">
      <alignment horizontal="center" wrapText="1"/>
    </xf>
    <xf numFmtId="164" applyNumberFormat="1" fontId="5" applyFont="1" fillId="0" borderId="8" applyBorder="1" xfId="0" applyProtection="1" applyAlignment="1">
      <alignment horizontal="center" wrapText="1"/>
    </xf>
    <xf numFmtId="165" applyNumberFormat="1" fontId="5" applyFont="1" fillId="0" borderId="2" applyBorder="1" xfId="0" applyProtection="1"/>
    <xf numFmtId="164" applyNumberFormat="1" fontId="5" applyFont="1" fillId="0" borderId="2" applyBorder="1" xfId="0" applyProtection="1" applyAlignment="1">
      <alignment horizontal="center" vertical="center"/>
    </xf>
    <xf numFmtId="164" applyNumberFormat="1" fontId="5" applyFont="1" fillId="3" applyFill="1" borderId="2" applyBorder="1" xfId="0" applyProtection="1"/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/>
    <xf numFmtId="0" fontId="5" applyFont="1" fillId="0" applyFill="1" borderId="2" applyBorder="1" xfId="0" applyProtection="1" applyAlignment="1">
      <alignment horizontal="right"/>
    </xf>
    <xf numFmtId="164" applyNumberFormat="1" fontId="5" applyFont="1" fillId="5" applyFill="1" borderId="8" applyBorder="1" xfId="0" applyProtection="1" applyAlignment="1">
      <alignment horizontal="center" wrapText="1"/>
    </xf>
    <xf numFmtId="165" applyNumberFormat="1" fontId="5" applyFont="1" fillId="4" applyFill="1" borderId="2" applyBorder="1" xfId="0" applyProtection="1">
      <protection locked="0"/>
    </xf>
    <xf numFmtId="0" fontId="0" fillId="0" borderId="0" xfId="0"/>
    <xf numFmtId="0" fontId="5" applyFont="1" fillId="0" borderId="2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0" fillId="0" borderId="0" xfId="0" applyAlignment="1">
      <alignment wrapText="1"/>
    </xf>
    <xf numFmtId="2" applyNumberFormat="1" fontId="5" applyFont="1" fillId="0" borderId="6" applyBorder="1" xfId="0" applyProtection="1" applyAlignment="1">
      <alignment horizontal="center"/>
    </xf>
    <xf numFmtId="0" fontId="7" applyFont="1" fillId="5" applyFill="1" borderId="0" applyBorder="1" xfId="0" applyProtection="1" applyAlignment="1">
      <alignment vertical="center"/>
    </xf>
    <xf numFmtId="0" fontId="0" fillId="5" applyFill="1" borderId="0" applyBorder="1" xfId="0"/>
    <xf numFmtId="0" fontId="5" applyFont="1" fillId="5" applyFill="1" borderId="0" applyBorder="1" xfId="0" applyProtection="1"/>
    <xf numFmtId="2" applyNumberFormat="1" fontId="5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center"/>
      <protection locked="0"/>
    </xf>
    <xf numFmtId="164" applyNumberFormat="1" fontId="5" applyFont="1" fillId="5" applyFill="1" borderId="0" applyBorder="1" xfId="0" applyProtection="1"/>
    <xf numFmtId="165" applyNumberFormat="1" fontId="5" applyFont="1" fillId="5" applyFill="1" borderId="0" applyBorder="1" xfId="0" applyProtection="1"/>
    <xf numFmtId="0" fontId="5" applyFont="1" fillId="5" applyFill="1" borderId="0" applyBorder="1" xfId="0" applyProtection="1" applyAlignment="1">
      <alignment horizontal="right"/>
    </xf>
    <xf numFmtId="0" fontId="5" applyFont="1" fillId="5" applyFill="1" borderId="0" applyBorder="1" xfId="0" applyProtection="1" applyAlignment="1">
      <alignment horizontal="left"/>
    </xf>
    <xf numFmtId="2" applyNumberFormat="1" fontId="6" applyFont="1" fillId="5" applyFill="1" borderId="0" applyBorder="1" xfId="0" applyProtection="1" applyAlignment="1">
      <alignment horizontal="center"/>
    </xf>
    <xf numFmtId="0" fontId="5" applyFont="1" fillId="5" applyFill="1" borderId="0" applyBorder="1" xfId="0" applyProtection="1" applyAlignment="1">
      <alignment horizontal="left"/>
      <protection locked="0"/>
    </xf>
    <xf numFmtId="0" fontId="13" applyFont="1" fillId="5" applyFill="1" borderId="0" applyBorder="1" xfId="0" applyProtection="1" applyAlignment="1">
      <alignment vertical="center"/>
      <protection locked="0"/>
    </xf>
    <xf numFmtId="0" fontId="12" applyFont="1" fillId="5" applyFill="1" borderId="0" applyBorder="1" xfId="0"/>
    <xf numFmtId="0" fontId="0" fillId="5" applyFill="1" borderId="0" applyBorder="1" xfId="0" applyAlignment="1">
      <alignment wrapText="1"/>
    </xf>
    <xf numFmtId="164" applyNumberFormat="1" fontId="5" applyFont="1" fillId="5" applyFill="1" borderId="0" applyBorder="1" xfId="0" applyProtection="1" applyAlignment="1">
      <alignment horizontal="center" vertical="center"/>
    </xf>
    <xf numFmtId="164" applyNumberFormat="1" fontId="5" applyFont="1" fillId="5" applyFill="1" borderId="0" applyBorder="1" xfId="0" applyProtection="1">
      <protection locked="0"/>
    </xf>
    <xf numFmtId="165" applyNumberFormat="1" fontId="5" applyFont="1" fillId="5" applyFill="1" borderId="0" applyBorder="1" xfId="0" applyProtection="1">
      <protection locked="0"/>
    </xf>
    <xf numFmtId="0" fontId="13" applyFont="1" fillId="6" applyFill="1" borderId="11" applyBorder="1" xfId="0" applyProtection="1" applyAlignment="1">
      <alignment vertical="center"/>
      <protection locked="0"/>
    </xf>
    <xf numFmtId="0" fontId="12" applyFont="1" fillId="6" applyFill="1" borderId="0" xfId="0"/>
    <xf numFmtId="0" fontId="7" applyFont="1" fillId="6" applyFill="1" borderId="0" applyBorder="1" xfId="0" applyProtection="1" applyAlignment="1">
      <alignment vertical="center"/>
    </xf>
    <xf numFmtId="0" fontId="9" applyFont="1" fillId="6" applyFill="1" borderId="0" applyBorder="1" xfId="0" applyProtection="1"/>
    <xf numFmtId="0" fontId="5" applyFont="1" fillId="6" applyFill="1" borderId="0" xfId="0" applyProtection="1" applyAlignment="1">
      <alignment horizontal="center"/>
    </xf>
    <xf numFmtId="0" fontId="5" applyFont="1" fillId="6" applyFill="1" borderId="0" xfId="0" applyProtection="1"/>
    <xf numFmtId="0" fontId="0" fillId="6" applyFill="1" borderId="0" xfId="0" applyProtection="1" applyAlignment="1">
      <alignment horizontal="center"/>
    </xf>
    <xf numFmtId="0" fontId="0" fillId="6" applyFill="1" borderId="0" xfId="0" applyProtection="1"/>
    <xf numFmtId="0" fontId="10" applyFont="1" fillId="6" applyFill="1" borderId="1" applyBorder="1" xfId="0" applyProtection="1" applyAlignment="1">
      <alignment horizontal="center" wrapText="1"/>
    </xf>
    <xf numFmtId="0" fontId="0" fillId="6" applyFill="1" borderId="1" applyBorder="1" xfId="0" applyProtection="1"/>
    <xf numFmtId="0" fontId="10" applyFont="1" fillId="6" applyFill="1" borderId="1" applyBorder="1" xfId="0" applyProtection="1" applyAlignment="1">
      <alignment horizontal="right"/>
    </xf>
    <xf numFmtId="0" fontId="11" applyFont="1" fillId="6" applyFill="1" borderId="1" applyBorder="1" xfId="1" applyProtection="1" applyAlignment="1"/>
    <xf numFmtId="0" fontId="0" fillId="6" applyFill="1" borderId="1" applyBorder="1" xfId="0" applyProtection="1" applyAlignment="1">
      <alignment horizontal="center"/>
    </xf>
    <xf numFmtId="0" fontId="0" fillId="6" applyFill="1" borderId="0" xfId="0"/>
    <xf numFmtId="0" fontId="0" fillId="0" borderId="0" xfId="0"/>
    <xf numFmtId="0" fontId="0" fillId="0" borderId="2" applyBorder="1" xfId="0" applyAlignment="1">
      <alignment horizontal="center"/>
    </xf>
    <xf numFmtId="0" fontId="5" applyFont="1" fillId="0" borderId="4" applyBorder="1" xfId="0" applyProtection="1" applyAlignment="1">
      <alignment horizontal="right"/>
    </xf>
    <xf numFmtId="0" fontId="5" applyFont="1" fillId="0" borderId="6" applyBorder="1" xfId="0" applyProtection="1" applyAlignment="1">
      <alignment horizontal="right"/>
    </xf>
    <xf numFmtId="0" fontId="5" applyFont="1" fillId="0" borderId="3" applyBorder="1" xfId="0" applyProtection="1" applyAlignment="1">
      <alignment horizontal="center" vertical="center"/>
      <protection locked="0"/>
    </xf>
    <xf numFmtId="0" fontId="5" applyFont="1" fillId="0" borderId="9" applyBorder="1" xfId="0" applyProtection="1" applyAlignment="1">
      <alignment horizontal="center" vertical="center"/>
      <protection locked="0"/>
    </xf>
    <xf numFmtId="0" fontId="5" applyFont="1" fillId="0" borderId="7" applyBorder="1" xfId="0" applyProtection="1" applyAlignment="1">
      <alignment horizontal="center" vertical="center"/>
      <protection locked="0"/>
    </xf>
    <xf numFmtId="0" fontId="4" applyFont="1" fillId="0" borderId="4" applyBorder="1" xfId="0" applyProtection="1" applyAlignment="1">
      <alignment horizontal="center"/>
      <protection locked="0"/>
    </xf>
    <xf numFmtId="0" fontId="4" applyFont="1" fillId="0" borderId="5" applyBorder="1" xfId="0" applyProtection="1" applyAlignment="1">
      <alignment horizontal="center"/>
      <protection locked="0"/>
    </xf>
    <xf numFmtId="0" fontId="4" applyFont="1" fillId="0" borderId="6" applyBorder="1" xfId="0" applyProtection="1" applyAlignment="1">
      <alignment horizontal="center"/>
      <protection locked="0"/>
    </xf>
    <xf numFmtId="16" applyNumberFormat="1" fontId="2" applyFont="1" fillId="0" borderId="4" applyBorder="1" xfId="0" applyProtection="1" applyAlignment="1">
      <alignment horizontal="center"/>
    </xf>
    <xf numFmtId="0" fontId="2" applyFont="1" fillId="0" borderId="5" applyBorder="1" xfId="0" applyProtection="1" applyAlignment="1">
      <alignment horizontal="center"/>
    </xf>
    <xf numFmtId="0" fontId="2" applyFont="1" fillId="0" borderId="6" applyBorder="1" xfId="0" applyProtection="1" applyAlignment="1">
      <alignment horizontal="center"/>
    </xf>
    <xf numFmtId="0" fontId="1" applyFont="1" fillId="6" applyFill="1" borderId="0" applyBorder="1" xfId="0" applyProtection="1" applyAlignment="1">
      <alignment horizontal="center"/>
    </xf>
    <xf numFmtId="0" fontId="8" applyFont="1" fillId="6" applyFill="1" borderId="1" applyBorder="1" xfId="0" applyProtection="1" applyAlignment="1">
      <alignment horizontal="center" vertical="center"/>
    </xf>
    <xf numFmtId="0" fontId="0" fillId="7" applyFill="1" borderId="2" applyBorder="1" xfId="0" applyAlignment="1">
      <alignment horizontal="center"/>
    </xf>
    <xf numFmtId="0" fontId="2" applyFont="1" fillId="0" borderId="4" applyBorder="1" xfId="0" applyProtection="1" applyAlignment="1">
      <alignment horizontal="center"/>
    </xf>
    <xf numFmtId="0" fontId="3" applyFont="1" fillId="2" applyFill="1" borderId="4" applyBorder="1" xfId="0" applyProtection="1" applyAlignment="1">
      <alignment horizontal="center"/>
    </xf>
    <xf numFmtId="0" fontId="3" applyFont="1" fillId="2" applyFill="1" borderId="5" applyBorder="1" xfId="0" applyProtection="1" applyAlignment="1">
      <alignment horizontal="center"/>
    </xf>
    <xf numFmtId="0" fontId="3" applyFont="1" fillId="2" applyFill="1" borderId="6" applyBorder="1" xfId="0" applyProtection="1" applyAlignment="1">
      <alignment horizontal="center"/>
    </xf>
    <xf numFmtId="1" applyNumberFormat="1" fontId="2" applyFont="1" fillId="0" borderId="4" applyBorder="1" xfId="0" applyProtection="1" applyAlignment="1">
      <alignment horizontal="center"/>
      <protection locked="0"/>
    </xf>
    <xf numFmtId="1" applyNumberFormat="1" fontId="2" applyFont="1" fillId="0" borderId="5" applyBorder="1" xfId="0" applyProtection="1" applyAlignment="1">
      <alignment horizontal="center"/>
      <protection locked="0"/>
    </xf>
    <xf numFmtId="1" applyNumberFormat="1" fontId="2" applyFont="1" fillId="0" borderId="6" applyBorder="1" xfId="0" applyProtection="1" applyAlignment="1">
      <alignment horizontal="center"/>
      <protection locked="0"/>
    </xf>
    <xf numFmtId="0" fontId="5" applyFont="1" fillId="5" applyFill="1" borderId="0" applyBorder="1" xfId="0" applyProtection="1" applyAlignment="1">
      <alignment horizontal="center" vertical="center"/>
      <protection locked="0"/>
    </xf>
    <xf numFmtId="0" fontId="0" fillId="5" applyFill="1" borderId="0" applyBorder="1" xfId="0"/>
    <xf numFmtId="0" fontId="0" fillId="5" applyFill="1" borderId="0" applyBorder="1" xfId="0" applyAlignment="1">
      <alignment horizontal="center"/>
    </xf>
    <xf numFmtId="0" fontId="5" applyFont="1" fillId="5" applyFill="1" borderId="0" applyBorder="1" xfId="0" applyProtection="1" applyAlignment="1">
      <alignment horizontal="right"/>
    </xf>
    <xf numFmtId="16" applyNumberFormat="1" fontId="4" applyFont="1" fillId="0" borderId="4" applyBorder="1" xfId="0" applyProtection="1" applyAlignment="1">
      <alignment horizontal="center"/>
      <protection locked="0"/>
    </xf>
    <xf numFmtId="0" fontId="11" applyFont="1" fillId="6" applyFill="1" borderId="0" applyBorder="1" xfId="1" applyProtection="1" applyAlignment="1">
      <alignment horizontal="center"/>
    </xf>
    <xf numFmtId="16" applyNumberFormat="1" fontId="2" applyFont="1" fillId="0" borderId="5" applyBorder="1" xfId="0" applyProtection="1" applyAlignment="1">
      <alignment horizontal="center"/>
    </xf>
    <xf numFmtId="0" fontId="1" applyFont="1" fillId="8" applyFill="1" borderId="0" applyBorder="1" xfId="0" applyProtection="1" applyAlignment="1">
      <alignment horizontal="center"/>
    </xf>
    <xf numFmtId="0" fontId="0" fillId="9" applyFill="1" borderId="0"/>
    <xf numFmtId="0" fontId="8" applyFont="1" fillId="8" applyFill="1" borderId="1" applyBorder="1" xfId="0" applyProtection="1" applyAlignment="1">
      <alignment horizontal="center" vertical="center"/>
    </xf>
    <xf numFmtId="16" applyNumberFormat="1" fontId="2" applyFont="1" fillId="9" applyFill="1" borderId="4" applyBorder="1" xfId="0" applyProtection="1" applyAlignment="1">
      <alignment horizontal="center"/>
    </xf>
    <xf numFmtId="0" fontId="4" applyFont="1" fillId="9" applyFill="1" borderId="4" applyBorder="1" xfId="0" applyProtection="1" applyAlignment="1">
      <alignment horizontal="center"/>
      <protection locked="0"/>
    </xf>
    <xf numFmtId="0" fontId="2" applyFont="1" fillId="10" applyFill="1" borderId="4" applyBorder="1" xfId="0" applyProtection="1" applyAlignment="1">
      <alignment horizontal="center"/>
    </xf>
    <xf numFmtId="0" fontId="0" fillId="10" applyFill="1" borderId="0"/>
    <xf numFmtId="0" fontId="2" applyFont="1" fillId="11" applyFill="1" borderId="2" applyBorder="1" xfId="0" applyProtection="1" applyAlignment="1">
      <alignment horizontal="left"/>
    </xf>
    <xf numFmtId="1" applyNumberFormat="1" fontId="2" applyFont="1" fillId="12" applyFill="1" borderId="4" applyBorder="1" xfId="0" applyProtection="1" applyAlignment="1">
      <alignment horizontal="center"/>
      <protection locked="0"/>
    </xf>
    <xf numFmtId="0" fontId="0" fillId="11" applyFill="1" borderId="0"/>
    <xf numFmtId="0" fontId="0" fillId="12" applyFill="1" borderId="0"/>
    <xf numFmtId="0" fontId="2" applyFont="1" fillId="13" applyFill="1" borderId="2" applyBorder="1" xfId="0" applyProtection="1" applyAlignment="1">
      <alignment horizontal="left"/>
    </xf>
    <xf numFmtId="0" fontId="0" fillId="13" applyFill="1" borderId="0"/>
    <xf numFmtId="0" fontId="5" applyFont="1" fillId="11" applyFill="1" borderId="7" applyBorder="1" xfId="0" applyProtection="1" applyAlignment="1">
      <alignment horizontal="center"/>
    </xf>
    <xf numFmtId="0" fontId="5" applyFont="1" fillId="14" applyFill="1" borderId="7" applyBorder="1" xfId="0" applyProtection="1" applyAlignment="1">
      <alignment horizontal="center" wrapText="1"/>
    </xf>
    <xf numFmtId="2" applyNumberFormat="1" fontId="5" applyFont="1" fillId="15" applyFill="1" borderId="7" applyBorder="1" xfId="0" applyProtection="1" applyAlignment="1">
      <alignment horizontal="center" wrapText="1"/>
    </xf>
    <xf numFmtId="0" fontId="5" applyFont="1" fillId="16" applyFill="1" borderId="7" applyBorder="1" xfId="0" applyProtection="1" applyAlignment="1">
      <alignment horizontal="center" wrapText="1"/>
    </xf>
    <xf numFmtId="164" applyNumberFormat="1" fontId="5" applyFont="1" fillId="15" applyFill="1" borderId="8" applyBorder="1" xfId="0" applyProtection="1" applyAlignment="1">
      <alignment horizontal="center" wrapText="1"/>
    </xf>
    <xf numFmtId="164" applyNumberFormat="1" fontId="5" applyFont="1" fillId="14" applyFill="1" borderId="8" applyBorder="1" xfId="0" applyProtection="1" applyAlignment="1">
      <alignment horizontal="center" wrapText="1"/>
    </xf>
    <xf numFmtId="164" applyNumberFormat="1" fontId="5" applyFont="1" fillId="17" applyFill="1" borderId="8" applyBorder="1" xfId="0" applyProtection="1" applyAlignment="1">
      <alignment horizontal="center" wrapText="1"/>
    </xf>
    <xf numFmtId="0" fontId="0" fillId="14" applyFill="1" borderId="0"/>
    <xf numFmtId="0" fontId="0" fillId="15" applyFill="1" borderId="0"/>
    <xf numFmtId="0" fontId="0" fillId="16" applyFill="1" borderId="0"/>
    <xf numFmtId="0" fontId="5" applyFont="1" fillId="18" applyFill="1" borderId="4" applyBorder="1" xfId="0" applyProtection="1"/>
    <xf numFmtId="0" fontId="5" applyFont="1" fillId="10" applyFill="1" borderId="4" applyBorder="1" xfId="0" applyProtection="1"/>
    <xf numFmtId="2" applyNumberFormat="1" fontId="5" applyFont="1" fillId="10" applyFill="1" borderId="2" applyBorder="1" xfId="0" applyProtection="1" applyAlignment="1">
      <alignment horizontal="center"/>
    </xf>
    <xf numFmtId="0" fontId="5" applyFont="1" fillId="10" applyFill="1" borderId="2" applyBorder="1" xfId="0" applyProtection="1" applyAlignment="1">
      <alignment horizontal="center"/>
      <protection locked="0"/>
    </xf>
    <xf numFmtId="164" applyNumberFormat="1" fontId="5" applyFont="1" fillId="10" applyFill="1" borderId="2" applyBorder="1" xfId="0" applyProtection="1"/>
    <xf numFmtId="165" applyNumberFormat="1" fontId="5" applyFont="1" fillId="10" applyFill="1" borderId="2" applyBorder="1" xfId="0" applyProtection="1"/>
    <xf numFmtId="0" fontId="0" fillId="18" applyFill="1" borderId="0"/>
    <xf numFmtId="2" applyNumberFormat="1" fontId="5" applyFont="1" fillId="12" applyFill="1" borderId="2" applyBorder="1" xfId="0" applyProtection="1" applyAlignment="1">
      <alignment horizontal="center"/>
    </xf>
    <xf numFmtId="0" fontId="5" applyFont="1" fillId="19" applyFill="1" borderId="3" applyBorder="1" xfId="0" applyProtection="1" applyAlignment="1">
      <alignment horizontal="center" vertical="center"/>
      <protection locked="0"/>
    </xf>
    <xf numFmtId="0" fontId="0" fillId="19" applyFill="1" borderId="0"/>
    <xf numFmtId="0" fontId="5" applyFont="1" fillId="18" applyFill="1" borderId="2" applyBorder="1" xfId="0" applyProtection="1"/>
    <xf numFmtId="0" fontId="5" applyFont="1" fillId="10" applyFill="1" borderId="2" applyBorder="1" xfId="0" applyProtection="1"/>
    <xf numFmtId="0" fontId="5" applyFont="1" fillId="10" applyFill="1" borderId="2" applyBorder="1" xfId="0" applyProtection="1" applyAlignment="1">
      <alignment horizontal="right"/>
    </xf>
    <xf numFmtId="2" applyNumberFormat="1" fontId="5" applyFont="1" fillId="10" applyFill="1" borderId="6" applyBorder="1" xfId="0" applyProtection="1" applyAlignment="1">
      <alignment horizontal="center"/>
    </xf>
    <xf numFmtId="0" fontId="5" applyFont="1" fillId="18" applyFill="1" borderId="2" applyBorder="1" xfId="0" applyProtection="1" applyAlignment="1">
      <alignment horizontal="left"/>
    </xf>
    <xf numFmtId="2" applyNumberFormat="1" fontId="6" applyFont="1" fillId="12" applyFill="1" borderId="6" applyBorder="1" xfId="0" applyProtection="1" applyAlignment="1">
      <alignment horizontal="center"/>
    </xf>
    <xf numFmtId="0" fontId="5" applyFont="1" fillId="10" applyFill="1" borderId="10" applyBorder="1" xfId="0" applyProtection="1" applyAlignment="1">
      <alignment horizontal="right"/>
    </xf>
    <xf numFmtId="2" applyNumberFormat="1" fontId="6" applyFont="1" fillId="10" applyFill="1" borderId="6" applyBorder="1" xfId="0" applyProtection="1" applyAlignment="1">
      <alignment horizontal="center"/>
    </xf>
    <xf numFmtId="0" fontId="5" applyFont="1" fillId="10" applyFill="1" borderId="6" applyBorder="1" xfId="0" applyProtection="1" applyAlignment="1">
      <alignment horizontal="right"/>
    </xf>
    <xf numFmtId="0" fontId="5" applyFont="1" fillId="20" applyFill="1" borderId="2" applyBorder="1" xfId="0" applyProtection="1" applyAlignment="1">
      <alignment horizontal="left"/>
    </xf>
    <xf numFmtId="0" fontId="0" fillId="20" applyFill="1" borderId="0"/>
    <xf numFmtId="0" fontId="5" applyFont="1" fillId="21" applyFill="1" borderId="2" applyBorder="1" xfId="0" applyProtection="1" applyAlignment="1">
      <alignment horizontal="left"/>
    </xf>
    <xf numFmtId="0" fontId="0" fillId="21" applyFill="1" borderId="0"/>
    <xf numFmtId="0" fontId="5" applyFont="1" fillId="21" applyFill="1" borderId="3" applyBorder="1" xfId="0" applyProtection="1" applyAlignment="1">
      <alignment horizontal="left"/>
    </xf>
    <xf numFmtId="2" applyNumberFormat="1" fontId="6" applyFont="1" fillId="10" applyFill="1" borderId="10" applyBorder="1" xfId="0" applyProtection="1" applyAlignment="1">
      <alignment horizontal="center"/>
    </xf>
    <xf numFmtId="0" fontId="5" applyFont="1" fillId="18" applyFill="1" borderId="3" applyBorder="1" xfId="0" applyProtection="1" applyAlignment="1">
      <alignment horizontal="left"/>
    </xf>
    <xf numFmtId="0" fontId="7" applyFont="1" fillId="22" applyFill="1" borderId="0" applyBorder="1" xfId="0" applyProtection="1" applyAlignment="1">
      <alignment vertical="center"/>
    </xf>
    <xf numFmtId="164" applyNumberFormat="1" fontId="5" applyFont="1" fillId="12" applyFill="1" borderId="2" applyBorder="1" xfId="0" applyProtection="1">
      <protection locked="0"/>
    </xf>
    <xf numFmtId="165" applyNumberFormat="1" fontId="5" applyFont="1" fillId="23" applyFill="1" borderId="2" applyBorder="1" xfId="0" applyProtection="1">
      <protection locked="0"/>
    </xf>
    <xf numFmtId="164" applyNumberFormat="1" fontId="5" applyFont="1" fillId="12" applyFill="1" borderId="2" applyBorder="1" xfId="0" applyProtection="1"/>
    <xf numFmtId="0" fontId="9" applyFont="1" fillId="8" applyFill="1" borderId="0" applyBorder="1" xfId="0" applyProtection="1"/>
    <xf numFmtId="16" applyNumberFormat="1" fontId="4" applyFont="1" fillId="9" applyFill="1" borderId="4" applyBorder="1" xfId="0" applyProtection="1" applyAlignment="1">
      <alignment horizontal="center"/>
      <protection locked="0"/>
    </xf>
    <xf numFmtId="0" fontId="4" applyFont="1" fillId="18" applyFill="1" borderId="4" applyBorder="1" xfId="0" applyProtection="1" applyAlignment="1">
      <alignment horizontal="center"/>
      <protection locked="0"/>
    </xf>
    <xf numFmtId="164" applyNumberFormat="1" fontId="5" applyFont="1" fillId="10" applyFill="1" borderId="2" applyBorder="1" xfId="0" applyProtection="1">
      <protection locked="0"/>
    </xf>
    <xf numFmtId="16" applyNumberFormat="1" fontId="2" applyFont="1" fillId="9" applyFill="1" borderId="5" applyBorder="1" xfId="0" applyProtection="1" applyAlignment="1">
      <alignment horizontal="center"/>
    </xf>
    <xf numFmtId="0" fontId="2" applyFont="1" fillId="10" applyFill="1" borderId="5" applyBorder="1" xfId="0" applyProtection="1" applyAlignment="1">
      <alignment horizontal="center"/>
    </xf>
    <xf numFmtId="2" applyNumberFormat="1" fontId="5" applyFont="1" fillId="24" applyFill="1" borderId="7" applyBorder="1" xfId="0" applyProtection="1" applyAlignment="1">
      <alignment horizontal="center" wrapText="1"/>
    </xf>
    <xf numFmtId="164" applyNumberFormat="1" fontId="5" applyFont="1" fillId="24" applyFill="1" borderId="8" applyBorder="1" xfId="0" applyProtection="1" applyAlignment="1">
      <alignment horizontal="center" wrapText="1"/>
    </xf>
    <xf numFmtId="0" fontId="5" applyFont="1" fillId="25" applyFill="1" borderId="7" applyBorder="1" xfId="0" applyProtection="1" applyAlignment="1">
      <alignment horizontal="center"/>
    </xf>
    <xf numFmtId="0" fontId="5" applyFont="1" fillId="26" applyFill="1" borderId="4" applyBorder="1" xfId="0" applyProtection="1"/>
    <xf numFmtId="0" fontId="5" applyFont="1" fillId="26" applyFill="1" borderId="2" applyBorder="1" xfId="0" applyProtection="1"/>
    <xf numFmtId="0" fontId="5" applyFont="1" fillId="26" applyFill="1" borderId="2" applyBorder="1" xfId="0" applyProtection="1" applyAlignment="1">
      <alignment horizontal="left"/>
    </xf>
    <xf numFmtId="0" fontId="5" applyFont="1" fillId="26" applyFill="1" borderId="3" applyBorder="1" xfId="0" applyProtection="1" applyAlignment="1">
      <alignment horizontal="left"/>
    </xf>
    <xf numFmtId="0" fontId="5" applyFont="1" fillId="25" applyFill="1" borderId="7" applyBorder="1" xfId="0" applyProtection="1" applyAlignment="1">
      <alignment horizontal="center" wrapText="1"/>
    </xf>
    <xf numFmtId="0" fontId="5" applyFont="1" fillId="27" applyFill="1" borderId="4" applyBorder="1" xfId="0" applyProtection="1"/>
    <xf numFmtId="0" fontId="5" applyFont="1" fillId="27" applyFill="1" borderId="2" applyBorder="1" xfId="0" applyProtection="1"/>
    <xf numFmtId="0" fontId="5" applyFont="1" fillId="27" applyFill="1" borderId="2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right"/>
    </xf>
    <xf numFmtId="0" fontId="5" applyFont="1" fillId="27" applyFill="1" borderId="6" applyBorder="1" xfId="0" applyProtection="1" applyAlignment="1">
      <alignment horizontal="right"/>
    </xf>
    <xf numFmtId="0" fontId="5" applyFont="1" fillId="27" applyFill="1" borderId="10" applyBorder="1" xfId="0" applyProtection="1" applyAlignment="1">
      <alignment horizontal="left"/>
    </xf>
    <xf numFmtId="0" fontId="5" applyFont="1" fillId="27" applyFill="1" borderId="2" applyBorder="1" xfId="0" applyProtection="1" applyAlignment="1">
      <alignment horizontal="center"/>
      <protection locked="0"/>
    </xf>
    <xf numFmtId="0" fontId="5" applyFont="1" fillId="27" applyFill="1" borderId="3" applyBorder="1" xfId="0" applyProtection="1" applyAlignment="1">
      <alignment horizontal="center"/>
      <protection locked="0"/>
    </xf>
    <xf numFmtId="164" applyNumberFormat="1" fontId="5" applyFont="1" fillId="25" applyFill="1" borderId="8" applyBorder="1" xfId="0" applyProtection="1" applyAlignment="1">
      <alignment horizontal="center" wrapText="1"/>
    </xf>
    <xf numFmtId="164" applyNumberFormat="1" fontId="5" applyFont="1" fillId="27" applyFill="1" borderId="2" applyBorder="1" xfId="0" applyProtection="1"/>
    <xf numFmtId="165" applyNumberFormat="1" fontId="5" applyFont="1" fillId="27" applyFill="1" borderId="2" applyBorder="1" xfId="0" applyProtection="1"/>
    <xf numFmtId="164" applyNumberFormat="1" fontId="5" applyFont="1" fillId="28" applyFill="1" borderId="8" applyBorder="1" xfId="0" applyProtection="1" applyAlignment="1">
      <alignment horizontal="center" wrapText="1"/>
    </xf>
    <xf numFmtId="165" applyNumberFormat="1" fontId="5" applyFont="1" fillId="26" applyFill="1" borderId="2" applyBorder="1" xfId="0" applyProtection="1"/>
  </cellXfs>
  <cellStyles count="2">
    <cellStyle name="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worksheet" Target="worksheets/sheet12.xml"/><Relationship Id="rId17" Type="http://schemas.openxmlformats.org/officeDocument/2006/relationships/worksheet" Target="worksheets/sheet13.xml"/><Relationship Id="rId18" Type="http://schemas.openxmlformats.org/officeDocument/2006/relationships/worksheet" Target="worksheets/sheet14.xml"/><Relationship Id="rId19" Type="http://schemas.openxmlformats.org/officeDocument/2006/relationships/worksheet" Target="worksheets/sheet15.xml"/><Relationship Id="rId20" Type="http://schemas.openxmlformats.org/officeDocument/2006/relationships/worksheet" Target="worksheets/sheet16.xml"/><Relationship Id="rId21" Type="http://schemas.openxmlformats.org/officeDocument/2006/relationships/worksheet" Target="worksheets/sheet17.xml"/><Relationship Id="rId22" Type="http://schemas.openxmlformats.org/officeDocument/2006/relationships/worksheet" Target="worksheets/sheet18.xml"/><Relationship Id="rId23" Type="http://schemas.openxmlformats.org/officeDocument/2006/relationships/worksheet" Target="worksheets/sheet19.xml"/><Relationship Id="rId24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hyperlink" Target="mailto:devikasoenderbo@brk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opLeftCell="A6" zoomScaleNormal="100" workbookViewId="0">
      <selection activeCell="D25" sqref="D25"/>
    </sheetView>
  </sheetViews>
  <sheetFormatPr defaultRowHeight="14.4" x14ac:dyDescent="0.3"/>
  <cols>
    <col min="1" max="1" width="31.44140625" customWidth="1"/>
    <col min="2" max="2" width="5.88671875" customWidth="1"/>
    <col min="3" max="3" width="6.44140625" customWidth="1" style="22"/>
    <col min="4" max="4" width="7.88671875" customWidth="1"/>
    <col min="5" max="5" width="7.33203125" customWidth="1"/>
    <col min="6" max="6" width="8.109375" customWidth="1"/>
    <col min="7" max="7" width="7.88671875" customWidth="1" style="22"/>
    <col min="8" max="8" width="11.332031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82" t="s">
        <v>66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 s="22" customFormat="1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>
        <v>1</v>
      </c>
      <c r="E17" s="15">
        <f>C17*D17</f>
        <v>25</v>
      </c>
      <c r="F17" s="15"/>
      <c r="G17" s="29">
        <f t="shared" si="1"/>
        <v>600</v>
      </c>
      <c r="H17" s="8"/>
    </row>
    <row r="18" ht="15" customHeight="1">
      <c r="A18" s="5" t="s">
        <v>27</v>
      </c>
      <c r="B18" s="5">
        <v>600</v>
      </c>
      <c r="C18" s="6">
        <v>28</v>
      </c>
      <c r="D18" s="7">
        <v>2</v>
      </c>
      <c r="E18" s="15">
        <f t="shared" si="0"/>
        <v>56</v>
      </c>
      <c r="F18" s="15"/>
      <c r="G18" s="29">
        <f t="shared" si="1"/>
        <v>1200</v>
      </c>
      <c r="H18" s="8"/>
    </row>
    <row r="19">
      <c r="A19" s="5" t="s">
        <v>28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9" customFormat="1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 s="39" customFormat="1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33">
        <v>100</v>
      </c>
      <c r="C25" s="11">
        <v>5.5</v>
      </c>
      <c r="D25" s="7">
        <v>60</v>
      </c>
      <c r="E25" s="15">
        <f t="shared" si="0"/>
        <v>330</v>
      </c>
      <c r="F25" s="29"/>
      <c r="G25" s="29">
        <f t="shared" si="1"/>
        <v>6000</v>
      </c>
      <c r="H25" s="80"/>
    </row>
    <row r="26">
      <c r="A26" s="10" t="s">
        <v>36</v>
      </c>
      <c r="B26" s="33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33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39</v>
      </c>
      <c r="B29" s="34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34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34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 ht="16.5" customHeight="1">
      <c r="A32" s="10" t="s">
        <v>42</v>
      </c>
      <c r="B32" s="34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34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22" customFormat="1">
      <c r="A37" s="12"/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 ht="14.25" customHeight="1">
      <c r="A39" s="61" t="s">
        <v>48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49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50</v>
      </c>
      <c r="D41" s="76"/>
      <c r="E41" s="15">
        <f>SUM(E13:E35)</f>
        <v>895</v>
      </c>
      <c r="F41" s="15" t="s">
        <v>51</v>
      </c>
      <c r="G41" s="30" t="s">
        <v>52</v>
      </c>
      <c r="H41" s="75"/>
    </row>
    <row r="42">
      <c r="A42" s="75"/>
      <c r="B42" s="32"/>
      <c r="C42" s="77" t="s">
        <v>53</v>
      </c>
      <c r="D42" s="78"/>
      <c r="E42" s="20">
        <f>E41*0.25</f>
        <v>223.75</v>
      </c>
      <c r="F42" s="29">
        <f>SUM(F21)+F22+F23+F24+F36+F28+F29+F30+F31+F32+F33+N33+F34+F35+F37</f>
        <v>1800</v>
      </c>
      <c r="G42" s="38">
        <f>SUM(G13:G38)</f>
        <v>17440</v>
      </c>
      <c r="H42" s="75"/>
    </row>
    <row r="43">
      <c r="A43" s="75"/>
      <c r="B43" s="32"/>
      <c r="C43" s="77" t="s">
        <v>54</v>
      </c>
      <c r="D43" s="78"/>
      <c r="E43" s="15">
        <f>E41+E42</f>
        <v>1118.75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2017-FD93-4C42-BCEE-18E6D9417377}">
  <dimension ref="A1:I47"/>
  <sheetViews>
    <sheetView workbookViewId="0">
      <selection activeCell="C4" sqref="C4:H4"/>
    </sheetView>
  </sheetViews>
  <sheetFormatPr defaultRowHeight="14.4" x14ac:dyDescent="0.3"/>
  <cols>
    <col min="1" max="1" width="31.6640625" customWidth="1"/>
    <col min="2" max="2" width="5.5546875" customWidth="1"/>
    <col min="3" max="3" width="7.88671875" customWidth="1"/>
    <col min="4" max="4" width="6.33203125" customWidth="1"/>
    <col min="5" max="5" width="8.109375" customWidth="1"/>
    <col min="6" max="6" width="8.109375" customWidth="1" style="32"/>
    <col min="7" max="7" width="7.88671875" customWidth="1"/>
    <col min="8" max="8" width="11.33203125" customWidth="1"/>
  </cols>
  <sheetData>
    <row r="1" ht="2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1" t="s">
        <v>69</v>
      </c>
    </row>
    <row r="3" ht="15.6">
      <c r="A3" s="1" t="s">
        <v>2</v>
      </c>
      <c r="B3" s="162">
        <v>45414</v>
      </c>
      <c r="C3" s="86"/>
      <c r="D3" s="86"/>
      <c r="E3" s="86"/>
      <c r="F3" s="86"/>
      <c r="G3" s="86"/>
      <c r="H3" s="87"/>
      <c r="I3" s="114" t="s">
        <v>70</v>
      </c>
    </row>
    <row r="4" ht="18">
      <c r="A4" s="2" t="s">
        <v>3</v>
      </c>
      <c r="B4" s="24"/>
      <c r="C4" s="109" t="s">
        <v>67</v>
      </c>
      <c r="D4" s="83"/>
      <c r="E4" s="83"/>
      <c r="F4" s="83"/>
      <c r="G4" s="83"/>
      <c r="H4" s="84"/>
      <c r="I4" s="115" t="s">
        <v>71</v>
      </c>
    </row>
    <row r="5" ht="15.6">
      <c r="A5" s="1" t="s">
        <v>5</v>
      </c>
      <c r="B5" s="86" t="s">
        <v>6</v>
      </c>
      <c r="C5" s="86"/>
      <c r="D5" s="86"/>
      <c r="E5" s="86"/>
      <c r="F5" s="86"/>
      <c r="G5" s="86"/>
      <c r="H5" s="87"/>
      <c r="I5" s="117" t="s">
        <v>72</v>
      </c>
    </row>
    <row r="6" ht="15.6">
      <c r="A6" s="1" t="s">
        <v>7</v>
      </c>
      <c r="B6" s="163">
        <v>38670440</v>
      </c>
      <c r="C6" s="86"/>
      <c r="D6" s="86"/>
      <c r="E6" s="86"/>
      <c r="F6" s="86"/>
      <c r="G6" s="86"/>
      <c r="H6" s="87"/>
      <c r="I6" s="125" t="s">
        <v>73</v>
      </c>
    </row>
    <row r="7" ht="15.6">
      <c r="A7" s="3" t="s">
        <v>8</v>
      </c>
      <c r="B7" s="86"/>
      <c r="C7" s="86"/>
      <c r="D7" s="86"/>
      <c r="E7" s="86"/>
      <c r="F7" s="86"/>
      <c r="G7" s="86"/>
      <c r="H7" s="87"/>
      <c r="I7" s="126" t="s">
        <v>74</v>
      </c>
    </row>
    <row r="8" ht="17.4">
      <c r="A8" s="2" t="s">
        <v>9</v>
      </c>
      <c r="B8" s="93" t="s">
        <v>10</v>
      </c>
      <c r="C8" s="93"/>
      <c r="D8" s="93"/>
      <c r="E8" s="93"/>
      <c r="F8" s="93"/>
      <c r="G8" s="93"/>
      <c r="H8" s="94"/>
      <c r="I8" s="127" t="s">
        <v>75</v>
      </c>
    </row>
    <row r="9" ht="15.6">
      <c r="A9" s="112" t="s">
        <v>11</v>
      </c>
      <c r="B9" s="23"/>
      <c r="C9" s="113">
        <v>5798009991966</v>
      </c>
      <c r="D9" s="96"/>
      <c r="E9" s="96"/>
      <c r="F9" s="96"/>
      <c r="G9" s="96"/>
      <c r="H9" s="97"/>
      <c r="I9" s="134" t="s">
        <v>76</v>
      </c>
    </row>
    <row r="10" ht="15.6">
      <c r="A10" s="116" t="s">
        <v>12</v>
      </c>
      <c r="B10" s="86"/>
      <c r="C10" s="86"/>
      <c r="D10" s="86"/>
      <c r="E10" s="86"/>
      <c r="F10" s="86"/>
      <c r="G10" s="86"/>
      <c r="H10" s="87"/>
      <c r="I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I11" s="148" t="s">
        <v>78</v>
      </c>
    </row>
    <row r="12" ht="27">
      <c r="A12" s="118" t="s">
        <v>13</v>
      </c>
      <c r="B12" s="119" t="s">
        <v>14</v>
      </c>
      <c r="C12" s="120" t="s">
        <v>15</v>
      </c>
      <c r="D12" s="121" t="s">
        <v>16</v>
      </c>
      <c r="E12" s="122" t="s">
        <v>17</v>
      </c>
      <c r="F12" s="123" t="s">
        <v>18</v>
      </c>
      <c r="G12" s="124" t="s">
        <v>19</v>
      </c>
      <c r="H12" s="26" t="s">
        <v>20</v>
      </c>
      <c r="I12" s="150" t="s">
        <v>79</v>
      </c>
    </row>
    <row r="13">
      <c r="A13" s="128" t="s">
        <v>21</v>
      </c>
      <c r="B13" s="129">
        <v>1400</v>
      </c>
      <c r="C13" s="130">
        <v>28</v>
      </c>
      <c r="D13" s="131">
        <v>9</v>
      </c>
      <c r="E13" s="132">
        <f ref="E13:E38" t="shared" si="0">C13*D13</f>
        <v>252</v>
      </c>
      <c r="F13" s="15"/>
      <c r="G13" s="133">
        <f>SUM(B13)*D13</f>
        <v>12600</v>
      </c>
      <c r="H13" s="8"/>
    </row>
    <row r="14">
      <c r="A14" s="128" t="s">
        <v>22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23</v>
      </c>
    </row>
    <row r="15">
      <c r="A15" s="128" t="s">
        <v>24</v>
      </c>
      <c r="B15" s="129">
        <v>900</v>
      </c>
      <c r="C15" s="130">
        <v>26</v>
      </c>
      <c r="D15" s="131">
        <v>2</v>
      </c>
      <c r="E15" s="132">
        <f t="shared" si="0"/>
        <v>52</v>
      </c>
      <c r="F15" s="15"/>
      <c r="G15" s="133">
        <f t="shared" si="1"/>
        <v>1800</v>
      </c>
      <c r="H15" s="8"/>
    </row>
    <row r="16">
      <c r="A16" s="128" t="s">
        <v>25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8" t="s">
        <v>26</v>
      </c>
      <c r="B17" s="129">
        <v>600</v>
      </c>
      <c r="C17" s="130">
        <v>25</v>
      </c>
      <c r="D17" s="7"/>
      <c r="E17" s="132">
        <f>C17*D17</f>
        <v>0</v>
      </c>
      <c r="F17" s="15"/>
      <c r="G17" s="133">
        <f t="shared" si="1"/>
        <v>0</v>
      </c>
      <c r="H17" s="8"/>
    </row>
    <row r="18">
      <c r="A18" s="128" t="s">
        <v>27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8" t="s">
        <v>28</v>
      </c>
      <c r="B19" s="129">
        <v>70</v>
      </c>
      <c r="C19" s="130">
        <v>4</v>
      </c>
      <c r="D19" s="131">
        <v>55</v>
      </c>
      <c r="E19" s="132">
        <f t="shared" si="0"/>
        <v>220</v>
      </c>
      <c r="F19" s="29"/>
      <c r="G19" s="133">
        <f t="shared" si="1"/>
        <v>3850</v>
      </c>
      <c r="H19" s="8"/>
    </row>
    <row r="20">
      <c r="A20" s="128" t="s">
        <v>29</v>
      </c>
      <c r="B20" s="129">
        <v>70</v>
      </c>
      <c r="C20" s="135">
        <v>5.5</v>
      </c>
      <c r="D20" s="7"/>
      <c r="E20" s="132">
        <f t="shared" si="0"/>
        <v>0</v>
      </c>
      <c r="F20" s="29"/>
      <c r="G20" s="133">
        <f t="shared" si="1"/>
        <v>0</v>
      </c>
      <c r="H20" s="136" t="s">
        <v>30</v>
      </c>
    </row>
    <row r="21">
      <c r="A21" s="138" t="s">
        <v>31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80"/>
    </row>
    <row r="22">
      <c r="A22" s="138" t="s">
        <v>32</v>
      </c>
      <c r="B22" s="139">
        <v>70</v>
      </c>
      <c r="C22" s="130">
        <v>7</v>
      </c>
      <c r="D22" s="131">
        <v>5</v>
      </c>
      <c r="E22" s="132">
        <f t="shared" si="0"/>
        <v>35</v>
      </c>
      <c r="F22" s="133">
        <f ref="F22:F24" t="shared" si="2">SUM(B22)*D22</f>
        <v>350</v>
      </c>
      <c r="G22" s="29"/>
      <c r="H22" s="80"/>
    </row>
    <row r="23">
      <c r="A23" s="138" t="s">
        <v>33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80"/>
    </row>
    <row r="24">
      <c r="A24" s="138" t="s">
        <v>34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80"/>
    </row>
    <row r="25">
      <c r="A25" s="142" t="s">
        <v>35</v>
      </c>
      <c r="B25" s="140">
        <v>100</v>
      </c>
      <c r="C25" s="143">
        <v>5.5</v>
      </c>
      <c r="D25" s="131">
        <v>67</v>
      </c>
      <c r="E25" s="157">
        <f t="shared" si="0"/>
        <v>368.5</v>
      </c>
      <c r="F25" s="29"/>
      <c r="G25" s="133">
        <f t="shared" si="1"/>
        <v>6700</v>
      </c>
      <c r="H25" s="80"/>
    </row>
    <row r="26">
      <c r="A26" s="142" t="s">
        <v>36</v>
      </c>
      <c r="B26" s="140">
        <v>100</v>
      </c>
      <c r="C26" s="143">
        <v>5.5</v>
      </c>
      <c r="D26" s="7"/>
      <c r="E26" s="132">
        <f t="shared" si="0"/>
        <v>0</v>
      </c>
      <c r="F26" s="29"/>
      <c r="G26" s="133">
        <f t="shared" si="1"/>
        <v>0</v>
      </c>
      <c r="H26" s="80"/>
    </row>
    <row r="27">
      <c r="A27" s="142" t="s">
        <v>37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80"/>
    </row>
    <row r="28">
      <c r="A28" s="142" t="s">
        <v>38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80"/>
    </row>
    <row r="29">
      <c r="A29" s="142" t="s">
        <v>39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81"/>
    </row>
    <row r="30">
      <c r="A30" s="147" t="s">
        <v>40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41</v>
      </c>
      <c r="B31" s="146">
        <v>80</v>
      </c>
      <c r="C31" s="145">
        <v>9</v>
      </c>
      <c r="D31" s="7"/>
      <c r="E31" s="132">
        <f>C31*D31</f>
        <v>0</v>
      </c>
      <c r="F31" s="133">
        <f t="shared" si="3"/>
        <v>0</v>
      </c>
      <c r="G31" s="29"/>
      <c r="H31" s="16"/>
    </row>
    <row r="32">
      <c r="A32" s="149" t="s">
        <v>42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9" t="s">
        <v>43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1" t="s">
        <v>44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3" t="s">
        <v>45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3" t="s">
        <v>46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2"/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2"/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154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7">
        <f>SUM(E13:E35)</f>
        <v>1032.5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155">
        <f>E41*0.25</f>
        <v>258.125</v>
      </c>
      <c r="F42" s="133">
        <f>SUM(F21)+F22+F23+F24+F36+F28+F29+F30+F31+F32+F33+N33+F34+F35+F37</f>
        <v>1800</v>
      </c>
      <c r="G42" s="156">
        <f>SUM(G13:G38)</f>
        <v>24950</v>
      </c>
      <c r="H42" s="75"/>
    </row>
    <row r="43">
      <c r="A43" s="75"/>
      <c r="B43" s="39"/>
      <c r="C43" s="77" t="s">
        <v>54</v>
      </c>
      <c r="D43" s="78"/>
      <c r="E43" s="157">
        <f>E41+E42</f>
        <v>1290.625</v>
      </c>
      <c r="F43" s="31"/>
      <c r="G43" s="31"/>
      <c r="H43" s="75"/>
    </row>
    <row r="44" ht="15.6">
      <c r="A44" s="158" t="s">
        <v>55</v>
      </c>
      <c r="B44" s="64"/>
      <c r="C44" s="65"/>
      <c r="D44" s="65"/>
      <c r="E44" s="66"/>
      <c r="F44" s="66"/>
      <c r="G44" s="66"/>
      <c r="H44" s="66"/>
    </row>
    <row r="45" ht="15.6">
      <c r="A45" s="158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FE-8956-4C49-932A-93508DD26A9B}">
  <dimension ref="A1:H48"/>
  <sheetViews>
    <sheetView topLeftCell="A6" zoomScaleNormal="100" workbookViewId="0">
      <selection activeCell="D25" sqref="D25"/>
    </sheetView>
  </sheetViews>
  <sheetFormatPr defaultRowHeight="14.4" x14ac:dyDescent="0.3"/>
  <cols>
    <col min="1" max="1" width="31.44140625" customWidth="1"/>
    <col min="2" max="2" width="5.88671875" customWidth="1"/>
    <col min="3" max="3" width="6.44140625" customWidth="1" style="22"/>
    <col min="4" max="4" width="7.88671875" customWidth="1"/>
    <col min="5" max="5" width="7.33203125" customWidth="1"/>
    <col min="6" max="6" width="8.109375" customWidth="1"/>
    <col min="7" max="7" width="7.88671875" customWidth="1" style="22"/>
    <col min="8" max="8" width="11.33203125" customWidth="1"/>
  </cols>
  <sheetData>
    <row r="1" ht="15.7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82" t="s">
        <v>66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8.7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.75" customHeight="1">
      <c r="A12" s="166" t="s">
        <v>80</v>
      </c>
      <c r="B12" s="171" t="s">
        <v>81</v>
      </c>
      <c r="C12" s="164" t="s">
        <v>15</v>
      </c>
      <c r="D12" s="171" t="s">
        <v>82</v>
      </c>
      <c r="E12" s="165" t="s">
        <v>17</v>
      </c>
      <c r="F12" s="180" t="s">
        <v>81</v>
      </c>
      <c r="G12" s="183" t="s">
        <v>81</v>
      </c>
      <c r="H12" s="26" t="s">
        <v>20</v>
      </c>
    </row>
    <row r="13">
      <c r="A13" s="167" t="s">
        <v>21</v>
      </c>
      <c r="B13" s="172">
        <v>1400</v>
      </c>
      <c r="C13" s="6">
        <v>28</v>
      </c>
      <c r="D13" s="178">
        <v>3</v>
      </c>
      <c r="E13" s="15">
        <f ref="E13:E38" t="shared" si="0">C13*D13</f>
        <v>84</v>
      </c>
      <c r="F13" s="181"/>
      <c r="G13" s="184">
        <f>SUM(B13)*D13</f>
        <v>4200</v>
      </c>
      <c r="H13" s="8"/>
    </row>
    <row r="14">
      <c r="A14" s="167" t="s">
        <v>22</v>
      </c>
      <c r="B14" s="172">
        <v>1300</v>
      </c>
      <c r="C14" s="6">
        <v>28</v>
      </c>
      <c r="D14" s="178"/>
      <c r="E14" s="15">
        <f t="shared" si="0"/>
        <v>0</v>
      </c>
      <c r="F14" s="181"/>
      <c r="G14" s="184">
        <f ref="G14:G27" t="shared" si="1">SUM(B14)*D14</f>
        <v>0</v>
      </c>
      <c r="H14" s="21" t="s">
        <v>23</v>
      </c>
    </row>
    <row r="15">
      <c r="A15" s="167" t="s">
        <v>24</v>
      </c>
      <c r="B15" s="172">
        <v>900</v>
      </c>
      <c r="C15" s="6">
        <v>26</v>
      </c>
      <c r="D15" s="178">
        <v>2</v>
      </c>
      <c r="E15" s="15">
        <f t="shared" si="0"/>
        <v>52</v>
      </c>
      <c r="F15" s="181"/>
      <c r="G15" s="184">
        <f t="shared" si="1"/>
        <v>1800</v>
      </c>
      <c r="H15" s="8"/>
    </row>
    <row r="16">
      <c r="A16" s="167" t="s">
        <v>25</v>
      </c>
      <c r="B16" s="172">
        <v>640</v>
      </c>
      <c r="C16" s="6">
        <v>25</v>
      </c>
      <c r="D16" s="178"/>
      <c r="E16" s="15">
        <f t="shared" si="0"/>
        <v>0</v>
      </c>
      <c r="F16" s="181"/>
      <c r="G16" s="184">
        <f t="shared" si="1"/>
        <v>0</v>
      </c>
      <c r="H16" s="8"/>
    </row>
    <row r="17">
      <c r="A17" s="167" t="s">
        <v>26</v>
      </c>
      <c r="B17" s="172">
        <v>600</v>
      </c>
      <c r="C17" s="6">
        <v>25</v>
      </c>
      <c r="D17" s="178">
        <v>1</v>
      </c>
      <c r="E17" s="15">
        <f>C17*D17</f>
        <v>25</v>
      </c>
      <c r="F17" s="181"/>
      <c r="G17" s="184">
        <f t="shared" si="1"/>
        <v>600</v>
      </c>
      <c r="H17" s="8"/>
    </row>
    <row r="18" ht="15" customHeight="1">
      <c r="A18" s="167" t="s">
        <v>27</v>
      </c>
      <c r="B18" s="172">
        <v>600</v>
      </c>
      <c r="C18" s="6">
        <v>28</v>
      </c>
      <c r="D18" s="178">
        <v>2</v>
      </c>
      <c r="E18" s="15">
        <f t="shared" si="0"/>
        <v>56</v>
      </c>
      <c r="F18" s="181"/>
      <c r="G18" s="184">
        <f t="shared" si="1"/>
        <v>1200</v>
      </c>
      <c r="H18" s="8"/>
    </row>
    <row r="19">
      <c r="A19" s="167" t="s">
        <v>28</v>
      </c>
      <c r="B19" s="172">
        <v>70</v>
      </c>
      <c r="C19" s="6">
        <v>4</v>
      </c>
      <c r="D19" s="178">
        <v>52</v>
      </c>
      <c r="E19" s="15">
        <f t="shared" si="0"/>
        <v>208</v>
      </c>
      <c r="F19" s="182"/>
      <c r="G19" s="184">
        <f t="shared" si="1"/>
        <v>3640</v>
      </c>
      <c r="H19" s="8"/>
    </row>
    <row r="20">
      <c r="A20" s="167" t="s">
        <v>29</v>
      </c>
      <c r="B20" s="172">
        <v>70</v>
      </c>
      <c r="C20" s="6">
        <v>5.5</v>
      </c>
      <c r="D20" s="178"/>
      <c r="E20" s="15">
        <f t="shared" si="0"/>
        <v>0</v>
      </c>
      <c r="F20" s="182"/>
      <c r="G20" s="184">
        <f t="shared" si="1"/>
        <v>0</v>
      </c>
      <c r="H20" s="79" t="s">
        <v>30</v>
      </c>
    </row>
    <row r="21">
      <c r="A21" s="168" t="s">
        <v>31</v>
      </c>
      <c r="B21" s="173">
        <v>70</v>
      </c>
      <c r="C21" s="6">
        <v>7</v>
      </c>
      <c r="D21" s="178">
        <v>5</v>
      </c>
      <c r="E21" s="15">
        <f t="shared" si="0"/>
        <v>35</v>
      </c>
      <c r="F21" s="182">
        <f>SUM(B21)*D21</f>
        <v>350</v>
      </c>
      <c r="G21" s="184"/>
      <c r="H21" s="80"/>
    </row>
    <row r="22">
      <c r="A22" s="168" t="s">
        <v>32</v>
      </c>
      <c r="B22" s="173">
        <v>70</v>
      </c>
      <c r="C22" s="6">
        <v>7</v>
      </c>
      <c r="D22" s="178">
        <v>5</v>
      </c>
      <c r="E22" s="15">
        <f t="shared" si="0"/>
        <v>35</v>
      </c>
      <c r="F22" s="182">
        <f ref="F22:F24" t="shared" si="2">SUM(B22)*D22</f>
        <v>350</v>
      </c>
      <c r="G22" s="184"/>
      <c r="H22" s="80"/>
    </row>
    <row r="23">
      <c r="A23" s="168" t="s">
        <v>33</v>
      </c>
      <c r="B23" s="174">
        <v>70</v>
      </c>
      <c r="C23" s="6">
        <v>7</v>
      </c>
      <c r="D23" s="178"/>
      <c r="E23" s="15">
        <f t="shared" si="0"/>
        <v>0</v>
      </c>
      <c r="F23" s="182">
        <f t="shared" si="2"/>
        <v>0</v>
      </c>
      <c r="G23" s="184"/>
      <c r="H23" s="80"/>
    </row>
    <row r="24">
      <c r="A24" s="168" t="s">
        <v>34</v>
      </c>
      <c r="B24" s="174">
        <v>80</v>
      </c>
      <c r="C24" s="43">
        <v>9</v>
      </c>
      <c r="D24" s="178"/>
      <c r="E24" s="15">
        <f t="shared" si="0"/>
        <v>0</v>
      </c>
      <c r="F24" s="182">
        <f t="shared" si="2"/>
        <v>0</v>
      </c>
      <c r="G24" s="184"/>
      <c r="H24" s="80"/>
    </row>
    <row r="25">
      <c r="A25" s="169" t="s">
        <v>35</v>
      </c>
      <c r="B25" s="174">
        <v>100</v>
      </c>
      <c r="C25" s="11">
        <v>5.5</v>
      </c>
      <c r="D25" s="178">
        <v>60</v>
      </c>
      <c r="E25" s="15">
        <f t="shared" si="0"/>
        <v>330</v>
      </c>
      <c r="F25" s="182"/>
      <c r="G25" s="184">
        <f t="shared" si="1"/>
        <v>6000</v>
      </c>
      <c r="H25" s="80"/>
    </row>
    <row r="26">
      <c r="A26" s="169" t="s">
        <v>36</v>
      </c>
      <c r="B26" s="174">
        <v>100</v>
      </c>
      <c r="C26" s="11">
        <v>5.5</v>
      </c>
      <c r="D26" s="178"/>
      <c r="E26" s="15">
        <f t="shared" si="0"/>
        <v>0</v>
      </c>
      <c r="F26" s="182"/>
      <c r="G26" s="184">
        <f t="shared" si="1"/>
        <v>0</v>
      </c>
      <c r="H26" s="80"/>
    </row>
    <row r="27">
      <c r="A27" s="169" t="s">
        <v>37</v>
      </c>
      <c r="B27" s="174">
        <v>100</v>
      </c>
      <c r="C27" s="11">
        <v>5.5</v>
      </c>
      <c r="D27" s="178"/>
      <c r="E27" s="15">
        <f t="shared" si="0"/>
        <v>0</v>
      </c>
      <c r="F27" s="182"/>
      <c r="G27" s="184">
        <f t="shared" si="1"/>
        <v>0</v>
      </c>
      <c r="H27" s="80"/>
    </row>
    <row r="28">
      <c r="A28" s="169" t="s">
        <v>38</v>
      </c>
      <c r="B28" s="175">
        <v>110</v>
      </c>
      <c r="C28" s="11">
        <v>7</v>
      </c>
      <c r="D28" s="178">
        <v>10</v>
      </c>
      <c r="E28" s="15">
        <f t="shared" si="0"/>
        <v>70</v>
      </c>
      <c r="F28" s="182">
        <f>SUM(B28)*D28</f>
        <v>1100</v>
      </c>
      <c r="G28" s="184"/>
      <c r="H28" s="80"/>
    </row>
    <row r="29">
      <c r="A29" s="169" t="s">
        <v>39</v>
      </c>
      <c r="B29" s="176">
        <v>80</v>
      </c>
      <c r="C29" s="11">
        <v>7</v>
      </c>
      <c r="D29" s="178"/>
      <c r="E29" s="15">
        <f t="shared" si="0"/>
        <v>0</v>
      </c>
      <c r="F29" s="182">
        <f ref="F29:F38" t="shared" si="3">SUM(B29)*D29</f>
        <v>0</v>
      </c>
      <c r="G29" s="184"/>
      <c r="H29" s="81"/>
    </row>
    <row r="30">
      <c r="A30" s="169" t="s">
        <v>40</v>
      </c>
      <c r="B30" s="176">
        <v>900</v>
      </c>
      <c r="C30" s="11">
        <v>100</v>
      </c>
      <c r="D30" s="178"/>
      <c r="E30" s="15">
        <f t="shared" si="0"/>
        <v>0</v>
      </c>
      <c r="F30" s="182">
        <f t="shared" si="3"/>
        <v>0</v>
      </c>
      <c r="G30" s="184"/>
      <c r="H30" s="8"/>
    </row>
    <row r="31">
      <c r="A31" s="168" t="s">
        <v>41</v>
      </c>
      <c r="B31" s="176">
        <v>80</v>
      </c>
      <c r="C31" s="11">
        <v>9</v>
      </c>
      <c r="D31" s="178"/>
      <c r="E31" s="15">
        <f t="shared" si="0"/>
        <v>0</v>
      </c>
      <c r="F31" s="182">
        <f t="shared" si="3"/>
        <v>0</v>
      </c>
      <c r="G31" s="184"/>
      <c r="H31" s="16"/>
    </row>
    <row r="32" ht="16.5" customHeight="1">
      <c r="A32" s="169" t="s">
        <v>42</v>
      </c>
      <c r="B32" s="176">
        <v>4000</v>
      </c>
      <c r="C32" s="11">
        <v>275</v>
      </c>
      <c r="D32" s="178"/>
      <c r="E32" s="15">
        <f t="shared" si="0"/>
        <v>0</v>
      </c>
      <c r="F32" s="182">
        <f t="shared" si="3"/>
        <v>0</v>
      </c>
      <c r="G32" s="184"/>
      <c r="H32" s="8"/>
    </row>
    <row r="33">
      <c r="A33" s="169" t="s">
        <v>43</v>
      </c>
      <c r="B33" s="176">
        <v>4000</v>
      </c>
      <c r="C33" s="11">
        <v>275</v>
      </c>
      <c r="D33" s="178"/>
      <c r="E33" s="15">
        <f t="shared" si="0"/>
        <v>0</v>
      </c>
      <c r="F33" s="182">
        <f t="shared" si="3"/>
        <v>0</v>
      </c>
      <c r="G33" s="184"/>
      <c r="H33" s="8"/>
    </row>
    <row r="34">
      <c r="A34" s="170" t="s">
        <v>44</v>
      </c>
      <c r="B34" s="175">
        <v>1200</v>
      </c>
      <c r="C34" s="17">
        <v>80</v>
      </c>
      <c r="D34" s="179"/>
      <c r="E34" s="15">
        <f t="shared" si="0"/>
        <v>0</v>
      </c>
      <c r="F34" s="182">
        <f t="shared" si="3"/>
        <v>0</v>
      </c>
      <c r="G34" s="184"/>
      <c r="H34" s="19"/>
    </row>
    <row r="35">
      <c r="A35" s="170" t="s">
        <v>45</v>
      </c>
      <c r="B35" s="175">
        <v>100</v>
      </c>
      <c r="C35" s="17">
        <v>15</v>
      </c>
      <c r="D35" s="179"/>
      <c r="E35" s="15">
        <f t="shared" si="0"/>
        <v>0</v>
      </c>
      <c r="F35" s="182">
        <f t="shared" si="3"/>
        <v>0</v>
      </c>
      <c r="G35" s="184"/>
      <c r="H35" s="19"/>
    </row>
    <row r="36">
      <c r="A36" s="170" t="s">
        <v>46</v>
      </c>
      <c r="B36" s="175">
        <v>30</v>
      </c>
      <c r="C36" s="17">
        <v>8</v>
      </c>
      <c r="D36" s="179"/>
      <c r="E36" s="15">
        <f t="shared" si="0"/>
        <v>0</v>
      </c>
      <c r="F36" s="182">
        <f t="shared" si="3"/>
        <v>0</v>
      </c>
      <c r="G36" s="184"/>
      <c r="H36" s="19"/>
    </row>
    <row r="37">
      <c r="A37" s="170"/>
      <c r="B37" s="177"/>
      <c r="C37" s="17"/>
      <c r="D37" s="179"/>
      <c r="E37" s="15">
        <f t="shared" si="0"/>
        <v>0</v>
      </c>
      <c r="F37" s="182">
        <f t="shared" si="3"/>
        <v>0</v>
      </c>
      <c r="G37" s="184"/>
      <c r="H37" s="19"/>
    </row>
    <row r="38">
      <c r="A38" s="170"/>
      <c r="B38" s="177"/>
      <c r="C38" s="17"/>
      <c r="D38" s="179"/>
      <c r="E38" s="15">
        <f t="shared" si="0"/>
        <v>0</v>
      </c>
      <c r="F38" s="182">
        <f t="shared" si="3"/>
        <v>0</v>
      </c>
      <c r="G38" s="184"/>
      <c r="H38" s="19"/>
    </row>
    <row r="39" ht="14.25" customHeight="1">
      <c r="A39" s="61" t="s">
        <v>48</v>
      </c>
      <c r="B39" s="62"/>
      <c r="C39" s="62"/>
      <c r="D39" s="62"/>
      <c r="E39" s="62"/>
      <c r="F39" s="62"/>
      <c r="G39" s="62"/>
      <c r="H39" s="62"/>
    </row>
    <row r="40" ht="18.75" customHeight="1">
      <c r="A40" s="63" t="s">
        <v>49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50</v>
      </c>
      <c r="D41" s="76"/>
      <c r="E41" s="15">
        <f>SUM(E13:E35)</f>
        <v>895</v>
      </c>
      <c r="F41" s="15" t="s">
        <v>51</v>
      </c>
      <c r="G41" s="30" t="s">
        <v>52</v>
      </c>
      <c r="H41" s="75"/>
    </row>
    <row r="42">
      <c r="A42" s="75"/>
      <c r="B42" s="32"/>
      <c r="C42" s="77" t="s">
        <v>53</v>
      </c>
      <c r="D42" s="78"/>
      <c r="E42" s="20">
        <f>E41*0.25</f>
        <v>223.75</v>
      </c>
      <c r="F42" s="29">
        <f>SUM(F21)+F22+F23+F24+F36+F28+F29+F30+F31+F32+F33+N33+F34+F35+F37</f>
        <v>1800</v>
      </c>
      <c r="G42" s="38">
        <f>SUM(G13:G38)</f>
        <v>17440</v>
      </c>
      <c r="H42" s="75"/>
    </row>
    <row r="43">
      <c r="A43" s="75"/>
      <c r="B43" s="32"/>
      <c r="C43" s="77" t="s">
        <v>54</v>
      </c>
      <c r="D43" s="78"/>
      <c r="E43" s="15">
        <f>E41+E42</f>
        <v>1118.75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</row>
  </sheetData>
  <headerFooter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7AD96-F30C-4A4A-A647-97C8F5BDF741}">
  <dimension ref="A1:T48"/>
  <sheetViews>
    <sheetView workbookViewId="0">
      <selection activeCell="D25" sqref="D25"/>
    </sheetView>
  </sheetViews>
  <sheetFormatPr defaultRowHeight="14.4" x14ac:dyDescent="0.3"/>
  <cols>
    <col min="1" max="1" width="31.5546875" customWidth="1"/>
    <col min="2" max="2" width="6.33203125" customWidth="1"/>
    <col min="3" max="3" width="6.5546875" customWidth="1"/>
    <col min="4" max="4" width="7.88671875" customWidth="1"/>
    <col min="5" max="5" width="7.5546875" customWidth="1"/>
    <col min="6" max="6" width="8.109375" customWidth="1"/>
    <col min="7" max="7" width="7.88671875" customWidth="1"/>
    <col min="8" max="8" width="11.332031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7.25" customHeight="1">
      <c r="A4" s="2" t="s">
        <v>3</v>
      </c>
      <c r="B4" s="2"/>
      <c r="C4" s="24"/>
      <c r="D4" s="82" t="s">
        <v>59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6" t="s">
        <v>80</v>
      </c>
      <c r="B12" s="171" t="s">
        <v>81</v>
      </c>
      <c r="C12" s="164" t="s">
        <v>15</v>
      </c>
      <c r="D12" s="171" t="s">
        <v>82</v>
      </c>
      <c r="E12" s="165" t="s">
        <v>17</v>
      </c>
      <c r="F12" s="180" t="s">
        <v>81</v>
      </c>
      <c r="G12" s="183" t="s">
        <v>81</v>
      </c>
      <c r="H12" s="26" t="s">
        <v>20</v>
      </c>
    </row>
    <row r="13">
      <c r="A13" s="167" t="s">
        <v>21</v>
      </c>
      <c r="B13" s="172">
        <v>1400</v>
      </c>
      <c r="C13" s="6">
        <v>28</v>
      </c>
      <c r="D13" s="178">
        <v>3</v>
      </c>
      <c r="E13" s="15">
        <f ref="E13:E38" t="shared" si="0">C13*D13</f>
        <v>84</v>
      </c>
      <c r="F13" s="181"/>
      <c r="G13" s="184">
        <f>SUM(B13)*D13</f>
        <v>4200</v>
      </c>
      <c r="H13" s="8"/>
    </row>
    <row r="14">
      <c r="A14" s="167" t="s">
        <v>22</v>
      </c>
      <c r="B14" s="172">
        <v>1300</v>
      </c>
      <c r="C14" s="6">
        <v>28</v>
      </c>
      <c r="D14" s="178"/>
      <c r="E14" s="15">
        <f t="shared" si="0"/>
        <v>0</v>
      </c>
      <c r="F14" s="181"/>
      <c r="G14" s="184">
        <f ref="G14:G27" t="shared" si="1">SUM(B14)*D14</f>
        <v>0</v>
      </c>
      <c r="H14" s="21" t="s">
        <v>23</v>
      </c>
    </row>
    <row r="15">
      <c r="A15" s="167" t="s">
        <v>24</v>
      </c>
      <c r="B15" s="172">
        <v>900</v>
      </c>
      <c r="C15" s="6">
        <v>26</v>
      </c>
      <c r="D15" s="178"/>
      <c r="E15" s="15">
        <f t="shared" si="0"/>
        <v>0</v>
      </c>
      <c r="F15" s="181"/>
      <c r="G15" s="184">
        <f t="shared" si="1"/>
        <v>0</v>
      </c>
      <c r="H15" s="8"/>
    </row>
    <row r="16">
      <c r="A16" s="167" t="s">
        <v>25</v>
      </c>
      <c r="B16" s="172">
        <v>640</v>
      </c>
      <c r="C16" s="6">
        <v>25</v>
      </c>
      <c r="D16" s="178">
        <v>2</v>
      </c>
      <c r="E16" s="15">
        <f t="shared" si="0"/>
        <v>50</v>
      </c>
      <c r="F16" s="181"/>
      <c r="G16" s="184">
        <f t="shared" si="1"/>
        <v>1280</v>
      </c>
      <c r="H16" s="8"/>
    </row>
    <row r="17">
      <c r="A17" s="167" t="s">
        <v>26</v>
      </c>
      <c r="B17" s="172">
        <v>600</v>
      </c>
      <c r="C17" s="6">
        <v>25</v>
      </c>
      <c r="D17" s="178">
        <v>2</v>
      </c>
      <c r="E17" s="15">
        <f>C17*D17</f>
        <v>50</v>
      </c>
      <c r="F17" s="181"/>
      <c r="G17" s="184">
        <f t="shared" si="1"/>
        <v>1200</v>
      </c>
      <c r="H17" s="8"/>
    </row>
    <row r="18">
      <c r="A18" s="167" t="s">
        <v>27</v>
      </c>
      <c r="B18" s="172">
        <v>600</v>
      </c>
      <c r="C18" s="6">
        <v>28</v>
      </c>
      <c r="D18" s="178"/>
      <c r="E18" s="15">
        <f t="shared" si="0"/>
        <v>0</v>
      </c>
      <c r="F18" s="181"/>
      <c r="G18" s="184">
        <f t="shared" si="1"/>
        <v>0</v>
      </c>
      <c r="H18" s="8"/>
    </row>
    <row r="19">
      <c r="A19" s="167" t="s">
        <v>28</v>
      </c>
      <c r="B19" s="172">
        <v>70</v>
      </c>
      <c r="C19" s="6">
        <v>4</v>
      </c>
      <c r="D19" s="178">
        <v>52</v>
      </c>
      <c r="E19" s="15">
        <f t="shared" si="0"/>
        <v>208</v>
      </c>
      <c r="F19" s="182"/>
      <c r="G19" s="184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67" t="s">
        <v>29</v>
      </c>
      <c r="B20" s="172">
        <v>70</v>
      </c>
      <c r="C20" s="6">
        <v>5.5</v>
      </c>
      <c r="D20" s="178"/>
      <c r="E20" s="15">
        <f t="shared" si="0"/>
        <v>0</v>
      </c>
      <c r="F20" s="182"/>
      <c r="G20" s="184">
        <f t="shared" si="1"/>
        <v>0</v>
      </c>
      <c r="H20" s="79" t="s">
        <v>30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68" t="s">
        <v>31</v>
      </c>
      <c r="B21" s="173">
        <v>70</v>
      </c>
      <c r="C21" s="6">
        <v>7</v>
      </c>
      <c r="D21" s="178">
        <v>5</v>
      </c>
      <c r="E21" s="15">
        <f t="shared" si="0"/>
        <v>35</v>
      </c>
      <c r="F21" s="182">
        <f>SUM(B21)*D21</f>
        <v>350</v>
      </c>
      <c r="G21" s="184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68" t="s">
        <v>32</v>
      </c>
      <c r="B22" s="173">
        <v>70</v>
      </c>
      <c r="C22" s="6">
        <v>7</v>
      </c>
      <c r="D22" s="178">
        <v>5</v>
      </c>
      <c r="E22" s="15">
        <f t="shared" si="0"/>
        <v>35</v>
      </c>
      <c r="F22" s="182">
        <f ref="F22:F24" t="shared" si="2">SUM(B22)*D22</f>
        <v>350</v>
      </c>
      <c r="G22" s="184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68" t="s">
        <v>33</v>
      </c>
      <c r="B23" s="174">
        <v>70</v>
      </c>
      <c r="C23" s="6">
        <v>7</v>
      </c>
      <c r="D23" s="178"/>
      <c r="E23" s="15">
        <f t="shared" si="0"/>
        <v>0</v>
      </c>
      <c r="F23" s="182">
        <f t="shared" si="2"/>
        <v>0</v>
      </c>
      <c r="G23" s="184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68" t="s">
        <v>34</v>
      </c>
      <c r="B24" s="174">
        <v>80</v>
      </c>
      <c r="C24" s="43">
        <v>9</v>
      </c>
      <c r="D24" s="178"/>
      <c r="E24" s="15">
        <f t="shared" si="0"/>
        <v>0</v>
      </c>
      <c r="F24" s="182">
        <f t="shared" si="2"/>
        <v>0</v>
      </c>
      <c r="G24" s="184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69" t="s">
        <v>35</v>
      </c>
      <c r="B25" s="174">
        <v>100</v>
      </c>
      <c r="C25" s="11">
        <v>5.5</v>
      </c>
      <c r="D25" s="178">
        <v>63</v>
      </c>
      <c r="E25" s="15">
        <f t="shared" si="0"/>
        <v>346.5</v>
      </c>
      <c r="F25" s="182"/>
      <c r="G25" s="184">
        <f t="shared" si="1"/>
        <v>6300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69" t="s">
        <v>36</v>
      </c>
      <c r="B26" s="174">
        <v>100</v>
      </c>
      <c r="C26" s="11">
        <v>5.5</v>
      </c>
      <c r="D26" s="178"/>
      <c r="E26" s="15">
        <f t="shared" si="0"/>
        <v>0</v>
      </c>
      <c r="F26" s="182"/>
      <c r="G26" s="184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69" t="s">
        <v>37</v>
      </c>
      <c r="B27" s="174">
        <v>100</v>
      </c>
      <c r="C27" s="11">
        <v>5.5</v>
      </c>
      <c r="D27" s="178"/>
      <c r="E27" s="15">
        <f t="shared" si="0"/>
        <v>0</v>
      </c>
      <c r="F27" s="182"/>
      <c r="G27" s="184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69" t="s">
        <v>38</v>
      </c>
      <c r="B28" s="175">
        <v>110</v>
      </c>
      <c r="C28" s="11">
        <v>7</v>
      </c>
      <c r="D28" s="178">
        <v>10</v>
      </c>
      <c r="E28" s="15">
        <f t="shared" si="0"/>
        <v>70</v>
      </c>
      <c r="F28" s="182">
        <f>SUM(B28)*D28</f>
        <v>1100</v>
      </c>
      <c r="G28" s="184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69" t="s">
        <v>39</v>
      </c>
      <c r="B29" s="176">
        <v>80</v>
      </c>
      <c r="C29" s="11">
        <v>7</v>
      </c>
      <c r="D29" s="178"/>
      <c r="E29" s="15">
        <f t="shared" si="0"/>
        <v>0</v>
      </c>
      <c r="F29" s="182">
        <f ref="F29:F38" t="shared" si="3">SUM(B29)*D29</f>
        <v>0</v>
      </c>
      <c r="G29" s="184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69" t="s">
        <v>40</v>
      </c>
      <c r="B30" s="176">
        <v>900</v>
      </c>
      <c r="C30" s="11">
        <v>100</v>
      </c>
      <c r="D30" s="178"/>
      <c r="E30" s="15">
        <f t="shared" si="0"/>
        <v>0</v>
      </c>
      <c r="F30" s="182">
        <f t="shared" si="3"/>
        <v>0</v>
      </c>
      <c r="G30" s="184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68" t="s">
        <v>41</v>
      </c>
      <c r="B31" s="176">
        <v>80</v>
      </c>
      <c r="C31" s="11">
        <v>9</v>
      </c>
      <c r="D31" s="178"/>
      <c r="E31" s="15">
        <f t="shared" si="0"/>
        <v>0</v>
      </c>
      <c r="F31" s="182">
        <f t="shared" si="3"/>
        <v>0</v>
      </c>
      <c r="G31" s="184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69" t="s">
        <v>42</v>
      </c>
      <c r="B32" s="176">
        <v>4000</v>
      </c>
      <c r="C32" s="11">
        <v>275</v>
      </c>
      <c r="D32" s="178"/>
      <c r="E32" s="15">
        <f t="shared" si="0"/>
        <v>0</v>
      </c>
      <c r="F32" s="182">
        <f t="shared" si="3"/>
        <v>0</v>
      </c>
      <c r="G32" s="184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69" t="s">
        <v>43</v>
      </c>
      <c r="B33" s="176">
        <v>4000</v>
      </c>
      <c r="C33" s="11">
        <v>275</v>
      </c>
      <c r="D33" s="178"/>
      <c r="E33" s="15">
        <f t="shared" si="0"/>
        <v>0</v>
      </c>
      <c r="F33" s="182">
        <f t="shared" si="3"/>
        <v>0</v>
      </c>
      <c r="G33" s="184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70" t="s">
        <v>44</v>
      </c>
      <c r="B34" s="175">
        <v>1200</v>
      </c>
      <c r="C34" s="17">
        <v>80</v>
      </c>
      <c r="D34" s="179"/>
      <c r="E34" s="15">
        <f t="shared" si="0"/>
        <v>0</v>
      </c>
      <c r="F34" s="182">
        <f t="shared" si="3"/>
        <v>0</v>
      </c>
      <c r="G34" s="184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70" t="s">
        <v>45</v>
      </c>
      <c r="B35" s="175">
        <v>100</v>
      </c>
      <c r="C35" s="17">
        <v>15</v>
      </c>
      <c r="D35" s="179"/>
      <c r="E35" s="15">
        <f t="shared" si="0"/>
        <v>0</v>
      </c>
      <c r="F35" s="182">
        <f t="shared" si="3"/>
        <v>0</v>
      </c>
      <c r="G35" s="184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70" t="s">
        <v>46</v>
      </c>
      <c r="B36" s="175">
        <v>30</v>
      </c>
      <c r="C36" s="17">
        <v>8</v>
      </c>
      <c r="D36" s="179"/>
      <c r="E36" s="15">
        <f t="shared" si="0"/>
        <v>0</v>
      </c>
      <c r="F36" s="182">
        <f t="shared" si="3"/>
        <v>0</v>
      </c>
      <c r="G36" s="184"/>
      <c r="H36" s="19"/>
      <c r="K36" s="52"/>
      <c r="L36" s="51"/>
    </row>
    <row r="37">
      <c r="A37" s="170" t="s">
        <v>60</v>
      </c>
      <c r="B37" s="177"/>
      <c r="C37" s="17"/>
      <c r="D37" s="179"/>
      <c r="E37" s="15">
        <f t="shared" si="0"/>
        <v>0</v>
      </c>
      <c r="F37" s="182">
        <f t="shared" si="3"/>
        <v>0</v>
      </c>
      <c r="G37" s="184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70" t="s">
        <v>61</v>
      </c>
      <c r="B38" s="177"/>
      <c r="C38" s="17"/>
      <c r="D38" s="179"/>
      <c r="E38" s="15">
        <f t="shared" si="0"/>
        <v>0</v>
      </c>
      <c r="F38" s="182">
        <f t="shared" si="3"/>
        <v>0</v>
      </c>
      <c r="G38" s="184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48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49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50</v>
      </c>
      <c r="D41" s="76"/>
      <c r="E41" s="15">
        <f>SUM(E13:E35)</f>
        <v>878.5</v>
      </c>
      <c r="F41" s="15" t="s">
        <v>51</v>
      </c>
      <c r="G41" s="30" t="s">
        <v>52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53</v>
      </c>
      <c r="D42" s="78"/>
      <c r="E42" s="20">
        <f>E41*0.25</f>
        <v>219.625</v>
      </c>
      <c r="F42" s="29">
        <f>SUM(F21)+F22+F23+F24+F36+F28+F29+F30+F31+F32+F33+N33+F34+F35+F37</f>
        <v>1800</v>
      </c>
      <c r="G42" s="38">
        <f>SUM(G13:G38)</f>
        <v>16620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54</v>
      </c>
      <c r="D43" s="78"/>
      <c r="E43" s="15">
        <f>E41+E42</f>
        <v>1098.125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</row>
  </sheetData>
  <headerFooter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A3352-B4F0-4616-8401-4DD819D8D1C7}">
  <dimension ref="A1:H47"/>
  <sheetViews>
    <sheetView tabSelected="1" topLeftCell="A21" workbookViewId="0">
      <selection activeCell="I39" sqref="I39"/>
    </sheetView>
  </sheetViews>
  <sheetFormatPr defaultRowHeight="14.4" x14ac:dyDescent="0.3"/>
  <cols>
    <col min="1" max="1" width="31" customWidth="1"/>
    <col min="2" max="2" width="5.5546875" customWidth="1"/>
    <col min="3" max="3" width="6.5546875" customWidth="1"/>
    <col min="4" max="4" width="7.88671875" customWidth="1"/>
    <col min="5" max="5" width="8.6640625" customWidth="1"/>
    <col min="6" max="6" width="8.109375" customWidth="1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102" t="s">
        <v>63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166" t="s">
        <v>80</v>
      </c>
      <c r="B12" s="171" t="s">
        <v>81</v>
      </c>
      <c r="C12" s="164" t="s">
        <v>15</v>
      </c>
      <c r="D12" s="171" t="s">
        <v>82</v>
      </c>
      <c r="E12" s="165" t="s">
        <v>17</v>
      </c>
      <c r="F12" s="180" t="s">
        <v>81</v>
      </c>
      <c r="G12" s="183" t="s">
        <v>81</v>
      </c>
      <c r="H12" s="26" t="s">
        <v>20</v>
      </c>
    </row>
    <row r="13">
      <c r="A13" s="167" t="s">
        <v>21</v>
      </c>
      <c r="B13" s="172">
        <v>1400</v>
      </c>
      <c r="C13" s="6">
        <v>28</v>
      </c>
      <c r="D13" s="178">
        <v>6</v>
      </c>
      <c r="E13" s="15">
        <f ref="E13:E38" t="shared" si="0">C13*D13</f>
        <v>168</v>
      </c>
      <c r="F13" s="181"/>
      <c r="G13" s="184">
        <f>SUM(B13)*D13</f>
        <v>8400</v>
      </c>
      <c r="H13" s="8"/>
    </row>
    <row r="14">
      <c r="A14" s="167" t="s">
        <v>22</v>
      </c>
      <c r="B14" s="172">
        <v>1300</v>
      </c>
      <c r="C14" s="6">
        <v>28</v>
      </c>
      <c r="D14" s="178"/>
      <c r="E14" s="15">
        <f t="shared" si="0"/>
        <v>0</v>
      </c>
      <c r="F14" s="181"/>
      <c r="G14" s="184">
        <f ref="G14:G27" t="shared" si="1">SUM(B14)*D14</f>
        <v>0</v>
      </c>
      <c r="H14" s="21" t="s">
        <v>23</v>
      </c>
    </row>
    <row r="15">
      <c r="A15" s="167" t="s">
        <v>24</v>
      </c>
      <c r="B15" s="172">
        <v>900</v>
      </c>
      <c r="C15" s="6">
        <v>26</v>
      </c>
      <c r="D15" s="178">
        <v>2</v>
      </c>
      <c r="E15" s="15">
        <f t="shared" si="0"/>
        <v>52</v>
      </c>
      <c r="F15" s="181"/>
      <c r="G15" s="184">
        <f t="shared" si="1"/>
        <v>1800</v>
      </c>
      <c r="H15" s="8"/>
    </row>
    <row r="16">
      <c r="A16" s="167" t="s">
        <v>25</v>
      </c>
      <c r="B16" s="172">
        <v>640</v>
      </c>
      <c r="C16" s="6">
        <v>25</v>
      </c>
      <c r="D16" s="178"/>
      <c r="E16" s="15">
        <f t="shared" si="0"/>
        <v>0</v>
      </c>
      <c r="F16" s="181"/>
      <c r="G16" s="184">
        <f t="shared" si="1"/>
        <v>0</v>
      </c>
      <c r="H16" s="8"/>
    </row>
    <row r="17">
      <c r="A17" s="167" t="s">
        <v>26</v>
      </c>
      <c r="B17" s="172">
        <v>600</v>
      </c>
      <c r="C17" s="6">
        <v>25</v>
      </c>
      <c r="D17" s="178"/>
      <c r="E17" s="15">
        <f>C17*D17</f>
        <v>0</v>
      </c>
      <c r="F17" s="181"/>
      <c r="G17" s="184">
        <f t="shared" si="1"/>
        <v>0</v>
      </c>
      <c r="H17" s="8"/>
    </row>
    <row r="18">
      <c r="A18" s="167" t="s">
        <v>27</v>
      </c>
      <c r="B18" s="172">
        <v>600</v>
      </c>
      <c r="C18" s="6">
        <v>28</v>
      </c>
      <c r="D18" s="178"/>
      <c r="E18" s="15">
        <f t="shared" si="0"/>
        <v>0</v>
      </c>
      <c r="F18" s="181"/>
      <c r="G18" s="184">
        <f t="shared" si="1"/>
        <v>0</v>
      </c>
      <c r="H18" s="8"/>
    </row>
    <row r="19">
      <c r="A19" s="167" t="s">
        <v>28</v>
      </c>
      <c r="B19" s="172">
        <v>70</v>
      </c>
      <c r="C19" s="6">
        <v>4</v>
      </c>
      <c r="D19" s="178">
        <v>52</v>
      </c>
      <c r="E19" s="15">
        <f t="shared" si="0"/>
        <v>208</v>
      </c>
      <c r="F19" s="182"/>
      <c r="G19" s="184">
        <f t="shared" si="1"/>
        <v>3640</v>
      </c>
      <c r="H19" s="8"/>
    </row>
    <row r="20">
      <c r="A20" s="167" t="s">
        <v>29</v>
      </c>
      <c r="B20" s="172">
        <v>70</v>
      </c>
      <c r="C20" s="6">
        <v>5.5</v>
      </c>
      <c r="D20" s="178"/>
      <c r="E20" s="15">
        <f t="shared" si="0"/>
        <v>0</v>
      </c>
      <c r="F20" s="182"/>
      <c r="G20" s="184">
        <f t="shared" si="1"/>
        <v>0</v>
      </c>
      <c r="H20" s="79" t="s">
        <v>30</v>
      </c>
    </row>
    <row r="21">
      <c r="A21" s="168" t="s">
        <v>31</v>
      </c>
      <c r="B21" s="173">
        <v>70</v>
      </c>
      <c r="C21" s="6">
        <v>7</v>
      </c>
      <c r="D21" s="178">
        <v>5</v>
      </c>
      <c r="E21" s="15">
        <f t="shared" si="0"/>
        <v>35</v>
      </c>
      <c r="F21" s="182">
        <f>SUM(B21)*D21</f>
        <v>350</v>
      </c>
      <c r="G21" s="184"/>
      <c r="H21" s="80"/>
    </row>
    <row r="22">
      <c r="A22" s="168" t="s">
        <v>32</v>
      </c>
      <c r="B22" s="173">
        <v>70</v>
      </c>
      <c r="C22" s="6">
        <v>7</v>
      </c>
      <c r="D22" s="178">
        <v>5</v>
      </c>
      <c r="E22" s="15">
        <f t="shared" si="0"/>
        <v>35</v>
      </c>
      <c r="F22" s="182">
        <f ref="F22:F24" t="shared" si="2">SUM(B22)*D22</f>
        <v>350</v>
      </c>
      <c r="G22" s="184"/>
      <c r="H22" s="80"/>
    </row>
    <row r="23">
      <c r="A23" s="168" t="s">
        <v>33</v>
      </c>
      <c r="B23" s="174">
        <v>70</v>
      </c>
      <c r="C23" s="6">
        <v>7</v>
      </c>
      <c r="D23" s="178"/>
      <c r="E23" s="15">
        <f t="shared" si="0"/>
        <v>0</v>
      </c>
      <c r="F23" s="182">
        <f t="shared" si="2"/>
        <v>0</v>
      </c>
      <c r="G23" s="184"/>
      <c r="H23" s="80"/>
    </row>
    <row r="24">
      <c r="A24" s="168" t="s">
        <v>34</v>
      </c>
      <c r="B24" s="174">
        <v>80</v>
      </c>
      <c r="C24" s="43">
        <v>9</v>
      </c>
      <c r="D24" s="178"/>
      <c r="E24" s="15">
        <f t="shared" si="0"/>
        <v>0</v>
      </c>
      <c r="F24" s="182">
        <f t="shared" si="2"/>
        <v>0</v>
      </c>
      <c r="G24" s="184"/>
      <c r="H24" s="80"/>
    </row>
    <row r="25">
      <c r="A25" s="169" t="s">
        <v>35</v>
      </c>
      <c r="B25" s="174">
        <v>100</v>
      </c>
      <c r="C25" s="11">
        <v>5.5</v>
      </c>
      <c r="D25" s="178">
        <v>63</v>
      </c>
      <c r="E25" s="15">
        <f t="shared" si="0"/>
        <v>346.5</v>
      </c>
      <c r="F25" s="182"/>
      <c r="G25" s="184">
        <f t="shared" si="1"/>
        <v>6300</v>
      </c>
      <c r="H25" s="80"/>
    </row>
    <row r="26">
      <c r="A26" s="169" t="s">
        <v>36</v>
      </c>
      <c r="B26" s="174">
        <v>100</v>
      </c>
      <c r="C26" s="11">
        <v>5.5</v>
      </c>
      <c r="D26" s="178"/>
      <c r="E26" s="15">
        <f t="shared" si="0"/>
        <v>0</v>
      </c>
      <c r="F26" s="182"/>
      <c r="G26" s="184">
        <f t="shared" si="1"/>
        <v>0</v>
      </c>
      <c r="H26" s="80"/>
    </row>
    <row r="27">
      <c r="A27" s="169" t="s">
        <v>37</v>
      </c>
      <c r="B27" s="174">
        <v>100</v>
      </c>
      <c r="C27" s="11">
        <v>5.5</v>
      </c>
      <c r="D27" s="178"/>
      <c r="E27" s="15">
        <f t="shared" si="0"/>
        <v>0</v>
      </c>
      <c r="F27" s="182"/>
      <c r="G27" s="184">
        <f t="shared" si="1"/>
        <v>0</v>
      </c>
      <c r="H27" s="80"/>
    </row>
    <row r="28">
      <c r="A28" s="169" t="s">
        <v>38</v>
      </c>
      <c r="B28" s="175">
        <v>110</v>
      </c>
      <c r="C28" s="11">
        <v>7</v>
      </c>
      <c r="D28" s="178">
        <v>10</v>
      </c>
      <c r="E28" s="15">
        <f t="shared" si="0"/>
        <v>70</v>
      </c>
      <c r="F28" s="182">
        <f>SUM(B28)*D28</f>
        <v>1100</v>
      </c>
      <c r="G28" s="184"/>
      <c r="H28" s="80"/>
    </row>
    <row r="29">
      <c r="A29" s="169" t="s">
        <v>39</v>
      </c>
      <c r="B29" s="176">
        <v>80</v>
      </c>
      <c r="C29" s="11">
        <v>7</v>
      </c>
      <c r="D29" s="178"/>
      <c r="E29" s="15">
        <f t="shared" si="0"/>
        <v>0</v>
      </c>
      <c r="F29" s="182">
        <f ref="F29:F38" t="shared" si="3">SUM(B29)*D29</f>
        <v>0</v>
      </c>
      <c r="G29" s="184"/>
      <c r="H29" s="81"/>
    </row>
    <row r="30">
      <c r="A30" s="169" t="s">
        <v>40</v>
      </c>
      <c r="B30" s="176">
        <v>900</v>
      </c>
      <c r="C30" s="11">
        <v>100</v>
      </c>
      <c r="D30" s="178"/>
      <c r="E30" s="15">
        <f t="shared" si="0"/>
        <v>0</v>
      </c>
      <c r="F30" s="182">
        <f t="shared" si="3"/>
        <v>0</v>
      </c>
      <c r="G30" s="184"/>
      <c r="H30" s="8"/>
    </row>
    <row r="31">
      <c r="A31" s="168" t="s">
        <v>41</v>
      </c>
      <c r="B31" s="176">
        <v>80</v>
      </c>
      <c r="C31" s="11">
        <v>9</v>
      </c>
      <c r="D31" s="178"/>
      <c r="E31" s="15">
        <f t="shared" si="0"/>
        <v>0</v>
      </c>
      <c r="F31" s="182">
        <f t="shared" si="3"/>
        <v>0</v>
      </c>
      <c r="G31" s="184"/>
      <c r="H31" s="16"/>
    </row>
    <row r="32">
      <c r="A32" s="169" t="s">
        <v>42</v>
      </c>
      <c r="B32" s="176">
        <v>4000</v>
      </c>
      <c r="C32" s="11">
        <v>275</v>
      </c>
      <c r="D32" s="178"/>
      <c r="E32" s="15">
        <f t="shared" si="0"/>
        <v>0</v>
      </c>
      <c r="F32" s="182">
        <f t="shared" si="3"/>
        <v>0</v>
      </c>
      <c r="G32" s="184"/>
      <c r="H32" s="8"/>
    </row>
    <row r="33">
      <c r="A33" s="169" t="s">
        <v>43</v>
      </c>
      <c r="B33" s="176">
        <v>4000</v>
      </c>
      <c r="C33" s="11">
        <v>275</v>
      </c>
      <c r="D33" s="178"/>
      <c r="E33" s="15">
        <f t="shared" si="0"/>
        <v>0</v>
      </c>
      <c r="F33" s="182">
        <f t="shared" si="3"/>
        <v>0</v>
      </c>
      <c r="G33" s="184"/>
      <c r="H33" s="8"/>
    </row>
    <row r="34">
      <c r="A34" s="170" t="s">
        <v>44</v>
      </c>
      <c r="B34" s="175">
        <v>1200</v>
      </c>
      <c r="C34" s="17">
        <v>80</v>
      </c>
      <c r="D34" s="179"/>
      <c r="E34" s="15">
        <f t="shared" si="0"/>
        <v>0</v>
      </c>
      <c r="F34" s="182">
        <f t="shared" si="3"/>
        <v>0</v>
      </c>
      <c r="G34" s="184"/>
      <c r="H34" s="19"/>
    </row>
    <row r="35">
      <c r="A35" s="170" t="s">
        <v>45</v>
      </c>
      <c r="B35" s="175">
        <v>100</v>
      </c>
      <c r="C35" s="17">
        <v>15</v>
      </c>
      <c r="D35" s="179"/>
      <c r="E35" s="15">
        <f t="shared" si="0"/>
        <v>0</v>
      </c>
      <c r="F35" s="182">
        <f t="shared" si="3"/>
        <v>0</v>
      </c>
      <c r="G35" s="184"/>
      <c r="H35" s="19"/>
    </row>
    <row r="36">
      <c r="A36" s="170" t="s">
        <v>46</v>
      </c>
      <c r="B36" s="175">
        <v>30</v>
      </c>
      <c r="C36" s="17">
        <v>8</v>
      </c>
      <c r="D36" s="179"/>
      <c r="E36" s="15">
        <f t="shared" si="0"/>
        <v>0</v>
      </c>
      <c r="F36" s="182">
        <f t="shared" si="3"/>
        <v>0</v>
      </c>
      <c r="G36" s="184"/>
      <c r="H36" s="19"/>
    </row>
    <row r="37">
      <c r="A37" s="170" t="s">
        <v>64</v>
      </c>
      <c r="B37" s="177"/>
      <c r="C37" s="17"/>
      <c r="D37" s="179"/>
      <c r="E37" s="15">
        <f t="shared" si="0"/>
        <v>0</v>
      </c>
      <c r="F37" s="182">
        <f t="shared" si="3"/>
        <v>0</v>
      </c>
      <c r="G37" s="184"/>
      <c r="H37" s="19"/>
    </row>
    <row r="38">
      <c r="A38" s="170" t="s">
        <v>65</v>
      </c>
      <c r="B38" s="177"/>
      <c r="C38" s="17"/>
      <c r="D38" s="179"/>
      <c r="E38" s="15">
        <f t="shared" si="0"/>
        <v>0</v>
      </c>
      <c r="F38" s="182">
        <f t="shared" si="3"/>
        <v>0</v>
      </c>
      <c r="G38" s="184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914.5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/>
      <c r="F42" s="29">
        <f>SUM(F21)+F22+F23+F24+F36+F28+F29+F30+F31+F32+F33+N33+F34+F35+F37</f>
        <v>1800</v>
      </c>
      <c r="G42" s="38">
        <f>SUM(G13:G38)</f>
        <v>20140</v>
      </c>
      <c r="H42" s="75"/>
    </row>
    <row r="43">
      <c r="A43" s="75"/>
      <c r="B43" s="39"/>
      <c r="C43" s="77" t="s">
        <v>54</v>
      </c>
      <c r="D43" s="78"/>
      <c r="E43" s="15">
        <f>E41+E42</f>
        <v>914.5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</row>
  </sheetData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0E0BB-9348-4373-8F55-8BD91F41C931}">
  <dimension ref="A1:H47"/>
  <sheetViews>
    <sheetView workbookViewId="0">
      <selection activeCell="D4" sqref="D4:H4"/>
    </sheetView>
  </sheetViews>
  <sheetFormatPr defaultRowHeight="14.4" x14ac:dyDescent="0.3"/>
  <cols>
    <col min="1" max="1" width="30.33203125" customWidth="1"/>
    <col min="2" max="2" width="6" customWidth="1"/>
    <col min="3" max="3" width="7.109375" customWidth="1"/>
    <col min="4" max="4" width="7.88671875" customWidth="1"/>
    <col min="5" max="5" width="6.33203125" customWidth="1"/>
    <col min="6" max="6" width="8.109375" customWidth="1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82" t="s">
        <v>4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166" t="s">
        <v>80</v>
      </c>
      <c r="B12" s="171" t="s">
        <v>81</v>
      </c>
      <c r="C12" s="164" t="s">
        <v>15</v>
      </c>
      <c r="D12" s="171" t="s">
        <v>82</v>
      </c>
      <c r="E12" s="165" t="s">
        <v>17</v>
      </c>
      <c r="F12" s="180" t="s">
        <v>81</v>
      </c>
      <c r="G12" s="183" t="s">
        <v>81</v>
      </c>
      <c r="H12" s="26" t="s">
        <v>20</v>
      </c>
    </row>
    <row r="13">
      <c r="A13" s="167" t="s">
        <v>21</v>
      </c>
      <c r="B13" s="172">
        <v>1400</v>
      </c>
      <c r="C13" s="6">
        <v>28</v>
      </c>
      <c r="D13" s="178"/>
      <c r="E13" s="15">
        <f ref="E13:E38" t="shared" si="0">C13*D13</f>
        <v>0</v>
      </c>
      <c r="F13" s="181"/>
      <c r="G13" s="184">
        <f>SUM(B13)*D13</f>
        <v>0</v>
      </c>
      <c r="H13" s="8"/>
    </row>
    <row r="14">
      <c r="A14" s="167" t="s">
        <v>22</v>
      </c>
      <c r="B14" s="172">
        <v>1300</v>
      </c>
      <c r="C14" s="6">
        <v>28</v>
      </c>
      <c r="D14" s="178"/>
      <c r="E14" s="15">
        <f t="shared" si="0"/>
        <v>0</v>
      </c>
      <c r="F14" s="181"/>
      <c r="G14" s="184">
        <f ref="G14:G27" t="shared" si="1">SUM(B14)*D14</f>
        <v>0</v>
      </c>
      <c r="H14" s="21" t="s">
        <v>23</v>
      </c>
    </row>
    <row r="15">
      <c r="A15" s="167" t="s">
        <v>24</v>
      </c>
      <c r="B15" s="172">
        <v>900</v>
      </c>
      <c r="C15" s="6">
        <v>26</v>
      </c>
      <c r="D15" s="178"/>
      <c r="E15" s="15">
        <f t="shared" si="0"/>
        <v>0</v>
      </c>
      <c r="F15" s="181"/>
      <c r="G15" s="184">
        <f t="shared" si="1"/>
        <v>0</v>
      </c>
      <c r="H15" s="8"/>
    </row>
    <row r="16">
      <c r="A16" s="167" t="s">
        <v>25</v>
      </c>
      <c r="B16" s="172">
        <v>640</v>
      </c>
      <c r="C16" s="6">
        <v>25</v>
      </c>
      <c r="D16" s="178"/>
      <c r="E16" s="15">
        <f t="shared" si="0"/>
        <v>0</v>
      </c>
      <c r="F16" s="181"/>
      <c r="G16" s="184">
        <f t="shared" si="1"/>
        <v>0</v>
      </c>
      <c r="H16" s="8"/>
    </row>
    <row r="17">
      <c r="A17" s="167" t="s">
        <v>26</v>
      </c>
      <c r="B17" s="172">
        <v>600</v>
      </c>
      <c r="C17" s="6">
        <v>25</v>
      </c>
      <c r="D17" s="178"/>
      <c r="E17" s="15">
        <f>C17*D17</f>
        <v>0</v>
      </c>
      <c r="F17" s="181"/>
      <c r="G17" s="184">
        <f t="shared" si="1"/>
        <v>0</v>
      </c>
      <c r="H17" s="8"/>
    </row>
    <row r="18">
      <c r="A18" s="167" t="s">
        <v>27</v>
      </c>
      <c r="B18" s="172">
        <v>600</v>
      </c>
      <c r="C18" s="6">
        <v>28</v>
      </c>
      <c r="D18" s="178"/>
      <c r="E18" s="15">
        <f t="shared" si="0"/>
        <v>0</v>
      </c>
      <c r="F18" s="181"/>
      <c r="G18" s="184">
        <f t="shared" si="1"/>
        <v>0</v>
      </c>
      <c r="H18" s="8"/>
    </row>
    <row r="19">
      <c r="A19" s="167" t="s">
        <v>28</v>
      </c>
      <c r="B19" s="172">
        <v>70</v>
      </c>
      <c r="C19" s="6">
        <v>4</v>
      </c>
      <c r="D19" s="178"/>
      <c r="E19" s="15">
        <f t="shared" si="0"/>
        <v>0</v>
      </c>
      <c r="F19" s="182"/>
      <c r="G19" s="184">
        <f t="shared" si="1"/>
        <v>0</v>
      </c>
      <c r="H19" s="8"/>
    </row>
    <row r="20">
      <c r="A20" s="167" t="s">
        <v>29</v>
      </c>
      <c r="B20" s="172">
        <v>70</v>
      </c>
      <c r="C20" s="6">
        <v>5.5</v>
      </c>
      <c r="D20" s="178"/>
      <c r="E20" s="15">
        <f t="shared" si="0"/>
        <v>0</v>
      </c>
      <c r="F20" s="182"/>
      <c r="G20" s="184">
        <f t="shared" si="1"/>
        <v>0</v>
      </c>
      <c r="H20" s="79" t="s">
        <v>30</v>
      </c>
    </row>
    <row r="21">
      <c r="A21" s="168" t="s">
        <v>31</v>
      </c>
      <c r="B21" s="173">
        <v>70</v>
      </c>
      <c r="C21" s="6">
        <v>7</v>
      </c>
      <c r="D21" s="178"/>
      <c r="E21" s="15">
        <f t="shared" si="0"/>
        <v>0</v>
      </c>
      <c r="F21" s="182">
        <f>SUM(B21)*D21</f>
        <v>0</v>
      </c>
      <c r="G21" s="184"/>
      <c r="H21" s="80"/>
    </row>
    <row r="22">
      <c r="A22" s="168" t="s">
        <v>32</v>
      </c>
      <c r="B22" s="173">
        <v>70</v>
      </c>
      <c r="C22" s="6">
        <v>7</v>
      </c>
      <c r="D22" s="178"/>
      <c r="E22" s="15">
        <f t="shared" si="0"/>
        <v>0</v>
      </c>
      <c r="F22" s="182">
        <f ref="F22:F24" t="shared" si="2">SUM(B22)*D22</f>
        <v>0</v>
      </c>
      <c r="G22" s="184"/>
      <c r="H22" s="80"/>
    </row>
    <row r="23">
      <c r="A23" s="168" t="s">
        <v>33</v>
      </c>
      <c r="B23" s="174">
        <v>70</v>
      </c>
      <c r="C23" s="6">
        <v>7</v>
      </c>
      <c r="D23" s="178"/>
      <c r="E23" s="15">
        <f t="shared" si="0"/>
        <v>0</v>
      </c>
      <c r="F23" s="182">
        <f t="shared" si="2"/>
        <v>0</v>
      </c>
      <c r="G23" s="184"/>
      <c r="H23" s="80"/>
    </row>
    <row r="24">
      <c r="A24" s="168" t="s">
        <v>34</v>
      </c>
      <c r="B24" s="174">
        <v>80</v>
      </c>
      <c r="C24" s="43">
        <v>9</v>
      </c>
      <c r="D24" s="178"/>
      <c r="E24" s="15">
        <f t="shared" si="0"/>
        <v>0</v>
      </c>
      <c r="F24" s="182">
        <f t="shared" si="2"/>
        <v>0</v>
      </c>
      <c r="G24" s="184"/>
      <c r="H24" s="80"/>
    </row>
    <row r="25">
      <c r="A25" s="169" t="s">
        <v>35</v>
      </c>
      <c r="B25" s="174">
        <v>100</v>
      </c>
      <c r="C25" s="11">
        <v>5.5</v>
      </c>
      <c r="D25" s="178"/>
      <c r="E25" s="15">
        <f t="shared" si="0"/>
        <v>0</v>
      </c>
      <c r="F25" s="182"/>
      <c r="G25" s="184">
        <f t="shared" si="1"/>
        <v>0</v>
      </c>
      <c r="H25" s="80"/>
    </row>
    <row r="26">
      <c r="A26" s="169" t="s">
        <v>36</v>
      </c>
      <c r="B26" s="174">
        <v>100</v>
      </c>
      <c r="C26" s="11">
        <v>5.5</v>
      </c>
      <c r="D26" s="178"/>
      <c r="E26" s="15">
        <f t="shared" si="0"/>
        <v>0</v>
      </c>
      <c r="F26" s="182"/>
      <c r="G26" s="184">
        <f t="shared" si="1"/>
        <v>0</v>
      </c>
      <c r="H26" s="80"/>
    </row>
    <row r="27">
      <c r="A27" s="169" t="s">
        <v>37</v>
      </c>
      <c r="B27" s="174">
        <v>100</v>
      </c>
      <c r="C27" s="11">
        <v>5.5</v>
      </c>
      <c r="D27" s="178"/>
      <c r="E27" s="15">
        <f t="shared" si="0"/>
        <v>0</v>
      </c>
      <c r="F27" s="182"/>
      <c r="G27" s="184">
        <f t="shared" si="1"/>
        <v>0</v>
      </c>
      <c r="H27" s="80"/>
    </row>
    <row r="28">
      <c r="A28" s="169" t="s">
        <v>38</v>
      </c>
      <c r="B28" s="175">
        <v>110</v>
      </c>
      <c r="C28" s="11">
        <v>7</v>
      </c>
      <c r="D28" s="178"/>
      <c r="E28" s="15">
        <f t="shared" si="0"/>
        <v>0</v>
      </c>
      <c r="F28" s="182">
        <f>SUM(B28)*D28</f>
        <v>0</v>
      </c>
      <c r="G28" s="184"/>
      <c r="H28" s="80"/>
    </row>
    <row r="29">
      <c r="A29" s="169" t="s">
        <v>39</v>
      </c>
      <c r="B29" s="176">
        <v>80</v>
      </c>
      <c r="C29" s="11">
        <v>7</v>
      </c>
      <c r="D29" s="178"/>
      <c r="E29" s="15">
        <f t="shared" si="0"/>
        <v>0</v>
      </c>
      <c r="F29" s="182">
        <f ref="F29:F38" t="shared" si="3">SUM(B29)*D29</f>
        <v>0</v>
      </c>
      <c r="G29" s="184"/>
      <c r="H29" s="81"/>
    </row>
    <row r="30">
      <c r="A30" s="169" t="s">
        <v>40</v>
      </c>
      <c r="B30" s="176">
        <v>900</v>
      </c>
      <c r="C30" s="11">
        <v>100</v>
      </c>
      <c r="D30" s="178"/>
      <c r="E30" s="15">
        <f t="shared" si="0"/>
        <v>0</v>
      </c>
      <c r="F30" s="182">
        <f t="shared" si="3"/>
        <v>0</v>
      </c>
      <c r="G30" s="184"/>
      <c r="H30" s="8"/>
    </row>
    <row r="31">
      <c r="A31" s="168" t="s">
        <v>41</v>
      </c>
      <c r="B31" s="176">
        <v>80</v>
      </c>
      <c r="C31" s="11">
        <v>9</v>
      </c>
      <c r="D31" s="178"/>
      <c r="E31" s="15">
        <f t="shared" si="0"/>
        <v>0</v>
      </c>
      <c r="F31" s="182">
        <f t="shared" si="3"/>
        <v>0</v>
      </c>
      <c r="G31" s="184"/>
      <c r="H31" s="16"/>
    </row>
    <row r="32">
      <c r="A32" s="169" t="s">
        <v>42</v>
      </c>
      <c r="B32" s="176">
        <v>4000</v>
      </c>
      <c r="C32" s="11">
        <v>275</v>
      </c>
      <c r="D32" s="178"/>
      <c r="E32" s="15">
        <f t="shared" si="0"/>
        <v>0</v>
      </c>
      <c r="F32" s="182">
        <f t="shared" si="3"/>
        <v>0</v>
      </c>
      <c r="G32" s="184"/>
      <c r="H32" s="8"/>
    </row>
    <row r="33">
      <c r="A33" s="169" t="s">
        <v>43</v>
      </c>
      <c r="B33" s="176">
        <v>4000</v>
      </c>
      <c r="C33" s="11">
        <v>275</v>
      </c>
      <c r="D33" s="178"/>
      <c r="E33" s="15">
        <f t="shared" si="0"/>
        <v>0</v>
      </c>
      <c r="F33" s="182">
        <f t="shared" si="3"/>
        <v>0</v>
      </c>
      <c r="G33" s="184"/>
      <c r="H33" s="8"/>
    </row>
    <row r="34">
      <c r="A34" s="170" t="s">
        <v>44</v>
      </c>
      <c r="B34" s="175">
        <v>1200</v>
      </c>
      <c r="C34" s="17">
        <v>80</v>
      </c>
      <c r="D34" s="179"/>
      <c r="E34" s="15">
        <f t="shared" si="0"/>
        <v>0</v>
      </c>
      <c r="F34" s="182">
        <f t="shared" si="3"/>
        <v>0</v>
      </c>
      <c r="G34" s="184"/>
      <c r="H34" s="19"/>
    </row>
    <row r="35">
      <c r="A35" s="170" t="s">
        <v>45</v>
      </c>
      <c r="B35" s="175">
        <v>100</v>
      </c>
      <c r="C35" s="17">
        <v>15</v>
      </c>
      <c r="D35" s="179"/>
      <c r="E35" s="15">
        <f t="shared" si="0"/>
        <v>0</v>
      </c>
      <c r="F35" s="182">
        <f t="shared" si="3"/>
        <v>0</v>
      </c>
      <c r="G35" s="184"/>
      <c r="H35" s="19"/>
    </row>
    <row r="36">
      <c r="A36" s="170" t="s">
        <v>46</v>
      </c>
      <c r="B36" s="175">
        <v>30</v>
      </c>
      <c r="C36" s="17">
        <v>8</v>
      </c>
      <c r="D36" s="179"/>
      <c r="E36" s="15">
        <f t="shared" si="0"/>
        <v>0</v>
      </c>
      <c r="F36" s="182">
        <f t="shared" si="3"/>
        <v>0</v>
      </c>
      <c r="G36" s="184"/>
      <c r="H36" s="19"/>
    </row>
    <row r="37">
      <c r="A37" s="170" t="s">
        <v>47</v>
      </c>
      <c r="B37" s="177"/>
      <c r="C37" s="17"/>
      <c r="D37" s="179"/>
      <c r="E37" s="15">
        <f t="shared" si="0"/>
        <v>0</v>
      </c>
      <c r="F37" s="182">
        <f t="shared" si="3"/>
        <v>0</v>
      </c>
      <c r="G37" s="184"/>
      <c r="H37" s="19"/>
    </row>
    <row r="38">
      <c r="A38" s="170"/>
      <c r="B38" s="177"/>
      <c r="C38" s="17"/>
      <c r="D38" s="179"/>
      <c r="E38" s="15">
        <f t="shared" si="0"/>
        <v>0</v>
      </c>
      <c r="F38" s="182">
        <f t="shared" si="3"/>
        <v>0</v>
      </c>
      <c r="G38" s="184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0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9"/>
      <c r="C43" s="77" t="s">
        <v>54</v>
      </c>
      <c r="D43" s="78"/>
      <c r="E43" s="15">
        <f>E41+E42</f>
        <v>0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103" t="s">
        <v>58</v>
      </c>
      <c r="C46" s="103"/>
      <c r="D46" s="103"/>
      <c r="E46" s="103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</row>
  </sheetData>
  <headerFooter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88D9-B31E-4BBE-BD98-2AA059377C58}">
  <dimension ref="A1:H47"/>
  <sheetViews>
    <sheetView workbookViewId="0">
      <selection activeCell="C4" sqref="C4:H4"/>
    </sheetView>
  </sheetViews>
  <sheetFormatPr defaultRowHeight="14.4" x14ac:dyDescent="0.3"/>
  <cols>
    <col min="1" max="1" width="31.6640625" customWidth="1"/>
    <col min="2" max="2" width="5.5546875" customWidth="1"/>
    <col min="3" max="3" width="7.88671875" customWidth="1"/>
    <col min="4" max="4" width="6.33203125" customWidth="1"/>
    <col min="5" max="5" width="8.109375" customWidth="1"/>
    <col min="6" max="6" width="8.109375" customWidth="1" style="32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104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4"/>
      <c r="C4" s="82" t="s">
        <v>67</v>
      </c>
      <c r="D4" s="83"/>
      <c r="E4" s="83"/>
      <c r="F4" s="83"/>
      <c r="G4" s="83"/>
      <c r="H4" s="84"/>
    </row>
    <row r="5" ht="15.6">
      <c r="A5" s="1" t="s">
        <v>5</v>
      </c>
      <c r="B5" s="86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86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86"/>
      <c r="C7" s="86"/>
      <c r="D7" s="86"/>
      <c r="E7" s="86"/>
      <c r="F7" s="86"/>
      <c r="G7" s="86"/>
      <c r="H7" s="87"/>
    </row>
    <row r="8" ht="17.4">
      <c r="A8" s="2" t="s">
        <v>9</v>
      </c>
      <c r="B8" s="93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23"/>
      <c r="C9" s="95">
        <v>5798009991966</v>
      </c>
      <c r="D9" s="96"/>
      <c r="E9" s="96"/>
      <c r="F9" s="96"/>
      <c r="G9" s="96"/>
      <c r="H9" s="97"/>
    </row>
    <row r="10" ht="15.6">
      <c r="A10" s="1" t="s">
        <v>12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">
      <c r="A12" s="166" t="s">
        <v>80</v>
      </c>
      <c r="B12" s="171" t="s">
        <v>81</v>
      </c>
      <c r="C12" s="164" t="s">
        <v>15</v>
      </c>
      <c r="D12" s="171" t="s">
        <v>82</v>
      </c>
      <c r="E12" s="165" t="s">
        <v>17</v>
      </c>
      <c r="F12" s="180" t="s">
        <v>81</v>
      </c>
      <c r="G12" s="183" t="s">
        <v>81</v>
      </c>
      <c r="H12" s="26" t="s">
        <v>20</v>
      </c>
    </row>
    <row r="13">
      <c r="A13" s="167" t="s">
        <v>21</v>
      </c>
      <c r="B13" s="172">
        <v>1400</v>
      </c>
      <c r="C13" s="6">
        <v>28</v>
      </c>
      <c r="D13" s="178">
        <v>9</v>
      </c>
      <c r="E13" s="15">
        <f ref="E13:E38" t="shared" si="0">C13*D13</f>
        <v>252</v>
      </c>
      <c r="F13" s="181"/>
      <c r="G13" s="184">
        <f>SUM(B13)*D13</f>
        <v>12600</v>
      </c>
      <c r="H13" s="8"/>
    </row>
    <row r="14">
      <c r="A14" s="167" t="s">
        <v>22</v>
      </c>
      <c r="B14" s="172">
        <v>1300</v>
      </c>
      <c r="C14" s="6">
        <v>28</v>
      </c>
      <c r="D14" s="178"/>
      <c r="E14" s="15">
        <f t="shared" si="0"/>
        <v>0</v>
      </c>
      <c r="F14" s="181"/>
      <c r="G14" s="184">
        <f ref="G14:G27" t="shared" si="1">SUM(B14)*D14</f>
        <v>0</v>
      </c>
      <c r="H14" s="21" t="s">
        <v>23</v>
      </c>
    </row>
    <row r="15">
      <c r="A15" s="167" t="s">
        <v>24</v>
      </c>
      <c r="B15" s="172">
        <v>900</v>
      </c>
      <c r="C15" s="6">
        <v>26</v>
      </c>
      <c r="D15" s="178">
        <v>2</v>
      </c>
      <c r="E15" s="15">
        <f t="shared" si="0"/>
        <v>52</v>
      </c>
      <c r="F15" s="181"/>
      <c r="G15" s="184">
        <f t="shared" si="1"/>
        <v>1800</v>
      </c>
      <c r="H15" s="8"/>
    </row>
    <row r="16">
      <c r="A16" s="167" t="s">
        <v>25</v>
      </c>
      <c r="B16" s="172">
        <v>640</v>
      </c>
      <c r="C16" s="6">
        <v>25</v>
      </c>
      <c r="D16" s="178"/>
      <c r="E16" s="15">
        <f t="shared" si="0"/>
        <v>0</v>
      </c>
      <c r="F16" s="181"/>
      <c r="G16" s="184">
        <f t="shared" si="1"/>
        <v>0</v>
      </c>
      <c r="H16" s="8"/>
    </row>
    <row r="17">
      <c r="A17" s="167" t="s">
        <v>26</v>
      </c>
      <c r="B17" s="172">
        <v>600</v>
      </c>
      <c r="C17" s="6">
        <v>25</v>
      </c>
      <c r="D17" s="178"/>
      <c r="E17" s="15">
        <f>C17*D17</f>
        <v>0</v>
      </c>
      <c r="F17" s="181"/>
      <c r="G17" s="184">
        <f t="shared" si="1"/>
        <v>0</v>
      </c>
      <c r="H17" s="8"/>
    </row>
    <row r="18">
      <c r="A18" s="167" t="s">
        <v>27</v>
      </c>
      <c r="B18" s="172">
        <v>600</v>
      </c>
      <c r="C18" s="6">
        <v>28</v>
      </c>
      <c r="D18" s="178"/>
      <c r="E18" s="15">
        <f t="shared" si="0"/>
        <v>0</v>
      </c>
      <c r="F18" s="181"/>
      <c r="G18" s="184">
        <f t="shared" si="1"/>
        <v>0</v>
      </c>
      <c r="H18" s="8"/>
    </row>
    <row r="19">
      <c r="A19" s="167" t="s">
        <v>28</v>
      </c>
      <c r="B19" s="172">
        <v>70</v>
      </c>
      <c r="C19" s="6">
        <v>4</v>
      </c>
      <c r="D19" s="178">
        <v>55</v>
      </c>
      <c r="E19" s="15">
        <f t="shared" si="0"/>
        <v>220</v>
      </c>
      <c r="F19" s="182"/>
      <c r="G19" s="184">
        <f t="shared" si="1"/>
        <v>3850</v>
      </c>
      <c r="H19" s="8"/>
    </row>
    <row r="20">
      <c r="A20" s="167" t="s">
        <v>29</v>
      </c>
      <c r="B20" s="172">
        <v>70</v>
      </c>
      <c r="C20" s="6">
        <v>5.5</v>
      </c>
      <c r="D20" s="178"/>
      <c r="E20" s="15">
        <f t="shared" si="0"/>
        <v>0</v>
      </c>
      <c r="F20" s="182"/>
      <c r="G20" s="184">
        <f t="shared" si="1"/>
        <v>0</v>
      </c>
      <c r="H20" s="79" t="s">
        <v>30</v>
      </c>
    </row>
    <row r="21">
      <c r="A21" s="168" t="s">
        <v>31</v>
      </c>
      <c r="B21" s="173">
        <v>70</v>
      </c>
      <c r="C21" s="6">
        <v>7</v>
      </c>
      <c r="D21" s="178">
        <v>5</v>
      </c>
      <c r="E21" s="15">
        <f t="shared" si="0"/>
        <v>35</v>
      </c>
      <c r="F21" s="182">
        <f>SUM(B21)*D21</f>
        <v>350</v>
      </c>
      <c r="G21" s="184"/>
      <c r="H21" s="80"/>
    </row>
    <row r="22">
      <c r="A22" s="168" t="s">
        <v>32</v>
      </c>
      <c r="B22" s="173">
        <v>70</v>
      </c>
      <c r="C22" s="6">
        <v>7</v>
      </c>
      <c r="D22" s="178">
        <v>5</v>
      </c>
      <c r="E22" s="15">
        <f t="shared" si="0"/>
        <v>35</v>
      </c>
      <c r="F22" s="182">
        <f ref="F22:F24" t="shared" si="2">SUM(B22)*D22</f>
        <v>350</v>
      </c>
      <c r="G22" s="184"/>
      <c r="H22" s="80"/>
    </row>
    <row r="23">
      <c r="A23" s="168" t="s">
        <v>33</v>
      </c>
      <c r="B23" s="174">
        <v>70</v>
      </c>
      <c r="C23" s="6">
        <v>7</v>
      </c>
      <c r="D23" s="178"/>
      <c r="E23" s="15">
        <f t="shared" si="0"/>
        <v>0</v>
      </c>
      <c r="F23" s="182">
        <f t="shared" si="2"/>
        <v>0</v>
      </c>
      <c r="G23" s="184"/>
      <c r="H23" s="80"/>
    </row>
    <row r="24">
      <c r="A24" s="168" t="s">
        <v>34</v>
      </c>
      <c r="B24" s="174">
        <v>80</v>
      </c>
      <c r="C24" s="43">
        <v>9</v>
      </c>
      <c r="D24" s="178"/>
      <c r="E24" s="15">
        <f t="shared" si="0"/>
        <v>0</v>
      </c>
      <c r="F24" s="182">
        <f t="shared" si="2"/>
        <v>0</v>
      </c>
      <c r="G24" s="184"/>
      <c r="H24" s="80"/>
    </row>
    <row r="25">
      <c r="A25" s="169" t="s">
        <v>35</v>
      </c>
      <c r="B25" s="174">
        <v>100</v>
      </c>
      <c r="C25" s="11">
        <v>5.5</v>
      </c>
      <c r="D25" s="178">
        <v>67</v>
      </c>
      <c r="E25" s="15">
        <f t="shared" si="0"/>
        <v>368.5</v>
      </c>
      <c r="F25" s="182"/>
      <c r="G25" s="184">
        <f t="shared" si="1"/>
        <v>6700</v>
      </c>
      <c r="H25" s="80"/>
    </row>
    <row r="26">
      <c r="A26" s="169" t="s">
        <v>36</v>
      </c>
      <c r="B26" s="174">
        <v>100</v>
      </c>
      <c r="C26" s="11">
        <v>5.5</v>
      </c>
      <c r="D26" s="178"/>
      <c r="E26" s="15">
        <f t="shared" si="0"/>
        <v>0</v>
      </c>
      <c r="F26" s="182"/>
      <c r="G26" s="184">
        <f t="shared" si="1"/>
        <v>0</v>
      </c>
      <c r="H26" s="80"/>
    </row>
    <row r="27">
      <c r="A27" s="169" t="s">
        <v>37</v>
      </c>
      <c r="B27" s="174">
        <v>100</v>
      </c>
      <c r="C27" s="11">
        <v>5.5</v>
      </c>
      <c r="D27" s="178"/>
      <c r="E27" s="15">
        <f t="shared" si="0"/>
        <v>0</v>
      </c>
      <c r="F27" s="182"/>
      <c r="G27" s="184">
        <f t="shared" si="1"/>
        <v>0</v>
      </c>
      <c r="H27" s="80"/>
    </row>
    <row r="28">
      <c r="A28" s="169" t="s">
        <v>38</v>
      </c>
      <c r="B28" s="175">
        <v>110</v>
      </c>
      <c r="C28" s="11">
        <v>7</v>
      </c>
      <c r="D28" s="178">
        <v>10</v>
      </c>
      <c r="E28" s="15">
        <f t="shared" si="0"/>
        <v>70</v>
      </c>
      <c r="F28" s="182">
        <f>SUM(B28)*D28</f>
        <v>1100</v>
      </c>
      <c r="G28" s="184"/>
      <c r="H28" s="80"/>
    </row>
    <row r="29">
      <c r="A29" s="169" t="s">
        <v>39</v>
      </c>
      <c r="B29" s="176">
        <v>80</v>
      </c>
      <c r="C29" s="11">
        <v>7</v>
      </c>
      <c r="D29" s="178"/>
      <c r="E29" s="15">
        <f t="shared" si="0"/>
        <v>0</v>
      </c>
      <c r="F29" s="182">
        <f ref="F29:F38" t="shared" si="3">SUM(B29)*D29</f>
        <v>0</v>
      </c>
      <c r="G29" s="184"/>
      <c r="H29" s="81"/>
    </row>
    <row r="30">
      <c r="A30" s="169" t="s">
        <v>40</v>
      </c>
      <c r="B30" s="176">
        <v>900</v>
      </c>
      <c r="C30" s="11">
        <v>100</v>
      </c>
      <c r="D30" s="178"/>
      <c r="E30" s="15">
        <f t="shared" si="0"/>
        <v>0</v>
      </c>
      <c r="F30" s="182">
        <f t="shared" si="3"/>
        <v>0</v>
      </c>
      <c r="G30" s="184"/>
      <c r="H30" s="8"/>
    </row>
    <row r="31">
      <c r="A31" s="168" t="s">
        <v>41</v>
      </c>
      <c r="B31" s="176">
        <v>80</v>
      </c>
      <c r="C31" s="11">
        <v>9</v>
      </c>
      <c r="D31" s="178"/>
      <c r="E31" s="15">
        <f>C31*D31</f>
        <v>0</v>
      </c>
      <c r="F31" s="182">
        <f t="shared" si="3"/>
        <v>0</v>
      </c>
      <c r="G31" s="184"/>
      <c r="H31" s="16"/>
    </row>
    <row r="32">
      <c r="A32" s="169" t="s">
        <v>42</v>
      </c>
      <c r="B32" s="176">
        <v>4000</v>
      </c>
      <c r="C32" s="11">
        <v>275</v>
      </c>
      <c r="D32" s="178"/>
      <c r="E32" s="15">
        <f t="shared" si="0"/>
        <v>0</v>
      </c>
      <c r="F32" s="182">
        <f t="shared" si="3"/>
        <v>0</v>
      </c>
      <c r="G32" s="184"/>
      <c r="H32" s="8"/>
    </row>
    <row r="33">
      <c r="A33" s="169" t="s">
        <v>43</v>
      </c>
      <c r="B33" s="176">
        <v>4000</v>
      </c>
      <c r="C33" s="11">
        <v>275</v>
      </c>
      <c r="D33" s="178"/>
      <c r="E33" s="15">
        <f t="shared" si="0"/>
        <v>0</v>
      </c>
      <c r="F33" s="182">
        <f t="shared" si="3"/>
        <v>0</v>
      </c>
      <c r="G33" s="184"/>
      <c r="H33" s="8"/>
    </row>
    <row r="34">
      <c r="A34" s="170" t="s">
        <v>44</v>
      </c>
      <c r="B34" s="175">
        <v>1200</v>
      </c>
      <c r="C34" s="17">
        <v>80</v>
      </c>
      <c r="D34" s="179"/>
      <c r="E34" s="15">
        <f t="shared" si="0"/>
        <v>0</v>
      </c>
      <c r="F34" s="182">
        <f t="shared" si="3"/>
        <v>0</v>
      </c>
      <c r="G34" s="184"/>
      <c r="H34" s="19"/>
    </row>
    <row r="35">
      <c r="A35" s="170" t="s">
        <v>45</v>
      </c>
      <c r="B35" s="175">
        <v>100</v>
      </c>
      <c r="C35" s="17">
        <v>15</v>
      </c>
      <c r="D35" s="179"/>
      <c r="E35" s="15">
        <f t="shared" si="0"/>
        <v>0</v>
      </c>
      <c r="F35" s="182">
        <f t="shared" si="3"/>
        <v>0</v>
      </c>
      <c r="G35" s="184"/>
      <c r="H35" s="19"/>
    </row>
    <row r="36">
      <c r="A36" s="170" t="s">
        <v>46</v>
      </c>
      <c r="B36" s="175">
        <v>30</v>
      </c>
      <c r="C36" s="17">
        <v>8</v>
      </c>
      <c r="D36" s="179"/>
      <c r="E36" s="15">
        <f t="shared" si="0"/>
        <v>0</v>
      </c>
      <c r="F36" s="182">
        <f t="shared" si="3"/>
        <v>0</v>
      </c>
      <c r="G36" s="184"/>
      <c r="H36" s="19"/>
    </row>
    <row r="37">
      <c r="A37" s="170"/>
      <c r="B37" s="177"/>
      <c r="C37" s="17"/>
      <c r="D37" s="179"/>
      <c r="E37" s="15">
        <f t="shared" si="0"/>
        <v>0</v>
      </c>
      <c r="F37" s="182">
        <f t="shared" si="3"/>
        <v>0</v>
      </c>
      <c r="G37" s="184"/>
      <c r="H37" s="19"/>
    </row>
    <row r="38">
      <c r="A38" s="170"/>
      <c r="B38" s="177"/>
      <c r="C38" s="17"/>
      <c r="D38" s="179"/>
      <c r="E38" s="15">
        <f t="shared" si="0"/>
        <v>0</v>
      </c>
      <c r="F38" s="182">
        <f t="shared" si="3"/>
        <v>0</v>
      </c>
      <c r="G38" s="184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1032.5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>
        <f>E41*0.25</f>
        <v>258.125</v>
      </c>
      <c r="F42" s="29">
        <f>SUM(F21)+F22+F23+F24+F36+F28+F29+F30+F31+F32+F33+N33+F34+F35+F37</f>
        <v>1800</v>
      </c>
      <c r="G42" s="38">
        <f>SUM(G13:G38)</f>
        <v>24950</v>
      </c>
      <c r="H42" s="75"/>
    </row>
    <row r="43">
      <c r="A43" s="75"/>
      <c r="B43" s="39"/>
      <c r="C43" s="77" t="s">
        <v>54</v>
      </c>
      <c r="D43" s="78"/>
      <c r="E43" s="15">
        <f>E41+E42</f>
        <v>1290.625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workbookViewId="0">
      <selection activeCell="D25" sqref="D25"/>
    </sheetView>
  </sheetViews>
  <sheetFormatPr defaultRowHeight="14.4" x14ac:dyDescent="0.3"/>
  <cols>
    <col min="1" max="1" width="31.5546875" customWidth="1"/>
    <col min="2" max="2" width="6.33203125" customWidth="1"/>
    <col min="3" max="3" width="6.5546875" customWidth="1"/>
    <col min="4" max="4" width="7.88671875" customWidth="1"/>
    <col min="5" max="5" width="7.5546875" customWidth="1"/>
    <col min="6" max="6" width="8.109375" customWidth="1"/>
    <col min="7" max="7" width="7.88671875" customWidth="1"/>
    <col min="8" max="8" width="11.33203125" customWidth="1"/>
  </cols>
  <sheetData>
    <row r="1" ht="17.25" customHeight="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7.25" customHeight="1">
      <c r="A4" s="2" t="s">
        <v>3</v>
      </c>
      <c r="B4" s="2"/>
      <c r="C4" s="24"/>
      <c r="D4" s="82" t="s">
        <v>59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6.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3</v>
      </c>
      <c r="E13" s="15">
        <f ref="E13:E38" t="shared" si="0">C13*D13</f>
        <v>84</v>
      </c>
      <c r="F13" s="15"/>
      <c r="G13" s="29">
        <f>SUM(B13)*D13</f>
        <v>4200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25</v>
      </c>
      <c r="B16" s="5">
        <v>640</v>
      </c>
      <c r="C16" s="6">
        <v>25</v>
      </c>
      <c r="D16" s="7">
        <v>2</v>
      </c>
      <c r="E16" s="15">
        <f t="shared" si="0"/>
        <v>50</v>
      </c>
      <c r="F16" s="15"/>
      <c r="G16" s="29">
        <f t="shared" si="1"/>
        <v>1280</v>
      </c>
      <c r="H16" s="8"/>
    </row>
    <row r="17">
      <c r="A17" s="5" t="s">
        <v>26</v>
      </c>
      <c r="B17" s="5">
        <v>600</v>
      </c>
      <c r="C17" s="6">
        <v>25</v>
      </c>
      <c r="D17" s="7">
        <v>2</v>
      </c>
      <c r="E17" s="15">
        <f>C17*D17</f>
        <v>50</v>
      </c>
      <c r="F17" s="15"/>
      <c r="G17" s="29">
        <f t="shared" si="1"/>
        <v>1200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0" t="s">
        <v>35</v>
      </c>
      <c r="B25" s="40">
        <v>100</v>
      </c>
      <c r="C25" s="11">
        <v>5.5</v>
      </c>
      <c r="D25" s="7">
        <v>63</v>
      </c>
      <c r="E25" s="15">
        <f t="shared" si="0"/>
        <v>346.5</v>
      </c>
      <c r="F25" s="29"/>
      <c r="G25" s="29">
        <f t="shared" si="1"/>
        <v>6300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4" t="s">
        <v>41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  <c r="K36" s="52"/>
      <c r="L36" s="51"/>
    </row>
    <row r="37">
      <c r="A37" s="12" t="s">
        <v>60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2" t="s">
        <v>61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48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63" t="s">
        <v>49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50</v>
      </c>
      <c r="D41" s="76"/>
      <c r="E41" s="15">
        <f>SUM(E13:E35)</f>
        <v>878.5</v>
      </c>
      <c r="F41" s="15" t="s">
        <v>51</v>
      </c>
      <c r="G41" s="30" t="s">
        <v>52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53</v>
      </c>
      <c r="D42" s="78"/>
      <c r="E42" s="20">
        <f>E41*0.25</f>
        <v>219.625</v>
      </c>
      <c r="F42" s="29">
        <f>SUM(F21)+F22+F23+F24+F36+F28+F29+F30+F31+F32+F33+N33+F34+F35+F37</f>
        <v>1800</v>
      </c>
      <c r="G42" s="38">
        <f>SUM(G13:G38)</f>
        <v>16620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54</v>
      </c>
      <c r="D43" s="78"/>
      <c r="E43" s="15">
        <f>E41+E42</f>
        <v>1098.125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6" s="39" customFormat="1">
      <c r="A44" s="64" t="s">
        <v>55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6" s="39" customFormat="1">
      <c r="A45" s="64" t="s">
        <v>56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A1:I1"/>
  <sheetViews>
    <sheetView workbookViewId="0"/>
  </sheetViews>
  <sheetFormatPr defaultRowHeight="15"/>
  <sheetData>
    <row r="1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s">
        <v>90</v>
      </c>
      <c r="I1" s="0" t="s">
        <v>91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7"/>
  <sheetViews>
    <sheetView tabSelected="1" topLeftCell="A21" workbookViewId="0">
      <selection activeCell="I39" sqref="I39"/>
    </sheetView>
  </sheetViews>
  <sheetFormatPr defaultRowHeight="14.4" x14ac:dyDescent="0.3"/>
  <cols>
    <col min="1" max="1" width="31" customWidth="1"/>
    <col min="2" max="2" width="5.5546875" customWidth="1"/>
    <col min="3" max="3" width="6.5546875" customWidth="1"/>
    <col min="4" max="4" width="7.88671875" customWidth="1"/>
    <col min="5" max="5" width="8.6640625" customWidth="1"/>
    <col min="6" max="6" width="8.109375" customWidth="1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102" t="s">
        <v>63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30" customHeight="1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6</v>
      </c>
      <c r="E13" s="15">
        <f ref="E13:E38" t="shared" si="0">C13*D13</f>
        <v>168</v>
      </c>
      <c r="F13" s="15"/>
      <c r="G13" s="29">
        <f>SUM(B13)*D13</f>
        <v>8400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>
        <v>52</v>
      </c>
      <c r="E19" s="15">
        <f t="shared" si="0"/>
        <v>208</v>
      </c>
      <c r="F19" s="29"/>
      <c r="G19" s="29">
        <f t="shared" si="1"/>
        <v>3640</v>
      </c>
      <c r="H19" s="8"/>
    </row>
    <row r="20" s="35" customFormat="1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 s="35" customFormat="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40">
        <v>100</v>
      </c>
      <c r="C25" s="11">
        <v>5.5</v>
      </c>
      <c r="D25" s="7">
        <v>63</v>
      </c>
      <c r="E25" s="15">
        <f t="shared" si="0"/>
        <v>346.5</v>
      </c>
      <c r="F25" s="29"/>
      <c r="G25" s="29">
        <f t="shared" si="1"/>
        <v>6300</v>
      </c>
      <c r="H25" s="80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64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 t="s">
        <v>65</v>
      </c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914.5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/>
      <c r="F42" s="29">
        <f>SUM(F21)+F22+F23+F24+F36+F28+F29+F30+F31+F32+F33+N33+F34+F35+F37</f>
        <v>1800</v>
      </c>
      <c r="G42" s="38">
        <f>SUM(G13:G38)</f>
        <v>20140</v>
      </c>
      <c r="H42" s="75"/>
    </row>
    <row r="43">
      <c r="A43" s="75"/>
      <c r="B43" s="39"/>
      <c r="C43" s="77" t="s">
        <v>54</v>
      </c>
      <c r="D43" s="78"/>
      <c r="E43" s="15">
        <f>E41+E42</f>
        <v>914.5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7"/>
  <sheetViews>
    <sheetView workbookViewId="0">
      <selection activeCell="D4" sqref="D4:H4"/>
    </sheetView>
  </sheetViews>
  <sheetFormatPr defaultRowHeight="14.4" x14ac:dyDescent="0.3"/>
  <cols>
    <col min="1" max="1" width="30.33203125" customWidth="1"/>
    <col min="2" max="2" width="6" customWidth="1"/>
    <col min="3" max="3" width="7.109375" customWidth="1"/>
    <col min="4" max="4" width="7.88671875" customWidth="1"/>
    <col min="5" max="5" width="6.33203125" customWidth="1"/>
    <col min="6" max="6" width="8.109375" customWidth="1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85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"/>
      <c r="C4" s="24"/>
      <c r="D4" s="82" t="s">
        <v>4</v>
      </c>
      <c r="E4" s="83"/>
      <c r="F4" s="83"/>
      <c r="G4" s="83"/>
      <c r="H4" s="84"/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91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91"/>
      <c r="C7" s="86"/>
      <c r="D7" s="86"/>
      <c r="E7" s="86"/>
      <c r="F7" s="86"/>
      <c r="G7" s="86"/>
      <c r="H7" s="87"/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1"/>
      <c r="C9" s="23"/>
      <c r="D9" s="95">
        <v>5798009991966</v>
      </c>
      <c r="E9" s="96"/>
      <c r="F9" s="96"/>
      <c r="G9" s="96"/>
      <c r="H9" s="97"/>
    </row>
    <row r="10" ht="15.6">
      <c r="A10" s="1" t="s">
        <v>12</v>
      </c>
      <c r="B10" s="91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6.25" customHeight="1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/>
      <c r="E13" s="15">
        <f ref="E13:E38" t="shared" si="0">C13*D13</f>
        <v>0</v>
      </c>
      <c r="F13" s="15"/>
      <c r="G13" s="29">
        <f>SUM(B13)*D13</f>
        <v>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/>
      <c r="E15" s="15">
        <f t="shared" si="0"/>
        <v>0</v>
      </c>
      <c r="F15" s="15"/>
      <c r="G15" s="29">
        <f t="shared" si="1"/>
        <v>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/>
      <c r="E19" s="15">
        <f t="shared" si="0"/>
        <v>0</v>
      </c>
      <c r="F19" s="29"/>
      <c r="G19" s="29">
        <f t="shared" si="1"/>
        <v>0</v>
      </c>
      <c r="H19" s="8"/>
    </row>
    <row r="20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>
      <c r="A21" s="9" t="s">
        <v>31</v>
      </c>
      <c r="B21" s="9">
        <v>70</v>
      </c>
      <c r="C21" s="6">
        <v>7</v>
      </c>
      <c r="D21" s="7"/>
      <c r="E21" s="15">
        <f t="shared" si="0"/>
        <v>0</v>
      </c>
      <c r="F21" s="29">
        <f>SUM(B21)*D21</f>
        <v>0</v>
      </c>
      <c r="G21" s="29"/>
      <c r="H21" s="80"/>
    </row>
    <row r="22">
      <c r="A22" s="9" t="s">
        <v>32</v>
      </c>
      <c r="B22" s="9">
        <v>70</v>
      </c>
      <c r="C22" s="6">
        <v>7</v>
      </c>
      <c r="D22" s="7"/>
      <c r="E22" s="15">
        <f t="shared" si="0"/>
        <v>0</v>
      </c>
      <c r="F22" s="29">
        <f ref="F22:F24" t="shared" si="2">SUM(B22)*D22</f>
        <v>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40">
        <v>100</v>
      </c>
      <c r="C25" s="11">
        <v>5.5</v>
      </c>
      <c r="D25" s="7"/>
      <c r="E25" s="15">
        <f t="shared" si="0"/>
        <v>0</v>
      </c>
      <c r="F25" s="29"/>
      <c r="G25" s="29">
        <f t="shared" si="1"/>
        <v>0</v>
      </c>
      <c r="H25" s="80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/>
      <c r="E28" s="15">
        <f t="shared" si="0"/>
        <v>0</v>
      </c>
      <c r="F28" s="29">
        <f>SUM(B28)*D28</f>
        <v>0</v>
      </c>
      <c r="G28" s="29"/>
      <c r="H28" s="80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41">
        <v>80</v>
      </c>
      <c r="C31" s="11">
        <v>9</v>
      </c>
      <c r="D31" s="7"/>
      <c r="E31" s="15">
        <f t="shared" si="0"/>
        <v>0</v>
      </c>
      <c r="F31" s="29">
        <f t="shared" si="3"/>
        <v>0</v>
      </c>
      <c r="G31" s="29"/>
      <c r="H31" s="16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>
      <c r="A37" s="12" t="s">
        <v>47</v>
      </c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0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>
        <f>E41*0.25</f>
        <v>0</v>
      </c>
      <c r="F42" s="29">
        <f>SUM(F21)+F22+F23+F24+F36+F28+F29+F30+F31+F32+F33+N33+F34+F35+F37</f>
        <v>0</v>
      </c>
      <c r="G42" s="38">
        <f>SUM(G13:G38)</f>
        <v>0</v>
      </c>
      <c r="H42" s="75"/>
    </row>
    <row r="43">
      <c r="A43" s="75"/>
      <c r="B43" s="39"/>
      <c r="C43" s="77" t="s">
        <v>54</v>
      </c>
      <c r="D43" s="78"/>
      <c r="E43" s="15">
        <f>E41+E42</f>
        <v>0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103" t="s">
        <v>58</v>
      </c>
      <c r="C46" s="103"/>
      <c r="D46" s="103"/>
      <c r="E46" s="103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7"/>
  <sheetViews>
    <sheetView workbookViewId="0">
      <selection activeCell="C4" sqref="C4:H4"/>
    </sheetView>
  </sheetViews>
  <sheetFormatPr defaultRowHeight="14.4" x14ac:dyDescent="0.3"/>
  <cols>
    <col min="1" max="1" width="31.6640625" customWidth="1"/>
    <col min="2" max="2" width="5.5546875" customWidth="1"/>
    <col min="3" max="3" width="7.88671875" customWidth="1"/>
    <col min="4" max="4" width="6.33203125" customWidth="1"/>
    <col min="5" max="5" width="8.109375" customWidth="1"/>
    <col min="6" max="6" width="8.109375" customWidth="1" style="32"/>
    <col min="7" max="7" width="7.88671875" customWidth="1"/>
    <col min="8" max="8" width="11.33203125" customWidth="1"/>
  </cols>
  <sheetData>
    <row r="1" ht="21">
      <c r="A1" s="88" t="s">
        <v>0</v>
      </c>
      <c r="B1" s="88"/>
      <c r="C1" s="88"/>
      <c r="D1" s="88"/>
      <c r="E1" s="88"/>
      <c r="F1" s="88"/>
      <c r="G1" s="88"/>
      <c r="H1" s="88"/>
    </row>
    <row r="2">
      <c r="A2" s="89" t="s">
        <v>1</v>
      </c>
      <c r="B2" s="89"/>
      <c r="C2" s="89"/>
      <c r="D2" s="89"/>
      <c r="E2" s="89"/>
      <c r="F2" s="89"/>
      <c r="G2" s="89"/>
      <c r="H2" s="89"/>
    </row>
    <row r="3" ht="15.6">
      <c r="A3" s="1" t="s">
        <v>2</v>
      </c>
      <c r="B3" s="104">
        <v>45414</v>
      </c>
      <c r="C3" s="86"/>
      <c r="D3" s="86"/>
      <c r="E3" s="86"/>
      <c r="F3" s="86"/>
      <c r="G3" s="86"/>
      <c r="H3" s="87"/>
    </row>
    <row r="4" ht="18">
      <c r="A4" s="2" t="s">
        <v>3</v>
      </c>
      <c r="B4" s="24"/>
      <c r="C4" s="82" t="s">
        <v>67</v>
      </c>
      <c r="D4" s="83"/>
      <c r="E4" s="83"/>
      <c r="F4" s="83"/>
      <c r="G4" s="83"/>
      <c r="H4" s="84"/>
    </row>
    <row r="5" ht="15.6">
      <c r="A5" s="1" t="s">
        <v>5</v>
      </c>
      <c r="B5" s="86" t="s">
        <v>6</v>
      </c>
      <c r="C5" s="86"/>
      <c r="D5" s="86"/>
      <c r="E5" s="86"/>
      <c r="F5" s="86"/>
      <c r="G5" s="86"/>
      <c r="H5" s="87"/>
    </row>
    <row r="6" ht="15.6">
      <c r="A6" s="1" t="s">
        <v>7</v>
      </c>
      <c r="B6" s="86">
        <v>38670440</v>
      </c>
      <c r="C6" s="86"/>
      <c r="D6" s="86"/>
      <c r="E6" s="86"/>
      <c r="F6" s="86"/>
      <c r="G6" s="86"/>
      <c r="H6" s="87"/>
    </row>
    <row r="7" ht="15.6">
      <c r="A7" s="3" t="s">
        <v>8</v>
      </c>
      <c r="B7" s="86"/>
      <c r="C7" s="86"/>
      <c r="D7" s="86"/>
      <c r="E7" s="86"/>
      <c r="F7" s="86"/>
      <c r="G7" s="86"/>
      <c r="H7" s="87"/>
    </row>
    <row r="8" ht="17.4">
      <c r="A8" s="2" t="s">
        <v>9</v>
      </c>
      <c r="B8" s="93" t="s">
        <v>10</v>
      </c>
      <c r="C8" s="93"/>
      <c r="D8" s="93"/>
      <c r="E8" s="93"/>
      <c r="F8" s="93"/>
      <c r="G8" s="93"/>
      <c r="H8" s="94"/>
    </row>
    <row r="9" ht="15.6">
      <c r="A9" s="1" t="s">
        <v>11</v>
      </c>
      <c r="B9" s="23"/>
      <c r="C9" s="95">
        <v>5798009991966</v>
      </c>
      <c r="D9" s="96"/>
      <c r="E9" s="96"/>
      <c r="F9" s="96"/>
      <c r="G9" s="96"/>
      <c r="H9" s="97"/>
    </row>
    <row r="10" ht="15.6">
      <c r="A10" s="1" t="s">
        <v>12</v>
      </c>
      <c r="B10" s="86"/>
      <c r="C10" s="86"/>
      <c r="D10" s="86"/>
      <c r="E10" s="86"/>
      <c r="F10" s="86"/>
      <c r="G10" s="86"/>
      <c r="H10" s="87"/>
    </row>
    <row r="11">
      <c r="A11" s="90"/>
      <c r="B11" s="90"/>
      <c r="C11" s="90"/>
      <c r="D11" s="90"/>
      <c r="E11" s="90"/>
      <c r="F11" s="90"/>
      <c r="G11" s="90"/>
      <c r="H11" s="90"/>
    </row>
    <row r="12" ht="27">
      <c r="A12" s="4" t="s">
        <v>13</v>
      </c>
      <c r="B12" s="26" t="s">
        <v>14</v>
      </c>
      <c r="C12" s="27" t="s">
        <v>15</v>
      </c>
      <c r="D12" s="26" t="s">
        <v>16</v>
      </c>
      <c r="E12" s="28" t="s">
        <v>17</v>
      </c>
      <c r="F12" s="28" t="s">
        <v>18</v>
      </c>
      <c r="G12" s="37" t="s">
        <v>19</v>
      </c>
      <c r="H12" s="26" t="s">
        <v>20</v>
      </c>
    </row>
    <row r="13">
      <c r="A13" s="5" t="s">
        <v>21</v>
      </c>
      <c r="B13" s="5">
        <v>1400</v>
      </c>
      <c r="C13" s="6">
        <v>28</v>
      </c>
      <c r="D13" s="7">
        <v>9</v>
      </c>
      <c r="E13" s="15">
        <f ref="E13:E38" t="shared" si="0">C13*D13</f>
        <v>252</v>
      </c>
      <c r="F13" s="15"/>
      <c r="G13" s="29">
        <f>SUM(B13)*D13</f>
        <v>12600</v>
      </c>
      <c r="H13" s="8"/>
    </row>
    <row r="14">
      <c r="A14" s="5" t="s">
        <v>22</v>
      </c>
      <c r="B14" s="5">
        <v>1300</v>
      </c>
      <c r="C14" s="6">
        <v>28</v>
      </c>
      <c r="D14" s="7"/>
      <c r="E14" s="15">
        <f t="shared" si="0"/>
        <v>0</v>
      </c>
      <c r="F14" s="15"/>
      <c r="G14" s="29">
        <f ref="G14:G27" t="shared" si="1">SUM(B14)*D14</f>
        <v>0</v>
      </c>
      <c r="H14" s="21" t="s">
        <v>23</v>
      </c>
    </row>
    <row r="15">
      <c r="A15" s="5" t="s">
        <v>24</v>
      </c>
      <c r="B15" s="5">
        <v>900</v>
      </c>
      <c r="C15" s="6">
        <v>26</v>
      </c>
      <c r="D15" s="7">
        <v>2</v>
      </c>
      <c r="E15" s="15">
        <f t="shared" si="0"/>
        <v>52</v>
      </c>
      <c r="F15" s="15"/>
      <c r="G15" s="29">
        <f t="shared" si="1"/>
        <v>1800</v>
      </c>
      <c r="H15" s="8"/>
    </row>
    <row r="16">
      <c r="A16" s="5" t="s">
        <v>25</v>
      </c>
      <c r="B16" s="5">
        <v>640</v>
      </c>
      <c r="C16" s="6">
        <v>25</v>
      </c>
      <c r="D16" s="7"/>
      <c r="E16" s="15">
        <f t="shared" si="0"/>
        <v>0</v>
      </c>
      <c r="F16" s="15"/>
      <c r="G16" s="29">
        <f t="shared" si="1"/>
        <v>0</v>
      </c>
      <c r="H16" s="8"/>
    </row>
    <row r="17">
      <c r="A17" s="5" t="s">
        <v>26</v>
      </c>
      <c r="B17" s="5">
        <v>600</v>
      </c>
      <c r="C17" s="6">
        <v>25</v>
      </c>
      <c r="D17" s="7"/>
      <c r="E17" s="15">
        <f>C17*D17</f>
        <v>0</v>
      </c>
      <c r="F17" s="15"/>
      <c r="G17" s="29">
        <f t="shared" si="1"/>
        <v>0</v>
      </c>
      <c r="H17" s="8"/>
    </row>
    <row r="18">
      <c r="A18" s="5" t="s">
        <v>27</v>
      </c>
      <c r="B18" s="5">
        <v>600</v>
      </c>
      <c r="C18" s="6">
        <v>28</v>
      </c>
      <c r="D18" s="7"/>
      <c r="E18" s="15">
        <f t="shared" si="0"/>
        <v>0</v>
      </c>
      <c r="F18" s="15"/>
      <c r="G18" s="29">
        <f t="shared" si="1"/>
        <v>0</v>
      </c>
      <c r="H18" s="8"/>
    </row>
    <row r="19">
      <c r="A19" s="5" t="s">
        <v>28</v>
      </c>
      <c r="B19" s="5">
        <v>70</v>
      </c>
      <c r="C19" s="6">
        <v>4</v>
      </c>
      <c r="D19" s="7">
        <v>55</v>
      </c>
      <c r="E19" s="15">
        <f t="shared" si="0"/>
        <v>220</v>
      </c>
      <c r="F19" s="29"/>
      <c r="G19" s="29">
        <f t="shared" si="1"/>
        <v>3850</v>
      </c>
      <c r="H19" s="8"/>
    </row>
    <row r="20" s="35" customFormat="1">
      <c r="A20" s="5" t="s">
        <v>29</v>
      </c>
      <c r="B20" s="5">
        <v>70</v>
      </c>
      <c r="C20" s="6">
        <v>5.5</v>
      </c>
      <c r="D20" s="7"/>
      <c r="E20" s="15">
        <f t="shared" si="0"/>
        <v>0</v>
      </c>
      <c r="F20" s="29"/>
      <c r="G20" s="29">
        <f t="shared" si="1"/>
        <v>0</v>
      </c>
      <c r="H20" s="79" t="s">
        <v>30</v>
      </c>
    </row>
    <row r="21" s="35" customFormat="1">
      <c r="A21" s="9" t="s">
        <v>31</v>
      </c>
      <c r="B21" s="9">
        <v>70</v>
      </c>
      <c r="C21" s="6">
        <v>7</v>
      </c>
      <c r="D21" s="7">
        <v>5</v>
      </c>
      <c r="E21" s="15">
        <f t="shared" si="0"/>
        <v>35</v>
      </c>
      <c r="F21" s="29">
        <f>SUM(B21)*D21</f>
        <v>350</v>
      </c>
      <c r="G21" s="29"/>
      <c r="H21" s="80"/>
    </row>
    <row r="22" s="35" customFormat="1">
      <c r="A22" s="9" t="s">
        <v>32</v>
      </c>
      <c r="B22" s="9">
        <v>70</v>
      </c>
      <c r="C22" s="6">
        <v>7</v>
      </c>
      <c r="D22" s="7">
        <v>5</v>
      </c>
      <c r="E22" s="15">
        <f t="shared" si="0"/>
        <v>35</v>
      </c>
      <c r="F22" s="29">
        <f ref="F22:F24" t="shared" si="2">SUM(B22)*D22</f>
        <v>350</v>
      </c>
      <c r="G22" s="29"/>
      <c r="H22" s="80"/>
    </row>
    <row r="23">
      <c r="A23" s="9" t="s">
        <v>33</v>
      </c>
      <c r="B23" s="36">
        <v>70</v>
      </c>
      <c r="C23" s="6">
        <v>7</v>
      </c>
      <c r="D23" s="7"/>
      <c r="E23" s="15">
        <f t="shared" si="0"/>
        <v>0</v>
      </c>
      <c r="F23" s="29">
        <f t="shared" si="2"/>
        <v>0</v>
      </c>
      <c r="G23" s="29"/>
      <c r="H23" s="80"/>
    </row>
    <row r="24">
      <c r="A24" s="9" t="s">
        <v>34</v>
      </c>
      <c r="B24" s="36">
        <v>80</v>
      </c>
      <c r="C24" s="43">
        <v>9</v>
      </c>
      <c r="D24" s="7"/>
      <c r="E24" s="15">
        <f t="shared" si="0"/>
        <v>0</v>
      </c>
      <c r="F24" s="29">
        <f t="shared" si="2"/>
        <v>0</v>
      </c>
      <c r="G24" s="29"/>
      <c r="H24" s="80"/>
    </row>
    <row r="25">
      <c r="A25" s="10" t="s">
        <v>35</v>
      </c>
      <c r="B25" s="40">
        <v>100</v>
      </c>
      <c r="C25" s="11">
        <v>5.5</v>
      </c>
      <c r="D25" s="7">
        <v>67</v>
      </c>
      <c r="E25" s="15">
        <f t="shared" si="0"/>
        <v>368.5</v>
      </c>
      <c r="F25" s="29"/>
      <c r="G25" s="29">
        <f t="shared" si="1"/>
        <v>6700</v>
      </c>
      <c r="H25" s="80"/>
    </row>
    <row r="26">
      <c r="A26" s="10" t="s">
        <v>36</v>
      </c>
      <c r="B26" s="40">
        <v>100</v>
      </c>
      <c r="C26" s="11">
        <v>5.5</v>
      </c>
      <c r="D26" s="7"/>
      <c r="E26" s="15">
        <f t="shared" si="0"/>
        <v>0</v>
      </c>
      <c r="F26" s="29"/>
      <c r="G26" s="29">
        <f t="shared" si="1"/>
        <v>0</v>
      </c>
      <c r="H26" s="80"/>
    </row>
    <row r="27">
      <c r="A27" s="10" t="s">
        <v>37</v>
      </c>
      <c r="B27" s="40">
        <v>100</v>
      </c>
      <c r="C27" s="11">
        <v>5.5</v>
      </c>
      <c r="D27" s="7"/>
      <c r="E27" s="15">
        <f t="shared" si="0"/>
        <v>0</v>
      </c>
      <c r="F27" s="29"/>
      <c r="G27" s="29">
        <f t="shared" si="1"/>
        <v>0</v>
      </c>
      <c r="H27" s="80"/>
    </row>
    <row r="28">
      <c r="A28" s="10" t="s">
        <v>38</v>
      </c>
      <c r="B28" s="25">
        <v>110</v>
      </c>
      <c r="C28" s="11">
        <v>7</v>
      </c>
      <c r="D28" s="7">
        <v>10</v>
      </c>
      <c r="E28" s="15">
        <f t="shared" si="0"/>
        <v>70</v>
      </c>
      <c r="F28" s="29">
        <f>SUM(B28)*D28</f>
        <v>1100</v>
      </c>
      <c r="G28" s="29"/>
      <c r="H28" s="80"/>
    </row>
    <row r="29">
      <c r="A29" s="10" t="s">
        <v>39</v>
      </c>
      <c r="B29" s="41">
        <v>80</v>
      </c>
      <c r="C29" s="11">
        <v>7</v>
      </c>
      <c r="D29" s="7"/>
      <c r="E29" s="15">
        <f t="shared" si="0"/>
        <v>0</v>
      </c>
      <c r="F29" s="29">
        <f ref="F29:F38" t="shared" si="3">SUM(B29)*D29</f>
        <v>0</v>
      </c>
      <c r="G29" s="29"/>
      <c r="H29" s="81"/>
    </row>
    <row r="30">
      <c r="A30" s="10" t="s">
        <v>40</v>
      </c>
      <c r="B30" s="41">
        <v>900</v>
      </c>
      <c r="C30" s="11">
        <v>100</v>
      </c>
      <c r="D30" s="7"/>
      <c r="E30" s="15">
        <f t="shared" si="0"/>
        <v>0</v>
      </c>
      <c r="F30" s="29">
        <f t="shared" si="3"/>
        <v>0</v>
      </c>
      <c r="G30" s="29"/>
      <c r="H30" s="8"/>
    </row>
    <row r="31">
      <c r="A31" s="14" t="s">
        <v>41</v>
      </c>
      <c r="B31" s="41">
        <v>80</v>
      </c>
      <c r="C31" s="11">
        <v>9</v>
      </c>
      <c r="D31" s="7"/>
      <c r="E31" s="15">
        <f>C31*D31</f>
        <v>0</v>
      </c>
      <c r="F31" s="29">
        <f t="shared" si="3"/>
        <v>0</v>
      </c>
      <c r="G31" s="29"/>
      <c r="H31" s="16"/>
    </row>
    <row r="32">
      <c r="A32" s="10" t="s">
        <v>42</v>
      </c>
      <c r="B32" s="41">
        <v>4000</v>
      </c>
      <c r="C32" s="11">
        <v>275</v>
      </c>
      <c r="D32" s="7"/>
      <c r="E32" s="15">
        <f t="shared" si="0"/>
        <v>0</v>
      </c>
      <c r="F32" s="29">
        <f t="shared" si="3"/>
        <v>0</v>
      </c>
      <c r="G32" s="29"/>
      <c r="H32" s="8"/>
    </row>
    <row r="33">
      <c r="A33" s="10" t="s">
        <v>43</v>
      </c>
      <c r="B33" s="41">
        <v>4000</v>
      </c>
      <c r="C33" s="11">
        <v>275</v>
      </c>
      <c r="D33" s="7"/>
      <c r="E33" s="15">
        <f t="shared" si="0"/>
        <v>0</v>
      </c>
      <c r="F33" s="29">
        <f t="shared" si="3"/>
        <v>0</v>
      </c>
      <c r="G33" s="29"/>
      <c r="H33" s="8"/>
    </row>
    <row r="34" s="32" customFormat="1">
      <c r="A34" s="12" t="s">
        <v>44</v>
      </c>
      <c r="B34" s="25">
        <v>1200</v>
      </c>
      <c r="C34" s="17">
        <v>80</v>
      </c>
      <c r="D34" s="18"/>
      <c r="E34" s="15">
        <f t="shared" si="0"/>
        <v>0</v>
      </c>
      <c r="F34" s="29">
        <f t="shared" si="3"/>
        <v>0</v>
      </c>
      <c r="G34" s="29"/>
      <c r="H34" s="19"/>
    </row>
    <row r="35" s="32" customFormat="1">
      <c r="A35" s="12" t="s">
        <v>45</v>
      </c>
      <c r="B35" s="25">
        <v>100</v>
      </c>
      <c r="C35" s="17">
        <v>15</v>
      </c>
      <c r="D35" s="18"/>
      <c r="E35" s="15">
        <f t="shared" si="0"/>
        <v>0</v>
      </c>
      <c r="F35" s="29">
        <f t="shared" si="3"/>
        <v>0</v>
      </c>
      <c r="G35" s="29"/>
      <c r="H35" s="19"/>
    </row>
    <row r="36" s="32" customFormat="1">
      <c r="A36" s="12" t="s">
        <v>46</v>
      </c>
      <c r="B36" s="25">
        <v>30</v>
      </c>
      <c r="C36" s="17">
        <v>8</v>
      </c>
      <c r="D36" s="18"/>
      <c r="E36" s="15">
        <f t="shared" si="0"/>
        <v>0</v>
      </c>
      <c r="F36" s="29">
        <f t="shared" si="3"/>
        <v>0</v>
      </c>
      <c r="G36" s="29"/>
      <c r="H36" s="19"/>
    </row>
    <row r="37" s="32" customFormat="1">
      <c r="A37" s="12"/>
      <c r="B37" s="13"/>
      <c r="C37" s="17"/>
      <c r="D37" s="18"/>
      <c r="E37" s="15">
        <f t="shared" si="0"/>
        <v>0</v>
      </c>
      <c r="F37" s="29">
        <f t="shared" si="3"/>
        <v>0</v>
      </c>
      <c r="G37" s="29"/>
      <c r="H37" s="19"/>
    </row>
    <row r="38">
      <c r="A38" s="12"/>
      <c r="B38" s="13"/>
      <c r="C38" s="17"/>
      <c r="D38" s="18"/>
      <c r="E38" s="15">
        <f t="shared" si="0"/>
        <v>0</v>
      </c>
      <c r="F38" s="29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63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">
        <f>SUM(E13:E35)</f>
        <v>1032.5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>
        <f>E41*0.25</f>
        <v>258.125</v>
      </c>
      <c r="F42" s="29">
        <f>SUM(F21)+F22+F23+F24+F36+F28+F29+F30+F31+F32+F33+N33+F34+F35+F37</f>
        <v>1800</v>
      </c>
      <c r="G42" s="38">
        <f>SUM(G13:G38)</f>
        <v>24950</v>
      </c>
      <c r="H42" s="75"/>
    </row>
    <row r="43">
      <c r="A43" s="75"/>
      <c r="B43" s="39"/>
      <c r="C43" s="77" t="s">
        <v>54</v>
      </c>
      <c r="D43" s="78"/>
      <c r="E43" s="15">
        <f>E41+E42</f>
        <v>1290.625</v>
      </c>
      <c r="F43" s="31"/>
      <c r="G43" s="31"/>
      <c r="H43" s="75"/>
    </row>
    <row r="44" ht="15.6">
      <c r="A44" s="64" t="s">
        <v>55</v>
      </c>
      <c r="B44" s="64"/>
      <c r="C44" s="65"/>
      <c r="D44" s="65"/>
      <c r="E44" s="66"/>
      <c r="F44" s="66"/>
      <c r="G44" s="66"/>
      <c r="H44" s="66"/>
    </row>
    <row r="45" ht="15.6">
      <c r="A45" s="64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74"/>
      <c r="B47" s="74"/>
      <c r="C47" s="74"/>
      <c r="D47" s="74"/>
      <c r="E47" s="74"/>
      <c r="F47" s="74"/>
      <c r="G47" s="74"/>
      <c r="H47" s="74"/>
    </row>
  </sheetData>
  <mergeCells>
    <mergeCell ref="A1:H1"/>
    <mergeCell ref="A2:H2"/>
    <mergeCell ref="B3:H3"/>
    <mergeCell ref="C4:H4"/>
    <mergeCell ref="B5:H5"/>
    <mergeCell ref="B6:H6"/>
    <mergeCell ref="B7:H7"/>
    <mergeCell ref="B8:H8"/>
    <mergeCell ref="C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3D2D-5E74-424D-8708-8B6A8B65C589}">
  <dimension ref="A1:I48"/>
  <sheetViews>
    <sheetView topLeftCell="A6" zoomScaleNormal="100" workbookViewId="0">
      <selection activeCell="D25" sqref="D25"/>
    </sheetView>
  </sheetViews>
  <sheetFormatPr defaultRowHeight="14.4" x14ac:dyDescent="0.3"/>
  <cols>
    <col min="1" max="1" width="31.44140625" customWidth="1"/>
    <col min="2" max="2" width="5.88671875" customWidth="1"/>
    <col min="3" max="3" width="6.44140625" customWidth="1" style="22"/>
    <col min="4" max="4" width="7.88671875" customWidth="1"/>
    <col min="5" max="5" width="7.33203125" customWidth="1"/>
    <col min="6" max="6" width="8.109375" customWidth="1"/>
    <col min="7" max="7" width="7.88671875" customWidth="1" style="22"/>
    <col min="8" max="8" width="11.33203125" customWidth="1"/>
  </cols>
  <sheetData>
    <row r="1" ht="15.75" customHeight="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1" t="s">
        <v>69</v>
      </c>
    </row>
    <row r="3" ht="15.6">
      <c r="A3" s="1" t="s">
        <v>2</v>
      </c>
      <c r="B3" s="108">
        <v>45414</v>
      </c>
      <c r="C3" s="86"/>
      <c r="D3" s="86"/>
      <c r="E3" s="86"/>
      <c r="F3" s="86"/>
      <c r="G3" s="86"/>
      <c r="H3" s="87"/>
      <c r="I3" s="114" t="s">
        <v>70</v>
      </c>
    </row>
    <row r="4" ht="18">
      <c r="A4" s="2" t="s">
        <v>3</v>
      </c>
      <c r="B4" s="2"/>
      <c r="C4" s="24"/>
      <c r="D4" s="109" t="s">
        <v>66</v>
      </c>
      <c r="E4" s="83"/>
      <c r="F4" s="83"/>
      <c r="G4" s="83"/>
      <c r="H4" s="84"/>
      <c r="I4" s="115" t="s">
        <v>71</v>
      </c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  <c r="I5" s="117" t="s">
        <v>72</v>
      </c>
    </row>
    <row r="6" ht="15.6">
      <c r="A6" s="1" t="s">
        <v>7</v>
      </c>
      <c r="B6" s="110">
        <v>38670440</v>
      </c>
      <c r="C6" s="86"/>
      <c r="D6" s="86"/>
      <c r="E6" s="86"/>
      <c r="F6" s="86"/>
      <c r="G6" s="86"/>
      <c r="H6" s="87"/>
      <c r="I6" s="125" t="s">
        <v>73</v>
      </c>
    </row>
    <row r="7" ht="15.6">
      <c r="A7" s="3" t="s">
        <v>8</v>
      </c>
      <c r="B7" s="91"/>
      <c r="C7" s="86"/>
      <c r="D7" s="86"/>
      <c r="E7" s="86"/>
      <c r="F7" s="86"/>
      <c r="G7" s="86"/>
      <c r="H7" s="87"/>
      <c r="I7" s="126" t="s">
        <v>74</v>
      </c>
    </row>
    <row r="8" ht="18.7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  <c r="I8" s="127" t="s">
        <v>75</v>
      </c>
    </row>
    <row r="9" ht="15.6">
      <c r="A9" s="112" t="s">
        <v>11</v>
      </c>
      <c r="B9" s="1"/>
      <c r="C9" s="23"/>
      <c r="D9" s="113">
        <v>5798009991966</v>
      </c>
      <c r="E9" s="96"/>
      <c r="F9" s="96"/>
      <c r="G9" s="96"/>
      <c r="H9" s="97"/>
      <c r="I9" s="134" t="s">
        <v>76</v>
      </c>
    </row>
    <row r="10" ht="15.6">
      <c r="A10" s="116" t="s">
        <v>12</v>
      </c>
      <c r="B10" s="91"/>
      <c r="C10" s="86"/>
      <c r="D10" s="86"/>
      <c r="E10" s="86"/>
      <c r="F10" s="86"/>
      <c r="G10" s="86"/>
      <c r="H10" s="87"/>
      <c r="I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I11" s="148" t="s">
        <v>78</v>
      </c>
    </row>
    <row r="12" ht="27.75" customHeight="1">
      <c r="A12" s="118" t="s">
        <v>13</v>
      </c>
      <c r="B12" s="119" t="s">
        <v>14</v>
      </c>
      <c r="C12" s="120" t="s">
        <v>15</v>
      </c>
      <c r="D12" s="121" t="s">
        <v>16</v>
      </c>
      <c r="E12" s="122" t="s">
        <v>17</v>
      </c>
      <c r="F12" s="123" t="s">
        <v>18</v>
      </c>
      <c r="G12" s="124" t="s">
        <v>19</v>
      </c>
      <c r="H12" s="26" t="s">
        <v>20</v>
      </c>
      <c r="I12" s="150" t="s">
        <v>79</v>
      </c>
    </row>
    <row r="13">
      <c r="A13" s="128" t="s">
        <v>21</v>
      </c>
      <c r="B13" s="129">
        <v>1400</v>
      </c>
      <c r="C13" s="130">
        <v>28</v>
      </c>
      <c r="D13" s="131">
        <v>3</v>
      </c>
      <c r="E13" s="132">
        <f ref="E13:E38" t="shared" si="0">C13*D13</f>
        <v>84</v>
      </c>
      <c r="F13" s="15"/>
      <c r="G13" s="133">
        <f>SUM(B13)*D13</f>
        <v>4200</v>
      </c>
      <c r="H13" s="8"/>
    </row>
    <row r="14">
      <c r="A14" s="128" t="s">
        <v>22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23</v>
      </c>
    </row>
    <row r="15">
      <c r="A15" s="128" t="s">
        <v>24</v>
      </c>
      <c r="B15" s="129">
        <v>900</v>
      </c>
      <c r="C15" s="130">
        <v>26</v>
      </c>
      <c r="D15" s="131">
        <v>2</v>
      </c>
      <c r="E15" s="132">
        <f t="shared" si="0"/>
        <v>52</v>
      </c>
      <c r="F15" s="15"/>
      <c r="G15" s="133">
        <f t="shared" si="1"/>
        <v>1800</v>
      </c>
      <c r="H15" s="8"/>
    </row>
    <row r="16">
      <c r="A16" s="128" t="s">
        <v>25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8" t="s">
        <v>26</v>
      </c>
      <c r="B17" s="129">
        <v>600</v>
      </c>
      <c r="C17" s="130">
        <v>25</v>
      </c>
      <c r="D17" s="131">
        <v>1</v>
      </c>
      <c r="E17" s="132">
        <f>C17*D17</f>
        <v>25</v>
      </c>
      <c r="F17" s="15"/>
      <c r="G17" s="133">
        <f t="shared" si="1"/>
        <v>600</v>
      </c>
      <c r="H17" s="8"/>
    </row>
    <row r="18" ht="15" customHeight="1">
      <c r="A18" s="128" t="s">
        <v>27</v>
      </c>
      <c r="B18" s="129">
        <v>600</v>
      </c>
      <c r="C18" s="130">
        <v>28</v>
      </c>
      <c r="D18" s="131">
        <v>2</v>
      </c>
      <c r="E18" s="132">
        <f t="shared" si="0"/>
        <v>56</v>
      </c>
      <c r="F18" s="15"/>
      <c r="G18" s="133">
        <f t="shared" si="1"/>
        <v>1200</v>
      </c>
      <c r="H18" s="8"/>
    </row>
    <row r="19">
      <c r="A19" s="128" t="s">
        <v>28</v>
      </c>
      <c r="B19" s="129">
        <v>70</v>
      </c>
      <c r="C19" s="130">
        <v>4</v>
      </c>
      <c r="D19" s="131">
        <v>52</v>
      </c>
      <c r="E19" s="132">
        <f t="shared" si="0"/>
        <v>208</v>
      </c>
      <c r="F19" s="29"/>
      <c r="G19" s="133">
        <f t="shared" si="1"/>
        <v>3640</v>
      </c>
      <c r="H19" s="8"/>
    </row>
    <row r="20">
      <c r="A20" s="128" t="s">
        <v>29</v>
      </c>
      <c r="B20" s="129">
        <v>70</v>
      </c>
      <c r="C20" s="135">
        <v>5.5</v>
      </c>
      <c r="D20" s="7"/>
      <c r="E20" s="132">
        <f t="shared" si="0"/>
        <v>0</v>
      </c>
      <c r="F20" s="29"/>
      <c r="G20" s="133">
        <f t="shared" si="1"/>
        <v>0</v>
      </c>
      <c r="H20" s="136" t="s">
        <v>30</v>
      </c>
    </row>
    <row r="21">
      <c r="A21" s="138" t="s">
        <v>31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80"/>
    </row>
    <row r="22">
      <c r="A22" s="138" t="s">
        <v>32</v>
      </c>
      <c r="B22" s="139">
        <v>70</v>
      </c>
      <c r="C22" s="130">
        <v>7</v>
      </c>
      <c r="D22" s="131">
        <v>5</v>
      </c>
      <c r="E22" s="132">
        <f t="shared" si="0"/>
        <v>35</v>
      </c>
      <c r="F22" s="133">
        <f ref="F22:F24" t="shared" si="2">SUM(B22)*D22</f>
        <v>350</v>
      </c>
      <c r="G22" s="29"/>
      <c r="H22" s="80"/>
    </row>
    <row r="23">
      <c r="A23" s="138" t="s">
        <v>33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80"/>
    </row>
    <row r="24">
      <c r="A24" s="138" t="s">
        <v>34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80"/>
    </row>
    <row r="25">
      <c r="A25" s="142" t="s">
        <v>35</v>
      </c>
      <c r="B25" s="140">
        <v>100</v>
      </c>
      <c r="C25" s="143">
        <v>5.5</v>
      </c>
      <c r="D25" s="131">
        <v>60</v>
      </c>
      <c r="E25" s="132">
        <f t="shared" si="0"/>
        <v>330</v>
      </c>
      <c r="F25" s="29"/>
      <c r="G25" s="133">
        <f t="shared" si="1"/>
        <v>6000</v>
      </c>
      <c r="H25" s="80"/>
    </row>
    <row r="26">
      <c r="A26" s="142" t="s">
        <v>36</v>
      </c>
      <c r="B26" s="140">
        <v>100</v>
      </c>
      <c r="C26" s="143">
        <v>5.5</v>
      </c>
      <c r="D26" s="7"/>
      <c r="E26" s="132">
        <f t="shared" si="0"/>
        <v>0</v>
      </c>
      <c r="F26" s="29"/>
      <c r="G26" s="133">
        <f t="shared" si="1"/>
        <v>0</v>
      </c>
      <c r="H26" s="80"/>
    </row>
    <row r="27">
      <c r="A27" s="142" t="s">
        <v>37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80"/>
    </row>
    <row r="28">
      <c r="A28" s="142" t="s">
        <v>38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80"/>
    </row>
    <row r="29">
      <c r="A29" s="142" t="s">
        <v>39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81"/>
    </row>
    <row r="30">
      <c r="A30" s="147" t="s">
        <v>40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41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</row>
    <row r="32" ht="16.5" customHeight="1">
      <c r="A32" s="149" t="s">
        <v>42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9" t="s">
        <v>43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1" t="s">
        <v>44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3" t="s">
        <v>45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3" t="s">
        <v>46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2"/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2"/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 ht="14.25" customHeight="1">
      <c r="A39" s="61" t="s">
        <v>48</v>
      </c>
      <c r="B39" s="62"/>
      <c r="C39" s="62"/>
      <c r="D39" s="62"/>
      <c r="E39" s="62"/>
      <c r="F39" s="62"/>
      <c r="G39" s="62"/>
      <c r="H39" s="62"/>
    </row>
    <row r="40" ht="18.75" customHeight="1">
      <c r="A40" s="154" t="s">
        <v>49</v>
      </c>
      <c r="B40" s="62"/>
      <c r="C40" s="62"/>
      <c r="D40" s="62"/>
      <c r="E40" s="62"/>
      <c r="F40" s="62"/>
      <c r="G40" s="62"/>
      <c r="H40" s="62"/>
    </row>
    <row r="41" ht="15" customHeight="1">
      <c r="A41" s="75"/>
      <c r="B41" s="42"/>
      <c r="C41" s="76" t="s">
        <v>50</v>
      </c>
      <c r="D41" s="76"/>
      <c r="E41" s="132">
        <f>SUM(E13:E35)</f>
        <v>895</v>
      </c>
      <c r="F41" s="15" t="s">
        <v>51</v>
      </c>
      <c r="G41" s="30" t="s">
        <v>52</v>
      </c>
      <c r="H41" s="75"/>
    </row>
    <row r="42">
      <c r="A42" s="75"/>
      <c r="B42" s="32"/>
      <c r="C42" s="77" t="s">
        <v>53</v>
      </c>
      <c r="D42" s="78"/>
      <c r="E42" s="155">
        <f>E41*0.25</f>
        <v>223.75</v>
      </c>
      <c r="F42" s="133">
        <f>SUM(F21)+F22+F23+F24+F36+F28+F29+F30+F31+F32+F33+N33+F34+F35+F37</f>
        <v>1800</v>
      </c>
      <c r="G42" s="156">
        <f>SUM(G13:G38)</f>
        <v>17440</v>
      </c>
      <c r="H42" s="75"/>
    </row>
    <row r="43">
      <c r="A43" s="75"/>
      <c r="B43" s="32"/>
      <c r="C43" s="77" t="s">
        <v>54</v>
      </c>
      <c r="D43" s="78"/>
      <c r="E43" s="157">
        <f>E41+E42</f>
        <v>1118.75</v>
      </c>
      <c r="F43" s="31"/>
      <c r="G43" s="31"/>
      <c r="H43" s="75"/>
    </row>
    <row r="44" ht="15.6">
      <c r="A44" s="158" t="s">
        <v>55</v>
      </c>
      <c r="B44" s="64"/>
      <c r="C44" s="65"/>
      <c r="D44" s="65"/>
      <c r="E44" s="66"/>
      <c r="F44" s="66"/>
      <c r="G44" s="66"/>
      <c r="H44" s="66"/>
    </row>
    <row r="45" ht="15.6">
      <c r="A45" s="158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H20:H29"/>
    <mergeCell ref="D4:H4"/>
    <mergeCell ref="B3:H3"/>
    <mergeCell ref="A1:H1"/>
    <mergeCell ref="A2:H2"/>
    <mergeCell ref="A11:H11"/>
    <mergeCell ref="B5:H5"/>
    <mergeCell ref="B6:H6"/>
    <mergeCell ref="B7:H7"/>
    <mergeCell ref="B8:H8"/>
    <mergeCell ref="D9:H9"/>
    <mergeCell ref="B10:H10"/>
    <mergeCell ref="A41:A43"/>
    <mergeCell ref="C41:D41"/>
    <mergeCell ref="H41:H43"/>
    <mergeCell ref="C42:D42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BB5B-A146-4CD4-896D-586AAF7BBF42}">
  <dimension ref="A1:U48"/>
  <sheetViews>
    <sheetView workbookViewId="0">
      <selection activeCell="D25" sqref="D25"/>
    </sheetView>
  </sheetViews>
  <sheetFormatPr defaultRowHeight="14.4" x14ac:dyDescent="0.3"/>
  <cols>
    <col min="1" max="1" width="31.5546875" customWidth="1"/>
    <col min="2" max="2" width="6.33203125" customWidth="1"/>
    <col min="3" max="3" width="6.5546875" customWidth="1"/>
    <col min="4" max="4" width="7.88671875" customWidth="1"/>
    <col min="5" max="5" width="7.5546875" customWidth="1"/>
    <col min="6" max="6" width="8.109375" customWidth="1"/>
    <col min="7" max="7" width="7.88671875" customWidth="1"/>
    <col min="8" max="8" width="11.33203125" customWidth="1"/>
  </cols>
  <sheetData>
    <row r="1" ht="17.25" customHeight="1">
      <c r="A1" s="105" t="s">
        <v>0</v>
      </c>
      <c r="B1" s="88"/>
      <c r="C1" s="88"/>
      <c r="D1" s="88"/>
      <c r="E1" s="88"/>
      <c r="F1" s="88"/>
      <c r="G1" s="88"/>
      <c r="H1" s="88"/>
      <c r="U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U2" s="111" t="s">
        <v>69</v>
      </c>
    </row>
    <row r="3" ht="15.6">
      <c r="A3" s="1" t="s">
        <v>2</v>
      </c>
      <c r="B3" s="108">
        <v>45414</v>
      </c>
      <c r="C3" s="86"/>
      <c r="D3" s="86"/>
      <c r="E3" s="86"/>
      <c r="F3" s="86"/>
      <c r="G3" s="86"/>
      <c r="H3" s="87"/>
      <c r="U3" s="114" t="s">
        <v>70</v>
      </c>
    </row>
    <row r="4" ht="17.25" customHeight="1">
      <c r="A4" s="2" t="s">
        <v>3</v>
      </c>
      <c r="B4" s="2"/>
      <c r="C4" s="24"/>
      <c r="D4" s="109" t="s">
        <v>59</v>
      </c>
      <c r="E4" s="83"/>
      <c r="F4" s="83"/>
      <c r="G4" s="83"/>
      <c r="H4" s="84"/>
      <c r="U4" s="115" t="s">
        <v>71</v>
      </c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  <c r="U5" s="117" t="s">
        <v>72</v>
      </c>
    </row>
    <row r="6" ht="15.6">
      <c r="A6" s="1" t="s">
        <v>7</v>
      </c>
      <c r="B6" s="110">
        <v>38670440</v>
      </c>
      <c r="C6" s="86"/>
      <c r="D6" s="86"/>
      <c r="E6" s="86"/>
      <c r="F6" s="86"/>
      <c r="G6" s="86"/>
      <c r="H6" s="87"/>
      <c r="U6" s="125" t="s">
        <v>73</v>
      </c>
    </row>
    <row r="7" ht="15.6">
      <c r="A7" s="3" t="s">
        <v>8</v>
      </c>
      <c r="B7" s="91"/>
      <c r="C7" s="86"/>
      <c r="D7" s="86"/>
      <c r="E7" s="86"/>
      <c r="F7" s="86"/>
      <c r="G7" s="86"/>
      <c r="H7" s="87"/>
      <c r="U7" s="126" t="s">
        <v>74</v>
      </c>
    </row>
    <row r="8" ht="16.5" customHeight="1">
      <c r="A8" s="2" t="s">
        <v>9</v>
      </c>
      <c r="B8" s="92" t="s">
        <v>10</v>
      </c>
      <c r="C8" s="93"/>
      <c r="D8" s="93"/>
      <c r="E8" s="93"/>
      <c r="F8" s="93"/>
      <c r="G8" s="93"/>
      <c r="H8" s="94"/>
      <c r="U8" s="127" t="s">
        <v>75</v>
      </c>
    </row>
    <row r="9" ht="15.6">
      <c r="A9" s="112" t="s">
        <v>11</v>
      </c>
      <c r="B9" s="1"/>
      <c r="C9" s="23"/>
      <c r="D9" s="113">
        <v>5798009991966</v>
      </c>
      <c r="E9" s="96"/>
      <c r="F9" s="96"/>
      <c r="G9" s="96"/>
      <c r="H9" s="97"/>
      <c r="U9" s="134" t="s">
        <v>76</v>
      </c>
    </row>
    <row r="10" ht="15.6">
      <c r="A10" s="116" t="s">
        <v>12</v>
      </c>
      <c r="B10" s="91"/>
      <c r="C10" s="86"/>
      <c r="D10" s="86"/>
      <c r="E10" s="86"/>
      <c r="F10" s="86"/>
      <c r="G10" s="86"/>
      <c r="H10" s="87"/>
      <c r="U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U11" s="148" t="s">
        <v>78</v>
      </c>
    </row>
    <row r="12" ht="26.25" customHeight="1">
      <c r="A12" s="118" t="s">
        <v>13</v>
      </c>
      <c r="B12" s="119" t="s">
        <v>14</v>
      </c>
      <c r="C12" s="120" t="s">
        <v>15</v>
      </c>
      <c r="D12" s="121" t="s">
        <v>16</v>
      </c>
      <c r="E12" s="122" t="s">
        <v>17</v>
      </c>
      <c r="F12" s="123" t="s">
        <v>18</v>
      </c>
      <c r="G12" s="124" t="s">
        <v>19</v>
      </c>
      <c r="H12" s="26" t="s">
        <v>20</v>
      </c>
      <c r="U12" s="150" t="s">
        <v>79</v>
      </c>
    </row>
    <row r="13">
      <c r="A13" s="128" t="s">
        <v>21</v>
      </c>
      <c r="B13" s="129">
        <v>1400</v>
      </c>
      <c r="C13" s="130">
        <v>28</v>
      </c>
      <c r="D13" s="131">
        <v>3</v>
      </c>
      <c r="E13" s="132">
        <f ref="E13:E38" t="shared" si="0">C13*D13</f>
        <v>84</v>
      </c>
      <c r="F13" s="15"/>
      <c r="G13" s="133">
        <f>SUM(B13)*D13</f>
        <v>4200</v>
      </c>
      <c r="H13" s="8"/>
    </row>
    <row r="14">
      <c r="A14" s="128" t="s">
        <v>22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23</v>
      </c>
    </row>
    <row r="15">
      <c r="A15" s="128" t="s">
        <v>24</v>
      </c>
      <c r="B15" s="129">
        <v>900</v>
      </c>
      <c r="C15" s="130">
        <v>26</v>
      </c>
      <c r="D15" s="7"/>
      <c r="E15" s="132">
        <f t="shared" si="0"/>
        <v>0</v>
      </c>
      <c r="F15" s="15"/>
      <c r="G15" s="133">
        <f t="shared" si="1"/>
        <v>0</v>
      </c>
      <c r="H15" s="8"/>
    </row>
    <row r="16">
      <c r="A16" s="128" t="s">
        <v>25</v>
      </c>
      <c r="B16" s="129">
        <v>640</v>
      </c>
      <c r="C16" s="130">
        <v>25</v>
      </c>
      <c r="D16" s="131">
        <v>2</v>
      </c>
      <c r="E16" s="132">
        <f t="shared" si="0"/>
        <v>50</v>
      </c>
      <c r="F16" s="15"/>
      <c r="G16" s="133">
        <f t="shared" si="1"/>
        <v>1280</v>
      </c>
      <c r="H16" s="8"/>
    </row>
    <row r="17">
      <c r="A17" s="128" t="s">
        <v>26</v>
      </c>
      <c r="B17" s="129">
        <v>600</v>
      </c>
      <c r="C17" s="130">
        <v>25</v>
      </c>
      <c r="D17" s="131">
        <v>2</v>
      </c>
      <c r="E17" s="132">
        <f>C17*D17</f>
        <v>50</v>
      </c>
      <c r="F17" s="15"/>
      <c r="G17" s="133">
        <f t="shared" si="1"/>
        <v>1200</v>
      </c>
      <c r="H17" s="8"/>
    </row>
    <row r="18">
      <c r="A18" s="128" t="s">
        <v>27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8" t="s">
        <v>28</v>
      </c>
      <c r="B19" s="129">
        <v>70</v>
      </c>
      <c r="C19" s="130">
        <v>4</v>
      </c>
      <c r="D19" s="131">
        <v>52</v>
      </c>
      <c r="E19" s="132">
        <f t="shared" si="0"/>
        <v>208</v>
      </c>
      <c r="F19" s="29"/>
      <c r="G19" s="133">
        <f t="shared" si="1"/>
        <v>3640</v>
      </c>
      <c r="H19" s="8"/>
      <c r="K19" s="45"/>
      <c r="L19" s="45"/>
      <c r="M19" s="45"/>
      <c r="N19" s="45"/>
      <c r="O19" s="45"/>
      <c r="P19" s="45"/>
      <c r="Q19" s="45"/>
      <c r="R19" s="45"/>
      <c r="S19" s="45"/>
    </row>
    <row r="20">
      <c r="A20" s="128" t="s">
        <v>29</v>
      </c>
      <c r="B20" s="129">
        <v>70</v>
      </c>
      <c r="C20" s="135">
        <v>5.5</v>
      </c>
      <c r="D20" s="7"/>
      <c r="E20" s="132">
        <f t="shared" si="0"/>
        <v>0</v>
      </c>
      <c r="F20" s="29"/>
      <c r="G20" s="133">
        <f t="shared" si="1"/>
        <v>0</v>
      </c>
      <c r="H20" s="136" t="s">
        <v>30</v>
      </c>
      <c r="K20" s="45"/>
      <c r="L20" s="45"/>
      <c r="M20" s="45"/>
      <c r="N20" s="45"/>
      <c r="O20" s="45"/>
      <c r="P20" s="45"/>
      <c r="Q20" s="45"/>
      <c r="R20" s="45"/>
      <c r="S20" s="45"/>
    </row>
    <row r="21">
      <c r="A21" s="138" t="s">
        <v>31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80"/>
      <c r="K21" s="46"/>
      <c r="L21" s="46"/>
      <c r="M21" s="47"/>
      <c r="N21" s="48"/>
      <c r="O21" s="49"/>
      <c r="P21" s="50"/>
      <c r="Q21" s="50"/>
      <c r="R21" s="98"/>
      <c r="S21" s="45"/>
    </row>
    <row r="22">
      <c r="A22" s="138" t="s">
        <v>32</v>
      </c>
      <c r="B22" s="139">
        <v>70</v>
      </c>
      <c r="C22" s="130">
        <v>7</v>
      </c>
      <c r="D22" s="131">
        <v>5</v>
      </c>
      <c r="E22" s="132">
        <f t="shared" si="0"/>
        <v>35</v>
      </c>
      <c r="F22" s="133">
        <f ref="F22:F24" t="shared" si="2">SUM(B22)*D22</f>
        <v>350</v>
      </c>
      <c r="G22" s="29"/>
      <c r="H22" s="80"/>
      <c r="K22" s="46"/>
      <c r="L22" s="46"/>
      <c r="M22" s="47"/>
      <c r="N22" s="48"/>
      <c r="O22" s="49"/>
      <c r="P22" s="50"/>
      <c r="Q22" s="50"/>
      <c r="R22" s="98"/>
      <c r="S22" s="45"/>
    </row>
    <row r="23">
      <c r="A23" s="138" t="s">
        <v>33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80"/>
      <c r="K23" s="46"/>
      <c r="L23" s="46"/>
      <c r="M23" s="47"/>
      <c r="N23" s="48"/>
      <c r="O23" s="49"/>
      <c r="P23" s="50"/>
      <c r="Q23" s="50"/>
      <c r="R23" s="98"/>
      <c r="S23" s="45"/>
    </row>
    <row r="24">
      <c r="A24" s="138" t="s">
        <v>34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80"/>
      <c r="K24" s="46"/>
      <c r="L24" s="51"/>
      <c r="M24" s="47"/>
      <c r="N24" s="48"/>
      <c r="O24" s="49"/>
      <c r="P24" s="50"/>
      <c r="Q24" s="50"/>
      <c r="R24" s="98"/>
      <c r="S24" s="45"/>
    </row>
    <row r="25">
      <c r="A25" s="142" t="s">
        <v>35</v>
      </c>
      <c r="B25" s="140">
        <v>100</v>
      </c>
      <c r="C25" s="143">
        <v>5.5</v>
      </c>
      <c r="D25" s="131">
        <v>63</v>
      </c>
      <c r="E25" s="157">
        <f t="shared" si="0"/>
        <v>346.5</v>
      </c>
      <c r="F25" s="29"/>
      <c r="G25" s="133">
        <f t="shared" si="1"/>
        <v>6300</v>
      </c>
      <c r="H25" s="80"/>
      <c r="K25" s="46"/>
      <c r="L25" s="51"/>
      <c r="M25" s="47"/>
      <c r="N25" s="48"/>
      <c r="O25" s="49"/>
      <c r="P25" s="50"/>
      <c r="Q25" s="50"/>
      <c r="R25" s="98"/>
      <c r="S25" s="45"/>
    </row>
    <row r="26">
      <c r="A26" s="142" t="s">
        <v>36</v>
      </c>
      <c r="B26" s="140">
        <v>100</v>
      </c>
      <c r="C26" s="143">
        <v>5.5</v>
      </c>
      <c r="D26" s="7"/>
      <c r="E26" s="132">
        <f t="shared" si="0"/>
        <v>0</v>
      </c>
      <c r="F26" s="29"/>
      <c r="G26" s="133">
        <f t="shared" si="1"/>
        <v>0</v>
      </c>
      <c r="H26" s="80"/>
      <c r="K26" s="52"/>
      <c r="L26" s="51"/>
      <c r="M26" s="53"/>
      <c r="N26" s="48"/>
      <c r="O26" s="49"/>
      <c r="P26" s="50"/>
      <c r="Q26" s="50"/>
      <c r="R26" s="98"/>
      <c r="S26" s="45"/>
    </row>
    <row r="27">
      <c r="A27" s="142" t="s">
        <v>37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80"/>
      <c r="K27" s="52"/>
      <c r="L27" s="51"/>
      <c r="M27" s="53"/>
      <c r="N27" s="48"/>
      <c r="O27" s="49"/>
      <c r="P27" s="50"/>
      <c r="Q27" s="50"/>
      <c r="R27" s="98"/>
      <c r="S27" s="45"/>
    </row>
    <row r="28">
      <c r="A28" s="142" t="s">
        <v>38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80"/>
      <c r="K28" s="52"/>
      <c r="L28" s="51"/>
      <c r="M28" s="53"/>
      <c r="N28" s="48"/>
      <c r="O28" s="49"/>
      <c r="P28" s="50"/>
      <c r="Q28" s="50"/>
      <c r="R28" s="98"/>
      <c r="S28" s="45"/>
    </row>
    <row r="29">
      <c r="A29" s="142" t="s">
        <v>39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81"/>
      <c r="K29" s="52"/>
      <c r="L29" s="51"/>
      <c r="M29" s="53"/>
      <c r="N29" s="48"/>
      <c r="O29" s="49"/>
      <c r="P29" s="50"/>
      <c r="Q29" s="50"/>
      <c r="R29" s="98"/>
      <c r="S29" s="45"/>
    </row>
    <row r="30">
      <c r="A30" s="147" t="s">
        <v>40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  <c r="K30" s="52"/>
      <c r="L30" s="51"/>
      <c r="M30" s="53"/>
      <c r="N30" s="48"/>
      <c r="O30" s="49"/>
      <c r="P30" s="50"/>
      <c r="Q30" s="50"/>
      <c r="R30" s="98"/>
      <c r="S30" s="45"/>
    </row>
    <row r="31">
      <c r="A31" s="138" t="s">
        <v>41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  <c r="K31" s="52"/>
      <c r="L31" s="51"/>
      <c r="M31" s="53"/>
      <c r="N31" s="48"/>
      <c r="O31" s="49"/>
      <c r="P31" s="50"/>
      <c r="Q31" s="50"/>
      <c r="R31" s="54"/>
      <c r="S31" s="45"/>
    </row>
    <row r="32">
      <c r="A32" s="149" t="s">
        <v>42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  <c r="K32" s="46"/>
      <c r="L32" s="51"/>
      <c r="M32" s="53"/>
      <c r="N32" s="48"/>
      <c r="O32" s="49"/>
      <c r="P32" s="50"/>
      <c r="Q32" s="50"/>
      <c r="R32" s="45"/>
      <c r="S32" s="45"/>
    </row>
    <row r="33">
      <c r="A33" s="149" t="s">
        <v>43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  <c r="K33" s="52"/>
      <c r="L33" s="51"/>
      <c r="M33" s="53"/>
      <c r="N33" s="48"/>
      <c r="O33" s="49"/>
      <c r="P33" s="50"/>
      <c r="Q33" s="50"/>
      <c r="R33" s="54"/>
      <c r="S33" s="45"/>
    </row>
    <row r="34">
      <c r="A34" s="151" t="s">
        <v>44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  <c r="K34" s="52"/>
      <c r="L34" s="51"/>
      <c r="M34" s="53"/>
      <c r="N34" s="48"/>
      <c r="O34" s="49"/>
      <c r="P34" s="50"/>
      <c r="Q34" s="50"/>
      <c r="R34" s="54"/>
      <c r="S34" s="45"/>
    </row>
    <row r="35">
      <c r="A35" s="153" t="s">
        <v>45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  <c r="K35" s="52"/>
      <c r="L35" s="51"/>
      <c r="M35" s="53"/>
      <c r="N35" s="48"/>
      <c r="O35" s="49"/>
      <c r="P35" s="50"/>
      <c r="Q35" s="50"/>
      <c r="R35" s="54"/>
      <c r="S35" s="45"/>
    </row>
    <row r="36">
      <c r="A36" s="153" t="s">
        <v>46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  <c r="K36" s="52"/>
      <c r="L36" s="51"/>
    </row>
    <row r="37">
      <c r="A37" s="153" t="s">
        <v>60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  <c r="K37" s="52"/>
      <c r="L37" s="51"/>
      <c r="M37" s="53"/>
      <c r="N37" s="48"/>
      <c r="O37" s="49"/>
      <c r="P37" s="50"/>
      <c r="Q37" s="50"/>
      <c r="R37" s="54"/>
      <c r="S37" s="45"/>
    </row>
    <row r="38">
      <c r="A38" s="153" t="s">
        <v>61</v>
      </c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  <c r="K38" s="52"/>
      <c r="L38" s="52"/>
      <c r="M38" s="53"/>
      <c r="N38" s="48"/>
      <c r="O38" s="49"/>
      <c r="P38" s="50"/>
      <c r="Q38" s="50"/>
      <c r="R38" s="54"/>
      <c r="S38" s="45"/>
    </row>
    <row r="39">
      <c r="A39" s="61" t="s">
        <v>48</v>
      </c>
      <c r="B39" s="62"/>
      <c r="C39" s="62"/>
      <c r="D39" s="62"/>
      <c r="E39" s="62"/>
      <c r="F39" s="62"/>
      <c r="G39" s="62"/>
      <c r="H39" s="62"/>
      <c r="K39" s="52"/>
      <c r="L39" s="52"/>
      <c r="M39" s="53"/>
      <c r="N39" s="48"/>
      <c r="O39" s="49"/>
      <c r="P39" s="50"/>
      <c r="Q39" s="50"/>
      <c r="R39" s="54"/>
      <c r="S39" s="45"/>
    </row>
    <row r="40">
      <c r="A40" s="154" t="s">
        <v>49</v>
      </c>
      <c r="B40" s="62"/>
      <c r="C40" s="62"/>
      <c r="D40" s="62"/>
      <c r="E40" s="62"/>
      <c r="F40" s="62"/>
      <c r="G40" s="62"/>
      <c r="H40" s="62"/>
      <c r="K40" s="55"/>
      <c r="L40" s="56"/>
      <c r="M40" s="56"/>
      <c r="N40" s="56"/>
      <c r="O40" s="56"/>
      <c r="P40" s="56"/>
      <c r="Q40" s="56"/>
      <c r="R40" s="56"/>
      <c r="S40" s="45"/>
    </row>
    <row r="41">
      <c r="A41" s="75"/>
      <c r="B41" s="42"/>
      <c r="C41" s="76" t="s">
        <v>50</v>
      </c>
      <c r="D41" s="76"/>
      <c r="E41" s="157">
        <f>SUM(E13:E35)</f>
        <v>878.5</v>
      </c>
      <c r="F41" s="15" t="s">
        <v>51</v>
      </c>
      <c r="G41" s="30" t="s">
        <v>52</v>
      </c>
      <c r="H41" s="75"/>
      <c r="K41" s="44"/>
      <c r="L41" s="56"/>
      <c r="M41" s="56"/>
      <c r="N41" s="56"/>
      <c r="O41" s="56"/>
      <c r="P41" s="56"/>
      <c r="Q41" s="56"/>
      <c r="R41" s="56"/>
      <c r="S41" s="45"/>
    </row>
    <row r="42">
      <c r="A42" s="75"/>
      <c r="B42" s="39"/>
      <c r="C42" s="77" t="s">
        <v>53</v>
      </c>
      <c r="D42" s="78"/>
      <c r="E42" s="155">
        <f>E41*0.25</f>
        <v>219.625</v>
      </c>
      <c r="F42" s="133">
        <f>SUM(F21)+F22+F23+F24+F36+F28+F29+F30+F31+F32+F33+N33+F34+F35+F37</f>
        <v>1800</v>
      </c>
      <c r="G42" s="156">
        <f>SUM(G13:G38)</f>
        <v>16620</v>
      </c>
      <c r="H42" s="75"/>
      <c r="K42" s="99"/>
      <c r="L42" s="57"/>
      <c r="M42" s="100"/>
      <c r="N42" s="100"/>
      <c r="O42" s="49"/>
      <c r="P42" s="49"/>
      <c r="Q42" s="58"/>
      <c r="R42" s="99"/>
      <c r="S42" s="45"/>
    </row>
    <row r="43">
      <c r="A43" s="75"/>
      <c r="B43" s="39"/>
      <c r="C43" s="77" t="s">
        <v>54</v>
      </c>
      <c r="D43" s="78"/>
      <c r="E43" s="157">
        <f>E41+E42</f>
        <v>1098.125</v>
      </c>
      <c r="F43" s="31"/>
      <c r="G43" s="31"/>
      <c r="H43" s="75"/>
      <c r="K43" s="99"/>
      <c r="L43" s="45"/>
      <c r="M43" s="101"/>
      <c r="N43" s="101"/>
      <c r="O43" s="59"/>
      <c r="P43" s="50"/>
      <c r="Q43" s="60"/>
      <c r="R43" s="99"/>
      <c r="S43" s="45"/>
    </row>
    <row r="44" ht="15.6">
      <c r="A44" s="158" t="s">
        <v>55</v>
      </c>
      <c r="B44" s="64"/>
      <c r="C44" s="65"/>
      <c r="D44" s="65"/>
      <c r="E44" s="66"/>
      <c r="F44" s="66"/>
      <c r="G44" s="66"/>
      <c r="H44" s="66"/>
      <c r="K44" s="99"/>
      <c r="L44" s="45"/>
      <c r="M44" s="51"/>
      <c r="N44" s="51"/>
      <c r="O44" s="59"/>
      <c r="P44" s="50"/>
      <c r="Q44" s="60"/>
      <c r="R44" s="99"/>
      <c r="S44" s="45"/>
    </row>
    <row r="45" ht="15.6">
      <c r="A45" s="158" t="s">
        <v>56</v>
      </c>
      <c r="B45" s="64"/>
      <c r="C45" s="67"/>
      <c r="D45" s="67"/>
      <c r="E45" s="68"/>
      <c r="F45" s="68"/>
      <c r="G45" s="68"/>
      <c r="H45" s="68"/>
      <c r="K45" s="99"/>
      <c r="L45" s="45"/>
      <c r="M45" s="101"/>
      <c r="N45" s="101"/>
      <c r="O45" s="49"/>
      <c r="P45" s="49"/>
      <c r="Q45" s="49"/>
      <c r="R45" s="99"/>
      <c r="S45" s="45"/>
      <c r="T45"/>
    </row>
    <row r="46" ht="32.25" customHeight="1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  <c r="K46" s="45"/>
      <c r="L46" s="45"/>
      <c r="M46" s="45"/>
      <c r="N46" s="45"/>
      <c r="O46" s="45"/>
      <c r="P46" s="45"/>
      <c r="Q46" s="45"/>
      <c r="R46" s="45"/>
      <c r="S46" s="45"/>
    </row>
    <row r="47">
      <c r="A47" s="32"/>
      <c r="B47" s="32"/>
      <c r="C47" s="32"/>
      <c r="D47" s="32"/>
      <c r="E47" s="32"/>
      <c r="F47" s="32"/>
      <c r="G47" s="32"/>
      <c r="H47" s="32"/>
      <c r="K47" s="45"/>
      <c r="L47" s="45"/>
      <c r="M47" s="45"/>
      <c r="N47" s="45"/>
      <c r="O47" s="45"/>
      <c r="P47" s="45"/>
      <c r="Q47" s="45"/>
      <c r="R47" s="45"/>
      <c r="S47" s="45"/>
    </row>
    <row r="48">
      <c r="A48" s="32"/>
      <c r="B48" s="32"/>
      <c r="C48" s="32"/>
      <c r="D48" s="32"/>
      <c r="E48" s="32"/>
      <c r="F48" s="32"/>
      <c r="G48" s="32"/>
      <c r="H48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  <mergeCell ref="R21:R30"/>
    <mergeCell ref="K42:K45"/>
    <mergeCell ref="M42:N42"/>
    <mergeCell ref="R42:R45"/>
    <mergeCell ref="M43:N43"/>
    <mergeCell ref="M45:N45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3CD54-CA27-405B-BAC7-8F0B9E2BEEA8}">
  <dimension ref="A1:I47"/>
  <sheetViews>
    <sheetView tabSelected="1" topLeftCell="A21" workbookViewId="0">
      <selection activeCell="I39" sqref="I39"/>
    </sheetView>
  </sheetViews>
  <sheetFormatPr defaultRowHeight="14.4" x14ac:dyDescent="0.3"/>
  <cols>
    <col min="1" max="1" width="31" customWidth="1"/>
    <col min="2" max="2" width="5.5546875" customWidth="1"/>
    <col min="3" max="3" width="6.5546875" customWidth="1"/>
    <col min="4" max="4" width="7.88671875" customWidth="1"/>
    <col min="5" max="5" width="8.6640625" customWidth="1"/>
    <col min="6" max="6" width="8.109375" customWidth="1"/>
    <col min="7" max="7" width="7.88671875" customWidth="1"/>
    <col min="8" max="8" width="11.33203125" customWidth="1"/>
  </cols>
  <sheetData>
    <row r="1" ht="2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11" t="s">
        <v>69</v>
      </c>
    </row>
    <row r="3" ht="15.6">
      <c r="A3" s="1" t="s">
        <v>2</v>
      </c>
      <c r="B3" s="108">
        <v>45414</v>
      </c>
      <c r="C3" s="86"/>
      <c r="D3" s="86"/>
      <c r="E3" s="86"/>
      <c r="F3" s="86"/>
      <c r="G3" s="86"/>
      <c r="H3" s="87"/>
      <c r="I3" s="114" t="s">
        <v>70</v>
      </c>
    </row>
    <row r="4" ht="18">
      <c r="A4" s="2" t="s">
        <v>3</v>
      </c>
      <c r="B4" s="2"/>
      <c r="C4" s="24"/>
      <c r="D4" s="159" t="s">
        <v>63</v>
      </c>
      <c r="E4" s="83"/>
      <c r="F4" s="83"/>
      <c r="G4" s="83"/>
      <c r="H4" s="84"/>
      <c r="I4" s="115" t="s">
        <v>71</v>
      </c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  <c r="I5" s="117" t="s">
        <v>72</v>
      </c>
    </row>
    <row r="6" ht="15.6">
      <c r="A6" s="1" t="s">
        <v>7</v>
      </c>
      <c r="B6" s="110">
        <v>38670440</v>
      </c>
      <c r="C6" s="86"/>
      <c r="D6" s="86"/>
      <c r="E6" s="86"/>
      <c r="F6" s="86"/>
      <c r="G6" s="86"/>
      <c r="H6" s="87"/>
      <c r="I6" s="125" t="s">
        <v>73</v>
      </c>
    </row>
    <row r="7" ht="15.6">
      <c r="A7" s="3" t="s">
        <v>8</v>
      </c>
      <c r="B7" s="91"/>
      <c r="C7" s="86"/>
      <c r="D7" s="86"/>
      <c r="E7" s="86"/>
      <c r="F7" s="86"/>
      <c r="G7" s="86"/>
      <c r="H7" s="87"/>
      <c r="I7" s="126" t="s">
        <v>74</v>
      </c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  <c r="I8" s="127" t="s">
        <v>75</v>
      </c>
    </row>
    <row r="9" ht="15.6">
      <c r="A9" s="112" t="s">
        <v>11</v>
      </c>
      <c r="B9" s="1"/>
      <c r="C9" s="23"/>
      <c r="D9" s="113">
        <v>5798009991966</v>
      </c>
      <c r="E9" s="96"/>
      <c r="F9" s="96"/>
      <c r="G9" s="96"/>
      <c r="H9" s="97"/>
      <c r="I9" s="134" t="s">
        <v>76</v>
      </c>
    </row>
    <row r="10" ht="15.6">
      <c r="A10" s="116" t="s">
        <v>12</v>
      </c>
      <c r="B10" s="91"/>
      <c r="C10" s="86"/>
      <c r="D10" s="86"/>
      <c r="E10" s="86"/>
      <c r="F10" s="86"/>
      <c r="G10" s="86"/>
      <c r="H10" s="87"/>
      <c r="I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I11" s="148" t="s">
        <v>78</v>
      </c>
    </row>
    <row r="12" ht="30" customHeight="1">
      <c r="A12" s="118" t="s">
        <v>13</v>
      </c>
      <c r="B12" s="119" t="s">
        <v>14</v>
      </c>
      <c r="C12" s="120" t="s">
        <v>15</v>
      </c>
      <c r="D12" s="121" t="s">
        <v>16</v>
      </c>
      <c r="E12" s="122" t="s">
        <v>17</v>
      </c>
      <c r="F12" s="123" t="s">
        <v>18</v>
      </c>
      <c r="G12" s="124" t="s">
        <v>19</v>
      </c>
      <c r="H12" s="26" t="s">
        <v>20</v>
      </c>
      <c r="I12" s="150" t="s">
        <v>79</v>
      </c>
    </row>
    <row r="13">
      <c r="A13" s="128" t="s">
        <v>21</v>
      </c>
      <c r="B13" s="129">
        <v>1400</v>
      </c>
      <c r="C13" s="130">
        <v>28</v>
      </c>
      <c r="D13" s="131">
        <v>6</v>
      </c>
      <c r="E13" s="132">
        <f ref="E13:E38" t="shared" si="0">C13*D13</f>
        <v>168</v>
      </c>
      <c r="F13" s="15"/>
      <c r="G13" s="133">
        <f>SUM(B13)*D13</f>
        <v>8400</v>
      </c>
      <c r="H13" s="8"/>
    </row>
    <row r="14">
      <c r="A14" s="128" t="s">
        <v>22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23</v>
      </c>
    </row>
    <row r="15">
      <c r="A15" s="128" t="s">
        <v>24</v>
      </c>
      <c r="B15" s="129">
        <v>900</v>
      </c>
      <c r="C15" s="130">
        <v>26</v>
      </c>
      <c r="D15" s="131">
        <v>2</v>
      </c>
      <c r="E15" s="132">
        <f t="shared" si="0"/>
        <v>52</v>
      </c>
      <c r="F15" s="15"/>
      <c r="G15" s="133">
        <f t="shared" si="1"/>
        <v>1800</v>
      </c>
      <c r="H15" s="8"/>
    </row>
    <row r="16">
      <c r="A16" s="128" t="s">
        <v>25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8" t="s">
        <v>26</v>
      </c>
      <c r="B17" s="129">
        <v>600</v>
      </c>
      <c r="C17" s="130">
        <v>25</v>
      </c>
      <c r="D17" s="7"/>
      <c r="E17" s="132">
        <f>C17*D17</f>
        <v>0</v>
      </c>
      <c r="F17" s="15"/>
      <c r="G17" s="133">
        <f t="shared" si="1"/>
        <v>0</v>
      </c>
      <c r="H17" s="8"/>
    </row>
    <row r="18">
      <c r="A18" s="128" t="s">
        <v>27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8" t="s">
        <v>28</v>
      </c>
      <c r="B19" s="129">
        <v>70</v>
      </c>
      <c r="C19" s="130">
        <v>4</v>
      </c>
      <c r="D19" s="131">
        <v>52</v>
      </c>
      <c r="E19" s="132">
        <f t="shared" si="0"/>
        <v>208</v>
      </c>
      <c r="F19" s="29"/>
      <c r="G19" s="133">
        <f t="shared" si="1"/>
        <v>3640</v>
      </c>
      <c r="H19" s="8"/>
    </row>
    <row r="20">
      <c r="A20" s="128" t="s">
        <v>29</v>
      </c>
      <c r="B20" s="129">
        <v>70</v>
      </c>
      <c r="C20" s="135">
        <v>5.5</v>
      </c>
      <c r="D20" s="7"/>
      <c r="E20" s="132">
        <f t="shared" si="0"/>
        <v>0</v>
      </c>
      <c r="F20" s="29"/>
      <c r="G20" s="133">
        <f t="shared" si="1"/>
        <v>0</v>
      </c>
      <c r="H20" s="136" t="s">
        <v>30</v>
      </c>
    </row>
    <row r="21">
      <c r="A21" s="138" t="s">
        <v>31</v>
      </c>
      <c r="B21" s="139">
        <v>70</v>
      </c>
      <c r="C21" s="130">
        <v>7</v>
      </c>
      <c r="D21" s="131">
        <v>5</v>
      </c>
      <c r="E21" s="132">
        <f t="shared" si="0"/>
        <v>35</v>
      </c>
      <c r="F21" s="133">
        <f>SUM(B21)*D21</f>
        <v>350</v>
      </c>
      <c r="G21" s="29"/>
      <c r="H21" s="80"/>
    </row>
    <row r="22">
      <c r="A22" s="138" t="s">
        <v>32</v>
      </c>
      <c r="B22" s="139">
        <v>70</v>
      </c>
      <c r="C22" s="130">
        <v>7</v>
      </c>
      <c r="D22" s="131">
        <v>5</v>
      </c>
      <c r="E22" s="132">
        <f t="shared" si="0"/>
        <v>35</v>
      </c>
      <c r="F22" s="133">
        <f ref="F22:F24" t="shared" si="2">SUM(B22)*D22</f>
        <v>350</v>
      </c>
      <c r="G22" s="29"/>
      <c r="H22" s="80"/>
    </row>
    <row r="23">
      <c r="A23" s="138" t="s">
        <v>33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80"/>
    </row>
    <row r="24">
      <c r="A24" s="138" t="s">
        <v>34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80"/>
    </row>
    <row r="25">
      <c r="A25" s="142" t="s">
        <v>35</v>
      </c>
      <c r="B25" s="140">
        <v>100</v>
      </c>
      <c r="C25" s="143">
        <v>5.5</v>
      </c>
      <c r="D25" s="131">
        <v>63</v>
      </c>
      <c r="E25" s="157">
        <f t="shared" si="0"/>
        <v>346.5</v>
      </c>
      <c r="F25" s="29"/>
      <c r="G25" s="133">
        <f t="shared" si="1"/>
        <v>6300</v>
      </c>
      <c r="H25" s="80"/>
    </row>
    <row r="26">
      <c r="A26" s="142" t="s">
        <v>36</v>
      </c>
      <c r="B26" s="140">
        <v>100</v>
      </c>
      <c r="C26" s="143">
        <v>5.5</v>
      </c>
      <c r="D26" s="7"/>
      <c r="E26" s="132">
        <f t="shared" si="0"/>
        <v>0</v>
      </c>
      <c r="F26" s="29"/>
      <c r="G26" s="133">
        <f t="shared" si="1"/>
        <v>0</v>
      </c>
      <c r="H26" s="80"/>
    </row>
    <row r="27">
      <c r="A27" s="142" t="s">
        <v>37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80"/>
    </row>
    <row r="28">
      <c r="A28" s="142" t="s">
        <v>38</v>
      </c>
      <c r="B28" s="144">
        <v>110</v>
      </c>
      <c r="C28" s="145">
        <v>7</v>
      </c>
      <c r="D28" s="131">
        <v>10</v>
      </c>
      <c r="E28" s="132">
        <f t="shared" si="0"/>
        <v>70</v>
      </c>
      <c r="F28" s="133">
        <f>SUM(B28)*D28</f>
        <v>1100</v>
      </c>
      <c r="G28" s="29"/>
      <c r="H28" s="80"/>
    </row>
    <row r="29">
      <c r="A29" s="142" t="s">
        <v>39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81"/>
    </row>
    <row r="30">
      <c r="A30" s="147" t="s">
        <v>40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41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</row>
    <row r="32">
      <c r="A32" s="149" t="s">
        <v>42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9" t="s">
        <v>43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1" t="s">
        <v>44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3" t="s">
        <v>45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3" t="s">
        <v>46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53" t="s">
        <v>64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53" t="s">
        <v>65</v>
      </c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154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57">
        <f>SUM(E13:E35)</f>
        <v>914.5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20"/>
      <c r="F42" s="133">
        <f>SUM(F21)+F22+F23+F24+F36+F28+F29+F30+F31+F32+F33+N33+F34+F35+F37</f>
        <v>1800</v>
      </c>
      <c r="G42" s="156">
        <f>SUM(G13:G38)</f>
        <v>20140</v>
      </c>
      <c r="H42" s="75"/>
    </row>
    <row r="43">
      <c r="A43" s="75"/>
      <c r="B43" s="39"/>
      <c r="C43" s="77" t="s">
        <v>54</v>
      </c>
      <c r="D43" s="78"/>
      <c r="E43" s="157">
        <f>E41+E42</f>
        <v>914.5</v>
      </c>
      <c r="F43" s="31"/>
      <c r="G43" s="31"/>
      <c r="H43" s="75"/>
    </row>
    <row r="44" ht="15.6">
      <c r="A44" s="158" t="s">
        <v>55</v>
      </c>
      <c r="B44" s="64"/>
      <c r="C44" s="65"/>
      <c r="D44" s="65"/>
      <c r="E44" s="66"/>
      <c r="F44" s="66"/>
      <c r="G44" s="66"/>
      <c r="H44" s="66"/>
    </row>
    <row r="45" ht="15.6">
      <c r="A45" s="158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71"/>
      <c r="C46" s="72" t="s">
        <v>62</v>
      </c>
      <c r="D46" s="73"/>
      <c r="E46" s="70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A1:H1"/>
    <mergeCell ref="A2:H2"/>
    <mergeCell ref="B3:H3"/>
    <mergeCell ref="D4:H4"/>
    <mergeCell ref="B5:H5"/>
    <mergeCell ref="B6:H6"/>
    <mergeCell ref="B7:H7"/>
    <mergeCell ref="B8:H8"/>
    <mergeCell ref="D9:H9"/>
    <mergeCell ref="B10:H10"/>
    <mergeCell ref="A11:H11"/>
    <mergeCell ref="C41:D41"/>
    <mergeCell ref="C42:D42"/>
    <mergeCell ref="H20:H29"/>
    <mergeCell ref="A41:A43"/>
    <mergeCell ref="H41:H43"/>
    <mergeCell ref="C43:D43"/>
  </mergeCells>
  <hyperlinks>
    <hyperlink ref="C46" r:id="rId1"/>
  </hyperlink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6090-59FB-40A2-A180-EDA29A96B062}">
  <dimension ref="A1:I47"/>
  <sheetViews>
    <sheetView workbookViewId="0">
      <selection activeCell="D4" sqref="D4:H4"/>
    </sheetView>
  </sheetViews>
  <sheetFormatPr defaultRowHeight="14.4" x14ac:dyDescent="0.3"/>
  <cols>
    <col min="1" max="1" width="30.33203125" customWidth="1"/>
    <col min="2" max="2" width="6" customWidth="1"/>
    <col min="3" max="3" width="7.109375" customWidth="1"/>
    <col min="4" max="4" width="7.88671875" customWidth="1"/>
    <col min="5" max="5" width="6.33203125" customWidth="1"/>
    <col min="6" max="6" width="8.109375" customWidth="1"/>
    <col min="7" max="7" width="7.88671875" customWidth="1"/>
    <col min="8" max="8" width="11.33203125" customWidth="1"/>
  </cols>
  <sheetData>
    <row r="1" ht="21">
      <c r="A1" s="105" t="s">
        <v>0</v>
      </c>
      <c r="B1" s="88"/>
      <c r="C1" s="88"/>
      <c r="D1" s="88"/>
      <c r="E1" s="88"/>
      <c r="F1" s="88"/>
      <c r="G1" s="88"/>
      <c r="H1" s="88"/>
      <c r="I1" s="106" t="s">
        <v>68</v>
      </c>
    </row>
    <row r="2">
      <c r="A2" s="107" t="s">
        <v>1</v>
      </c>
      <c r="B2" s="89"/>
      <c r="C2" s="89"/>
      <c r="D2" s="89"/>
      <c r="E2" s="89"/>
      <c r="F2" s="89"/>
      <c r="G2" s="89"/>
      <c r="H2" s="89"/>
      <c r="I2" s="134" t="s">
        <v>76</v>
      </c>
    </row>
    <row r="3" ht="15.6">
      <c r="A3" s="1" t="s">
        <v>2</v>
      </c>
      <c r="B3" s="108">
        <v>45414</v>
      </c>
      <c r="C3" s="86"/>
      <c r="D3" s="86"/>
      <c r="E3" s="86"/>
      <c r="F3" s="86"/>
      <c r="G3" s="86"/>
      <c r="H3" s="87"/>
      <c r="I3" s="111" t="s">
        <v>69</v>
      </c>
    </row>
    <row r="4" ht="18">
      <c r="A4" s="2" t="s">
        <v>3</v>
      </c>
      <c r="B4" s="2"/>
      <c r="C4" s="24"/>
      <c r="D4" s="160" t="s">
        <v>4</v>
      </c>
      <c r="E4" s="83"/>
      <c r="F4" s="83"/>
      <c r="G4" s="83"/>
      <c r="H4" s="84"/>
      <c r="I4" s="114" t="s">
        <v>70</v>
      </c>
    </row>
    <row r="5" ht="15.6">
      <c r="A5" s="1" t="s">
        <v>5</v>
      </c>
      <c r="B5" s="91" t="s">
        <v>6</v>
      </c>
      <c r="C5" s="86"/>
      <c r="D5" s="86"/>
      <c r="E5" s="86"/>
      <c r="F5" s="86"/>
      <c r="G5" s="86"/>
      <c r="H5" s="87"/>
      <c r="I5" s="115" t="s">
        <v>71</v>
      </c>
    </row>
    <row r="6" ht="15.6">
      <c r="A6" s="1" t="s">
        <v>7</v>
      </c>
      <c r="B6" s="110">
        <v>38670440</v>
      </c>
      <c r="C6" s="86"/>
      <c r="D6" s="86"/>
      <c r="E6" s="86"/>
      <c r="F6" s="86"/>
      <c r="G6" s="86"/>
      <c r="H6" s="87"/>
      <c r="I6" s="117" t="s">
        <v>72</v>
      </c>
    </row>
    <row r="7" ht="15.6">
      <c r="A7" s="3" t="s">
        <v>8</v>
      </c>
      <c r="B7" s="91"/>
      <c r="C7" s="86"/>
      <c r="D7" s="86"/>
      <c r="E7" s="86"/>
      <c r="F7" s="86"/>
      <c r="G7" s="86"/>
      <c r="H7" s="87"/>
      <c r="I7" s="125" t="s">
        <v>73</v>
      </c>
    </row>
    <row r="8" ht="17.4">
      <c r="A8" s="2" t="s">
        <v>9</v>
      </c>
      <c r="B8" s="92" t="s">
        <v>10</v>
      </c>
      <c r="C8" s="93"/>
      <c r="D8" s="93"/>
      <c r="E8" s="93"/>
      <c r="F8" s="93"/>
      <c r="G8" s="93"/>
      <c r="H8" s="94"/>
      <c r="I8" s="126" t="s">
        <v>74</v>
      </c>
    </row>
    <row r="9" ht="15.6">
      <c r="A9" s="112" t="s">
        <v>11</v>
      </c>
      <c r="B9" s="1"/>
      <c r="C9" s="23"/>
      <c r="D9" s="113">
        <v>5798009991966</v>
      </c>
      <c r="E9" s="96"/>
      <c r="F9" s="96"/>
      <c r="G9" s="96"/>
      <c r="H9" s="97"/>
      <c r="I9" s="127" t="s">
        <v>75</v>
      </c>
    </row>
    <row r="10" ht="15.6">
      <c r="A10" s="116" t="s">
        <v>12</v>
      </c>
      <c r="B10" s="91"/>
      <c r="C10" s="86"/>
      <c r="D10" s="86"/>
      <c r="E10" s="86"/>
      <c r="F10" s="86"/>
      <c r="G10" s="86"/>
      <c r="H10" s="87"/>
      <c r="I10" s="137" t="s">
        <v>77</v>
      </c>
    </row>
    <row r="11">
      <c r="A11" s="90"/>
      <c r="B11" s="90"/>
      <c r="C11" s="90"/>
      <c r="D11" s="90"/>
      <c r="E11" s="90"/>
      <c r="F11" s="90"/>
      <c r="G11" s="90"/>
      <c r="H11" s="90"/>
      <c r="I11" s="148" t="s">
        <v>78</v>
      </c>
    </row>
    <row r="12" ht="26.25" customHeight="1">
      <c r="A12" s="118" t="s">
        <v>13</v>
      </c>
      <c r="B12" s="119" t="s">
        <v>14</v>
      </c>
      <c r="C12" s="120" t="s">
        <v>15</v>
      </c>
      <c r="D12" s="121" t="s">
        <v>16</v>
      </c>
      <c r="E12" s="122" t="s">
        <v>17</v>
      </c>
      <c r="F12" s="123" t="s">
        <v>18</v>
      </c>
      <c r="G12" s="124" t="s">
        <v>19</v>
      </c>
      <c r="H12" s="26" t="s">
        <v>20</v>
      </c>
      <c r="I12" s="150" t="s">
        <v>79</v>
      </c>
    </row>
    <row r="13">
      <c r="A13" s="128" t="s">
        <v>21</v>
      </c>
      <c r="B13" s="129">
        <v>1400</v>
      </c>
      <c r="C13" s="130">
        <v>28</v>
      </c>
      <c r="D13" s="7"/>
      <c r="E13" s="132">
        <f ref="E13:E38" t="shared" si="0">C13*D13</f>
        <v>0</v>
      </c>
      <c r="F13" s="15"/>
      <c r="G13" s="133">
        <f>SUM(B13)*D13</f>
        <v>0</v>
      </c>
      <c r="H13" s="8"/>
    </row>
    <row r="14">
      <c r="A14" s="128" t="s">
        <v>22</v>
      </c>
      <c r="B14" s="129">
        <v>1300</v>
      </c>
      <c r="C14" s="130">
        <v>28</v>
      </c>
      <c r="D14" s="7"/>
      <c r="E14" s="132">
        <f t="shared" si="0"/>
        <v>0</v>
      </c>
      <c r="F14" s="15"/>
      <c r="G14" s="133">
        <f ref="G14:G27" t="shared" si="1">SUM(B14)*D14</f>
        <v>0</v>
      </c>
      <c r="H14" s="21" t="s">
        <v>23</v>
      </c>
    </row>
    <row r="15">
      <c r="A15" s="128" t="s">
        <v>24</v>
      </c>
      <c r="B15" s="129">
        <v>900</v>
      </c>
      <c r="C15" s="130">
        <v>26</v>
      </c>
      <c r="D15" s="7"/>
      <c r="E15" s="132">
        <f t="shared" si="0"/>
        <v>0</v>
      </c>
      <c r="F15" s="15"/>
      <c r="G15" s="133">
        <f t="shared" si="1"/>
        <v>0</v>
      </c>
      <c r="H15" s="8"/>
    </row>
    <row r="16">
      <c r="A16" s="128" t="s">
        <v>25</v>
      </c>
      <c r="B16" s="129">
        <v>640</v>
      </c>
      <c r="C16" s="130">
        <v>25</v>
      </c>
      <c r="D16" s="7"/>
      <c r="E16" s="132">
        <f t="shared" si="0"/>
        <v>0</v>
      </c>
      <c r="F16" s="15"/>
      <c r="G16" s="133">
        <f t="shared" si="1"/>
        <v>0</v>
      </c>
      <c r="H16" s="8"/>
    </row>
    <row r="17">
      <c r="A17" s="128" t="s">
        <v>26</v>
      </c>
      <c r="B17" s="129">
        <v>600</v>
      </c>
      <c r="C17" s="130">
        <v>25</v>
      </c>
      <c r="D17" s="7"/>
      <c r="E17" s="132">
        <f>C17*D17</f>
        <v>0</v>
      </c>
      <c r="F17" s="15"/>
      <c r="G17" s="133">
        <f t="shared" si="1"/>
        <v>0</v>
      </c>
      <c r="H17" s="8"/>
    </row>
    <row r="18">
      <c r="A18" s="128" t="s">
        <v>27</v>
      </c>
      <c r="B18" s="129">
        <v>600</v>
      </c>
      <c r="C18" s="130">
        <v>28</v>
      </c>
      <c r="D18" s="7"/>
      <c r="E18" s="132">
        <f t="shared" si="0"/>
        <v>0</v>
      </c>
      <c r="F18" s="15"/>
      <c r="G18" s="133">
        <f t="shared" si="1"/>
        <v>0</v>
      </c>
      <c r="H18" s="8"/>
    </row>
    <row r="19">
      <c r="A19" s="128" t="s">
        <v>28</v>
      </c>
      <c r="B19" s="129">
        <v>70</v>
      </c>
      <c r="C19" s="130">
        <v>4</v>
      </c>
      <c r="D19" s="7"/>
      <c r="E19" s="132">
        <f t="shared" si="0"/>
        <v>0</v>
      </c>
      <c r="F19" s="29"/>
      <c r="G19" s="133">
        <f t="shared" si="1"/>
        <v>0</v>
      </c>
      <c r="H19" s="8"/>
    </row>
    <row r="20">
      <c r="A20" s="128" t="s">
        <v>29</v>
      </c>
      <c r="B20" s="129">
        <v>70</v>
      </c>
      <c r="C20" s="135">
        <v>5.5</v>
      </c>
      <c r="D20" s="7"/>
      <c r="E20" s="132">
        <f t="shared" si="0"/>
        <v>0</v>
      </c>
      <c r="F20" s="29"/>
      <c r="G20" s="133">
        <f t="shared" si="1"/>
        <v>0</v>
      </c>
      <c r="H20" s="136" t="s">
        <v>30</v>
      </c>
    </row>
    <row r="21">
      <c r="A21" s="138" t="s">
        <v>31</v>
      </c>
      <c r="B21" s="139">
        <v>70</v>
      </c>
      <c r="C21" s="130">
        <v>7</v>
      </c>
      <c r="D21" s="7"/>
      <c r="E21" s="132">
        <f t="shared" si="0"/>
        <v>0</v>
      </c>
      <c r="F21" s="133">
        <f>SUM(B21)*D21</f>
        <v>0</v>
      </c>
      <c r="G21" s="29"/>
      <c r="H21" s="80"/>
    </row>
    <row r="22">
      <c r="A22" s="138" t="s">
        <v>32</v>
      </c>
      <c r="B22" s="139">
        <v>70</v>
      </c>
      <c r="C22" s="130">
        <v>7</v>
      </c>
      <c r="D22" s="7"/>
      <c r="E22" s="132">
        <f t="shared" si="0"/>
        <v>0</v>
      </c>
      <c r="F22" s="133">
        <f ref="F22:F24" t="shared" si="2">SUM(B22)*D22</f>
        <v>0</v>
      </c>
      <c r="G22" s="29"/>
      <c r="H22" s="80"/>
    </row>
    <row r="23">
      <c r="A23" s="138" t="s">
        <v>33</v>
      </c>
      <c r="B23" s="140">
        <v>70</v>
      </c>
      <c r="C23" s="130">
        <v>7</v>
      </c>
      <c r="D23" s="7"/>
      <c r="E23" s="132">
        <f t="shared" si="0"/>
        <v>0</v>
      </c>
      <c r="F23" s="133">
        <f t="shared" si="2"/>
        <v>0</v>
      </c>
      <c r="G23" s="29"/>
      <c r="H23" s="80"/>
    </row>
    <row r="24">
      <c r="A24" s="138" t="s">
        <v>34</v>
      </c>
      <c r="B24" s="140">
        <v>80</v>
      </c>
      <c r="C24" s="141">
        <v>9</v>
      </c>
      <c r="D24" s="7"/>
      <c r="E24" s="132">
        <f t="shared" si="0"/>
        <v>0</v>
      </c>
      <c r="F24" s="133">
        <f t="shared" si="2"/>
        <v>0</v>
      </c>
      <c r="G24" s="29"/>
      <c r="H24" s="80"/>
    </row>
    <row r="25">
      <c r="A25" s="142" t="s">
        <v>35</v>
      </c>
      <c r="B25" s="140">
        <v>100</v>
      </c>
      <c r="C25" s="143">
        <v>5.5</v>
      </c>
      <c r="D25" s="7"/>
      <c r="E25" s="132">
        <f t="shared" si="0"/>
        <v>0</v>
      </c>
      <c r="F25" s="29"/>
      <c r="G25" s="133">
        <f t="shared" si="1"/>
        <v>0</v>
      </c>
      <c r="H25" s="80"/>
    </row>
    <row r="26">
      <c r="A26" s="142" t="s">
        <v>36</v>
      </c>
      <c r="B26" s="140">
        <v>100</v>
      </c>
      <c r="C26" s="143">
        <v>5.5</v>
      </c>
      <c r="D26" s="7"/>
      <c r="E26" s="132">
        <f t="shared" si="0"/>
        <v>0</v>
      </c>
      <c r="F26" s="29"/>
      <c r="G26" s="133">
        <f t="shared" si="1"/>
        <v>0</v>
      </c>
      <c r="H26" s="80"/>
    </row>
    <row r="27">
      <c r="A27" s="142" t="s">
        <v>37</v>
      </c>
      <c r="B27" s="140">
        <v>100</v>
      </c>
      <c r="C27" s="143">
        <v>5.5</v>
      </c>
      <c r="D27" s="7"/>
      <c r="E27" s="132">
        <f t="shared" si="0"/>
        <v>0</v>
      </c>
      <c r="F27" s="29"/>
      <c r="G27" s="133">
        <f t="shared" si="1"/>
        <v>0</v>
      </c>
      <c r="H27" s="80"/>
    </row>
    <row r="28">
      <c r="A28" s="142" t="s">
        <v>38</v>
      </c>
      <c r="B28" s="144">
        <v>110</v>
      </c>
      <c r="C28" s="145">
        <v>7</v>
      </c>
      <c r="D28" s="7"/>
      <c r="E28" s="132">
        <f t="shared" si="0"/>
        <v>0</v>
      </c>
      <c r="F28" s="133">
        <f>SUM(B28)*D28</f>
        <v>0</v>
      </c>
      <c r="G28" s="29"/>
      <c r="H28" s="80"/>
    </row>
    <row r="29">
      <c r="A29" s="142" t="s">
        <v>39</v>
      </c>
      <c r="B29" s="146">
        <v>80</v>
      </c>
      <c r="C29" s="145">
        <v>7</v>
      </c>
      <c r="D29" s="7"/>
      <c r="E29" s="132">
        <f t="shared" si="0"/>
        <v>0</v>
      </c>
      <c r="F29" s="133">
        <f ref="F29:F38" t="shared" si="3">SUM(B29)*D29</f>
        <v>0</v>
      </c>
      <c r="G29" s="29"/>
      <c r="H29" s="81"/>
    </row>
    <row r="30">
      <c r="A30" s="147" t="s">
        <v>40</v>
      </c>
      <c r="B30" s="146">
        <v>900</v>
      </c>
      <c r="C30" s="145">
        <v>100</v>
      </c>
      <c r="D30" s="7"/>
      <c r="E30" s="132">
        <f t="shared" si="0"/>
        <v>0</v>
      </c>
      <c r="F30" s="133">
        <f t="shared" si="3"/>
        <v>0</v>
      </c>
      <c r="G30" s="29"/>
      <c r="H30" s="8"/>
    </row>
    <row r="31">
      <c r="A31" s="138" t="s">
        <v>41</v>
      </c>
      <c r="B31" s="146">
        <v>80</v>
      </c>
      <c r="C31" s="145">
        <v>9</v>
      </c>
      <c r="D31" s="7"/>
      <c r="E31" s="132">
        <f t="shared" si="0"/>
        <v>0</v>
      </c>
      <c r="F31" s="133">
        <f t="shared" si="3"/>
        <v>0</v>
      </c>
      <c r="G31" s="29"/>
      <c r="H31" s="16"/>
    </row>
    <row r="32">
      <c r="A32" s="149" t="s">
        <v>42</v>
      </c>
      <c r="B32" s="146">
        <v>4000</v>
      </c>
      <c r="C32" s="145">
        <v>275</v>
      </c>
      <c r="D32" s="7"/>
      <c r="E32" s="132">
        <f t="shared" si="0"/>
        <v>0</v>
      </c>
      <c r="F32" s="133">
        <f t="shared" si="3"/>
        <v>0</v>
      </c>
      <c r="G32" s="29"/>
      <c r="H32" s="8"/>
    </row>
    <row r="33">
      <c r="A33" s="149" t="s">
        <v>43</v>
      </c>
      <c r="B33" s="146">
        <v>4000</v>
      </c>
      <c r="C33" s="145">
        <v>275</v>
      </c>
      <c r="D33" s="7"/>
      <c r="E33" s="132">
        <f t="shared" si="0"/>
        <v>0</v>
      </c>
      <c r="F33" s="133">
        <f t="shared" si="3"/>
        <v>0</v>
      </c>
      <c r="G33" s="29"/>
      <c r="H33" s="8"/>
    </row>
    <row r="34">
      <c r="A34" s="151" t="s">
        <v>44</v>
      </c>
      <c r="B34" s="144">
        <v>1200</v>
      </c>
      <c r="C34" s="152">
        <v>80</v>
      </c>
      <c r="D34" s="18"/>
      <c r="E34" s="132">
        <f t="shared" si="0"/>
        <v>0</v>
      </c>
      <c r="F34" s="133">
        <f t="shared" si="3"/>
        <v>0</v>
      </c>
      <c r="G34" s="29"/>
      <c r="H34" s="19"/>
    </row>
    <row r="35">
      <c r="A35" s="153" t="s">
        <v>45</v>
      </c>
      <c r="B35" s="144">
        <v>100</v>
      </c>
      <c r="C35" s="152">
        <v>15</v>
      </c>
      <c r="D35" s="18"/>
      <c r="E35" s="132">
        <f t="shared" si="0"/>
        <v>0</v>
      </c>
      <c r="F35" s="133">
        <f t="shared" si="3"/>
        <v>0</v>
      </c>
      <c r="G35" s="29"/>
      <c r="H35" s="19"/>
    </row>
    <row r="36">
      <c r="A36" s="153" t="s">
        <v>46</v>
      </c>
      <c r="B36" s="144">
        <v>30</v>
      </c>
      <c r="C36" s="152">
        <v>8</v>
      </c>
      <c r="D36" s="18"/>
      <c r="E36" s="132">
        <f t="shared" si="0"/>
        <v>0</v>
      </c>
      <c r="F36" s="133">
        <f t="shared" si="3"/>
        <v>0</v>
      </c>
      <c r="G36" s="29"/>
      <c r="H36" s="19"/>
    </row>
    <row r="37">
      <c r="A37" s="153" t="s">
        <v>47</v>
      </c>
      <c r="B37" s="13"/>
      <c r="C37" s="17"/>
      <c r="D37" s="18"/>
      <c r="E37" s="132">
        <f t="shared" si="0"/>
        <v>0</v>
      </c>
      <c r="F37" s="133">
        <f t="shared" si="3"/>
        <v>0</v>
      </c>
      <c r="G37" s="29"/>
      <c r="H37" s="19"/>
    </row>
    <row r="38">
      <c r="A38" s="12"/>
      <c r="B38" s="13"/>
      <c r="C38" s="17"/>
      <c r="D38" s="18"/>
      <c r="E38" s="132">
        <f t="shared" si="0"/>
        <v>0</v>
      </c>
      <c r="F38" s="133">
        <f t="shared" si="3"/>
        <v>0</v>
      </c>
      <c r="G38" s="29"/>
      <c r="H38" s="19"/>
    </row>
    <row r="39">
      <c r="A39" s="61" t="s">
        <v>48</v>
      </c>
      <c r="B39" s="62"/>
      <c r="C39" s="62"/>
      <c r="D39" s="62"/>
      <c r="E39" s="62"/>
      <c r="F39" s="62"/>
      <c r="G39" s="62"/>
      <c r="H39" s="62"/>
    </row>
    <row r="40">
      <c r="A40" s="154" t="s">
        <v>49</v>
      </c>
      <c r="B40" s="62"/>
      <c r="C40" s="62"/>
      <c r="D40" s="62"/>
      <c r="E40" s="62"/>
      <c r="F40" s="62"/>
      <c r="G40" s="62"/>
      <c r="H40" s="62"/>
    </row>
    <row r="41">
      <c r="A41" s="75"/>
      <c r="B41" s="42"/>
      <c r="C41" s="76" t="s">
        <v>50</v>
      </c>
      <c r="D41" s="76"/>
      <c r="E41" s="132">
        <f>SUM(E13:E35)</f>
        <v>0</v>
      </c>
      <c r="F41" s="15" t="s">
        <v>51</v>
      </c>
      <c r="G41" s="30" t="s">
        <v>52</v>
      </c>
      <c r="H41" s="75"/>
    </row>
    <row r="42">
      <c r="A42" s="75"/>
      <c r="B42" s="39"/>
      <c r="C42" s="77" t="s">
        <v>53</v>
      </c>
      <c r="D42" s="78"/>
      <c r="E42" s="161">
        <f>E41*0.25</f>
        <v>0</v>
      </c>
      <c r="F42" s="133">
        <f>SUM(F21)+F22+F23+F24+F36+F28+F29+F30+F31+F32+F33+N33+F34+F35+F37</f>
        <v>0</v>
      </c>
      <c r="G42" s="156">
        <f>SUM(G13:G38)</f>
        <v>0</v>
      </c>
      <c r="H42" s="75"/>
    </row>
    <row r="43">
      <c r="A43" s="75"/>
      <c r="B43" s="39"/>
      <c r="C43" s="77" t="s">
        <v>54</v>
      </c>
      <c r="D43" s="78"/>
      <c r="E43" s="132">
        <f>E41+E42</f>
        <v>0</v>
      </c>
      <c r="F43" s="31"/>
      <c r="G43" s="31"/>
      <c r="H43" s="75"/>
    </row>
    <row r="44" ht="15.6">
      <c r="A44" s="158" t="s">
        <v>55</v>
      </c>
      <c r="B44" s="64"/>
      <c r="C44" s="65"/>
      <c r="D44" s="65"/>
      <c r="E44" s="66"/>
      <c r="F44" s="66"/>
      <c r="G44" s="66"/>
      <c r="H44" s="66"/>
    </row>
    <row r="45" ht="15.6">
      <c r="A45" s="158" t="s">
        <v>56</v>
      </c>
      <c r="B45" s="64"/>
      <c r="C45" s="67"/>
      <c r="D45" s="67"/>
      <c r="E45" s="68"/>
      <c r="F45" s="68"/>
      <c r="G45" s="68"/>
      <c r="H45" s="68"/>
    </row>
    <row r="46" ht="31.2">
      <c r="A46" s="69" t="s">
        <v>57</v>
      </c>
      <c r="B46" s="103" t="s">
        <v>58</v>
      </c>
      <c r="C46" s="103"/>
      <c r="D46" s="103"/>
      <c r="E46" s="103"/>
      <c r="F46" s="70"/>
      <c r="G46" s="70"/>
      <c r="H46" s="70"/>
    </row>
    <row r="47">
      <c r="A47" s="32"/>
      <c r="B47" s="32"/>
      <c r="C47" s="32"/>
      <c r="D47" s="32"/>
      <c r="E47" s="32"/>
      <c r="F47" s="32"/>
      <c r="G47" s="32"/>
      <c r="H47" s="32"/>
    </row>
  </sheetData>
  <mergeCells>
    <mergeCell ref="B46:E46"/>
    <mergeCell ref="A1:H1"/>
    <mergeCell ref="A2:H2"/>
    <mergeCell ref="B3:H3"/>
    <mergeCell ref="D4:H4"/>
    <mergeCell ref="B5:H5"/>
    <mergeCell ref="A11:H11"/>
    <mergeCell ref="C41:D41"/>
    <mergeCell ref="C42:D42"/>
    <mergeCell ref="B6:H6"/>
    <mergeCell ref="B7:H7"/>
    <mergeCell ref="B8:H8"/>
    <mergeCell ref="D9:H9"/>
    <mergeCell ref="B10:H10"/>
    <mergeCell ref="H20:H29"/>
    <mergeCell ref="A41:A43"/>
    <mergeCell ref="H41:H43"/>
    <mergeCell ref="C43:D43"/>
  </mergeCells>
  <hyperlinks>
    <hyperlink ref="B46" r:id="rId1"/>
  </hyperlinks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
For more information about EPPlus, see https://epplussoftware.com/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2</vt:i4>
      </vt:variant>
    </vt:vector>
  </HeadingPairs>
  <TitlesOfParts>
    <vt:vector size="7" baseType="lpstr">
      <vt:lpstr>Mandag</vt:lpstr>
      <vt:lpstr>Tirsdag</vt:lpstr>
      <vt:lpstr>Onsdag</vt:lpstr>
      <vt:lpstr>Torsdag</vt:lpstr>
      <vt:lpstr>Fredag</vt:lpstr>
      <vt:lpstr>Mandag!Udskriftsområde</vt:lpstr>
      <vt:lpstr>Tirsdag!Udskriftsområde</vt:lpstr>
    </vt:vector>
  </TitlesOfParts>
  <Company>Bornholms Regionskommune</Company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Sanne Kofod</cp:lastModifiedBy>
  <cp:lastPrinted>2023-06-29T09:23:39Z</cp:lastPrinted>
  <dcterms:created xsi:type="dcterms:W3CDTF">2017-12-04T10:07:23Z</dcterms:created>
  <dcterms:modified xsi:type="dcterms:W3CDTF">2024-05-03T06:25:00Z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