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ællesmapper\Devika Regnskab\Mødebestillinger\2024 - BOH\04- april\"/>
    </mc:Choice>
  </mc:AlternateContent>
  <xr:revisionPtr revIDLastSave="0" documentId="13_ncr:1_{8CBA200C-6268-4618-B7EA-833E3E2C04E0}" xr6:coauthVersionLast="47" xr6:coauthVersionMax="47" xr10:uidLastSave="{00000000-0000-0000-0000-000000000000}"/>
  <bookViews>
    <workbookView xWindow="25080" yWindow="-285" windowWidth="25440" windowHeight="15390" activeTab="4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</sheets>
  <definedNames>
    <definedName name="_xlnm.Print_Area" localSheetId="0">Mandag!$A$1:$H$47</definedName>
    <definedName name="_xlnm.Print_Area" localSheetId="1">Tirsdag!$A$1:$H$43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<sst xmlns="http://schemas.openxmlformats.org/spreadsheetml/2006/main" count="85" uniqueCount="85">
  <si>
    <t>Rekvisition til DeViKas Bageri gældende fra 1. januar 2023</t>
  </si>
  <si>
    <t>6% filler,31% containsProductNr,62% containsAmount,</t>
  </si>
  <si>
    <t xml:space="preserve">DeVika Sønderbo, Curdslund 2, 3700 Rønne, Tlf: 56926590                     DK-ØKO-100  </t>
  </si>
  <si>
    <t>5% filler,10% containsTotalMass,10% containsSingleMass,52% isInteger,10% containsProductNr,10% containsAmount,</t>
  </si>
  <si>
    <t>Bestillingsdato:</t>
  </si>
  <si>
    <t>Tirsdag d. 26 marts</t>
  </si>
  <si>
    <t>9% filler,90% productNameHeader,</t>
  </si>
  <si>
    <t>Leveringsdato og klokkeslæt:</t>
  </si>
  <si>
    <t xml:space="preserve">Mandag d.  </t>
  </si>
  <si>
    <t>4% filler,23% containsTotalMass,23% containsSingleMass,47% isDecimal,</t>
  </si>
  <si>
    <t>Bestilt af:</t>
  </si>
  <si>
    <t>Belinda Tranberg</t>
  </si>
  <si>
    <t>9% filler,90% NrHeader,</t>
  </si>
  <si>
    <t>Telefon:</t>
  </si>
  <si>
    <t>4% filler,47% SingleMassHeader,47% TotalMassHeader,</t>
  </si>
  <si>
    <t>Evt. bemærkninger vedr. leverancen:</t>
  </si>
  <si>
    <t>4% filler,47% containsProduct,47% QuantityHeader,</t>
  </si>
  <si>
    <t>Leveringssted:</t>
  </si>
  <si>
    <t>BOH</t>
  </si>
  <si>
    <t>9% filler,90% QuantityHeader,</t>
  </si>
  <si>
    <t>Regning sendes til: navn -Ean - adresse m.m</t>
  </si>
  <si>
    <t>9% filler,90% containsProduct,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</si>
  <si>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</si>
  <si>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3% filler,19% containsProductNr,38% containsAmount,38% QuantityHeader,</t>
  </si>
  <si>
    <t>3% filler,38% containsProduct,19% containsProductNr,38% containsAmount,</t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</si>
  <si>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</si>
  <si>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</si>
  <si>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</si>
  <si>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</si>
  <si>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</si>
  <si>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</si>
  <si>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</si>
  <si>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</si>
  <si>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</si>
  <si>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</si>
  <si>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</si>
  <si>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</si>
  <si>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</si>
  <si>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</si>
  <si>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</si>
  <si>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</si>
  <si>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</si>
  <si>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</si>
  <si>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</si>
  <si>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</si>
  <si>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</si>
  <si>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</si>
  <si>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</si>
  <si>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</si>
  <si>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</si>
  <si>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</si>
  <si>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</si>
  <si>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</si>
  <si>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</si>
  <si>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</si>
  <si>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</si>
  <si>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</si>
  <si>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</si>
  <si>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</si>
  <si>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julekage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</si>
  <si>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</si>
  <si>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</si>
  <si>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</si>
  <si>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</si>
  <si>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</si>
  <si>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</si>
  <si>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</si>
  <si>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</si>
  <si>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</si>
  <si>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</si>
  <si>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</si>
  <si>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26 marts</t>
  </si>
  <si>
    <t>Tirsdag d. 2 april</t>
  </si>
  <si>
    <t>kagemand/dame Nikoline</t>
  </si>
  <si>
    <t>wales ligesom sidst bare lidt mindre.</t>
  </si>
  <si>
    <t>Onsdag d. 3 April</t>
  </si>
  <si>
    <t>norske klejer</t>
  </si>
  <si>
    <t>Torsdag d. 4 April</t>
  </si>
  <si>
    <t>spandauer</t>
  </si>
  <si>
    <t>jordbærkage</t>
  </si>
  <si>
    <t>napoleonshatte</t>
  </si>
  <si>
    <t>devikasoenderbo@brk.dk</t>
  </si>
  <si>
    <t>Fredag d. 5 April</t>
  </si>
  <si>
    <t>julestjerner</t>
  </si>
  <si>
    <t>julekringle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</si>
</sst>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_);[Red]\(0\)"/>
    <numFmt numFmtId="166" formatCode="0.00;[Red]0.00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42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7" applyFont="1" fillId="4" applyFill="1" borderId="0" applyBorder="1" xfId="0" applyProtection="1" applyAlignment="1">
      <alignment vertical="center"/>
    </xf>
    <xf numFmtId="0" fontId="0" fillId="4" applyFill="1" borderId="0" applyBorder="1" xfId="0"/>
    <xf numFmtId="0" fontId="5" applyFont="1" fillId="4" applyFill="1" borderId="0" applyBorder="1" xfId="0" applyProtection="1"/>
    <xf numFmtId="2" applyNumberFormat="1" fontId="5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center"/>
      <protection locked="0"/>
    </xf>
    <xf numFmtId="164" applyNumberFormat="1" fontId="5" applyFont="1" fillId="4" applyFill="1" borderId="0" applyBorder="1" xfId="0" applyProtection="1"/>
    <xf numFmtId="165" applyNumberFormat="1" fontId="5" applyFont="1" fillId="4" applyFill="1" borderId="0" applyBorder="1" xfId="0" applyProtection="1"/>
    <xf numFmtId="0" fontId="5" applyFont="1" fillId="4" applyFill="1" borderId="0" applyBorder="1" xfId="0" applyProtection="1" applyAlignment="1">
      <alignment horizontal="right"/>
    </xf>
    <xf numFmtId="0" fontId="5" applyFont="1" fillId="4" applyFill="1" borderId="0" applyBorder="1" xfId="0" applyProtection="1" applyAlignment="1">
      <alignment horizontal="left"/>
    </xf>
    <xf numFmtId="2" applyNumberFormat="1" fontId="6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left"/>
      <protection locked="0"/>
    </xf>
    <xf numFmtId="0" fontId="13" applyFont="1" fillId="4" applyFill="1" borderId="0" applyBorder="1" xfId="0" applyProtection="1" applyAlignment="1">
      <alignment vertical="center"/>
      <protection locked="0"/>
    </xf>
    <xf numFmtId="0" fontId="12" applyFont="1" fillId="4" applyFill="1" borderId="0" applyBorder="1" xfId="0"/>
    <xf numFmtId="0" fontId="0" fillId="4" applyFill="1" borderId="0" applyBorder="1" xfId="0" applyAlignment="1">
      <alignment wrapText="1"/>
    </xf>
    <xf numFmtId="164" applyNumberFormat="1" fontId="5" applyFont="1" fillId="4" applyFill="1" borderId="0" applyBorder="1" xfId="0" applyProtection="1" applyAlignment="1">
      <alignment horizontal="center" vertical="center"/>
    </xf>
    <xf numFmtId="164" applyNumberFormat="1" fontId="5" applyFont="1" fillId="4" applyFill="1" borderId="0" applyBorder="1" xfId="0" applyProtection="1">
      <protection locked="0"/>
    </xf>
    <xf numFmtId="165" applyNumberFormat="1" fontId="5" applyFont="1" fillId="4" applyFill="1" borderId="0" applyBorder="1" xfId="0" applyProtection="1">
      <protection locked="0"/>
    </xf>
    <xf numFmtId="0" fontId="13" applyFont="1" fillId="5" applyFill="1" borderId="11" applyBorder="1" xfId="0" applyProtection="1" applyAlignment="1">
      <alignment vertical="center"/>
      <protection locked="0"/>
    </xf>
    <xf numFmtId="0" fontId="12" applyFont="1" fillId="5" applyFill="1" borderId="0" xfId="0"/>
    <xf numFmtId="0" fontId="9" applyFont="1" fillId="5" applyFill="1" borderId="0" applyBorder="1" xfId="0" applyProtection="1"/>
    <xf numFmtId="0" fontId="5" applyFont="1" fillId="5" applyFill="1" borderId="0" xfId="0" applyProtection="1" applyAlignment="1">
      <alignment horizontal="center"/>
    </xf>
    <xf numFmtId="0" fontId="5" applyFont="1" fillId="5" applyFill="1" borderId="0" xfId="0" applyProtection="1"/>
    <xf numFmtId="0" fontId="0" fillId="5" applyFill="1" borderId="0" xfId="0" applyProtection="1" applyAlignment="1">
      <alignment horizontal="center"/>
    </xf>
    <xf numFmtId="0" fontId="0" fillId="5" applyFill="1" borderId="0" xfId="0" applyProtection="1"/>
    <xf numFmtId="0" fontId="10" applyFont="1" fillId="5" applyFill="1" borderId="1" applyBorder="1" xfId="0" applyProtection="1" applyAlignment="1">
      <alignment horizontal="center" wrapText="1"/>
    </xf>
    <xf numFmtId="0" fontId="0" fillId="5" applyFill="1" borderId="1" applyBorder="1" xfId="0" applyProtection="1"/>
    <xf numFmtId="0" fontId="10" applyFont="1" fillId="5" applyFill="1" borderId="1" applyBorder="1" xfId="0" applyProtection="1" applyAlignment="1">
      <alignment horizontal="right"/>
    </xf>
    <xf numFmtId="0" fontId="11" applyFont="1" fillId="5" applyFill="1" borderId="1" applyBorder="1" xfId="1" applyProtection="1" applyAlignment="1"/>
    <xf numFmtId="0" fontId="0" fillId="5" applyFill="1" borderId="1" applyBorder="1" xfId="0" applyProtection="1" applyAlignment="1">
      <alignment horizontal="center"/>
    </xf>
    <xf numFmtId="0" fontId="0" fillId="5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5" applyFill="1" borderId="0" applyBorder="1" xfId="0" applyProtection="1" applyAlignment="1">
      <alignment horizontal="center"/>
    </xf>
    <xf numFmtId="0" fontId="8" applyFont="1" fillId="5" applyFill="1" borderId="1" applyBorder="1" xfId="0" applyProtection="1" applyAlignment="1">
      <alignment horizontal="center" vertical="center"/>
    </xf>
    <xf numFmtId="0" fontId="0" fillId="6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4" applyFill="1" borderId="0" applyBorder="1" xfId="0" applyProtection="1" applyAlignment="1">
      <alignment horizontal="center" vertical="center"/>
      <protection locked="0"/>
    </xf>
    <xf numFmtId="0" fontId="0" fillId="4" applyFill="1" borderId="0" applyBorder="1" xfId="0"/>
    <xf numFmtId="0" fontId="0" fillId="4" applyFill="1" borderId="0" applyBorder="1" xfId="0" applyAlignment="1">
      <alignment horizontal="center"/>
    </xf>
    <xf numFmtId="0" fontId="5" applyFont="1" fillId="4" applyFill="1" borderId="0" applyBorder="1" xfId="0" applyProtection="1" applyAlignment="1">
      <alignment horizontal="right"/>
    </xf>
    <xf numFmtId="0" fontId="11" applyFont="1" fillId="5" applyFill="1" borderId="0" applyBorder="1" xfId="1" applyProtection="1" applyAlignment="1">
      <alignment horizontal="center"/>
    </xf>
    <xf numFmtId="0" fontId="1" applyFont="1" fillId="7" applyFill="1" borderId="0" applyBorder="1" xfId="0" applyProtection="1" applyAlignment="1">
      <alignment horizontal="center"/>
    </xf>
    <xf numFmtId="0" fontId="0" fillId="8" applyFill="1" borderId="0"/>
    <xf numFmtId="0" fontId="8" applyFont="1" fillId="7" applyFill="1" borderId="1" applyBorder="1" xfId="0" applyProtection="1" applyAlignment="1">
      <alignment horizontal="center" vertical="center"/>
    </xf>
    <xf numFmtId="16" applyNumberFormat="1" fontId="2" applyFont="1" fillId="8" applyFill="1" borderId="4" applyBorder="1" xfId="0" applyProtection="1" applyAlignment="1">
      <alignment horizontal="center"/>
    </xf>
    <xf numFmtId="0" fontId="2" applyFont="1" fillId="9" applyFill="1" borderId="4" applyBorder="1" xfId="0" applyProtection="1" applyAlignment="1">
      <alignment horizontal="center"/>
    </xf>
    <xf numFmtId="0" fontId="0" fillId="9" applyFill="1" borderId="0"/>
    <xf numFmtId="0" fontId="2" applyFont="1" fillId="10" applyFill="1" borderId="2" applyBorder="1" xfId="0" applyProtection="1" applyAlignment="1">
      <alignment horizontal="left"/>
    </xf>
    <xf numFmtId="0" fontId="0" fillId="10" applyFill="1" borderId="0"/>
    <xf numFmtId="1" applyNumberFormat="1" fontId="2" applyFont="1" fillId="11" applyFill="1" borderId="4" applyBorder="1" xfId="0" applyProtection="1" applyAlignment="1">
      <alignment horizontal="center"/>
      <protection locked="0"/>
    </xf>
    <xf numFmtId="0" fontId="0" fillId="11" applyFill="1" borderId="0"/>
    <xf numFmtId="0" fontId="2" applyFont="1" fillId="12" applyFill="1" borderId="2" applyBorder="1" xfId="0" applyProtection="1" applyAlignment="1">
      <alignment horizontal="left"/>
    </xf>
    <xf numFmtId="0" fontId="0" fillId="12" applyFill="1" borderId="0"/>
    <xf numFmtId="0" fontId="5" applyFont="1" fillId="10" applyFill="1" borderId="7" applyBorder="1" xfId="0" applyProtection="1" applyAlignment="1">
      <alignment horizontal="center"/>
    </xf>
    <xf numFmtId="0" fontId="5" applyFont="1" fillId="13" applyFill="1" borderId="7" applyBorder="1" xfId="0" applyProtection="1" applyAlignment="1">
      <alignment horizontal="center" wrapText="1"/>
    </xf>
    <xf numFmtId="0" fontId="0" fillId="13" applyFill="1" borderId="0"/>
    <xf numFmtId="2" applyNumberFormat="1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0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3" applyFill="1" borderId="8" applyBorder="1" xfId="0" applyProtection="1" applyAlignment="1">
      <alignment horizontal="center" wrapText="1"/>
    </xf>
    <xf numFmtId="164" applyNumberFormat="1" fontId="5" applyFont="1" fillId="16" applyFill="1" borderId="8" applyBorder="1" xfId="0" applyProtection="1" applyAlignment="1">
      <alignment horizontal="center" wrapText="1"/>
    </xf>
    <xf numFmtId="0" fontId="5" applyFont="1" fillId="17" applyFill="1" borderId="4" applyBorder="1" xfId="0" applyProtection="1"/>
    <xf numFmtId="0" fontId="0" fillId="17" applyFill="1" borderId="0"/>
    <xf numFmtId="0" fontId="5" applyFont="1" fillId="9" applyFill="1" borderId="4" applyBorder="1" xfId="0" applyProtection="1"/>
    <xf numFmtId="2" applyNumberFormat="1" fontId="5" applyFont="1" fillId="9" applyFill="1" borderId="2" applyBorder="1" xfId="0" applyProtection="1" applyAlignment="1">
      <alignment horizontal="center"/>
    </xf>
    <xf numFmtId="164" applyNumberFormat="1" fontId="5" applyFont="1" fillId="9" applyFill="1" borderId="2" applyBorder="1" xfId="0" applyProtection="1"/>
    <xf numFmtId="165" applyNumberFormat="1" fontId="5" applyFont="1" fillId="9" applyFill="1" borderId="2" applyBorder="1" xfId="0" applyProtection="1"/>
    <xf numFmtId="2" applyNumberFormat="1" fontId="5" applyFont="1" fillId="11" applyFill="1" borderId="2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center" vertical="center"/>
      <protection locked="0"/>
    </xf>
    <xf numFmtId="0" fontId="0" fillId="18" applyFill="1" borderId="0"/>
    <xf numFmtId="0" fontId="5" applyFont="1" fillId="17" applyFill="1" borderId="2" applyBorder="1" xfId="0" applyProtection="1"/>
    <xf numFmtId="0" fontId="5" applyFont="1" fillId="9" applyFill="1" borderId="2" applyBorder="1" xfId="0" applyProtection="1"/>
    <xf numFmtId="0" fontId="5" applyFont="1" fillId="9" applyFill="1" borderId="2" applyBorder="1" xfId="0" applyProtection="1" applyAlignment="1">
      <alignment horizontal="right"/>
    </xf>
    <xf numFmtId="2" applyNumberFormat="1" fontId="5" applyFont="1" fillId="9" applyFill="1" borderId="6" applyBorder="1" xfId="0" applyProtection="1" applyAlignment="1">
      <alignment horizontal="center"/>
    </xf>
    <xf numFmtId="2" applyNumberFormat="1" fontId="6" applyFont="1" fillId="11" applyFill="1" borderId="6" applyBorder="1" xfId="0" applyProtection="1" applyAlignment="1">
      <alignment horizontal="center"/>
    </xf>
    <xf numFmtId="0" fontId="5" applyFont="1" fillId="17" applyFill="1" borderId="2" applyBorder="1" xfId="0" applyProtection="1" applyAlignment="1">
      <alignment horizontal="left"/>
    </xf>
    <xf numFmtId="0" fontId="5" applyFont="1" fillId="9" applyFill="1" borderId="10" applyBorder="1" xfId="0" applyProtection="1" applyAlignment="1">
      <alignment horizontal="right"/>
    </xf>
    <xf numFmtId="2" applyNumberFormat="1" fontId="6" applyFont="1" fillId="9" applyFill="1" borderId="6" applyBorder="1" xfId="0" applyProtection="1" applyAlignment="1">
      <alignment horizontal="center"/>
    </xf>
    <xf numFmtId="0" fontId="5" applyFont="1" fillId="9" applyFill="1" borderId="6" applyBorder="1" xfId="0" applyProtection="1" applyAlignment="1">
      <alignment horizontal="right"/>
    </xf>
    <xf numFmtId="0" fontId="5" applyFont="1" fillId="18" applyFill="1" borderId="2" applyBorder="1" xfId="0" applyProtection="1" applyAlignment="1">
      <alignment horizontal="left"/>
    </xf>
    <xf numFmtId="0" fontId="5" applyFont="1" fillId="19" applyFill="1" borderId="2" applyBorder="1" xfId="0" applyProtection="1" applyAlignment="1">
      <alignment horizontal="left"/>
    </xf>
    <xf numFmtId="0" fontId="0" fillId="19" applyFill="1" borderId="0"/>
    <xf numFmtId="0" fontId="5" applyFont="1" fillId="8" applyFill="1" borderId="3" applyBorder="1" xfId="0" applyProtection="1" applyAlignment="1">
      <alignment horizontal="left"/>
    </xf>
    <xf numFmtId="2" applyNumberFormat="1" fontId="6" applyFont="1" fillId="9" applyFill="1" borderId="10" applyBorder="1" xfId="0" applyProtection="1" applyAlignment="1">
      <alignment horizontal="center"/>
    </xf>
    <xf numFmtId="0" fontId="5" applyFont="1" fillId="17" applyFill="1" borderId="3" applyBorder="1" xfId="0" applyProtection="1" applyAlignment="1">
      <alignment horizontal="left"/>
    </xf>
    <xf numFmtId="0" fontId="7" applyFont="1" fillId="20" applyFill="1" borderId="0" applyBorder="1" xfId="0" applyProtection="1" applyAlignment="1">
      <alignment vertical="center"/>
    </xf>
    <xf numFmtId="164" applyNumberFormat="1" fontId="5" applyFont="1" fillId="9" applyFill="1" borderId="2" applyBorder="1" xfId="0" applyProtection="1">
      <protection locked="0"/>
    </xf>
    <xf numFmtId="165" applyNumberFormat="1" fontId="5" applyFont="1" fillId="21" applyFill="1" borderId="2" applyBorder="1" xfId="0" applyProtection="1">
      <protection locked="0"/>
    </xf>
    <xf numFmtId="0" fontId="9" applyFont="1" fillId="7" applyFill="1" borderId="0" applyBorder="1" xfId="0" applyProtection="1"/>
    <xf numFmtId="0" fontId="4" applyFont="1" fillId="8" applyFill="1" borderId="4" applyBorder="1" xfId="0" applyProtection="1" applyAlignment="1">
      <alignment horizontal="center"/>
      <protection locked="0"/>
    </xf>
    <xf numFmtId="166" applyNumberFormat="1" fontId="0" fillId="11" applyFill="1" borderId="0" xfId="0"/>
    <xf numFmtId="166" applyNumberFormat="1" fontId="0" fillId="9" applyFill="1" borderId="0" xfId="0"/>
    <xf numFmtId="0" fontId="5" applyFont="1" fillId="9" applyFill="1" borderId="2" applyBorder="1" xfId="0" applyProtection="1" applyAlignment="1">
      <alignment horizontal="center"/>
      <protection locked="0"/>
    </xf>
    <xf numFmtId="164" applyNumberFormat="1" fontId="5" applyFont="1" fillId="11" applyFill="1" borderId="2" applyBorder="1" xfId="0" applyProtection="1"/>
    <xf numFmtId="0" fontId="5" applyFont="1" fillId="12" applyFill="1" borderId="3" applyBorder="1" xfId="0" applyProtection="1" applyAlignment="1">
      <alignment horizontal="left"/>
    </xf>
    <xf numFmtId="164" applyNumberFormat="1" fontId="5" applyFont="1" fillId="11" applyFill="1" borderId="2" applyBorder="1" xfId="0" applyProtection="1">
      <protection locked="0"/>
    </xf>
    <xf numFmtId="16" applyNumberFormat="1" fontId="2" applyFont="1" fillId="8" applyFill="1" borderId="5" applyBorder="1" xfId="0" applyProtection="1" applyAlignment="1">
      <alignment horizontal="center"/>
    </xf>
    <xf numFmtId="0" fontId="2" applyFont="1" fillId="9" applyFill="1" borderId="5" applyBorder="1" xfId="0" applyProtection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17"/>
    <col min="4" max="4" width="7.85546875" customWidth="1"/>
    <col min="5" max="5" width="7.28515625" customWidth="1"/>
    <col min="6" max="6" width="8.140625" customWidth="1"/>
    <col min="7" max="7" width="7.85546875" customWidth="1" style="17"/>
    <col min="8" max="8" width="11.28515625" customWidth="1"/>
  </cols>
  <sheetData>
    <row r="1" ht="15.75" customHeight="1">
      <c r="A1" s="83" t="s">
        <v>0</v>
      </c>
      <c r="B1" s="69"/>
      <c r="C1" s="69"/>
      <c r="D1" s="69"/>
      <c r="E1" s="69"/>
      <c r="F1" s="69"/>
      <c r="G1" s="69"/>
      <c r="H1" s="69"/>
      <c r="I1" s="84" t="s">
        <v>1</v>
      </c>
    </row>
    <row r="2">
      <c r="A2" s="85" t="s">
        <v>2</v>
      </c>
      <c r="B2" s="70"/>
      <c r="C2" s="70"/>
      <c r="D2" s="70"/>
      <c r="E2" s="70"/>
      <c r="F2" s="70"/>
      <c r="G2" s="70"/>
      <c r="H2" s="70"/>
      <c r="I2" s="88" t="s">
        <v>3</v>
      </c>
    </row>
    <row r="3" ht="15.75">
      <c r="A3" s="1" t="s">
        <v>4</v>
      </c>
      <c r="B3" s="86" t="s">
        <v>5</v>
      </c>
      <c r="C3" s="67"/>
      <c r="D3" s="67"/>
      <c r="E3" s="67"/>
      <c r="F3" s="67"/>
      <c r="G3" s="67"/>
      <c r="H3" s="68"/>
      <c r="I3" s="90" t="s">
        <v>6</v>
      </c>
    </row>
    <row r="4" ht="18.75">
      <c r="A4" s="2" t="s">
        <v>7</v>
      </c>
      <c r="B4" s="2"/>
      <c r="C4" s="19"/>
      <c r="D4" s="64" t="s">
        <v>8</v>
      </c>
      <c r="E4" s="65"/>
      <c r="F4" s="65"/>
      <c r="G4" s="65"/>
      <c r="H4" s="66"/>
      <c r="I4" s="92" t="s">
        <v>9</v>
      </c>
    </row>
    <row r="5" ht="15.75">
      <c r="A5" s="1" t="s">
        <v>10</v>
      </c>
      <c r="B5" s="72" t="s">
        <v>11</v>
      </c>
      <c r="C5" s="67"/>
      <c r="D5" s="67"/>
      <c r="E5" s="67"/>
      <c r="F5" s="67"/>
      <c r="G5" s="67"/>
      <c r="H5" s="68"/>
      <c r="I5" s="94" t="s">
        <v>12</v>
      </c>
    </row>
    <row r="6" ht="15.75">
      <c r="A6" s="1" t="s">
        <v>13</v>
      </c>
      <c r="B6" s="87">
        <v>38670440</v>
      </c>
      <c r="C6" s="67"/>
      <c r="D6" s="67"/>
      <c r="E6" s="67"/>
      <c r="F6" s="67"/>
      <c r="G6" s="67"/>
      <c r="H6" s="68"/>
      <c r="I6" s="97" t="s">
        <v>14</v>
      </c>
    </row>
    <row r="7" ht="15.75">
      <c r="A7" s="3" t="s">
        <v>15</v>
      </c>
      <c r="B7" s="72"/>
      <c r="C7" s="67"/>
      <c r="D7" s="67"/>
      <c r="E7" s="67"/>
      <c r="F7" s="67"/>
      <c r="G7" s="67"/>
      <c r="H7" s="68"/>
      <c r="I7" s="99" t="s">
        <v>16</v>
      </c>
    </row>
    <row r="8" ht="18.75" customHeight="1">
      <c r="A8" s="2" t="s">
        <v>17</v>
      </c>
      <c r="B8" s="73" t="s">
        <v>18</v>
      </c>
      <c r="C8" s="74"/>
      <c r="D8" s="74"/>
      <c r="E8" s="74"/>
      <c r="F8" s="74"/>
      <c r="G8" s="74"/>
      <c r="H8" s="75"/>
      <c r="I8" s="101" t="s">
        <v>19</v>
      </c>
    </row>
    <row r="9" ht="15.75">
      <c r="A9" s="89" t="s">
        <v>20</v>
      </c>
      <c r="B9" s="1"/>
      <c r="C9" s="18"/>
      <c r="D9" s="91">
        <v>57980099919966</v>
      </c>
      <c r="E9" s="76"/>
      <c r="F9" s="76"/>
      <c r="G9" s="76"/>
      <c r="H9" s="77"/>
      <c r="I9" s="106" t="s">
        <v>21</v>
      </c>
    </row>
    <row r="10" ht="15.75">
      <c r="A10" s="93" t="s">
        <v>22</v>
      </c>
      <c r="B10" s="72"/>
      <c r="C10" s="67"/>
      <c r="D10" s="67"/>
      <c r="E10" s="67"/>
      <c r="F10" s="67"/>
      <c r="G10" s="67"/>
      <c r="H10" s="68"/>
      <c r="I10" s="113" t="s">
        <v>23</v>
      </c>
    </row>
    <row r="11">
      <c r="A11" s="71"/>
      <c r="B11" s="71"/>
      <c r="C11" s="71"/>
      <c r="D11" s="71"/>
      <c r="E11" s="71"/>
      <c r="F11" s="71"/>
      <c r="G11" s="71"/>
      <c r="H11" s="71"/>
      <c r="I11" s="125" t="s">
        <v>24</v>
      </c>
    </row>
    <row r="12" ht="27.7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4"/>
      <c r="E13" s="109">
        <f ref="E13:E38" t="shared" si="0">C13*D13</f>
        <v>0</v>
      </c>
      <c r="F13" s="10"/>
      <c r="G13" s="110">
        <f>SUM(B13)*D13</f>
        <v>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09">
        <f t="shared" si="0"/>
        <v>0</v>
      </c>
      <c r="F14" s="10"/>
      <c r="G14" s="110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4"/>
      <c r="E15" s="109">
        <f t="shared" si="0"/>
        <v>0</v>
      </c>
      <c r="F15" s="10"/>
      <c r="G15" s="110">
        <f t="shared" si="1"/>
        <v>0</v>
      </c>
      <c r="H15" s="5"/>
    </row>
    <row r="16" s="17" customFormat="1">
      <c r="A16" s="105" t="s">
        <v>37</v>
      </c>
      <c r="B16" s="107">
        <v>640</v>
      </c>
      <c r="C16" s="108">
        <v>25</v>
      </c>
      <c r="D16" s="4"/>
      <c r="E16" s="109">
        <f t="shared" si="0"/>
        <v>0</v>
      </c>
      <c r="F16" s="10"/>
      <c r="G16" s="110">
        <f t="shared" si="1"/>
        <v>0</v>
      </c>
      <c r="H16" s="5"/>
    </row>
    <row r="17">
      <c r="A17" s="105" t="s">
        <v>38</v>
      </c>
      <c r="B17" s="107">
        <v>600</v>
      </c>
      <c r="C17" s="108">
        <v>25</v>
      </c>
      <c r="D17" s="4"/>
      <c r="E17" s="109">
        <f>C17*D17</f>
        <v>0</v>
      </c>
      <c r="F17" s="10"/>
      <c r="G17" s="110">
        <f t="shared" si="1"/>
        <v>0</v>
      </c>
      <c r="H17" s="5"/>
    </row>
    <row r="18" ht="15" customHeight="1">
      <c r="A18" s="105" t="s">
        <v>39</v>
      </c>
      <c r="B18" s="107">
        <v>600</v>
      </c>
      <c r="C18" s="108">
        <v>28</v>
      </c>
      <c r="D18" s="4"/>
      <c r="E18" s="109">
        <f t="shared" si="0"/>
        <v>0</v>
      </c>
      <c r="F18" s="10"/>
      <c r="G18" s="110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4"/>
      <c r="E19" s="109">
        <f t="shared" si="0"/>
        <v>0</v>
      </c>
      <c r="F19" s="21"/>
      <c r="G19" s="110">
        <f t="shared" si="1"/>
        <v>0</v>
      </c>
      <c r="H19" s="5"/>
    </row>
    <row r="20">
      <c r="A20" s="105" t="s">
        <v>41</v>
      </c>
      <c r="B20" s="107">
        <v>70</v>
      </c>
      <c r="C20" s="111">
        <v>5.5</v>
      </c>
      <c r="D20" s="4"/>
      <c r="E20" s="109">
        <f t="shared" si="0"/>
        <v>0</v>
      </c>
      <c r="F20" s="21"/>
      <c r="G20" s="110">
        <f t="shared" si="1"/>
        <v>0</v>
      </c>
      <c r="H20" s="112" t="s">
        <v>42</v>
      </c>
    </row>
    <row r="21">
      <c r="A21" s="114" t="s">
        <v>43</v>
      </c>
      <c r="B21" s="115">
        <v>70</v>
      </c>
      <c r="C21" s="108">
        <v>7</v>
      </c>
      <c r="D21" s="4"/>
      <c r="E21" s="109">
        <f t="shared" si="0"/>
        <v>0</v>
      </c>
      <c r="F21" s="110">
        <f>SUM(B21)*D21</f>
        <v>0</v>
      </c>
      <c r="G21" s="21"/>
      <c r="H21" s="62"/>
    </row>
    <row r="22" s="26" customFormat="1">
      <c r="A22" s="114" t="s">
        <v>44</v>
      </c>
      <c r="B22" s="115">
        <v>70</v>
      </c>
      <c r="C22" s="108">
        <v>7</v>
      </c>
      <c r="D22" s="4"/>
      <c r="E22" s="109">
        <f t="shared" si="0"/>
        <v>0</v>
      </c>
      <c r="F22" s="110">
        <f ref="F22:F24" t="shared" si="2">SUM(B22)*D22</f>
        <v>0</v>
      </c>
      <c r="G22" s="21"/>
      <c r="H22" s="62"/>
    </row>
    <row r="23">
      <c r="A23" s="6" t="s">
        <v>45</v>
      </c>
      <c r="B23" s="116">
        <v>70</v>
      </c>
      <c r="C23" s="108">
        <v>7</v>
      </c>
      <c r="D23" s="4"/>
      <c r="E23" s="109">
        <f t="shared" si="0"/>
        <v>0</v>
      </c>
      <c r="F23" s="110">
        <f t="shared" si="2"/>
        <v>0</v>
      </c>
      <c r="G23" s="21"/>
      <c r="H23" s="62"/>
    </row>
    <row r="24" s="26" customFormat="1">
      <c r="A24" s="114" t="s">
        <v>46</v>
      </c>
      <c r="B24" s="116">
        <v>80</v>
      </c>
      <c r="C24" s="117">
        <v>9</v>
      </c>
      <c r="D24" s="4"/>
      <c r="E24" s="109">
        <f t="shared" si="0"/>
        <v>0</v>
      </c>
      <c r="F24" s="110">
        <f t="shared" si="2"/>
        <v>0</v>
      </c>
      <c r="G24" s="21"/>
      <c r="H24" s="62"/>
    </row>
    <row r="25">
      <c r="A25" s="7" t="s">
        <v>47</v>
      </c>
      <c r="B25" s="116">
        <v>100</v>
      </c>
      <c r="C25" s="118">
        <v>5.5</v>
      </c>
      <c r="D25" s="4"/>
      <c r="E25" s="109">
        <f t="shared" si="0"/>
        <v>0</v>
      </c>
      <c r="F25" s="21"/>
      <c r="G25" s="110">
        <f t="shared" si="1"/>
        <v>0</v>
      </c>
      <c r="H25" s="62"/>
    </row>
    <row r="26">
      <c r="A26" s="119" t="s">
        <v>48</v>
      </c>
      <c r="B26" s="116">
        <v>100</v>
      </c>
      <c r="C26" s="118">
        <v>5.5</v>
      </c>
      <c r="D26" s="4"/>
      <c r="E26" s="109">
        <f t="shared" si="0"/>
        <v>0</v>
      </c>
      <c r="F26" s="21"/>
      <c r="G26" s="110">
        <f t="shared" si="1"/>
        <v>0</v>
      </c>
      <c r="H26" s="62"/>
    </row>
    <row r="27">
      <c r="A27" s="7" t="s">
        <v>49</v>
      </c>
      <c r="B27" s="116">
        <v>100</v>
      </c>
      <c r="C27" s="118">
        <v>5.5</v>
      </c>
      <c r="D27" s="4"/>
      <c r="E27" s="109">
        <f t="shared" si="0"/>
        <v>0</v>
      </c>
      <c r="F27" s="21"/>
      <c r="G27" s="110">
        <f t="shared" si="1"/>
        <v>0</v>
      </c>
      <c r="H27" s="62"/>
    </row>
    <row r="28">
      <c r="A28" s="119" t="s">
        <v>50</v>
      </c>
      <c r="B28" s="120">
        <v>110</v>
      </c>
      <c r="C28" s="121">
        <v>7</v>
      </c>
      <c r="D28" s="4"/>
      <c r="E28" s="109">
        <f t="shared" si="0"/>
        <v>0</v>
      </c>
      <c r="F28" s="110">
        <f>SUM(B28)*D28</f>
        <v>0</v>
      </c>
      <c r="G28" s="21"/>
      <c r="H28" s="62"/>
    </row>
    <row r="29">
      <c r="A29" s="119" t="s">
        <v>51</v>
      </c>
      <c r="B29" s="122">
        <v>80</v>
      </c>
      <c r="C29" s="121">
        <v>7</v>
      </c>
      <c r="D29" s="4"/>
      <c r="E29" s="109">
        <f t="shared" si="0"/>
        <v>0</v>
      </c>
      <c r="F29" s="110">
        <f ref="F29:F38" t="shared" si="3">SUM(B29)*D29</f>
        <v>0</v>
      </c>
      <c r="G29" s="21"/>
      <c r="H29" s="63"/>
    </row>
    <row r="30">
      <c r="A30" s="123" t="s">
        <v>52</v>
      </c>
      <c r="B30" s="122">
        <v>900</v>
      </c>
      <c r="C30" s="121">
        <v>100</v>
      </c>
      <c r="D30" s="4"/>
      <c r="E30" s="109">
        <f t="shared" si="0"/>
        <v>0</v>
      </c>
      <c r="F30" s="110">
        <f t="shared" si="3"/>
        <v>0</v>
      </c>
      <c r="G30" s="21"/>
      <c r="H30" s="5"/>
    </row>
    <row r="31">
      <c r="A31" s="114" t="s">
        <v>53</v>
      </c>
      <c r="B31" s="122">
        <v>80</v>
      </c>
      <c r="C31" s="121">
        <v>9</v>
      </c>
      <c r="D31" s="4"/>
      <c r="E31" s="109">
        <f t="shared" si="0"/>
        <v>0</v>
      </c>
      <c r="F31" s="110">
        <f t="shared" si="3"/>
        <v>0</v>
      </c>
      <c r="G31" s="21"/>
      <c r="H31" s="11"/>
    </row>
    <row r="32" ht="16.5" customHeight="1">
      <c r="A32" s="124" t="s">
        <v>54</v>
      </c>
      <c r="B32" s="122">
        <v>4000</v>
      </c>
      <c r="C32" s="121">
        <v>275</v>
      </c>
      <c r="D32" s="4"/>
      <c r="E32" s="109">
        <f t="shared" si="0"/>
        <v>0</v>
      </c>
      <c r="F32" s="110">
        <f t="shared" si="3"/>
        <v>0</v>
      </c>
      <c r="G32" s="21"/>
      <c r="H32" s="5"/>
    </row>
    <row r="33">
      <c r="A33" s="124" t="s">
        <v>55</v>
      </c>
      <c r="B33" s="122">
        <v>4000</v>
      </c>
      <c r="C33" s="121">
        <v>275</v>
      </c>
      <c r="D33" s="4"/>
      <c r="E33" s="109">
        <f t="shared" si="0"/>
        <v>0</v>
      </c>
      <c r="F33" s="110">
        <f t="shared" si="3"/>
        <v>0</v>
      </c>
      <c r="G33" s="21"/>
      <c r="H33" s="5"/>
    </row>
    <row r="34">
      <c r="A34" s="126" t="s">
        <v>56</v>
      </c>
      <c r="B34" s="120">
        <v>1200</v>
      </c>
      <c r="C34" s="127">
        <v>80</v>
      </c>
      <c r="D34" s="13"/>
      <c r="E34" s="109">
        <f t="shared" si="0"/>
        <v>0</v>
      </c>
      <c r="F34" s="110">
        <f t="shared" si="3"/>
        <v>0</v>
      </c>
      <c r="G34" s="21"/>
      <c r="H34" s="14"/>
    </row>
    <row r="35">
      <c r="A35" s="128" t="s">
        <v>57</v>
      </c>
      <c r="B35" s="120">
        <v>100</v>
      </c>
      <c r="C35" s="127">
        <v>15</v>
      </c>
      <c r="D35" s="13"/>
      <c r="E35" s="109">
        <f t="shared" si="0"/>
        <v>0</v>
      </c>
      <c r="F35" s="110">
        <f t="shared" si="3"/>
        <v>0</v>
      </c>
      <c r="G35" s="21"/>
      <c r="H35" s="14"/>
    </row>
    <row r="36">
      <c r="A36" s="128" t="s">
        <v>58</v>
      </c>
      <c r="B36" s="120">
        <v>30</v>
      </c>
      <c r="C36" s="127">
        <v>8</v>
      </c>
      <c r="D36" s="13"/>
      <c r="E36" s="109">
        <f t="shared" si="0"/>
        <v>0</v>
      </c>
      <c r="F36" s="110">
        <f t="shared" si="3"/>
        <v>0</v>
      </c>
      <c r="G36" s="21"/>
      <c r="H36" s="14"/>
    </row>
    <row r="37" s="17" customFormat="1">
      <c r="A37" s="128" t="s">
        <v>59</v>
      </c>
      <c r="B37" s="9"/>
      <c r="C37" s="12"/>
      <c r="D37" s="13"/>
      <c r="E37" s="109">
        <f t="shared" si="0"/>
        <v>0</v>
      </c>
      <c r="F37" s="110">
        <f t="shared" si="3"/>
        <v>0</v>
      </c>
      <c r="G37" s="21"/>
      <c r="H37" s="14"/>
    </row>
    <row r="38">
      <c r="A38" s="8"/>
      <c r="B38" s="9"/>
      <c r="C38" s="12"/>
      <c r="D38" s="13"/>
      <c r="E38" s="109">
        <f t="shared" si="0"/>
        <v>0</v>
      </c>
      <c r="F38" s="110">
        <f t="shared" si="3"/>
        <v>0</v>
      </c>
      <c r="G38" s="21"/>
      <c r="H38" s="14"/>
    </row>
    <row r="39" ht="14.25" customHeight="1">
      <c r="A39" s="45" t="s">
        <v>60</v>
      </c>
      <c r="B39" s="46"/>
      <c r="C39" s="46"/>
      <c r="D39" s="46"/>
      <c r="E39" s="46"/>
      <c r="F39" s="46"/>
      <c r="G39" s="46"/>
      <c r="H39" s="46"/>
    </row>
    <row r="40" ht="18.75" customHeight="1">
      <c r="A40" s="129" t="s">
        <v>61</v>
      </c>
      <c r="B40" s="46"/>
      <c r="C40" s="46"/>
      <c r="D40" s="46"/>
      <c r="E40" s="46"/>
      <c r="F40" s="46"/>
      <c r="G40" s="46"/>
      <c r="H40" s="46"/>
    </row>
    <row r="41" ht="15" customHeight="1">
      <c r="A41" s="58"/>
      <c r="B41" s="27"/>
      <c r="C41" s="59" t="s">
        <v>62</v>
      </c>
      <c r="D41" s="59"/>
      <c r="E41" s="109">
        <f>SUM(E13:E35)</f>
        <v>0</v>
      </c>
      <c r="F41" s="10" t="s">
        <v>63</v>
      </c>
      <c r="G41" s="22" t="s">
        <v>64</v>
      </c>
      <c r="H41" s="58"/>
    </row>
    <row r="42">
      <c r="A42" s="58"/>
      <c r="B42" s="24"/>
      <c r="C42" s="60" t="s">
        <v>65</v>
      </c>
      <c r="D42" s="61"/>
      <c r="E42" s="130">
        <f>E41*0.25</f>
        <v>0</v>
      </c>
      <c r="F42" s="110">
        <f>SUM(F21)+F22+F23+F24+F36+F28+F29+F30+F31+F32+F33+N33+F34+F35+F37</f>
        <v>0</v>
      </c>
      <c r="G42" s="131">
        <f>SUM(G13:G38)</f>
        <v>0</v>
      </c>
      <c r="H42" s="58"/>
    </row>
    <row r="43">
      <c r="A43" s="58"/>
      <c r="B43" s="24"/>
      <c r="C43" s="60" t="s">
        <v>66</v>
      </c>
      <c r="D43" s="61"/>
      <c r="E43" s="109">
        <f>E41+E42</f>
        <v>0</v>
      </c>
      <c r="F43" s="23"/>
      <c r="G43" s="23"/>
      <c r="H43" s="58"/>
    </row>
    <row r="44" ht="15.75">
      <c r="A44" s="132" t="s">
        <v>67</v>
      </c>
      <c r="B44" s="47"/>
      <c r="C44" s="48"/>
      <c r="D44" s="48"/>
      <c r="E44" s="49"/>
      <c r="F44" s="49"/>
      <c r="G44" s="49"/>
      <c r="H44" s="49"/>
    </row>
    <row r="45" ht="15.75">
      <c r="A45" s="132" t="s">
        <v>68</v>
      </c>
      <c r="B45" s="47"/>
      <c r="C45" s="50"/>
      <c r="D45" s="50"/>
      <c r="E45" s="51"/>
      <c r="F45" s="51"/>
      <c r="G45" s="51"/>
      <c r="H45" s="51"/>
    </row>
    <row r="46" ht="31.5">
      <c r="A46" s="52" t="s">
        <v>69</v>
      </c>
      <c r="B46" s="54"/>
      <c r="C46" s="55" t="s">
        <v>70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3" t="s">
        <v>0</v>
      </c>
      <c r="B1" s="69"/>
      <c r="C1" s="69"/>
      <c r="D1" s="69"/>
      <c r="E1" s="69"/>
      <c r="F1" s="69"/>
      <c r="G1" s="69"/>
      <c r="H1" s="69"/>
      <c r="U1" s="84" t="s">
        <v>1</v>
      </c>
    </row>
    <row r="2">
      <c r="A2" s="85" t="s">
        <v>2</v>
      </c>
      <c r="B2" s="70"/>
      <c r="C2" s="70"/>
      <c r="D2" s="70"/>
      <c r="E2" s="70"/>
      <c r="F2" s="70"/>
      <c r="G2" s="70"/>
      <c r="H2" s="70"/>
      <c r="U2" s="88" t="s">
        <v>3</v>
      </c>
    </row>
    <row r="3" ht="15.75">
      <c r="A3" s="1" t="s">
        <v>4</v>
      </c>
      <c r="B3" s="86" t="s">
        <v>71</v>
      </c>
      <c r="C3" s="67"/>
      <c r="D3" s="67"/>
      <c r="E3" s="67"/>
      <c r="F3" s="67"/>
      <c r="G3" s="67"/>
      <c r="H3" s="68"/>
      <c r="U3" s="92" t="s">
        <v>9</v>
      </c>
    </row>
    <row r="4" ht="17.25" customHeight="1">
      <c r="A4" s="2" t="s">
        <v>7</v>
      </c>
      <c r="B4" s="2"/>
      <c r="C4" s="19"/>
      <c r="D4" s="133" t="s">
        <v>72</v>
      </c>
      <c r="E4" s="65"/>
      <c r="F4" s="65"/>
      <c r="G4" s="65"/>
      <c r="H4" s="66"/>
      <c r="U4" s="90" t="s">
        <v>6</v>
      </c>
    </row>
    <row r="5" ht="15.75">
      <c r="A5" s="1" t="s">
        <v>10</v>
      </c>
      <c r="B5" s="72" t="s">
        <v>11</v>
      </c>
      <c r="C5" s="67"/>
      <c r="D5" s="67"/>
      <c r="E5" s="67"/>
      <c r="F5" s="67"/>
      <c r="G5" s="67"/>
      <c r="H5" s="68"/>
      <c r="U5" s="94" t="s">
        <v>12</v>
      </c>
    </row>
    <row r="6" ht="15.75">
      <c r="A6" s="1" t="s">
        <v>13</v>
      </c>
      <c r="B6" s="87">
        <v>38670440</v>
      </c>
      <c r="C6" s="67"/>
      <c r="D6" s="67"/>
      <c r="E6" s="67"/>
      <c r="F6" s="67"/>
      <c r="G6" s="67"/>
      <c r="H6" s="68"/>
      <c r="U6" s="97" t="s">
        <v>14</v>
      </c>
    </row>
    <row r="7" ht="15.75">
      <c r="A7" s="3" t="s">
        <v>15</v>
      </c>
      <c r="B7" s="72"/>
      <c r="C7" s="67"/>
      <c r="D7" s="67"/>
      <c r="E7" s="67"/>
      <c r="F7" s="67"/>
      <c r="G7" s="67"/>
      <c r="H7" s="68"/>
      <c r="U7" s="99" t="s">
        <v>16</v>
      </c>
    </row>
    <row r="8" ht="16.5" customHeight="1">
      <c r="A8" s="2" t="s">
        <v>17</v>
      </c>
      <c r="B8" s="73" t="s">
        <v>18</v>
      </c>
      <c r="C8" s="74"/>
      <c r="D8" s="74"/>
      <c r="E8" s="74"/>
      <c r="F8" s="74"/>
      <c r="G8" s="74"/>
      <c r="H8" s="75"/>
      <c r="J8" s="134">
        <f>E13+E16+E17+E19+E25</f>
        <v>832.5</v>
      </c>
      <c r="U8" s="101" t="s">
        <v>19</v>
      </c>
    </row>
    <row r="9" ht="15.75">
      <c r="A9" s="89" t="s">
        <v>20</v>
      </c>
      <c r="B9" s="1"/>
      <c r="C9" s="18"/>
      <c r="D9" s="91">
        <v>98009991966</v>
      </c>
      <c r="E9" s="76"/>
      <c r="F9" s="76"/>
      <c r="G9" s="76"/>
      <c r="H9" s="77"/>
      <c r="J9" s="135">
        <f>E21+E22+E24+E28</f>
        <v>235</v>
      </c>
      <c r="U9" s="106" t="s">
        <v>21</v>
      </c>
    </row>
    <row r="10" ht="15.75">
      <c r="A10" s="93" t="s">
        <v>22</v>
      </c>
      <c r="B10" s="72"/>
      <c r="C10" s="67"/>
      <c r="D10" s="67"/>
      <c r="E10" s="67"/>
      <c r="F10" s="67"/>
      <c r="G10" s="67"/>
      <c r="H10" s="68"/>
      <c r="J10" s="134">
        <f>SUM(J8:J9)</f>
        <v>1067.5</v>
      </c>
      <c r="U10" s="113" t="s">
        <v>23</v>
      </c>
    </row>
    <row r="11">
      <c r="A11" s="71"/>
      <c r="B11" s="71"/>
      <c r="C11" s="71"/>
      <c r="D11" s="71"/>
      <c r="E11" s="71"/>
      <c r="F11" s="71"/>
      <c r="G11" s="71"/>
      <c r="H11" s="71"/>
      <c r="U11" s="125" t="s">
        <v>24</v>
      </c>
    </row>
    <row r="12" ht="26.2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36">
        <v>4</v>
      </c>
      <c r="E13" s="109">
        <f ref="E13:E38" t="shared" si="0">C13*D13</f>
        <v>112</v>
      </c>
      <c r="F13" s="10"/>
      <c r="G13" s="110">
        <f>SUM(B13)*D13</f>
        <v>5600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09">
        <f t="shared" si="0"/>
        <v>0</v>
      </c>
      <c r="F14" s="10"/>
      <c r="G14" s="110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4"/>
      <c r="E15" s="109">
        <f t="shared" si="0"/>
        <v>0</v>
      </c>
      <c r="F15" s="10"/>
      <c r="G15" s="110">
        <f t="shared" si="1"/>
        <v>0</v>
      </c>
      <c r="H15" s="5"/>
    </row>
    <row r="16">
      <c r="A16" s="105" t="s">
        <v>37</v>
      </c>
      <c r="B16" s="107">
        <v>640</v>
      </c>
      <c r="C16" s="108">
        <v>25</v>
      </c>
      <c r="D16" s="136">
        <v>2</v>
      </c>
      <c r="E16" s="109">
        <f t="shared" si="0"/>
        <v>50</v>
      </c>
      <c r="F16" s="10"/>
      <c r="G16" s="110">
        <f t="shared" si="1"/>
        <v>1280</v>
      </c>
      <c r="H16" s="5"/>
    </row>
    <row r="17">
      <c r="A17" s="105" t="s">
        <v>38</v>
      </c>
      <c r="B17" s="107">
        <v>600</v>
      </c>
      <c r="C17" s="108">
        <v>25</v>
      </c>
      <c r="D17" s="136">
        <v>2</v>
      </c>
      <c r="E17" s="109">
        <f>C17*D17</f>
        <v>50</v>
      </c>
      <c r="F17" s="10"/>
      <c r="G17" s="110">
        <f t="shared" si="1"/>
        <v>1200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09">
        <f t="shared" si="0"/>
        <v>0</v>
      </c>
      <c r="F18" s="10"/>
      <c r="G18" s="110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36">
        <v>52</v>
      </c>
      <c r="E19" s="109">
        <f t="shared" si="0"/>
        <v>208</v>
      </c>
      <c r="F19" s="21"/>
      <c r="G19" s="110">
        <f t="shared" si="1"/>
        <v>3640</v>
      </c>
      <c r="H19" s="5"/>
      <c r="K19" s="29"/>
      <c r="L19" s="29"/>
      <c r="M19" s="29"/>
      <c r="N19" s="29"/>
      <c r="O19" s="29"/>
      <c r="P19" s="29"/>
      <c r="Q19" s="29"/>
      <c r="R19" s="29"/>
      <c r="S19" s="29"/>
    </row>
    <row r="20">
      <c r="A20" s="105" t="s">
        <v>41</v>
      </c>
      <c r="B20" s="107">
        <v>70</v>
      </c>
      <c r="C20" s="111">
        <v>5.5</v>
      </c>
      <c r="D20" s="4"/>
      <c r="E20" s="109">
        <f t="shared" si="0"/>
        <v>0</v>
      </c>
      <c r="F20" s="21"/>
      <c r="G20" s="110">
        <f t="shared" si="1"/>
        <v>0</v>
      </c>
      <c r="H20" s="112" t="s">
        <v>42</v>
      </c>
      <c r="K20" s="29"/>
      <c r="L20" s="29"/>
      <c r="M20" s="29"/>
      <c r="N20" s="29"/>
      <c r="O20" s="29"/>
      <c r="P20" s="29"/>
      <c r="Q20" s="29"/>
      <c r="R20" s="29"/>
      <c r="S20" s="29"/>
    </row>
    <row r="21">
      <c r="A21" s="114" t="s">
        <v>43</v>
      </c>
      <c r="B21" s="115">
        <v>70</v>
      </c>
      <c r="C21" s="108">
        <v>7</v>
      </c>
      <c r="D21" s="136">
        <v>5</v>
      </c>
      <c r="E21" s="109">
        <f t="shared" si="0"/>
        <v>35</v>
      </c>
      <c r="F21" s="110">
        <f>SUM(B21)*D21</f>
        <v>350</v>
      </c>
      <c r="G21" s="21"/>
      <c r="H21" s="62"/>
      <c r="K21" s="30"/>
      <c r="L21" s="30"/>
      <c r="M21" s="31"/>
      <c r="N21" s="32"/>
      <c r="O21" s="33"/>
      <c r="P21" s="34"/>
      <c r="Q21" s="34"/>
      <c r="R21" s="78"/>
      <c r="S21" s="29"/>
    </row>
    <row r="22">
      <c r="A22" s="114" t="s">
        <v>44</v>
      </c>
      <c r="B22" s="115">
        <v>70</v>
      </c>
      <c r="C22" s="108">
        <v>7</v>
      </c>
      <c r="D22" s="136">
        <v>7</v>
      </c>
      <c r="E22" s="109">
        <f t="shared" si="0"/>
        <v>49</v>
      </c>
      <c r="F22" s="110">
        <f ref="F22:F24" t="shared" si="2">SUM(B22)*D22</f>
        <v>490</v>
      </c>
      <c r="G22" s="21"/>
      <c r="H22" s="62"/>
      <c r="K22" s="30"/>
      <c r="L22" s="30"/>
      <c r="M22" s="31"/>
      <c r="N22" s="32"/>
      <c r="O22" s="33"/>
      <c r="P22" s="34"/>
      <c r="Q22" s="34"/>
      <c r="R22" s="78"/>
      <c r="S22" s="29"/>
    </row>
    <row r="23">
      <c r="A23" s="6" t="s">
        <v>45</v>
      </c>
      <c r="B23" s="116">
        <v>70</v>
      </c>
      <c r="C23" s="108">
        <v>7</v>
      </c>
      <c r="D23" s="4"/>
      <c r="E23" s="109">
        <f t="shared" si="0"/>
        <v>0</v>
      </c>
      <c r="F23" s="110">
        <f t="shared" si="2"/>
        <v>0</v>
      </c>
      <c r="G23" s="21"/>
      <c r="H23" s="62"/>
      <c r="K23" s="30"/>
      <c r="L23" s="30"/>
      <c r="M23" s="31"/>
      <c r="N23" s="32"/>
      <c r="O23" s="33"/>
      <c r="P23" s="34"/>
      <c r="Q23" s="34"/>
      <c r="R23" s="78"/>
      <c r="S23" s="29"/>
    </row>
    <row r="24">
      <c r="A24" s="114" t="s">
        <v>46</v>
      </c>
      <c r="B24" s="116">
        <v>80</v>
      </c>
      <c r="C24" s="117">
        <v>9</v>
      </c>
      <c r="D24" s="136">
        <v>9</v>
      </c>
      <c r="E24" s="109">
        <f t="shared" si="0"/>
        <v>81</v>
      </c>
      <c r="F24" s="110">
        <f t="shared" si="2"/>
        <v>720</v>
      </c>
      <c r="G24" s="21"/>
      <c r="H24" s="62"/>
      <c r="K24" s="30"/>
      <c r="L24" s="35"/>
      <c r="M24" s="31"/>
      <c r="N24" s="32"/>
      <c r="O24" s="33"/>
      <c r="P24" s="34"/>
      <c r="Q24" s="34"/>
      <c r="R24" s="78"/>
      <c r="S24" s="29"/>
    </row>
    <row r="25">
      <c r="A25" s="7" t="s">
        <v>47</v>
      </c>
      <c r="B25" s="116">
        <v>100</v>
      </c>
      <c r="C25" s="118">
        <v>5.5</v>
      </c>
      <c r="D25" s="136">
        <v>75</v>
      </c>
      <c r="E25" s="137">
        <f t="shared" si="0"/>
        <v>412.5</v>
      </c>
      <c r="F25" s="21"/>
      <c r="G25" s="110">
        <f t="shared" si="1"/>
        <v>7500</v>
      </c>
      <c r="H25" s="62"/>
      <c r="K25" s="30"/>
      <c r="L25" s="35"/>
      <c r="M25" s="31"/>
      <c r="N25" s="32"/>
      <c r="O25" s="33"/>
      <c r="P25" s="34"/>
      <c r="Q25" s="34"/>
      <c r="R25" s="78"/>
      <c r="S25" s="29"/>
    </row>
    <row r="26">
      <c r="A26" s="119" t="s">
        <v>48</v>
      </c>
      <c r="B26" s="116">
        <v>100</v>
      </c>
      <c r="C26" s="118">
        <v>5.5</v>
      </c>
      <c r="D26" s="4"/>
      <c r="E26" s="109">
        <f t="shared" si="0"/>
        <v>0</v>
      </c>
      <c r="F26" s="21"/>
      <c r="G26" s="110">
        <f t="shared" si="1"/>
        <v>0</v>
      </c>
      <c r="H26" s="62"/>
      <c r="K26" s="36"/>
      <c r="L26" s="35"/>
      <c r="M26" s="37"/>
      <c r="N26" s="32"/>
      <c r="O26" s="33"/>
      <c r="P26" s="34"/>
      <c r="Q26" s="34"/>
      <c r="R26" s="78"/>
      <c r="S26" s="29"/>
    </row>
    <row r="27">
      <c r="A27" s="7" t="s">
        <v>49</v>
      </c>
      <c r="B27" s="116">
        <v>100</v>
      </c>
      <c r="C27" s="118">
        <v>5.5</v>
      </c>
      <c r="D27" s="4"/>
      <c r="E27" s="109">
        <f t="shared" si="0"/>
        <v>0</v>
      </c>
      <c r="F27" s="21"/>
      <c r="G27" s="110">
        <f t="shared" si="1"/>
        <v>0</v>
      </c>
      <c r="H27" s="62"/>
      <c r="K27" s="36"/>
      <c r="L27" s="35"/>
      <c r="M27" s="37"/>
      <c r="N27" s="32"/>
      <c r="O27" s="33"/>
      <c r="P27" s="34"/>
      <c r="Q27" s="34"/>
      <c r="R27" s="78"/>
      <c r="S27" s="29"/>
    </row>
    <row r="28">
      <c r="A28" s="119" t="s">
        <v>50</v>
      </c>
      <c r="B28" s="120">
        <v>110</v>
      </c>
      <c r="C28" s="121">
        <v>7</v>
      </c>
      <c r="D28" s="136">
        <v>10</v>
      </c>
      <c r="E28" s="109">
        <f t="shared" si="0"/>
        <v>70</v>
      </c>
      <c r="F28" s="110">
        <f>SUM(B28)*D28</f>
        <v>1100</v>
      </c>
      <c r="G28" s="21"/>
      <c r="H28" s="62"/>
      <c r="K28" s="36"/>
      <c r="L28" s="35"/>
      <c r="M28" s="37"/>
      <c r="N28" s="32"/>
      <c r="O28" s="33"/>
      <c r="P28" s="34"/>
      <c r="Q28" s="34"/>
      <c r="R28" s="78"/>
      <c r="S28" s="29"/>
    </row>
    <row r="29">
      <c r="A29" s="119" t="s">
        <v>51</v>
      </c>
      <c r="B29" s="122">
        <v>80</v>
      </c>
      <c r="C29" s="121">
        <v>7</v>
      </c>
      <c r="D29" s="4"/>
      <c r="E29" s="109">
        <f t="shared" si="0"/>
        <v>0</v>
      </c>
      <c r="F29" s="110">
        <f ref="F29:F38" t="shared" si="3">SUM(B29)*D29</f>
        <v>0</v>
      </c>
      <c r="G29" s="21"/>
      <c r="H29" s="63"/>
      <c r="K29" s="36"/>
      <c r="L29" s="35"/>
      <c r="M29" s="37"/>
      <c r="N29" s="32"/>
      <c r="O29" s="33"/>
      <c r="P29" s="34"/>
      <c r="Q29" s="34"/>
      <c r="R29" s="78"/>
      <c r="S29" s="29"/>
    </row>
    <row r="30">
      <c r="A30" s="123" t="s">
        <v>52</v>
      </c>
      <c r="B30" s="122">
        <v>900</v>
      </c>
      <c r="C30" s="121">
        <v>100</v>
      </c>
      <c r="D30" s="4"/>
      <c r="E30" s="109">
        <f t="shared" si="0"/>
        <v>0</v>
      </c>
      <c r="F30" s="110">
        <f t="shared" si="3"/>
        <v>0</v>
      </c>
      <c r="G30" s="21"/>
      <c r="H30" s="5"/>
      <c r="K30" s="36"/>
      <c r="L30" s="35"/>
      <c r="M30" s="37"/>
      <c r="N30" s="32"/>
      <c r="O30" s="33"/>
      <c r="P30" s="34"/>
      <c r="Q30" s="34"/>
      <c r="R30" s="78"/>
      <c r="S30" s="29"/>
    </row>
    <row r="31">
      <c r="A31" s="114" t="s">
        <v>53</v>
      </c>
      <c r="B31" s="122">
        <v>80</v>
      </c>
      <c r="C31" s="121">
        <v>9</v>
      </c>
      <c r="D31" s="4"/>
      <c r="E31" s="109">
        <f t="shared" si="0"/>
        <v>0</v>
      </c>
      <c r="F31" s="110">
        <f t="shared" si="3"/>
        <v>0</v>
      </c>
      <c r="G31" s="21"/>
      <c r="H31" s="11"/>
      <c r="K31" s="36"/>
      <c r="L31" s="35"/>
      <c r="M31" s="37"/>
      <c r="N31" s="32"/>
      <c r="O31" s="33"/>
      <c r="P31" s="34"/>
      <c r="Q31" s="34"/>
      <c r="R31" s="38"/>
      <c r="S31" s="29"/>
    </row>
    <row r="32">
      <c r="A32" s="124" t="s">
        <v>54</v>
      </c>
      <c r="B32" s="122">
        <v>4000</v>
      </c>
      <c r="C32" s="121">
        <v>275</v>
      </c>
      <c r="D32" s="4"/>
      <c r="E32" s="109">
        <f t="shared" si="0"/>
        <v>0</v>
      </c>
      <c r="F32" s="110">
        <f t="shared" si="3"/>
        <v>0</v>
      </c>
      <c r="G32" s="21"/>
      <c r="H32" s="5"/>
      <c r="K32" s="30"/>
      <c r="L32" s="35"/>
      <c r="M32" s="37"/>
      <c r="N32" s="32"/>
      <c r="O32" s="33"/>
      <c r="P32" s="34"/>
      <c r="Q32" s="34"/>
      <c r="R32" s="29"/>
      <c r="S32" s="29"/>
    </row>
    <row r="33">
      <c r="A33" s="124" t="s">
        <v>55</v>
      </c>
      <c r="B33" s="122">
        <v>4000</v>
      </c>
      <c r="C33" s="121">
        <v>275</v>
      </c>
      <c r="D33" s="4"/>
      <c r="E33" s="109">
        <f t="shared" si="0"/>
        <v>0</v>
      </c>
      <c r="F33" s="110">
        <f t="shared" si="3"/>
        <v>0</v>
      </c>
      <c r="G33" s="21"/>
      <c r="H33" s="5"/>
      <c r="K33" s="36"/>
      <c r="L33" s="35"/>
      <c r="M33" s="37"/>
      <c r="N33" s="32"/>
      <c r="O33" s="33"/>
      <c r="P33" s="34"/>
      <c r="Q33" s="34"/>
      <c r="R33" s="38"/>
      <c r="S33" s="29"/>
    </row>
    <row r="34">
      <c r="A34" s="126" t="s">
        <v>56</v>
      </c>
      <c r="B34" s="120">
        <v>1200</v>
      </c>
      <c r="C34" s="127">
        <v>80</v>
      </c>
      <c r="D34" s="13"/>
      <c r="E34" s="109">
        <f t="shared" si="0"/>
        <v>0</v>
      </c>
      <c r="F34" s="110">
        <f t="shared" si="3"/>
        <v>0</v>
      </c>
      <c r="G34" s="21"/>
      <c r="H34" s="14"/>
      <c r="K34" s="36"/>
      <c r="L34" s="35"/>
      <c r="M34" s="37"/>
      <c r="N34" s="32"/>
      <c r="O34" s="33"/>
      <c r="P34" s="34"/>
      <c r="Q34" s="34"/>
      <c r="R34" s="38"/>
      <c r="S34" s="29"/>
    </row>
    <row r="35">
      <c r="A35" s="128" t="s">
        <v>57</v>
      </c>
      <c r="B35" s="120">
        <v>100</v>
      </c>
      <c r="C35" s="127">
        <v>15</v>
      </c>
      <c r="D35" s="13"/>
      <c r="E35" s="109">
        <f t="shared" si="0"/>
        <v>0</v>
      </c>
      <c r="F35" s="110">
        <f t="shared" si="3"/>
        <v>0</v>
      </c>
      <c r="G35" s="21"/>
      <c r="H35" s="14"/>
      <c r="K35" s="36"/>
      <c r="L35" s="35"/>
      <c r="M35" s="37"/>
      <c r="N35" s="32"/>
      <c r="O35" s="33"/>
      <c r="P35" s="34"/>
      <c r="Q35" s="34"/>
      <c r="R35" s="38"/>
      <c r="S35" s="29"/>
    </row>
    <row r="36">
      <c r="A36" s="128" t="s">
        <v>58</v>
      </c>
      <c r="B36" s="120">
        <v>30</v>
      </c>
      <c r="C36" s="127">
        <v>8</v>
      </c>
      <c r="D36" s="13"/>
      <c r="E36" s="109">
        <f t="shared" si="0"/>
        <v>0</v>
      </c>
      <c r="F36" s="110">
        <f t="shared" si="3"/>
        <v>0</v>
      </c>
      <c r="G36" s="21"/>
      <c r="H36" s="14"/>
      <c r="K36" s="36"/>
      <c r="L36" s="35"/>
    </row>
    <row r="37">
      <c r="A37" s="128" t="s">
        <v>73</v>
      </c>
      <c r="B37" s="9"/>
      <c r="C37" s="12"/>
      <c r="D37" s="13"/>
      <c r="E37" s="109">
        <f t="shared" si="0"/>
        <v>0</v>
      </c>
      <c r="F37" s="110">
        <f t="shared" si="3"/>
        <v>0</v>
      </c>
      <c r="G37" s="21"/>
      <c r="H37" s="14"/>
      <c r="K37" s="36"/>
      <c r="L37" s="35"/>
      <c r="M37" s="37"/>
      <c r="N37" s="32"/>
      <c r="O37" s="33"/>
      <c r="P37" s="34"/>
      <c r="Q37" s="34"/>
      <c r="R37" s="38"/>
      <c r="S37" s="29"/>
    </row>
    <row r="38">
      <c r="A38" s="138" t="s">
        <v>74</v>
      </c>
      <c r="B38" s="9"/>
      <c r="C38" s="12"/>
      <c r="D38" s="13"/>
      <c r="E38" s="109">
        <f t="shared" si="0"/>
        <v>0</v>
      </c>
      <c r="F38" s="110">
        <f t="shared" si="3"/>
        <v>0</v>
      </c>
      <c r="G38" s="21"/>
      <c r="H38" s="14"/>
      <c r="K38" s="36"/>
      <c r="L38" s="36"/>
      <c r="M38" s="37"/>
      <c r="N38" s="32"/>
      <c r="O38" s="33"/>
      <c r="P38" s="34"/>
      <c r="Q38" s="34"/>
      <c r="R38" s="38"/>
      <c r="S38" s="29"/>
    </row>
    <row r="39">
      <c r="A39" s="45" t="s">
        <v>60</v>
      </c>
      <c r="B39" s="46"/>
      <c r="C39" s="46"/>
      <c r="D39" s="46"/>
      <c r="E39" s="46"/>
      <c r="F39" s="46"/>
      <c r="G39" s="46"/>
      <c r="H39" s="46"/>
      <c r="K39" s="36"/>
      <c r="L39" s="36"/>
      <c r="M39" s="37"/>
      <c r="N39" s="32"/>
      <c r="O39" s="33"/>
      <c r="P39" s="34"/>
      <c r="Q39" s="34"/>
      <c r="R39" s="38"/>
      <c r="S39" s="29"/>
    </row>
    <row r="40">
      <c r="A40" s="129" t="s">
        <v>61</v>
      </c>
      <c r="B40" s="46"/>
      <c r="C40" s="46"/>
      <c r="D40" s="46"/>
      <c r="E40" s="46"/>
      <c r="F40" s="46"/>
      <c r="G40" s="46"/>
      <c r="H40" s="46"/>
      <c r="K40" s="39"/>
      <c r="L40" s="40"/>
      <c r="M40" s="40"/>
      <c r="N40" s="40"/>
      <c r="O40" s="40"/>
      <c r="P40" s="40"/>
      <c r="Q40" s="40"/>
      <c r="R40" s="40"/>
      <c r="S40" s="29"/>
    </row>
    <row r="41">
      <c r="A41" s="58"/>
      <c r="B41" s="27"/>
      <c r="C41" s="59" t="s">
        <v>62</v>
      </c>
      <c r="D41" s="59"/>
      <c r="E41" s="137">
        <f>SUM(E13:E35)</f>
        <v>1067.5</v>
      </c>
      <c r="F41" s="10" t="s">
        <v>63</v>
      </c>
      <c r="G41" s="22" t="s">
        <v>64</v>
      </c>
      <c r="H41" s="58"/>
      <c r="K41" s="28"/>
      <c r="L41" s="40"/>
      <c r="M41" s="40"/>
      <c r="N41" s="40"/>
      <c r="O41" s="40"/>
      <c r="P41" s="40"/>
      <c r="Q41" s="40"/>
      <c r="R41" s="40"/>
      <c r="S41" s="29"/>
    </row>
    <row r="42">
      <c r="A42" s="58"/>
      <c r="B42" s="26"/>
      <c r="C42" s="60" t="s">
        <v>65</v>
      </c>
      <c r="D42" s="61"/>
      <c r="E42" s="139">
        <f>E41*0.25</f>
        <v>266.875</v>
      </c>
      <c r="F42" s="110">
        <f>SUM(F21)+F22+F23+F24+F36+F28+F29+F30+F31+F32+F33+N33+F34+F35+F37</f>
        <v>2660</v>
      </c>
      <c r="G42" s="131">
        <f>SUM(G13:G38)</f>
        <v>19220</v>
      </c>
      <c r="H42" s="58"/>
      <c r="K42" s="79"/>
      <c r="L42" s="41"/>
      <c r="M42" s="80"/>
      <c r="N42" s="80"/>
      <c r="O42" s="33"/>
      <c r="P42" s="33"/>
      <c r="Q42" s="42"/>
      <c r="R42" s="79"/>
      <c r="S42" s="29"/>
    </row>
    <row r="43">
      <c r="A43" s="58"/>
      <c r="B43" s="26"/>
      <c r="C43" s="60" t="s">
        <v>66</v>
      </c>
      <c r="D43" s="61"/>
      <c r="E43" s="137">
        <f>E41+E42</f>
        <v>1334.375</v>
      </c>
      <c r="F43" s="23"/>
      <c r="G43" s="23"/>
      <c r="H43" s="58"/>
      <c r="K43" s="79"/>
      <c r="L43" s="29"/>
      <c r="M43" s="81"/>
      <c r="N43" s="81"/>
      <c r="O43" s="43"/>
      <c r="P43" s="34"/>
      <c r="Q43" s="44"/>
      <c r="R43" s="79"/>
      <c r="S43" s="29"/>
    </row>
    <row r="44" ht="15.75" s="26" customFormat="1">
      <c r="A44" s="132" t="s">
        <v>67</v>
      </c>
      <c r="B44" s="47"/>
      <c r="C44" s="48"/>
      <c r="D44" s="48"/>
      <c r="E44" s="49"/>
      <c r="F44" s="49"/>
      <c r="G44" s="49"/>
      <c r="H44" s="49"/>
      <c r="K44" s="79"/>
      <c r="L44" s="29"/>
      <c r="M44" s="35"/>
      <c r="N44" s="35"/>
      <c r="O44" s="43"/>
      <c r="P44" s="34"/>
      <c r="Q44" s="44"/>
      <c r="R44" s="79"/>
      <c r="S44" s="29"/>
    </row>
    <row r="45" ht="15.75" s="26" customFormat="1">
      <c r="A45" s="132" t="s">
        <v>68</v>
      </c>
      <c r="B45" s="47"/>
      <c r="C45" s="50"/>
      <c r="D45" s="50"/>
      <c r="E45" s="51"/>
      <c r="F45" s="51"/>
      <c r="G45" s="51"/>
      <c r="H45" s="51"/>
      <c r="K45" s="79"/>
      <c r="L45" s="29"/>
      <c r="M45" s="81"/>
      <c r="N45" s="81"/>
      <c r="O45" s="33"/>
      <c r="P45" s="33"/>
      <c r="Q45" s="33"/>
      <c r="R45" s="79"/>
      <c r="S45" s="29"/>
      <c r="T45"/>
    </row>
    <row r="46" ht="32.25" customHeight="1">
      <c r="A46" s="52" t="s">
        <v>69</v>
      </c>
      <c r="B46" s="54"/>
      <c r="C46" s="55" t="s">
        <v>70</v>
      </c>
      <c r="D46" s="56"/>
      <c r="E46" s="53"/>
      <c r="F46" s="53"/>
      <c r="G46" s="53"/>
      <c r="H46" s="53"/>
      <c r="K46" s="29"/>
      <c r="L46" s="29"/>
      <c r="M46" s="29"/>
      <c r="N46" s="29"/>
      <c r="O46" s="29"/>
      <c r="P46" s="29"/>
      <c r="Q46" s="29"/>
      <c r="R46" s="29"/>
      <c r="S46" s="29"/>
    </row>
    <row r="47">
      <c r="A47" s="24"/>
      <c r="B47" s="24"/>
      <c r="C47" s="24"/>
      <c r="D47" s="24"/>
      <c r="E47" s="24"/>
      <c r="F47" s="24"/>
      <c r="G47" s="24"/>
      <c r="H47" s="24"/>
      <c r="K47" s="29"/>
      <c r="L47" s="29"/>
      <c r="M47" s="29"/>
      <c r="N47" s="29"/>
      <c r="O47" s="29"/>
      <c r="P47" s="29"/>
      <c r="Q47" s="29"/>
      <c r="R47" s="29"/>
      <c r="S47" s="29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3" t="s">
        <v>0</v>
      </c>
      <c r="B1" s="69"/>
      <c r="C1" s="69"/>
      <c r="D1" s="69"/>
      <c r="E1" s="69"/>
      <c r="F1" s="69"/>
      <c r="G1" s="69"/>
      <c r="H1" s="69"/>
      <c r="K1" s="84" t="s">
        <v>1</v>
      </c>
    </row>
    <row r="2">
      <c r="A2" s="85" t="s">
        <v>2</v>
      </c>
      <c r="B2" s="70"/>
      <c r="C2" s="70"/>
      <c r="D2" s="70"/>
      <c r="E2" s="70"/>
      <c r="F2" s="70"/>
      <c r="G2" s="70"/>
      <c r="H2" s="70"/>
      <c r="K2" s="88" t="s">
        <v>3</v>
      </c>
    </row>
    <row r="3" ht="15.75">
      <c r="A3" s="1" t="s">
        <v>4</v>
      </c>
      <c r="B3" s="86">
        <v>45377</v>
      </c>
      <c r="C3" s="67"/>
      <c r="D3" s="67"/>
      <c r="E3" s="67"/>
      <c r="F3" s="67"/>
      <c r="G3" s="67"/>
      <c r="H3" s="68"/>
      <c r="K3" s="90" t="s">
        <v>6</v>
      </c>
    </row>
    <row r="4" ht="18.75">
      <c r="A4" s="2" t="s">
        <v>7</v>
      </c>
      <c r="B4" s="2"/>
      <c r="C4" s="19"/>
      <c r="D4" s="133" t="s">
        <v>75</v>
      </c>
      <c r="E4" s="65"/>
      <c r="F4" s="65"/>
      <c r="G4" s="65"/>
      <c r="H4" s="66"/>
      <c r="K4" s="92" t="s">
        <v>9</v>
      </c>
    </row>
    <row r="5" ht="15.75">
      <c r="A5" s="1" t="s">
        <v>10</v>
      </c>
      <c r="B5" s="72" t="s">
        <v>11</v>
      </c>
      <c r="C5" s="67"/>
      <c r="D5" s="67"/>
      <c r="E5" s="67"/>
      <c r="F5" s="67"/>
      <c r="G5" s="67"/>
      <c r="H5" s="68"/>
      <c r="K5" s="94" t="s">
        <v>12</v>
      </c>
    </row>
    <row r="6" ht="15.75">
      <c r="A6" s="1" t="s">
        <v>13</v>
      </c>
      <c r="B6" s="87">
        <v>38670440</v>
      </c>
      <c r="C6" s="67"/>
      <c r="D6" s="67"/>
      <c r="E6" s="67"/>
      <c r="F6" s="67"/>
      <c r="G6" s="67"/>
      <c r="H6" s="68"/>
      <c r="K6" s="97" t="s">
        <v>14</v>
      </c>
    </row>
    <row r="7" ht="15.75">
      <c r="A7" s="3" t="s">
        <v>15</v>
      </c>
      <c r="B7" s="72"/>
      <c r="C7" s="67"/>
      <c r="D7" s="67"/>
      <c r="E7" s="67"/>
      <c r="F7" s="67"/>
      <c r="G7" s="67"/>
      <c r="H7" s="68"/>
      <c r="K7" s="99" t="s">
        <v>16</v>
      </c>
    </row>
    <row r="8" ht="18">
      <c r="A8" s="2" t="s">
        <v>17</v>
      </c>
      <c r="B8" s="73" t="s">
        <v>18</v>
      </c>
      <c r="C8" s="74"/>
      <c r="D8" s="74"/>
      <c r="E8" s="74"/>
      <c r="F8" s="74"/>
      <c r="G8" s="74"/>
      <c r="H8" s="75"/>
      <c r="K8" s="101" t="s">
        <v>19</v>
      </c>
    </row>
    <row r="9" ht="15.75">
      <c r="A9" s="89" t="s">
        <v>20</v>
      </c>
      <c r="B9" s="1"/>
      <c r="C9" s="18"/>
      <c r="D9" s="91">
        <v>5798009991966</v>
      </c>
      <c r="E9" s="76"/>
      <c r="F9" s="76"/>
      <c r="G9" s="76"/>
      <c r="H9" s="77"/>
      <c r="K9" s="106" t="s">
        <v>21</v>
      </c>
    </row>
    <row r="10" ht="15.75">
      <c r="A10" s="93" t="s">
        <v>22</v>
      </c>
      <c r="B10" s="72"/>
      <c r="C10" s="67"/>
      <c r="D10" s="67"/>
      <c r="E10" s="67"/>
      <c r="F10" s="67"/>
      <c r="G10" s="67"/>
      <c r="H10" s="68"/>
      <c r="K10" s="113" t="s">
        <v>23</v>
      </c>
    </row>
    <row r="11">
      <c r="A11" s="71"/>
      <c r="B11" s="71"/>
      <c r="C11" s="71"/>
      <c r="D11" s="71"/>
      <c r="E11" s="71"/>
      <c r="F11" s="71"/>
      <c r="G11" s="71"/>
      <c r="H11" s="71"/>
      <c r="K11" s="125" t="s">
        <v>24</v>
      </c>
    </row>
    <row r="12" ht="30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36">
        <v>5</v>
      </c>
      <c r="E13" s="109">
        <f ref="E13:E38" t="shared" si="0">C13*D13</f>
        <v>140</v>
      </c>
      <c r="F13" s="10"/>
      <c r="G13" s="110">
        <f>SUM(B13)*D13</f>
        <v>7000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09">
        <f t="shared" si="0"/>
        <v>0</v>
      </c>
      <c r="F14" s="10"/>
      <c r="G14" s="110">
        <f ref="G14:G27" t="shared" si="1">SUM(B14)*D14</f>
        <v>0</v>
      </c>
      <c r="H14" s="16" t="s">
        <v>35</v>
      </c>
      <c r="J14" s="135">
        <f>E13+E15+E19+E20+E25</f>
        <v>800</v>
      </c>
    </row>
    <row r="15">
      <c r="A15" s="105" t="s">
        <v>36</v>
      </c>
      <c r="B15" s="107">
        <v>900</v>
      </c>
      <c r="C15" s="108">
        <v>26</v>
      </c>
      <c r="D15" s="136">
        <v>2</v>
      </c>
      <c r="E15" s="109">
        <f t="shared" si="0"/>
        <v>52</v>
      </c>
      <c r="F15" s="10"/>
      <c r="G15" s="110">
        <f t="shared" si="1"/>
        <v>1800</v>
      </c>
      <c r="H15" s="5"/>
      <c r="J15" s="135">
        <f>E21+E22+E28</f>
        <v>161</v>
      </c>
    </row>
    <row r="16">
      <c r="A16" s="105" t="s">
        <v>37</v>
      </c>
      <c r="B16" s="107">
        <v>640</v>
      </c>
      <c r="C16" s="108">
        <v>25</v>
      </c>
      <c r="D16" s="4"/>
      <c r="E16" s="109">
        <f t="shared" si="0"/>
        <v>0</v>
      </c>
      <c r="F16" s="10"/>
      <c r="G16" s="110">
        <f t="shared" si="1"/>
        <v>0</v>
      </c>
      <c r="H16" s="5"/>
      <c r="J16" s="135">
        <f>SUM(J14:J15)</f>
        <v>961</v>
      </c>
    </row>
    <row r="17">
      <c r="A17" s="105" t="s">
        <v>38</v>
      </c>
      <c r="B17" s="107">
        <v>600</v>
      </c>
      <c r="C17" s="108">
        <v>25</v>
      </c>
      <c r="D17" s="4"/>
      <c r="E17" s="109">
        <f>C17*D17</f>
        <v>0</v>
      </c>
      <c r="F17" s="10"/>
      <c r="G17" s="110">
        <f t="shared" si="1"/>
        <v>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09">
        <f t="shared" si="0"/>
        <v>0</v>
      </c>
      <c r="F18" s="10"/>
      <c r="G18" s="110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36">
        <v>53</v>
      </c>
      <c r="E19" s="109">
        <f t="shared" si="0"/>
        <v>212</v>
      </c>
      <c r="F19" s="21"/>
      <c r="G19" s="110">
        <f t="shared" si="1"/>
        <v>3710</v>
      </c>
      <c r="H19" s="5"/>
    </row>
    <row r="20" s="25" customFormat="1">
      <c r="A20" s="105" t="s">
        <v>41</v>
      </c>
      <c r="B20" s="107">
        <v>70</v>
      </c>
      <c r="C20" s="111">
        <v>5.5</v>
      </c>
      <c r="D20" s="136">
        <v>2</v>
      </c>
      <c r="E20" s="109">
        <f t="shared" si="0"/>
        <v>11</v>
      </c>
      <c r="F20" s="21"/>
      <c r="G20" s="110">
        <f t="shared" si="1"/>
        <v>140</v>
      </c>
      <c r="H20" s="112" t="s">
        <v>42</v>
      </c>
    </row>
    <row r="21" s="25" customFormat="1">
      <c r="A21" s="114" t="s">
        <v>43</v>
      </c>
      <c r="B21" s="115">
        <v>70</v>
      </c>
      <c r="C21" s="108">
        <v>7</v>
      </c>
      <c r="D21" s="136">
        <v>5</v>
      </c>
      <c r="E21" s="109">
        <f t="shared" si="0"/>
        <v>35</v>
      </c>
      <c r="F21" s="110">
        <f>SUM(B21)*D21</f>
        <v>350</v>
      </c>
      <c r="G21" s="21"/>
      <c r="H21" s="62"/>
    </row>
    <row r="22" s="25" customFormat="1">
      <c r="A22" s="114" t="s">
        <v>44</v>
      </c>
      <c r="B22" s="115">
        <v>70</v>
      </c>
      <c r="C22" s="108">
        <v>7</v>
      </c>
      <c r="D22" s="136">
        <v>8</v>
      </c>
      <c r="E22" s="109">
        <f t="shared" si="0"/>
        <v>56</v>
      </c>
      <c r="F22" s="110">
        <f ref="F22:F24" t="shared" si="2">SUM(B22)*D22</f>
        <v>560</v>
      </c>
      <c r="G22" s="21"/>
      <c r="H22" s="62"/>
    </row>
    <row r="23">
      <c r="A23" s="6" t="s">
        <v>45</v>
      </c>
      <c r="B23" s="116">
        <v>70</v>
      </c>
      <c r="C23" s="108">
        <v>7</v>
      </c>
      <c r="D23" s="4"/>
      <c r="E23" s="109">
        <f t="shared" si="0"/>
        <v>0</v>
      </c>
      <c r="F23" s="110">
        <f t="shared" si="2"/>
        <v>0</v>
      </c>
      <c r="G23" s="21"/>
      <c r="H23" s="62"/>
    </row>
    <row r="24">
      <c r="A24" s="114" t="s">
        <v>46</v>
      </c>
      <c r="B24" s="116">
        <v>80</v>
      </c>
      <c r="C24" s="117">
        <v>9</v>
      </c>
      <c r="D24" s="4"/>
      <c r="E24" s="109">
        <f t="shared" si="0"/>
        <v>0</v>
      </c>
      <c r="F24" s="110">
        <f t="shared" si="2"/>
        <v>0</v>
      </c>
      <c r="G24" s="21"/>
      <c r="H24" s="62"/>
    </row>
    <row r="25">
      <c r="A25" s="7" t="s">
        <v>47</v>
      </c>
      <c r="B25" s="116">
        <v>100</v>
      </c>
      <c r="C25" s="118">
        <v>5.5</v>
      </c>
      <c r="D25" s="136">
        <v>70</v>
      </c>
      <c r="E25" s="109">
        <f t="shared" si="0"/>
        <v>385</v>
      </c>
      <c r="F25" s="21"/>
      <c r="G25" s="110">
        <f t="shared" si="1"/>
        <v>7000</v>
      </c>
      <c r="H25" s="62"/>
    </row>
    <row r="26">
      <c r="A26" s="119" t="s">
        <v>48</v>
      </c>
      <c r="B26" s="116">
        <v>100</v>
      </c>
      <c r="C26" s="118">
        <v>5.5</v>
      </c>
      <c r="D26" s="4"/>
      <c r="E26" s="109">
        <f t="shared" si="0"/>
        <v>0</v>
      </c>
      <c r="F26" s="21"/>
      <c r="G26" s="110">
        <f t="shared" si="1"/>
        <v>0</v>
      </c>
      <c r="H26" s="62"/>
    </row>
    <row r="27">
      <c r="A27" s="7" t="s">
        <v>49</v>
      </c>
      <c r="B27" s="116">
        <v>100</v>
      </c>
      <c r="C27" s="118">
        <v>5.5</v>
      </c>
      <c r="D27" s="4"/>
      <c r="E27" s="109">
        <f t="shared" si="0"/>
        <v>0</v>
      </c>
      <c r="F27" s="21"/>
      <c r="G27" s="110">
        <f t="shared" si="1"/>
        <v>0</v>
      </c>
      <c r="H27" s="62"/>
    </row>
    <row r="28">
      <c r="A28" s="119" t="s">
        <v>50</v>
      </c>
      <c r="B28" s="120">
        <v>110</v>
      </c>
      <c r="C28" s="121">
        <v>7</v>
      </c>
      <c r="D28" s="136">
        <v>10</v>
      </c>
      <c r="E28" s="109">
        <f t="shared" si="0"/>
        <v>70</v>
      </c>
      <c r="F28" s="110">
        <f>SUM(B28)*D28</f>
        <v>1100</v>
      </c>
      <c r="G28" s="21"/>
      <c r="H28" s="62"/>
    </row>
    <row r="29">
      <c r="A29" s="119" t="s">
        <v>51</v>
      </c>
      <c r="B29" s="122">
        <v>80</v>
      </c>
      <c r="C29" s="121">
        <v>7</v>
      </c>
      <c r="D29" s="4"/>
      <c r="E29" s="109">
        <f t="shared" si="0"/>
        <v>0</v>
      </c>
      <c r="F29" s="110">
        <f ref="F29:F38" t="shared" si="3">SUM(B29)*D29</f>
        <v>0</v>
      </c>
      <c r="G29" s="21"/>
      <c r="H29" s="63"/>
    </row>
    <row r="30">
      <c r="A30" s="123" t="s">
        <v>52</v>
      </c>
      <c r="B30" s="122">
        <v>900</v>
      </c>
      <c r="C30" s="121">
        <v>100</v>
      </c>
      <c r="D30" s="4"/>
      <c r="E30" s="109">
        <f t="shared" si="0"/>
        <v>0</v>
      </c>
      <c r="F30" s="110">
        <f t="shared" si="3"/>
        <v>0</v>
      </c>
      <c r="G30" s="21"/>
      <c r="H30" s="5"/>
    </row>
    <row r="31">
      <c r="A31" s="114" t="s">
        <v>53</v>
      </c>
      <c r="B31" s="122">
        <v>80</v>
      </c>
      <c r="C31" s="121">
        <v>9</v>
      </c>
      <c r="D31" s="4"/>
      <c r="E31" s="109">
        <f t="shared" si="0"/>
        <v>0</v>
      </c>
      <c r="F31" s="110">
        <f t="shared" si="3"/>
        <v>0</v>
      </c>
      <c r="G31" s="21"/>
      <c r="H31" s="11"/>
    </row>
    <row r="32">
      <c r="A32" s="124" t="s">
        <v>54</v>
      </c>
      <c r="B32" s="122">
        <v>4000</v>
      </c>
      <c r="C32" s="121">
        <v>275</v>
      </c>
      <c r="D32" s="4"/>
      <c r="E32" s="109">
        <f t="shared" si="0"/>
        <v>0</v>
      </c>
      <c r="F32" s="110">
        <f t="shared" si="3"/>
        <v>0</v>
      </c>
      <c r="G32" s="21"/>
      <c r="H32" s="5"/>
    </row>
    <row r="33">
      <c r="A33" s="124" t="s">
        <v>55</v>
      </c>
      <c r="B33" s="122">
        <v>4000</v>
      </c>
      <c r="C33" s="121">
        <v>275</v>
      </c>
      <c r="D33" s="4"/>
      <c r="E33" s="109">
        <f t="shared" si="0"/>
        <v>0</v>
      </c>
      <c r="F33" s="110">
        <f t="shared" si="3"/>
        <v>0</v>
      </c>
      <c r="G33" s="21"/>
      <c r="H33" s="5"/>
    </row>
    <row r="34">
      <c r="A34" s="126" t="s">
        <v>56</v>
      </c>
      <c r="B34" s="120">
        <v>1200</v>
      </c>
      <c r="C34" s="127">
        <v>80</v>
      </c>
      <c r="D34" s="13"/>
      <c r="E34" s="109">
        <f t="shared" si="0"/>
        <v>0</v>
      </c>
      <c r="F34" s="110">
        <f t="shared" si="3"/>
        <v>0</v>
      </c>
      <c r="G34" s="21"/>
      <c r="H34" s="14"/>
    </row>
    <row r="35">
      <c r="A35" s="128" t="s">
        <v>57</v>
      </c>
      <c r="B35" s="120">
        <v>100</v>
      </c>
      <c r="C35" s="127">
        <v>15</v>
      </c>
      <c r="D35" s="13"/>
      <c r="E35" s="109">
        <f t="shared" si="0"/>
        <v>0</v>
      </c>
      <c r="F35" s="110">
        <f t="shared" si="3"/>
        <v>0</v>
      </c>
      <c r="G35" s="21"/>
      <c r="H35" s="14"/>
    </row>
    <row r="36">
      <c r="A36" s="128" t="s">
        <v>58</v>
      </c>
      <c r="B36" s="120">
        <v>30</v>
      </c>
      <c r="C36" s="127">
        <v>8</v>
      </c>
      <c r="D36" s="13"/>
      <c r="E36" s="109">
        <f t="shared" si="0"/>
        <v>0</v>
      </c>
      <c r="F36" s="110">
        <f t="shared" si="3"/>
        <v>0</v>
      </c>
      <c r="G36" s="21"/>
      <c r="H36" s="14"/>
    </row>
    <row r="37">
      <c r="A37" s="8" t="s">
        <v>76</v>
      </c>
      <c r="B37" s="9"/>
      <c r="C37" s="12"/>
      <c r="D37" s="13"/>
      <c r="E37" s="109">
        <f t="shared" si="0"/>
        <v>0</v>
      </c>
      <c r="F37" s="110">
        <f t="shared" si="3"/>
        <v>0</v>
      </c>
      <c r="G37" s="21"/>
      <c r="H37" s="14"/>
    </row>
    <row r="38">
      <c r="A38" s="8"/>
      <c r="B38" s="9"/>
      <c r="C38" s="12"/>
      <c r="D38" s="13"/>
      <c r="E38" s="109">
        <f t="shared" si="0"/>
        <v>0</v>
      </c>
      <c r="F38" s="110">
        <f t="shared" si="3"/>
        <v>0</v>
      </c>
      <c r="G38" s="21"/>
      <c r="H38" s="14"/>
    </row>
    <row r="39">
      <c r="A39" s="45" t="s">
        <v>60</v>
      </c>
      <c r="B39" s="46"/>
      <c r="C39" s="46"/>
      <c r="D39" s="46"/>
      <c r="E39" s="46"/>
      <c r="F39" s="46"/>
      <c r="G39" s="46"/>
      <c r="H39" s="46"/>
    </row>
    <row r="40">
      <c r="A40" s="129" t="s">
        <v>61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62</v>
      </c>
      <c r="D41" s="59"/>
      <c r="E41" s="109">
        <f>SUM(E13:E35)</f>
        <v>961</v>
      </c>
      <c r="F41" s="10" t="s">
        <v>63</v>
      </c>
      <c r="G41" s="22" t="s">
        <v>64</v>
      </c>
      <c r="H41" s="58"/>
    </row>
    <row r="42">
      <c r="A42" s="58"/>
      <c r="B42" s="26"/>
      <c r="C42" s="60" t="s">
        <v>65</v>
      </c>
      <c r="D42" s="61"/>
      <c r="E42" s="15"/>
      <c r="F42" s="110">
        <f>SUM(F21)+F22+F23+F24+F36+F28+F29+F30+F31+F32+F33+N33+F34+F35+F37</f>
        <v>2010</v>
      </c>
      <c r="G42" s="131">
        <f>SUM(G13:G38)</f>
        <v>19650</v>
      </c>
      <c r="H42" s="58"/>
    </row>
    <row r="43">
      <c r="A43" s="58"/>
      <c r="B43" s="26"/>
      <c r="C43" s="60" t="s">
        <v>66</v>
      </c>
      <c r="D43" s="61"/>
      <c r="E43" s="109">
        <f>E41+E42</f>
        <v>961</v>
      </c>
      <c r="F43" s="23"/>
      <c r="G43" s="23"/>
      <c r="H43" s="58"/>
    </row>
    <row r="44" ht="15.75">
      <c r="A44" s="132" t="s">
        <v>67</v>
      </c>
      <c r="B44" s="47"/>
      <c r="C44" s="48"/>
      <c r="D44" s="48"/>
      <c r="E44" s="49"/>
      <c r="F44" s="49"/>
      <c r="G44" s="49"/>
      <c r="H44" s="49"/>
    </row>
    <row r="45" ht="15.75">
      <c r="A45" s="132" t="s">
        <v>68</v>
      </c>
      <c r="B45" s="47"/>
      <c r="C45" s="50"/>
      <c r="D45" s="50"/>
      <c r="E45" s="51"/>
      <c r="F45" s="51"/>
      <c r="G45" s="51"/>
      <c r="H45" s="51"/>
    </row>
    <row r="46" ht="31.5">
      <c r="A46" s="52" t="s">
        <v>69</v>
      </c>
      <c r="B46" s="54"/>
      <c r="C46" s="55" t="s">
        <v>70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3" t="s">
        <v>0</v>
      </c>
      <c r="B1" s="69"/>
      <c r="C1" s="69"/>
      <c r="D1" s="69"/>
      <c r="E1" s="69"/>
      <c r="F1" s="69"/>
      <c r="G1" s="69"/>
      <c r="H1" s="69"/>
      <c r="K1" s="84" t="s">
        <v>1</v>
      </c>
    </row>
    <row r="2">
      <c r="A2" s="85" t="s">
        <v>2</v>
      </c>
      <c r="B2" s="70"/>
      <c r="C2" s="70"/>
      <c r="D2" s="70"/>
      <c r="E2" s="70"/>
      <c r="F2" s="70"/>
      <c r="G2" s="70"/>
      <c r="H2" s="70"/>
      <c r="K2" s="88" t="s">
        <v>3</v>
      </c>
    </row>
    <row r="3" ht="15.75">
      <c r="A3" s="1" t="s">
        <v>4</v>
      </c>
      <c r="B3" s="86">
        <v>45377</v>
      </c>
      <c r="C3" s="67"/>
      <c r="D3" s="67"/>
      <c r="E3" s="67"/>
      <c r="F3" s="67"/>
      <c r="G3" s="67"/>
      <c r="H3" s="68"/>
      <c r="K3" s="90" t="s">
        <v>6</v>
      </c>
    </row>
    <row r="4" ht="18.75">
      <c r="A4" s="2" t="s">
        <v>7</v>
      </c>
      <c r="B4" s="2"/>
      <c r="C4" s="19"/>
      <c r="D4" s="133" t="s">
        <v>77</v>
      </c>
      <c r="E4" s="65"/>
      <c r="F4" s="65"/>
      <c r="G4" s="65"/>
      <c r="H4" s="66"/>
      <c r="K4" s="92" t="s">
        <v>9</v>
      </c>
    </row>
    <row r="5" ht="15.75">
      <c r="A5" s="1" t="s">
        <v>10</v>
      </c>
      <c r="B5" s="72" t="s">
        <v>11</v>
      </c>
      <c r="C5" s="67"/>
      <c r="D5" s="67"/>
      <c r="E5" s="67"/>
      <c r="F5" s="67"/>
      <c r="G5" s="67"/>
      <c r="H5" s="68"/>
      <c r="K5" s="94" t="s">
        <v>12</v>
      </c>
    </row>
    <row r="6" ht="15.75">
      <c r="A6" s="1" t="s">
        <v>13</v>
      </c>
      <c r="B6" s="87">
        <v>38670440</v>
      </c>
      <c r="C6" s="67"/>
      <c r="D6" s="67"/>
      <c r="E6" s="67"/>
      <c r="F6" s="67"/>
      <c r="G6" s="67"/>
      <c r="H6" s="68"/>
      <c r="K6" s="97" t="s">
        <v>14</v>
      </c>
    </row>
    <row r="7" ht="15.75">
      <c r="A7" s="3" t="s">
        <v>15</v>
      </c>
      <c r="B7" s="72"/>
      <c r="C7" s="67"/>
      <c r="D7" s="67"/>
      <c r="E7" s="67"/>
      <c r="F7" s="67"/>
      <c r="G7" s="67"/>
      <c r="H7" s="68"/>
      <c r="K7" s="99" t="s">
        <v>16</v>
      </c>
    </row>
    <row r="8" ht="18">
      <c r="A8" s="2" t="s">
        <v>17</v>
      </c>
      <c r="B8" s="73" t="s">
        <v>18</v>
      </c>
      <c r="C8" s="74"/>
      <c r="D8" s="74"/>
      <c r="E8" s="74"/>
      <c r="F8" s="74"/>
      <c r="G8" s="74"/>
      <c r="H8" s="75"/>
      <c r="K8" s="101" t="s">
        <v>19</v>
      </c>
    </row>
    <row r="9" ht="15.75">
      <c r="A9" s="89" t="s">
        <v>20</v>
      </c>
      <c r="B9" s="1"/>
      <c r="C9" s="18"/>
      <c r="D9" s="91">
        <v>5798009991966</v>
      </c>
      <c r="E9" s="76"/>
      <c r="F9" s="76"/>
      <c r="G9" s="76"/>
      <c r="H9" s="77"/>
      <c r="K9" s="106" t="s">
        <v>21</v>
      </c>
    </row>
    <row r="10" ht="15.75">
      <c r="A10" s="93" t="s">
        <v>22</v>
      </c>
      <c r="B10" s="72"/>
      <c r="C10" s="67"/>
      <c r="D10" s="67"/>
      <c r="E10" s="67"/>
      <c r="F10" s="67"/>
      <c r="G10" s="67"/>
      <c r="H10" s="68"/>
      <c r="K10" s="113" t="s">
        <v>23</v>
      </c>
    </row>
    <row r="11">
      <c r="A11" s="71"/>
      <c r="B11" s="71"/>
      <c r="C11" s="71"/>
      <c r="D11" s="71"/>
      <c r="E11" s="71"/>
      <c r="F11" s="71"/>
      <c r="G11" s="71"/>
      <c r="H11" s="71"/>
      <c r="K11" s="125" t="s">
        <v>24</v>
      </c>
    </row>
    <row r="12" ht="26.2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36">
        <v>6</v>
      </c>
      <c r="E13" s="109">
        <f ref="E13:E38" t="shared" si="0">C13*D13</f>
        <v>168</v>
      </c>
      <c r="F13" s="10"/>
      <c r="G13" s="110">
        <f>SUM(B13)*D13</f>
        <v>8400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09">
        <f t="shared" si="0"/>
        <v>0</v>
      </c>
      <c r="F14" s="10"/>
      <c r="G14" s="110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4"/>
      <c r="E15" s="109">
        <f t="shared" si="0"/>
        <v>0</v>
      </c>
      <c r="F15" s="10"/>
      <c r="G15" s="110">
        <f t="shared" si="1"/>
        <v>0</v>
      </c>
      <c r="H15" s="5"/>
      <c r="J15" s="135">
        <f>E13+E16+E19+E25</f>
        <v>803</v>
      </c>
    </row>
    <row r="16">
      <c r="A16" s="105" t="s">
        <v>37</v>
      </c>
      <c r="B16" s="107">
        <v>640</v>
      </c>
      <c r="C16" s="108">
        <v>25</v>
      </c>
      <c r="D16" s="136">
        <v>2</v>
      </c>
      <c r="E16" s="109">
        <f t="shared" si="0"/>
        <v>50</v>
      </c>
      <c r="F16" s="10"/>
      <c r="G16" s="110">
        <f t="shared" si="1"/>
        <v>1280</v>
      </c>
      <c r="H16" s="5"/>
      <c r="J16" s="135">
        <f>E21+E22+E28</f>
        <v>140</v>
      </c>
    </row>
    <row r="17">
      <c r="A17" s="105" t="s">
        <v>38</v>
      </c>
      <c r="B17" s="107">
        <v>600</v>
      </c>
      <c r="C17" s="108">
        <v>25</v>
      </c>
      <c r="D17" s="4"/>
      <c r="E17" s="109">
        <f>C17*D17</f>
        <v>0</v>
      </c>
      <c r="F17" s="10"/>
      <c r="G17" s="110">
        <f t="shared" si="1"/>
        <v>0</v>
      </c>
      <c r="H17" s="5"/>
      <c r="J17" s="135">
        <f>SUM(J15:J16)</f>
        <v>943</v>
      </c>
    </row>
    <row r="18">
      <c r="A18" s="105" t="s">
        <v>39</v>
      </c>
      <c r="B18" s="107">
        <v>600</v>
      </c>
      <c r="C18" s="108">
        <v>28</v>
      </c>
      <c r="D18" s="4"/>
      <c r="E18" s="109">
        <f t="shared" si="0"/>
        <v>0</v>
      </c>
      <c r="F18" s="10"/>
      <c r="G18" s="110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36">
        <v>50</v>
      </c>
      <c r="E19" s="109">
        <f t="shared" si="0"/>
        <v>200</v>
      </c>
      <c r="F19" s="21"/>
      <c r="G19" s="110">
        <f t="shared" si="1"/>
        <v>3500</v>
      </c>
      <c r="H19" s="5"/>
    </row>
    <row r="20">
      <c r="A20" s="105" t="s">
        <v>41</v>
      </c>
      <c r="B20" s="107">
        <v>70</v>
      </c>
      <c r="C20" s="111">
        <v>5.5</v>
      </c>
      <c r="D20" s="4"/>
      <c r="E20" s="109">
        <f t="shared" si="0"/>
        <v>0</v>
      </c>
      <c r="F20" s="21"/>
      <c r="G20" s="110">
        <f t="shared" si="1"/>
        <v>0</v>
      </c>
      <c r="H20" s="112" t="s">
        <v>42</v>
      </c>
    </row>
    <row r="21">
      <c r="A21" s="114" t="s">
        <v>43</v>
      </c>
      <c r="B21" s="115">
        <v>70</v>
      </c>
      <c r="C21" s="108">
        <v>7</v>
      </c>
      <c r="D21" s="136">
        <v>5</v>
      </c>
      <c r="E21" s="109">
        <f t="shared" si="0"/>
        <v>35</v>
      </c>
      <c r="F21" s="110">
        <f>SUM(B21)*D21</f>
        <v>350</v>
      </c>
      <c r="G21" s="21"/>
      <c r="H21" s="62"/>
    </row>
    <row r="22">
      <c r="A22" s="114" t="s">
        <v>44</v>
      </c>
      <c r="B22" s="115">
        <v>70</v>
      </c>
      <c r="C22" s="108">
        <v>7</v>
      </c>
      <c r="D22" s="136">
        <v>5</v>
      </c>
      <c r="E22" s="109">
        <f t="shared" si="0"/>
        <v>35</v>
      </c>
      <c r="F22" s="110">
        <f ref="F22:F24" t="shared" si="2">SUM(B22)*D22</f>
        <v>350</v>
      </c>
      <c r="G22" s="21"/>
      <c r="H22" s="62"/>
    </row>
    <row r="23">
      <c r="A23" s="6" t="s">
        <v>45</v>
      </c>
      <c r="B23" s="116">
        <v>70</v>
      </c>
      <c r="C23" s="108">
        <v>7</v>
      </c>
      <c r="D23" s="4"/>
      <c r="E23" s="109">
        <f t="shared" si="0"/>
        <v>0</v>
      </c>
      <c r="F23" s="110">
        <f t="shared" si="2"/>
        <v>0</v>
      </c>
      <c r="G23" s="21"/>
      <c r="H23" s="62"/>
    </row>
    <row r="24">
      <c r="A24" s="114" t="s">
        <v>46</v>
      </c>
      <c r="B24" s="116">
        <v>80</v>
      </c>
      <c r="C24" s="117">
        <v>9</v>
      </c>
      <c r="D24" s="4"/>
      <c r="E24" s="109">
        <f t="shared" si="0"/>
        <v>0</v>
      </c>
      <c r="F24" s="110">
        <f t="shared" si="2"/>
        <v>0</v>
      </c>
      <c r="G24" s="21"/>
      <c r="H24" s="62"/>
    </row>
    <row r="25">
      <c r="A25" s="7" t="s">
        <v>47</v>
      </c>
      <c r="B25" s="116">
        <v>100</v>
      </c>
      <c r="C25" s="118">
        <v>5.5</v>
      </c>
      <c r="D25" s="136">
        <v>70</v>
      </c>
      <c r="E25" s="109">
        <f t="shared" si="0"/>
        <v>385</v>
      </c>
      <c r="F25" s="21"/>
      <c r="G25" s="110">
        <f t="shared" si="1"/>
        <v>7000</v>
      </c>
      <c r="H25" s="62"/>
    </row>
    <row r="26">
      <c r="A26" s="119" t="s">
        <v>48</v>
      </c>
      <c r="B26" s="116">
        <v>100</v>
      </c>
      <c r="C26" s="118">
        <v>5.5</v>
      </c>
      <c r="D26" s="4"/>
      <c r="E26" s="109">
        <f t="shared" si="0"/>
        <v>0</v>
      </c>
      <c r="F26" s="21"/>
      <c r="G26" s="110">
        <f t="shared" si="1"/>
        <v>0</v>
      </c>
      <c r="H26" s="62"/>
    </row>
    <row r="27">
      <c r="A27" s="7" t="s">
        <v>49</v>
      </c>
      <c r="B27" s="116">
        <v>100</v>
      </c>
      <c r="C27" s="118">
        <v>5.5</v>
      </c>
      <c r="D27" s="4"/>
      <c r="E27" s="109">
        <f t="shared" si="0"/>
        <v>0</v>
      </c>
      <c r="F27" s="21"/>
      <c r="G27" s="110">
        <f t="shared" si="1"/>
        <v>0</v>
      </c>
      <c r="H27" s="62"/>
    </row>
    <row r="28">
      <c r="A28" s="119" t="s">
        <v>50</v>
      </c>
      <c r="B28" s="120">
        <v>110</v>
      </c>
      <c r="C28" s="121">
        <v>7</v>
      </c>
      <c r="D28" s="136">
        <v>10</v>
      </c>
      <c r="E28" s="109">
        <f t="shared" si="0"/>
        <v>70</v>
      </c>
      <c r="F28" s="110">
        <f>SUM(B28)*D28</f>
        <v>1100</v>
      </c>
      <c r="G28" s="21"/>
      <c r="H28" s="62"/>
    </row>
    <row r="29">
      <c r="A29" s="119" t="s">
        <v>51</v>
      </c>
      <c r="B29" s="122">
        <v>80</v>
      </c>
      <c r="C29" s="121">
        <v>7</v>
      </c>
      <c r="D29" s="4"/>
      <c r="E29" s="109">
        <f t="shared" si="0"/>
        <v>0</v>
      </c>
      <c r="F29" s="110">
        <f ref="F29:F38" t="shared" si="3">SUM(B29)*D29</f>
        <v>0</v>
      </c>
      <c r="G29" s="21"/>
      <c r="H29" s="63"/>
    </row>
    <row r="30">
      <c r="A30" s="123" t="s">
        <v>52</v>
      </c>
      <c r="B30" s="122">
        <v>900</v>
      </c>
      <c r="C30" s="121">
        <v>100</v>
      </c>
      <c r="D30" s="4"/>
      <c r="E30" s="109">
        <f t="shared" si="0"/>
        <v>0</v>
      </c>
      <c r="F30" s="110">
        <f t="shared" si="3"/>
        <v>0</v>
      </c>
      <c r="G30" s="21"/>
      <c r="H30" s="5"/>
    </row>
    <row r="31">
      <c r="A31" s="114" t="s">
        <v>53</v>
      </c>
      <c r="B31" s="122">
        <v>80</v>
      </c>
      <c r="C31" s="121">
        <v>9</v>
      </c>
      <c r="D31" s="4"/>
      <c r="E31" s="109">
        <f t="shared" si="0"/>
        <v>0</v>
      </c>
      <c r="F31" s="110">
        <f t="shared" si="3"/>
        <v>0</v>
      </c>
      <c r="G31" s="21"/>
      <c r="H31" s="11" t="s">
        <v>78</v>
      </c>
    </row>
    <row r="32">
      <c r="A32" s="124" t="s">
        <v>54</v>
      </c>
      <c r="B32" s="122">
        <v>4000</v>
      </c>
      <c r="C32" s="121">
        <v>275</v>
      </c>
      <c r="D32" s="4"/>
      <c r="E32" s="109">
        <f t="shared" si="0"/>
        <v>0</v>
      </c>
      <c r="F32" s="110">
        <f t="shared" si="3"/>
        <v>0</v>
      </c>
      <c r="G32" s="21"/>
      <c r="H32" s="5"/>
    </row>
    <row r="33">
      <c r="A33" s="124" t="s">
        <v>55</v>
      </c>
      <c r="B33" s="122">
        <v>4000</v>
      </c>
      <c r="C33" s="121">
        <v>275</v>
      </c>
      <c r="D33" s="4"/>
      <c r="E33" s="109">
        <f t="shared" si="0"/>
        <v>0</v>
      </c>
      <c r="F33" s="110">
        <f t="shared" si="3"/>
        <v>0</v>
      </c>
      <c r="G33" s="21"/>
      <c r="H33" s="5"/>
    </row>
    <row r="34">
      <c r="A34" s="126" t="s">
        <v>56</v>
      </c>
      <c r="B34" s="120">
        <v>1200</v>
      </c>
      <c r="C34" s="127">
        <v>80</v>
      </c>
      <c r="D34" s="13"/>
      <c r="E34" s="109">
        <f t="shared" si="0"/>
        <v>0</v>
      </c>
      <c r="F34" s="110">
        <f t="shared" si="3"/>
        <v>0</v>
      </c>
      <c r="G34" s="21"/>
      <c r="H34" s="14"/>
    </row>
    <row r="35">
      <c r="A35" s="128" t="s">
        <v>57</v>
      </c>
      <c r="B35" s="120">
        <v>100</v>
      </c>
      <c r="C35" s="127">
        <v>15</v>
      </c>
      <c r="D35" s="13"/>
      <c r="E35" s="109">
        <f t="shared" si="0"/>
        <v>0</v>
      </c>
      <c r="F35" s="110">
        <f t="shared" si="3"/>
        <v>0</v>
      </c>
      <c r="G35" s="21"/>
      <c r="H35" s="14"/>
    </row>
    <row r="36">
      <c r="A36" s="128" t="s">
        <v>58</v>
      </c>
      <c r="B36" s="120">
        <v>30</v>
      </c>
      <c r="C36" s="127">
        <v>8</v>
      </c>
      <c r="D36" s="13"/>
      <c r="E36" s="109">
        <f t="shared" si="0"/>
        <v>0</v>
      </c>
      <c r="F36" s="110">
        <f t="shared" si="3"/>
        <v>0</v>
      </c>
      <c r="G36" s="21"/>
      <c r="H36" s="14"/>
    </row>
    <row r="37">
      <c r="A37" s="128" t="s">
        <v>79</v>
      </c>
      <c r="B37" s="9"/>
      <c r="C37" s="12"/>
      <c r="D37" s="13"/>
      <c r="E37" s="109">
        <f t="shared" si="0"/>
        <v>0</v>
      </c>
      <c r="F37" s="110">
        <f t="shared" si="3"/>
        <v>0</v>
      </c>
      <c r="G37" s="21"/>
      <c r="H37" s="14"/>
    </row>
    <row r="38">
      <c r="A38" s="8" t="s">
        <v>80</v>
      </c>
      <c r="B38" s="9"/>
      <c r="C38" s="12"/>
      <c r="D38" s="13"/>
      <c r="E38" s="109">
        <f t="shared" si="0"/>
        <v>0</v>
      </c>
      <c r="F38" s="110">
        <f t="shared" si="3"/>
        <v>0</v>
      </c>
      <c r="G38" s="21"/>
      <c r="H38" s="14"/>
    </row>
    <row r="39">
      <c r="A39" s="45" t="s">
        <v>60</v>
      </c>
      <c r="B39" s="46"/>
      <c r="C39" s="46"/>
      <c r="D39" s="46"/>
      <c r="E39" s="46"/>
      <c r="F39" s="46"/>
      <c r="G39" s="46"/>
      <c r="H39" s="46"/>
    </row>
    <row r="40">
      <c r="A40" s="129" t="s">
        <v>61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62</v>
      </c>
      <c r="D41" s="59"/>
      <c r="E41" s="109">
        <f>SUM(E13:E35)</f>
        <v>943</v>
      </c>
      <c r="F41" s="10" t="s">
        <v>63</v>
      </c>
      <c r="G41" s="22" t="s">
        <v>64</v>
      </c>
      <c r="H41" s="58"/>
    </row>
    <row r="42">
      <c r="A42" s="58"/>
      <c r="B42" s="26"/>
      <c r="C42" s="60" t="s">
        <v>65</v>
      </c>
      <c r="D42" s="61"/>
      <c r="E42" s="139">
        <f>E41*0.25</f>
        <v>235.75</v>
      </c>
      <c r="F42" s="110">
        <f>SUM(F21)+F22+F23+F24+F36+F28+F29+F30+F31+F32+F33+N33+F34+F35+F37</f>
        <v>1800</v>
      </c>
      <c r="G42" s="131">
        <f>SUM(G13:G38)</f>
        <v>20180</v>
      </c>
      <c r="H42" s="58"/>
    </row>
    <row r="43">
      <c r="A43" s="58"/>
      <c r="B43" s="26"/>
      <c r="C43" s="60" t="s">
        <v>66</v>
      </c>
      <c r="D43" s="61"/>
      <c r="E43" s="137">
        <f>E41+E42</f>
        <v>1178.75</v>
      </c>
      <c r="F43" s="23"/>
      <c r="G43" s="23"/>
      <c r="H43" s="58"/>
    </row>
    <row r="44" ht="15.75">
      <c r="A44" s="132" t="s">
        <v>67</v>
      </c>
      <c r="B44" s="47"/>
      <c r="C44" s="48"/>
      <c r="D44" s="48"/>
      <c r="E44" s="49"/>
      <c r="F44" s="49"/>
      <c r="G44" s="49"/>
      <c r="H44" s="49"/>
    </row>
    <row r="45" ht="15.75">
      <c r="A45" s="132" t="s">
        <v>68</v>
      </c>
      <c r="B45" s="47"/>
      <c r="C45" s="50"/>
      <c r="D45" s="50"/>
      <c r="E45" s="51"/>
      <c r="F45" s="51"/>
      <c r="G45" s="51"/>
      <c r="H45" s="51"/>
    </row>
    <row r="46" ht="31.5">
      <c r="A46" s="52" t="s">
        <v>69</v>
      </c>
      <c r="B46" s="82" t="s">
        <v>81</v>
      </c>
      <c r="C46" s="82"/>
      <c r="D46" s="82"/>
      <c r="E46" s="82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24"/>
    <col min="7" max="7" width="7.85546875" customWidth="1"/>
    <col min="8" max="8" width="11.28515625" customWidth="1"/>
  </cols>
  <sheetData>
    <row r="1" ht="20.25">
      <c r="A1" s="83" t="s">
        <v>0</v>
      </c>
      <c r="B1" s="69"/>
      <c r="C1" s="69"/>
      <c r="D1" s="69"/>
      <c r="E1" s="69"/>
      <c r="F1" s="69"/>
      <c r="G1" s="69"/>
      <c r="H1" s="69"/>
      <c r="K1" s="84" t="s">
        <v>1</v>
      </c>
    </row>
    <row r="2">
      <c r="A2" s="85" t="s">
        <v>2</v>
      </c>
      <c r="B2" s="70"/>
      <c r="C2" s="70"/>
      <c r="D2" s="70"/>
      <c r="E2" s="70"/>
      <c r="F2" s="70"/>
      <c r="G2" s="70"/>
      <c r="H2" s="70"/>
      <c r="K2" s="88" t="s">
        <v>3</v>
      </c>
    </row>
    <row r="3" ht="15.75">
      <c r="A3" s="1" t="s">
        <v>4</v>
      </c>
      <c r="B3" s="140">
        <v>45377</v>
      </c>
      <c r="C3" s="67"/>
      <c r="D3" s="67"/>
      <c r="E3" s="67"/>
      <c r="F3" s="67"/>
      <c r="G3" s="67"/>
      <c r="H3" s="68"/>
      <c r="K3" s="90" t="s">
        <v>6</v>
      </c>
    </row>
    <row r="4" ht="18.75">
      <c r="A4" s="2" t="s">
        <v>7</v>
      </c>
      <c r="B4" s="19"/>
      <c r="C4" s="133" t="s">
        <v>82</v>
      </c>
      <c r="D4" s="65"/>
      <c r="E4" s="65"/>
      <c r="F4" s="65"/>
      <c r="G4" s="65"/>
      <c r="H4" s="66"/>
      <c r="K4" s="92" t="s">
        <v>9</v>
      </c>
    </row>
    <row r="5" ht="15.75">
      <c r="A5" s="1" t="s">
        <v>10</v>
      </c>
      <c r="B5" s="67" t="s">
        <v>11</v>
      </c>
      <c r="C5" s="67"/>
      <c r="D5" s="67"/>
      <c r="E5" s="67"/>
      <c r="F5" s="67"/>
      <c r="G5" s="67"/>
      <c r="H5" s="68"/>
      <c r="K5" s="94" t="s">
        <v>12</v>
      </c>
    </row>
    <row r="6" ht="15.75">
      <c r="A6" s="1" t="s">
        <v>13</v>
      </c>
      <c r="B6" s="141">
        <v>38670440</v>
      </c>
      <c r="C6" s="67"/>
      <c r="D6" s="67"/>
      <c r="E6" s="67"/>
      <c r="F6" s="67"/>
      <c r="G6" s="67"/>
      <c r="H6" s="68"/>
      <c r="K6" s="97" t="s">
        <v>14</v>
      </c>
    </row>
    <row r="7" ht="15.75">
      <c r="A7" s="3" t="s">
        <v>15</v>
      </c>
      <c r="B7" s="67"/>
      <c r="C7" s="67"/>
      <c r="D7" s="67"/>
      <c r="E7" s="67"/>
      <c r="F7" s="67"/>
      <c r="G7" s="67"/>
      <c r="H7" s="68"/>
      <c r="K7" s="99" t="s">
        <v>16</v>
      </c>
    </row>
    <row r="8" ht="18">
      <c r="A8" s="2" t="s">
        <v>17</v>
      </c>
      <c r="B8" s="74" t="s">
        <v>18</v>
      </c>
      <c r="C8" s="74"/>
      <c r="D8" s="74"/>
      <c r="E8" s="74"/>
      <c r="F8" s="74"/>
      <c r="G8" s="74"/>
      <c r="H8" s="75"/>
      <c r="K8" s="101" t="s">
        <v>19</v>
      </c>
    </row>
    <row r="9" ht="15.75">
      <c r="A9" s="89" t="s">
        <v>20</v>
      </c>
      <c r="B9" s="18"/>
      <c r="C9" s="91">
        <v>5798009991966</v>
      </c>
      <c r="D9" s="76"/>
      <c r="E9" s="76"/>
      <c r="F9" s="76"/>
      <c r="G9" s="76"/>
      <c r="H9" s="77"/>
      <c r="K9" s="106" t="s">
        <v>21</v>
      </c>
    </row>
    <row r="10" ht="15.75">
      <c r="A10" s="93" t="s">
        <v>22</v>
      </c>
      <c r="B10" s="67"/>
      <c r="C10" s="67"/>
      <c r="D10" s="67"/>
      <c r="E10" s="67"/>
      <c r="F10" s="67"/>
      <c r="G10" s="67"/>
      <c r="H10" s="68"/>
      <c r="K10" s="113" t="s">
        <v>23</v>
      </c>
    </row>
    <row r="11">
      <c r="A11" s="71"/>
      <c r="B11" s="71"/>
      <c r="C11" s="71"/>
      <c r="D11" s="71"/>
      <c r="E11" s="71"/>
      <c r="F11" s="71"/>
      <c r="G11" s="71"/>
      <c r="H11" s="71"/>
      <c r="K11" s="125" t="s">
        <v>24</v>
      </c>
    </row>
    <row r="12" ht="26.25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36">
        <v>10</v>
      </c>
      <c r="E13" s="109">
        <f ref="E13:E38" t="shared" si="0">C13*D13</f>
        <v>280</v>
      </c>
      <c r="F13" s="10"/>
      <c r="G13" s="110">
        <f>SUM(B13)*D13</f>
        <v>14000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09">
        <f t="shared" si="0"/>
        <v>0</v>
      </c>
      <c r="F14" s="10"/>
      <c r="G14" s="110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136">
        <v>2</v>
      </c>
      <c r="E15" s="109">
        <f t="shared" si="0"/>
        <v>52</v>
      </c>
      <c r="F15" s="10"/>
      <c r="G15" s="110">
        <f t="shared" si="1"/>
        <v>1800</v>
      </c>
      <c r="H15" s="5"/>
      <c r="J15" s="134">
        <f>E15+E19+E25+E13</f>
        <v>834.5</v>
      </c>
    </row>
    <row r="16">
      <c r="A16" s="105" t="s">
        <v>37</v>
      </c>
      <c r="B16" s="107">
        <v>640</v>
      </c>
      <c r="C16" s="108">
        <v>25</v>
      </c>
      <c r="D16" s="4"/>
      <c r="E16" s="109">
        <f t="shared" si="0"/>
        <v>0</v>
      </c>
      <c r="F16" s="10"/>
      <c r="G16" s="110">
        <f t="shared" si="1"/>
        <v>0</v>
      </c>
      <c r="H16" s="5"/>
      <c r="J16" s="135">
        <f>E21+E22+E28</f>
        <v>126</v>
      </c>
    </row>
    <row r="17">
      <c r="A17" s="105" t="s">
        <v>38</v>
      </c>
      <c r="B17" s="107">
        <v>600</v>
      </c>
      <c r="C17" s="108">
        <v>25</v>
      </c>
      <c r="D17" s="4"/>
      <c r="E17" s="109">
        <f>C17*D17</f>
        <v>0</v>
      </c>
      <c r="F17" s="10"/>
      <c r="G17" s="110">
        <f t="shared" si="1"/>
        <v>0</v>
      </c>
      <c r="H17" s="5"/>
      <c r="J17" s="134">
        <f>SUM(J15:J16)</f>
        <v>960.5</v>
      </c>
    </row>
    <row r="18">
      <c r="A18" s="105" t="s">
        <v>39</v>
      </c>
      <c r="B18" s="107">
        <v>600</v>
      </c>
      <c r="C18" s="108">
        <v>28</v>
      </c>
      <c r="D18" s="4"/>
      <c r="E18" s="109">
        <f t="shared" si="0"/>
        <v>0</v>
      </c>
      <c r="F18" s="10"/>
      <c r="G18" s="110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36">
        <v>50</v>
      </c>
      <c r="E19" s="109">
        <f t="shared" si="0"/>
        <v>200</v>
      </c>
      <c r="F19" s="21"/>
      <c r="G19" s="110">
        <f t="shared" si="1"/>
        <v>3500</v>
      </c>
      <c r="H19" s="5"/>
    </row>
    <row r="20" s="25" customFormat="1">
      <c r="A20" s="105" t="s">
        <v>41</v>
      </c>
      <c r="B20" s="107">
        <v>70</v>
      </c>
      <c r="C20" s="111">
        <v>5.5</v>
      </c>
      <c r="D20" s="4"/>
      <c r="E20" s="109">
        <f t="shared" si="0"/>
        <v>0</v>
      </c>
      <c r="F20" s="21"/>
      <c r="G20" s="110">
        <f t="shared" si="1"/>
        <v>0</v>
      </c>
      <c r="H20" s="112" t="s">
        <v>42</v>
      </c>
    </row>
    <row r="21" s="25" customFormat="1">
      <c r="A21" s="114" t="s">
        <v>43</v>
      </c>
      <c r="B21" s="115">
        <v>70</v>
      </c>
      <c r="C21" s="108">
        <v>7</v>
      </c>
      <c r="D21" s="136">
        <v>5</v>
      </c>
      <c r="E21" s="109">
        <f t="shared" si="0"/>
        <v>35</v>
      </c>
      <c r="F21" s="110">
        <f>SUM(B21)*D21</f>
        <v>350</v>
      </c>
      <c r="G21" s="21"/>
      <c r="H21" s="62"/>
    </row>
    <row r="22" s="25" customFormat="1">
      <c r="A22" s="114" t="s">
        <v>44</v>
      </c>
      <c r="B22" s="115">
        <v>70</v>
      </c>
      <c r="C22" s="108">
        <v>7</v>
      </c>
      <c r="D22" s="136">
        <v>5</v>
      </c>
      <c r="E22" s="109">
        <f t="shared" si="0"/>
        <v>35</v>
      </c>
      <c r="F22" s="110">
        <f ref="F22:F24" t="shared" si="2">SUM(B22)*D22</f>
        <v>350</v>
      </c>
      <c r="G22" s="21"/>
      <c r="H22" s="62"/>
    </row>
    <row r="23">
      <c r="A23" s="6" t="s">
        <v>45</v>
      </c>
      <c r="B23" s="116">
        <v>70</v>
      </c>
      <c r="C23" s="108">
        <v>7</v>
      </c>
      <c r="D23" s="4"/>
      <c r="E23" s="109">
        <f t="shared" si="0"/>
        <v>0</v>
      </c>
      <c r="F23" s="110">
        <f t="shared" si="2"/>
        <v>0</v>
      </c>
      <c r="G23" s="21"/>
      <c r="H23" s="62"/>
    </row>
    <row r="24">
      <c r="A24" s="114" t="s">
        <v>46</v>
      </c>
      <c r="B24" s="116">
        <v>80</v>
      </c>
      <c r="C24" s="117">
        <v>9</v>
      </c>
      <c r="D24" s="4"/>
      <c r="E24" s="109">
        <f t="shared" si="0"/>
        <v>0</v>
      </c>
      <c r="F24" s="110">
        <f t="shared" si="2"/>
        <v>0</v>
      </c>
      <c r="G24" s="21"/>
      <c r="H24" s="62"/>
    </row>
    <row r="25">
      <c r="A25" s="7" t="s">
        <v>47</v>
      </c>
      <c r="B25" s="116">
        <v>100</v>
      </c>
      <c r="C25" s="118">
        <v>5.5</v>
      </c>
      <c r="D25" s="136">
        <v>55</v>
      </c>
      <c r="E25" s="137">
        <f t="shared" si="0"/>
        <v>302.5</v>
      </c>
      <c r="F25" s="21"/>
      <c r="G25" s="110">
        <f t="shared" si="1"/>
        <v>5500</v>
      </c>
      <c r="H25" s="62"/>
    </row>
    <row r="26">
      <c r="A26" s="119" t="s">
        <v>48</v>
      </c>
      <c r="B26" s="116">
        <v>100</v>
      </c>
      <c r="C26" s="118">
        <v>5.5</v>
      </c>
      <c r="D26" s="4"/>
      <c r="E26" s="109">
        <f t="shared" si="0"/>
        <v>0</v>
      </c>
      <c r="F26" s="21"/>
      <c r="G26" s="110">
        <f t="shared" si="1"/>
        <v>0</v>
      </c>
      <c r="H26" s="62"/>
    </row>
    <row r="27">
      <c r="A27" s="7" t="s">
        <v>49</v>
      </c>
      <c r="B27" s="116">
        <v>100</v>
      </c>
      <c r="C27" s="118">
        <v>5.5</v>
      </c>
      <c r="D27" s="4"/>
      <c r="E27" s="109">
        <f t="shared" si="0"/>
        <v>0</v>
      </c>
      <c r="F27" s="21"/>
      <c r="G27" s="110">
        <f t="shared" si="1"/>
        <v>0</v>
      </c>
      <c r="H27" s="62"/>
    </row>
    <row r="28">
      <c r="A28" s="119" t="s">
        <v>50</v>
      </c>
      <c r="B28" s="120">
        <v>110</v>
      </c>
      <c r="C28" s="121">
        <v>7</v>
      </c>
      <c r="D28" s="136">
        <v>8</v>
      </c>
      <c r="E28" s="109">
        <f t="shared" si="0"/>
        <v>56</v>
      </c>
      <c r="F28" s="110">
        <f>SUM(B28)*D28</f>
        <v>880</v>
      </c>
      <c r="G28" s="21"/>
      <c r="H28" s="62"/>
    </row>
    <row r="29">
      <c r="A29" s="119" t="s">
        <v>51</v>
      </c>
      <c r="B29" s="122">
        <v>80</v>
      </c>
      <c r="C29" s="121">
        <v>7</v>
      </c>
      <c r="D29" s="4"/>
      <c r="E29" s="109">
        <f t="shared" si="0"/>
        <v>0</v>
      </c>
      <c r="F29" s="110">
        <f ref="F29:F38" t="shared" si="3">SUM(B29)*D29</f>
        <v>0</v>
      </c>
      <c r="G29" s="21"/>
      <c r="H29" s="63"/>
    </row>
    <row r="30">
      <c r="A30" s="123" t="s">
        <v>52</v>
      </c>
      <c r="B30" s="122">
        <v>900</v>
      </c>
      <c r="C30" s="121">
        <v>100</v>
      </c>
      <c r="D30" s="4"/>
      <c r="E30" s="109">
        <f t="shared" si="0"/>
        <v>0</v>
      </c>
      <c r="F30" s="110">
        <f t="shared" si="3"/>
        <v>0</v>
      </c>
      <c r="G30" s="21"/>
      <c r="H30" s="5"/>
    </row>
    <row r="31">
      <c r="A31" s="114" t="s">
        <v>53</v>
      </c>
      <c r="B31" s="122">
        <v>80</v>
      </c>
      <c r="C31" s="121">
        <v>9</v>
      </c>
      <c r="D31" s="4"/>
      <c r="E31" s="109">
        <f t="shared" si="0"/>
        <v>0</v>
      </c>
      <c r="F31" s="110">
        <f t="shared" si="3"/>
        <v>0</v>
      </c>
      <c r="G31" s="21"/>
      <c r="H31" s="11"/>
    </row>
    <row r="32">
      <c r="A32" s="124" t="s">
        <v>54</v>
      </c>
      <c r="B32" s="122">
        <v>4000</v>
      </c>
      <c r="C32" s="121">
        <v>275</v>
      </c>
      <c r="D32" s="4"/>
      <c r="E32" s="109">
        <f t="shared" si="0"/>
        <v>0</v>
      </c>
      <c r="F32" s="110">
        <f t="shared" si="3"/>
        <v>0</v>
      </c>
      <c r="G32" s="21"/>
      <c r="H32" s="5"/>
    </row>
    <row r="33">
      <c r="A33" s="124" t="s">
        <v>55</v>
      </c>
      <c r="B33" s="122">
        <v>4000</v>
      </c>
      <c r="C33" s="121">
        <v>275</v>
      </c>
      <c r="D33" s="4"/>
      <c r="E33" s="109">
        <f t="shared" si="0"/>
        <v>0</v>
      </c>
      <c r="F33" s="110">
        <f t="shared" si="3"/>
        <v>0</v>
      </c>
      <c r="G33" s="21"/>
      <c r="H33" s="5"/>
    </row>
    <row r="34" s="24" customFormat="1">
      <c r="A34" s="126" t="s">
        <v>56</v>
      </c>
      <c r="B34" s="120">
        <v>1200</v>
      </c>
      <c r="C34" s="127">
        <v>80</v>
      </c>
      <c r="D34" s="13"/>
      <c r="E34" s="109">
        <f t="shared" si="0"/>
        <v>0</v>
      </c>
      <c r="F34" s="110">
        <f t="shared" si="3"/>
        <v>0</v>
      </c>
      <c r="G34" s="21"/>
      <c r="H34" s="14"/>
    </row>
    <row r="35" s="24" customFormat="1">
      <c r="A35" s="128" t="s">
        <v>57</v>
      </c>
      <c r="B35" s="120">
        <v>100</v>
      </c>
      <c r="C35" s="127">
        <v>15</v>
      </c>
      <c r="D35" s="13"/>
      <c r="E35" s="109">
        <f t="shared" si="0"/>
        <v>0</v>
      </c>
      <c r="F35" s="110">
        <f t="shared" si="3"/>
        <v>0</v>
      </c>
      <c r="G35" s="21"/>
      <c r="H35" s="14"/>
    </row>
    <row r="36" s="24" customFormat="1">
      <c r="A36" s="128" t="s">
        <v>58</v>
      </c>
      <c r="B36" s="120">
        <v>30</v>
      </c>
      <c r="C36" s="127">
        <v>8</v>
      </c>
      <c r="D36" s="13"/>
      <c r="E36" s="109">
        <f t="shared" si="0"/>
        <v>0</v>
      </c>
      <c r="F36" s="110">
        <f t="shared" si="3"/>
        <v>0</v>
      </c>
      <c r="G36" s="21"/>
      <c r="H36" s="14"/>
    </row>
    <row r="37" s="24" customFormat="1">
      <c r="A37" s="8" t="s">
        <v>83</v>
      </c>
      <c r="B37" s="9"/>
      <c r="C37" s="12"/>
      <c r="D37" s="13"/>
      <c r="E37" s="109">
        <f t="shared" si="0"/>
        <v>0</v>
      </c>
      <c r="F37" s="110">
        <f t="shared" si="3"/>
        <v>0</v>
      </c>
      <c r="G37" s="21"/>
      <c r="H37" s="14"/>
    </row>
    <row r="38">
      <c r="A38" s="8" t="s">
        <v>84</v>
      </c>
      <c r="B38" s="9"/>
      <c r="C38" s="12"/>
      <c r="D38" s="13"/>
      <c r="E38" s="109">
        <f t="shared" si="0"/>
        <v>0</v>
      </c>
      <c r="F38" s="110">
        <f t="shared" si="3"/>
        <v>0</v>
      </c>
      <c r="G38" s="21"/>
      <c r="H38" s="14"/>
    </row>
    <row r="39">
      <c r="A39" s="45" t="s">
        <v>60</v>
      </c>
      <c r="B39" s="46"/>
      <c r="C39" s="46"/>
      <c r="D39" s="46"/>
      <c r="E39" s="46"/>
      <c r="F39" s="46"/>
      <c r="G39" s="46"/>
      <c r="H39" s="46"/>
    </row>
    <row r="40">
      <c r="A40" s="129" t="s">
        <v>61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62</v>
      </c>
      <c r="D41" s="59"/>
      <c r="E41" s="137">
        <f>SUM(E13:E35)</f>
        <v>960.5</v>
      </c>
      <c r="F41" s="10" t="s">
        <v>63</v>
      </c>
      <c r="G41" s="22" t="s">
        <v>64</v>
      </c>
      <c r="H41" s="58"/>
    </row>
    <row r="42">
      <c r="A42" s="58"/>
      <c r="B42" s="26"/>
      <c r="C42" s="60" t="s">
        <v>65</v>
      </c>
      <c r="D42" s="61"/>
      <c r="E42" s="139">
        <f>E41*0.25</f>
        <v>240.125</v>
      </c>
      <c r="F42" s="110">
        <f>SUM(F21)+F22+F23+F24+F36+F28+F29+F30+F31+F32+F33+N33+F34+F35+F37</f>
        <v>1580</v>
      </c>
      <c r="G42" s="131">
        <f>SUM(G13:G38)</f>
        <v>24800</v>
      </c>
      <c r="H42" s="58"/>
    </row>
    <row r="43">
      <c r="A43" s="58"/>
      <c r="B43" s="26"/>
      <c r="C43" s="60" t="s">
        <v>66</v>
      </c>
      <c r="D43" s="61"/>
      <c r="E43" s="137">
        <f>E41+E42</f>
        <v>1200.625</v>
      </c>
      <c r="F43" s="23"/>
      <c r="G43" s="23"/>
      <c r="H43" s="58"/>
    </row>
    <row r="44" ht="15.75">
      <c r="A44" s="132" t="s">
        <v>67</v>
      </c>
      <c r="B44" s="47"/>
      <c r="C44" s="48"/>
      <c r="D44" s="48"/>
      <c r="E44" s="49"/>
      <c r="F44" s="49"/>
      <c r="G44" s="49"/>
      <c r="H44" s="49"/>
    </row>
    <row r="45" ht="15.75">
      <c r="A45" s="132" t="s">
        <v>68</v>
      </c>
      <c r="B45" s="47"/>
      <c r="C45" s="50"/>
      <c r="D45" s="50"/>
      <c r="E45" s="51"/>
      <c r="F45" s="51"/>
      <c r="G45" s="51"/>
      <c r="H45" s="51"/>
    </row>
    <row r="46" ht="31.5">
      <c r="A46" s="52" t="s">
        <v>69</v>
      </c>
      <c r="B46" s="54"/>
      <c r="C46" s="55" t="s">
        <v>70</v>
      </c>
      <c r="D46" s="56"/>
      <c r="E46" s="53"/>
      <c r="F46" s="53"/>
      <c r="G46" s="53"/>
      <c r="H46" s="53"/>
    </row>
    <row r="47">
      <c r="A47" s="57"/>
      <c r="B47" s="57"/>
      <c r="C47" s="57"/>
      <c r="D47" s="57"/>
      <c r="E47" s="57"/>
      <c r="F47" s="57"/>
      <c r="G47" s="57"/>
      <c r="H47" s="57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Aneta Gozdan-Møller</cp:lastModifiedBy>
  <cp:lastPrinted>2024-06-07T09:50:34Z</cp:lastPrinted>
  <dcterms:created xsi:type="dcterms:W3CDTF">2017-12-04T10:07:23Z</dcterms:created>
  <dcterms:modified xsi:type="dcterms:W3CDTF">2024-06-07T09:53:01Z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