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ab Notebooks\data\"/>
    </mc:Choice>
  </mc:AlternateContent>
  <xr:revisionPtr revIDLastSave="0" documentId="13_ncr:1_{500573A7-D8A9-4320-8D37-6549276519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i" sheetId="1" r:id="rId1"/>
    <sheet name="week_prod" sheetId="5" r:id="rId2"/>
    <sheet name="Sheet2" sheetId="6" r:id="rId3"/>
    <sheet name="Konverteshanai" sheetId="7" r:id="rId4"/>
  </sheets>
  <calcPr calcId="191029" iterateDelta="1E-4"/>
  <pivotCaches>
    <pivotCache cacheId="0" r:id="rId5"/>
  </pivotCaches>
</workbook>
</file>

<file path=xl/calcChain.xml><?xml version="1.0" encoding="utf-8"?>
<calcChain xmlns="http://schemas.openxmlformats.org/spreadsheetml/2006/main">
  <c r="E2" i="1" l="1"/>
  <c r="B10" i="1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2" i="5"/>
  <c r="B1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" i="1"/>
  <c r="AF73" i="1" l="1"/>
  <c r="AF79" i="1"/>
  <c r="AF78" i="1"/>
  <c r="AF77" i="1"/>
  <c r="AF76" i="1"/>
  <c r="AF75" i="1"/>
  <c r="AF74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 l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9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B14" i="1" l="1"/>
  <c r="E3" i="1" l="1"/>
  <c r="B15" i="1"/>
  <c r="B22" i="1" s="1"/>
  <c r="B9" i="1"/>
  <c r="B16" i="1" s="1"/>
  <c r="B13" i="1"/>
  <c r="B20" i="1" s="1"/>
  <c r="B11" i="1"/>
  <c r="B18" i="1" s="1"/>
  <c r="E57" i="1"/>
  <c r="E58" i="1" s="1"/>
  <c r="B21" i="1"/>
  <c r="B28" i="1" s="1"/>
  <c r="B19" i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AE2" i="1" l="1"/>
  <c r="AE3" i="1"/>
  <c r="E4" i="1"/>
  <c r="B34" i="1"/>
  <c r="B35" i="1"/>
  <c r="B42" i="1" s="1"/>
  <c r="B49" i="1" s="1"/>
  <c r="B56" i="1" s="1"/>
  <c r="B27" i="1"/>
  <c r="B23" i="1"/>
  <c r="B30" i="1" s="1"/>
  <c r="B29" i="1"/>
  <c r="B36" i="1" s="1"/>
  <c r="E59" i="1"/>
  <c r="E60" i="1" s="1"/>
  <c r="B25" i="1"/>
  <c r="B32" i="1" s="1"/>
  <c r="E61" i="1" l="1"/>
  <c r="E62" i="1" s="1"/>
  <c r="B43" i="1"/>
  <c r="B50" i="1" s="1"/>
  <c r="B63" i="1"/>
  <c r="B70" i="1" s="1"/>
  <c r="B37" i="1"/>
  <c r="B44" i="1" s="1"/>
  <c r="B39" i="1"/>
  <c r="B46" i="1" s="1"/>
  <c r="AE4" i="1"/>
  <c r="E5" i="1"/>
  <c r="B41" i="1"/>
  <c r="B48" i="1" s="1"/>
  <c r="B77" i="1" l="1"/>
  <c r="B84" i="1" s="1"/>
  <c r="B55" i="1"/>
  <c r="B62" i="1" s="1"/>
  <c r="B57" i="1"/>
  <c r="B64" i="1" s="1"/>
  <c r="B51" i="1"/>
  <c r="B58" i="1" s="1"/>
  <c r="B53" i="1"/>
  <c r="B60" i="1" s="1"/>
  <c r="E63" i="1"/>
  <c r="E64" i="1" s="1"/>
  <c r="E65" i="1" s="1"/>
  <c r="E66" i="1" s="1"/>
  <c r="AE5" i="1"/>
  <c r="E6" i="1"/>
  <c r="E67" i="1" l="1"/>
  <c r="E68" i="1" s="1"/>
  <c r="B65" i="1"/>
  <c r="B72" i="1" s="1"/>
  <c r="B71" i="1"/>
  <c r="B78" i="1" s="1"/>
  <c r="B69" i="1"/>
  <c r="B76" i="1" s="1"/>
  <c r="B67" i="1"/>
  <c r="B74" i="1" s="1"/>
  <c r="B91" i="1"/>
  <c r="B98" i="1" s="1"/>
  <c r="B105" i="1" s="1"/>
  <c r="B112" i="1" s="1"/>
  <c r="B119" i="1" s="1"/>
  <c r="B126" i="1" s="1"/>
  <c r="E7" i="1"/>
  <c r="AE6" i="1"/>
  <c r="B85" i="1" l="1"/>
  <c r="B92" i="1" s="1"/>
  <c r="B83" i="1"/>
  <c r="B90" i="1" s="1"/>
  <c r="B133" i="1"/>
  <c r="B140" i="1" s="1"/>
  <c r="B79" i="1"/>
  <c r="B86" i="1" s="1"/>
  <c r="B81" i="1"/>
  <c r="B88" i="1" s="1"/>
  <c r="E69" i="1"/>
  <c r="AE69" i="1" s="1"/>
  <c r="E8" i="1"/>
  <c r="AE7" i="1"/>
  <c r="B147" i="1" l="1"/>
  <c r="B154" i="1" s="1"/>
  <c r="B93" i="1"/>
  <c r="B100" i="1" s="1"/>
  <c r="B97" i="1"/>
  <c r="B104" i="1" s="1"/>
  <c r="B95" i="1"/>
  <c r="B102" i="1" s="1"/>
  <c r="B99" i="1"/>
  <c r="B106" i="1" s="1"/>
  <c r="E70" i="1"/>
  <c r="E71" i="1" s="1"/>
  <c r="E72" i="1" s="1"/>
  <c r="E9" i="1"/>
  <c r="AE8" i="1"/>
  <c r="B109" i="1" l="1"/>
  <c r="B116" i="1" s="1"/>
  <c r="B111" i="1"/>
  <c r="B118" i="1" s="1"/>
  <c r="B107" i="1"/>
  <c r="B114" i="1" s="1"/>
  <c r="B113" i="1"/>
  <c r="B120" i="1" s="1"/>
  <c r="B161" i="1"/>
  <c r="B168" i="1" s="1"/>
  <c r="E10" i="1"/>
  <c r="AE9" i="1"/>
  <c r="E73" i="1"/>
  <c r="E74" i="1" s="1"/>
  <c r="B121" i="1" l="1"/>
  <c r="B128" i="1" s="1"/>
  <c r="E75" i="1"/>
  <c r="E76" i="1" s="1"/>
  <c r="B127" i="1"/>
  <c r="B134" i="1" s="1"/>
  <c r="B125" i="1"/>
  <c r="B132" i="1" s="1"/>
  <c r="B175" i="1"/>
  <c r="B182" i="1" s="1"/>
  <c r="B123" i="1"/>
  <c r="B130" i="1" s="1"/>
  <c r="E11" i="1"/>
  <c r="AE10" i="1"/>
  <c r="B139" i="1" l="1"/>
  <c r="B146" i="1" s="1"/>
  <c r="E77" i="1"/>
  <c r="E78" i="1" s="1"/>
  <c r="E79" i="1" s="1"/>
  <c r="B141" i="1"/>
  <c r="B148" i="1" s="1"/>
  <c r="B137" i="1"/>
  <c r="B144" i="1" s="1"/>
  <c r="B189" i="1"/>
  <c r="B196" i="1" s="1"/>
  <c r="B203" i="1" s="1"/>
  <c r="B210" i="1" s="1"/>
  <c r="B135" i="1"/>
  <c r="B142" i="1" s="1"/>
  <c r="E12" i="1"/>
  <c r="AE11" i="1"/>
  <c r="B151" i="1" l="1"/>
  <c r="B158" i="1" s="1"/>
  <c r="B155" i="1"/>
  <c r="B162" i="1" s="1"/>
  <c r="B149" i="1"/>
  <c r="B156" i="1" s="1"/>
  <c r="B217" i="1"/>
  <c r="B224" i="1" s="1"/>
  <c r="B153" i="1"/>
  <c r="B160" i="1" s="1"/>
  <c r="E13" i="1"/>
  <c r="AE12" i="1"/>
  <c r="B163" i="1" l="1"/>
  <c r="B170" i="1" s="1"/>
  <c r="B231" i="1"/>
  <c r="B238" i="1" s="1"/>
  <c r="B169" i="1"/>
  <c r="B176" i="1" s="1"/>
  <c r="B167" i="1"/>
  <c r="B174" i="1" s="1"/>
  <c r="B165" i="1"/>
  <c r="B172" i="1" s="1"/>
  <c r="E14" i="1"/>
  <c r="AE13" i="1"/>
  <c r="B181" i="1" l="1"/>
  <c r="B188" i="1" s="1"/>
  <c r="B183" i="1"/>
  <c r="B190" i="1" s="1"/>
  <c r="B245" i="1"/>
  <c r="B252" i="1" s="1"/>
  <c r="B259" i="1" s="1"/>
  <c r="B179" i="1"/>
  <c r="B186" i="1" s="1"/>
  <c r="B177" i="1"/>
  <c r="B184" i="1" s="1"/>
  <c r="AE14" i="1"/>
  <c r="E15" i="1"/>
  <c r="B197" i="1" l="1"/>
  <c r="B204" i="1" s="1"/>
  <c r="B193" i="1"/>
  <c r="B200" i="1" s="1"/>
  <c r="E16" i="1"/>
  <c r="AE15" i="1"/>
  <c r="B191" i="1"/>
  <c r="B198" i="1" s="1"/>
  <c r="B195" i="1"/>
  <c r="B202" i="1" s="1"/>
  <c r="B209" i="1" l="1"/>
  <c r="B216" i="1" s="1"/>
  <c r="B207" i="1"/>
  <c r="B214" i="1" s="1"/>
  <c r="B205" i="1"/>
  <c r="B212" i="1" s="1"/>
  <c r="B211" i="1"/>
  <c r="B218" i="1" s="1"/>
  <c r="E17" i="1"/>
  <c r="AE16" i="1"/>
  <c r="B225" i="1" l="1"/>
  <c r="B232" i="1" s="1"/>
  <c r="B219" i="1"/>
  <c r="B226" i="1" s="1"/>
  <c r="B221" i="1"/>
  <c r="B228" i="1" s="1"/>
  <c r="B223" i="1"/>
  <c r="B230" i="1" s="1"/>
  <c r="E18" i="1"/>
  <c r="AE17" i="1"/>
  <c r="B237" i="1" l="1"/>
  <c r="B244" i="1" s="1"/>
  <c r="B235" i="1"/>
  <c r="B242" i="1" s="1"/>
  <c r="B233" i="1"/>
  <c r="B240" i="1" s="1"/>
  <c r="B239" i="1"/>
  <c r="B26" i="1" s="1"/>
  <c r="B33" i="1" s="1"/>
  <c r="B40" i="1" s="1"/>
  <c r="E19" i="1"/>
  <c r="AE18" i="1"/>
  <c r="B247" i="1" l="1"/>
  <c r="B254" i="1" s="1"/>
  <c r="B261" i="1" s="1"/>
  <c r="B251" i="1"/>
  <c r="B258" i="1" s="1"/>
  <c r="B246" i="1"/>
  <c r="B249" i="1"/>
  <c r="B256" i="1" s="1"/>
  <c r="B47" i="1"/>
  <c r="B54" i="1" s="1"/>
  <c r="AE19" i="1"/>
  <c r="E20" i="1"/>
  <c r="B61" i="1" l="1"/>
  <c r="B68" i="1" s="1"/>
  <c r="B75" i="1" s="1"/>
  <c r="B82" i="1" s="1"/>
  <c r="E21" i="1"/>
  <c r="AE20" i="1"/>
  <c r="B253" i="1"/>
  <c r="B260" i="1" s="1"/>
  <c r="B89" i="1" l="1"/>
  <c r="B96" i="1" s="1"/>
  <c r="AE21" i="1"/>
  <c r="E22" i="1"/>
  <c r="B103" i="1" l="1"/>
  <c r="B110" i="1" s="1"/>
  <c r="AE22" i="1"/>
  <c r="E23" i="1"/>
  <c r="B117" i="1" l="1"/>
  <c r="B124" i="1" s="1"/>
  <c r="E24" i="1"/>
  <c r="AE23" i="1"/>
  <c r="B131" i="1" l="1"/>
  <c r="B138" i="1" s="1"/>
  <c r="E25" i="1"/>
  <c r="AE24" i="1"/>
  <c r="B145" i="1" l="1"/>
  <c r="B152" i="1" s="1"/>
  <c r="AE25" i="1"/>
  <c r="E26" i="1"/>
  <c r="B159" i="1" l="1"/>
  <c r="B166" i="1" s="1"/>
  <c r="B173" i="1" s="1"/>
  <c r="B180" i="1" s="1"/>
  <c r="E27" i="1"/>
  <c r="AE26" i="1"/>
  <c r="B187" i="1" l="1"/>
  <c r="B194" i="1" s="1"/>
  <c r="AE27" i="1"/>
  <c r="E28" i="1"/>
  <c r="B201" i="1" l="1"/>
  <c r="B208" i="1" s="1"/>
  <c r="AE28" i="1"/>
  <c r="E29" i="1"/>
  <c r="B215" i="1" l="1"/>
  <c r="B222" i="1" s="1"/>
  <c r="E30" i="1"/>
  <c r="AE29" i="1"/>
  <c r="B229" i="1" l="1"/>
  <c r="B236" i="1" s="1"/>
  <c r="E31" i="1"/>
  <c r="AE30" i="1"/>
  <c r="B243" i="1" l="1"/>
  <c r="B250" i="1" s="1"/>
  <c r="B257" i="1" s="1"/>
  <c r="E32" i="1"/>
  <c r="AE31" i="1"/>
  <c r="E33" i="1" l="1"/>
  <c r="AE32" i="1"/>
  <c r="AE33" i="1" l="1"/>
  <c r="E34" i="1"/>
  <c r="E35" i="1" l="1"/>
  <c r="AE34" i="1"/>
  <c r="AE35" i="1" l="1"/>
  <c r="E36" i="1"/>
  <c r="E37" i="1" l="1"/>
  <c r="AE36" i="1"/>
  <c r="AE37" i="1" l="1"/>
  <c r="E38" i="1"/>
  <c r="E39" i="1" l="1"/>
  <c r="AE38" i="1"/>
  <c r="AE39" i="1" l="1"/>
  <c r="E40" i="1"/>
  <c r="E41" i="1" l="1"/>
  <c r="AE40" i="1"/>
  <c r="AE41" i="1" l="1"/>
  <c r="E42" i="1"/>
  <c r="E43" i="1" l="1"/>
  <c r="AE42" i="1"/>
  <c r="AE43" i="1" l="1"/>
  <c r="E44" i="1"/>
  <c r="AE44" i="1" s="1"/>
  <c r="E45" i="1" l="1"/>
  <c r="AE45" i="1" l="1"/>
  <c r="E46" i="1"/>
  <c r="E47" i="1" l="1"/>
  <c r="AE46" i="1"/>
  <c r="E48" i="1" l="1"/>
  <c r="AE47" i="1"/>
  <c r="E49" i="1" l="1"/>
  <c r="AE48" i="1"/>
  <c r="AE49" i="1" l="1"/>
  <c r="E50" i="1"/>
  <c r="AE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Līga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Līga:</t>
        </r>
        <r>
          <rPr>
            <sz val="9"/>
            <color indexed="81"/>
            <rFont val="Tahoma"/>
            <charset val="1"/>
          </rPr>
          <t xml:space="preserve">
Pati pievienoju</t>
        </r>
      </text>
    </comment>
  </commentList>
</comments>
</file>

<file path=xl/sharedStrings.xml><?xml version="1.0" encoding="utf-8"?>
<sst xmlns="http://schemas.openxmlformats.org/spreadsheetml/2006/main" count="426" uniqueCount="164">
  <si>
    <t>Status</t>
  </si>
  <si>
    <t>Date</t>
  </si>
  <si>
    <t>Mortality (quantity)</t>
  </si>
  <si>
    <t>Feed on stock (kg)</t>
  </si>
  <si>
    <t>Feed deliveries (kg)</t>
  </si>
  <si>
    <t>Feed intake (kg)</t>
  </si>
  <si>
    <t>Body weight (g)</t>
  </si>
  <si>
    <t>Water intake - Day (L)</t>
  </si>
  <si>
    <t>Water intake - Night (L)</t>
  </si>
  <si>
    <t>Water intake (L)</t>
  </si>
  <si>
    <t>Light intensity (lx)</t>
  </si>
  <si>
    <t>Light - time (h)</t>
  </si>
  <si>
    <t>Outdoor temperature (℃)</t>
  </si>
  <si>
    <t>Electricity (kWh)</t>
  </si>
  <si>
    <t>Relative humidity</t>
  </si>
  <si>
    <t>Done</t>
  </si>
  <si>
    <t>Egg quantity - 
Total</t>
  </si>
  <si>
    <t>Egg quantity - 
1st class</t>
  </si>
  <si>
    <t>Egg quantity - 
C class</t>
  </si>
  <si>
    <t>Egg quantity - 
S</t>
  </si>
  <si>
    <t>Egg quantity - 
M</t>
  </si>
  <si>
    <t>Egg quantity - 
B class</t>
  </si>
  <si>
    <t>Egg quantity - 
L</t>
  </si>
  <si>
    <t>Egg quantity - 
XL</t>
  </si>
  <si>
    <t>Average egg weight g</t>
  </si>
  <si>
    <t>Number of hens</t>
  </si>
  <si>
    <t>Indoor temperature
- Minimum (℃) first floor</t>
  </si>
  <si>
    <t>Indoor temperature
- Maximum (℃) 8th floor</t>
  </si>
  <si>
    <t>Actual laying rate, %</t>
  </si>
  <si>
    <t>FCR</t>
  </si>
  <si>
    <t>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</si>
  <si>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</si>
  <si>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</si>
  <si>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</si>
  <si>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</si>
  <si>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</si>
  <si>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</si>
  <si>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</si>
  <si>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</si>
  <si>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</si>
  <si>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</si>
  <si>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</si>
  <si>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</si>
  <si>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</si>
  <si>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</si>
  <si>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</si>
  <si>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</si>
  <si>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</si>
  <si>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</si>
  <si>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</si>
  <si>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</si>
  <si>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</si>
  <si>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1.07.2021</t>
  </si>
  <si>
    <t>2.07.2021</t>
  </si>
  <si>
    <t>3.07.2021</t>
  </si>
  <si>
    <t>4.07.2021</t>
  </si>
  <si>
    <t>5.07.2021</t>
  </si>
  <si>
    <t>6.07.2021</t>
  </si>
  <si>
    <t>7.07.2021</t>
  </si>
  <si>
    <t>8.07.2021</t>
  </si>
  <si>
    <t>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</si>
  <si>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</si>
  <si>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</si>
  <si>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</si>
  <si>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</si>
  <si>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</si>
  <si>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</si>
  <si>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</si>
  <si>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</si>
  <si>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</si>
  <si>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</si>
  <si>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</si>
  <si>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</si>
  <si>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</si>
  <si>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</si>
  <si>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</si>
  <si>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</si>
  <si>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</si>
  <si>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</si>
  <si>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</si>
  <si>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</si>
  <si>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</si>
  <si>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</si>
  <si>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1.08.2021</t>
  </si>
  <si>
    <t>2.08.2021</t>
  </si>
  <si>
    <t>3.08.2021</t>
  </si>
  <si>
    <t>4.08.2021</t>
  </si>
  <si>
    <t>5.08.2021</t>
  </si>
  <si>
    <t>6.08.2021</t>
  </si>
  <si>
    <t>7.08.2021</t>
  </si>
  <si>
    <t>8.08.2021</t>
  </si>
  <si>
    <t>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</si>
  <si>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</si>
  <si>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</si>
  <si>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</si>
  <si>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</si>
  <si>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</si>
  <si>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</si>
  <si>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</si>
  <si>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</si>
  <si>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</si>
  <si>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</si>
  <si>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</si>
  <si>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</si>
  <si>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</si>
  <si>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</si>
  <si>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</si>
  <si>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</si>
  <si>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</si>
  <si>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</si>
  <si>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</si>
  <si>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</si>
  <si>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</si>
  <si>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</si>
  <si>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1.09.2021</t>
  </si>
  <si>
    <t>2.09.2021</t>
  </si>
  <si>
    <t>3.09.2021</t>
  </si>
  <si>
    <t>4.09.2021</t>
  </si>
  <si>
    <t>5.09.2021</t>
  </si>
  <si>
    <t>6.09.2021</t>
  </si>
  <si>
    <t>7.09.2021</t>
  </si>
  <si>
    <t>8.09.2021</t>
  </si>
  <si>
    <t>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</si>
  <si>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</si>
  <si>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</si>
  <si>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</si>
  <si>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</si>
  <si>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</si>
  <si>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</si>
  <si>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</si>
  <si>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</si>
  <si>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</si>
  <si>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</si>
  <si>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</si>
  <si>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</si>
  <si>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</si>
  <si>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</si>
  <si>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</si>
  <si>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</si>
  <si>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</si>
  <si>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</si>
  <si>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</si>
  <si>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</si>
  <si>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</si>
  <si>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1.10.2021</t>
  </si>
  <si>
    <t>2.10.2021</t>
  </si>
  <si>
    <t>3.10.2021</t>
  </si>
  <si>
    <t>4.10.2021</t>
  </si>
  <si>
    <t>5.10.2021</t>
  </si>
  <si>
    <t>6.10.2021</t>
  </si>
  <si>
    <t>7.10.2021</t>
  </si>
  <si>
    <t>8.10.2021</t>
  </si>
  <si>
    <t>Day</t>
  </si>
  <si>
    <t>week</t>
  </si>
  <si>
    <t>Row Labels</t>
  </si>
  <si>
    <t>(blank)</t>
  </si>
  <si>
    <t>Grand Total</t>
  </si>
  <si>
    <t>Average of Actual laying rate, %</t>
  </si>
  <si>
    <t>Average of Average egg weight g</t>
  </si>
  <si>
    <t>Average of FCR</t>
  </si>
  <si>
    <t>egg_prod</t>
  </si>
  <si>
    <t>egg_weight</t>
  </si>
  <si>
    <t>egg_prod_dalas</t>
  </si>
  <si>
    <t>Average Temperature 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</si>
</sst>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.##"/>
    <numFmt numFmtId="166" formatCode="#,##0.00&quot;%&quot;"/>
    <numFmt numFmtId="167" formatCode="0.000"/>
    <numFmt numFmtId="168" formatCode="0.0"/>
    <numFmt numFmtId="169" formatCode="#,##0.0&quot;%&quot;"/>
    <numFmt numFmtId="170" formatCode="yyyy/mm/dd"/>
  </numFmts>
  <fonts count="10" x14ac:knownFonts="1">
    <font>
      <sz val="10"/>
      <name val="Arial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164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166" fontId="1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4" fontId="1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3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8" fontId="2" fillId="4" borderId="1" xfId="0" applyNumberFormat="1" applyFon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169" fontId="4" fillId="2" borderId="0" xfId="0" applyNumberFormat="1" applyFont="1" applyFill="1" applyAlignment="1">
      <alignment horizontal="right" vertical="top" wrapText="1"/>
    </xf>
    <xf numFmtId="0" fontId="2" fillId="5" borderId="0" xfId="0" applyFont="1" applyFill="1"/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3" fontId="1" fillId="6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3" fontId="1" fillId="5" borderId="1" xfId="0" applyNumberFormat="1" applyFont="1" applyFill="1" applyBorder="1" applyAlignment="1">
      <alignment horizontal="left" vertical="top" wrapText="1"/>
    </xf>
    <xf numFmtId="2" fontId="2" fillId="5" borderId="1" xfId="0" applyNumberFormat="1" applyFont="1" applyFill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3" fontId="2" fillId="4" borderId="1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3" fontId="1" fillId="0" borderId="3" xfId="0" applyNumberFormat="1" applyFont="1" applyBorder="1" applyAlignment="1">
      <alignment horizontal="left" vertical="top" wrapText="1"/>
    </xf>
    <xf numFmtId="166" fontId="1" fillId="0" borderId="7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4" fontId="1" fillId="0" borderId="3" xfId="0" applyNumberFormat="1" applyFont="1" applyBorder="1" applyAlignment="1">
      <alignment horizontal="left" vertical="top" wrapText="1"/>
    </xf>
    <xf numFmtId="14" fontId="7" fillId="7" borderId="1" xfId="0" applyNumberFormat="1" applyFont="1" applyFill="1" applyBorder="1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 wrapText="1"/>
    </xf>
    <xf numFmtId="166" fontId="1" fillId="5" borderId="1" xfId="0" applyNumberFormat="1" applyFont="1" applyFill="1" applyBorder="1" applyAlignment="1">
      <alignment horizontal="left" vertical="top" wrapText="1"/>
    </xf>
    <xf numFmtId="3" fontId="2" fillId="5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 vertical="top" wrapText="1"/>
    </xf>
    <xf numFmtId="169" fontId="4" fillId="5" borderId="0" xfId="0" applyNumberFormat="1" applyFont="1" applyFill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14" fontId="3" fillId="3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/>
    </xf>
    <xf numFmtId="14" fontId="4" fillId="2" borderId="5" xfId="0" applyNumberFormat="1" applyFont="1" applyFill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horizontal="left"/>
    </xf>
    <xf numFmtId="170" fontId="1" fillId="2" borderId="1" xfId="0" applyNumberFormat="1" applyFont="1" applyFill="1" applyBorder="1" applyAlignment="1">
      <alignment horizontal="left" vertical="top" wrapText="1"/>
    </xf>
    <xf numFmtId="170" fontId="1" fillId="5" borderId="1" xfId="0" applyNumberFormat="1" applyFont="1" applyFill="1" applyBorder="1" applyAlignment="1">
      <alignment horizontal="left" vertical="top" wrapText="1"/>
    </xf>
    <xf numFmtId="170" fontId="1" fillId="0" borderId="1" xfId="0" applyNumberFormat="1" applyFont="1" applyBorder="1" applyAlignment="1">
      <alignment horizontal="left" vertical="top" wrapText="1"/>
    </xf>
    <xf numFmtId="170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week_prod!$C$1</c:f>
              <c:strCache>
                <c:ptCount val="1"/>
                <c:pt idx="0">
                  <c:v>egg_prod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week_prod!$C$2:$C$37</c:f>
              <c:numCache>
                <c:formatCode>General</c:formatCode>
                <c:ptCount val="36"/>
                <c:pt idx="0">
                  <c:v>1.539002341267999</c:v>
                </c:pt>
                <c:pt idx="1">
                  <c:v>30.436598394941079</c:v>
                </c:pt>
                <c:pt idx="2">
                  <c:v>49.494906174647156</c:v>
                </c:pt>
                <c:pt idx="3">
                  <c:v>70.990970509325024</c:v>
                </c:pt>
                <c:pt idx="4">
                  <c:v>86.728098897027891</c:v>
                </c:pt>
                <c:pt idx="5">
                  <c:v>93.087231901566739</c:v>
                </c:pt>
                <c:pt idx="6">
                  <c:v>89.880586015879018</c:v>
                </c:pt>
                <c:pt idx="7">
                  <c:v>82.569995789454978</c:v>
                </c:pt>
                <c:pt idx="8">
                  <c:v>68.411426137358305</c:v>
                </c:pt>
                <c:pt idx="9">
                  <c:v>71.554157415567957</c:v>
                </c:pt>
                <c:pt idx="10">
                  <c:v>78.067584564419022</c:v>
                </c:pt>
                <c:pt idx="11">
                  <c:v>84.303601584315047</c:v>
                </c:pt>
                <c:pt idx="12">
                  <c:v>85.609456968187402</c:v>
                </c:pt>
                <c:pt idx="13">
                  <c:v>88.047181512419357</c:v>
                </c:pt>
                <c:pt idx="14">
                  <c:v>89.25988859865582</c:v>
                </c:pt>
                <c:pt idx="15">
                  <c:v>84.311309668600416</c:v>
                </c:pt>
                <c:pt idx="16">
                  <c:v>77.61889643326478</c:v>
                </c:pt>
                <c:pt idx="17">
                  <c:v>90.174168187538285</c:v>
                </c:pt>
                <c:pt idx="18">
                  <c:v>92.235666633121667</c:v>
                </c:pt>
                <c:pt idx="19">
                  <c:v>92.01320985311564</c:v>
                </c:pt>
                <c:pt idx="20">
                  <c:v>91.280498984690652</c:v>
                </c:pt>
                <c:pt idx="21">
                  <c:v>91.488045609433698</c:v>
                </c:pt>
                <c:pt idx="22">
                  <c:v>89.882183967204895</c:v>
                </c:pt>
                <c:pt idx="23">
                  <c:v>94.880263947740005</c:v>
                </c:pt>
                <c:pt idx="24">
                  <c:v>90.945173703861727</c:v>
                </c:pt>
                <c:pt idx="25">
                  <c:v>91.702454544094053</c:v>
                </c:pt>
                <c:pt idx="26">
                  <c:v>94.57303816115936</c:v>
                </c:pt>
                <c:pt idx="27">
                  <c:v>93.840144332907499</c:v>
                </c:pt>
                <c:pt idx="28">
                  <c:v>94.295629154656808</c:v>
                </c:pt>
                <c:pt idx="29">
                  <c:v>95.432651654180063</c:v>
                </c:pt>
                <c:pt idx="30">
                  <c:v>92.765389947711213</c:v>
                </c:pt>
                <c:pt idx="31">
                  <c:v>92.54843174012872</c:v>
                </c:pt>
                <c:pt idx="32">
                  <c:v>91.781460219266563</c:v>
                </c:pt>
                <c:pt idx="33">
                  <c:v>92.257347402940127</c:v>
                </c:pt>
                <c:pt idx="34">
                  <c:v>93.444690443196762</c:v>
                </c:pt>
                <c:pt idx="35">
                  <c:v>78.695846359982141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3-4096-A90B-90B87F7B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56767"/>
        <c:axId val="1420612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week_prod!$A$1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week_prod!$A$2:$A$37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C3-4096-A90B-90B87F7B8E43}"/>
                  </c:ext>
                </c:extLst>
              </c15:ser>
            </c15:filteredLineSeries>
          </c:ext>
        </c:extLst>
      </c:lineChart>
      <c:catAx>
        <c:axId val="14227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12383"/>
        <c:crosses val="autoZero"/>
        <c:auto val="1"/>
        <c:lblAlgn val="ctr"/>
        <c:lblOffset val="100"/>
        <c:noMultiLvlLbl val="0"/>
      </c:catAx>
      <c:valAx>
        <c:axId val="14206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23</xdr:row>
      <xdr:rowOff>95250</xdr:rowOff>
    </xdr:from>
    <xdr:to>
      <xdr:col>22</xdr:col>
      <xdr:colOff>314325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AF93F-FCF5-1C1C-2EAC-F2B52236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īga" refreshedDate="44590.370750462964" createdVersion="4" refreshedVersion="4" minRefreshableVersion="3" recordCount="261" xr:uid="{00000000-000A-0000-FFFF-FFFF00000000}">
  <cacheSource type="worksheet">
    <worksheetSource ref="A1:AF261" sheet="Dati"/>
  </cacheSource>
  <cacheFields count="32">
    <cacheField name="Day" numFmtId="0">
      <sharedItems containsString="0" containsBlank="1" containsNumber="1" containsInteger="1" minValue="480" maxValue="610"/>
    </cacheField>
    <cacheField name="week" numFmtId="0">
      <sharedItems containsString="0" containsBlank="1" containsNumber="1" containsInteger="1" minValue="16" maxValue="53" count="39">
        <m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Status" numFmtId="0">
      <sharedItems containsBlank="1"/>
    </cacheField>
    <cacheField name="Date" numFmtId="0">
      <sharedItems containsDate="1" containsBlank="1" containsMixedTypes="1" minDate="2021-10-09T00:00:00" maxDate="2021-12-08T00:00:00"/>
    </cacheField>
    <cacheField name="Number of hens" numFmtId="0">
      <sharedItems containsSemiMixedTypes="0" containsString="0" containsNumber="1" containsInteger="1" minValue="107319" maxValue="147222"/>
    </cacheField>
    <cacheField name="Indoor temperature_x000a_- Minimum (℃) first floor" numFmtId="0">
      <sharedItems containsString="0" containsBlank="1" containsNumber="1" minValue="6" maxValue="32"/>
    </cacheField>
    <cacheField name="Indoor temperature_x000a_- Maximum (℃) 8th floor" numFmtId="0">
      <sharedItems containsString="0" containsBlank="1" containsNumber="1" minValue="8" maxValue="37"/>
    </cacheField>
    <cacheField name="Indoor temperature_x000a_- Average (℃) on computer" numFmtId="0">
      <sharedItems containsString="0" containsBlank="1" containsNumber="1" minValue="7" maxValue="33.5"/>
    </cacheField>
    <cacheField name="Outdoor temperature (℃)" numFmtId="0">
      <sharedItems containsString="0" containsBlank="1" containsNumber="1" minValue="-22" maxValue="294.89999999999998"/>
    </cacheField>
    <cacheField name="Relative humidity" numFmtId="0">
      <sharedItems containsString="0" containsBlank="1" containsNumber="1" containsInteger="1" minValue="49" maxValue="62"/>
    </cacheField>
    <cacheField name="Feed on stock (kg)" numFmtId="0">
      <sharedItems containsString="0" containsBlank="1" containsNumber="1" containsInteger="1" minValue="0" maxValue="97990"/>
    </cacheField>
    <cacheField name="Feed deliveries (kg)" numFmtId="0">
      <sharedItems containsString="0" containsBlank="1" containsNumber="1" containsInteger="1" minValue="0" maxValue="44138"/>
    </cacheField>
    <cacheField name="Feed intake (kg)" numFmtId="0">
      <sharedItems containsString="0" containsBlank="1" containsNumber="1" containsInteger="1" minValue="4005" maxValue="20534"/>
    </cacheField>
    <cacheField name="Water intake - Day (L)" numFmtId="0">
      <sharedItems containsString="0" containsBlank="1" containsNumber="1" containsInteger="1" minValue="4000" maxValue="29500"/>
    </cacheField>
    <cacheField name="Water intake - Night (L)" numFmtId="0">
      <sharedItems containsString="0" containsBlank="1" containsNumber="1" containsInteger="1" minValue="4000" maxValue="12000"/>
    </cacheField>
    <cacheField name="Water intake (L)" numFmtId="0">
      <sharedItems containsString="0" containsBlank="1" containsNumber="1" containsInteger="1" minValue="16000" maxValue="40500"/>
    </cacheField>
    <cacheField name="Mortality (quantity)" numFmtId="0">
      <sharedItems containsString="0" containsBlank="1" containsNumber="1" containsInteger="1" minValue="1" maxValue="220"/>
    </cacheField>
    <cacheField name="Egg quantity - _x000a_S" numFmtId="0">
      <sharedItems containsString="0" containsBlank="1" containsNumber="1" containsInteger="1" minValue="0" maxValue="88983"/>
    </cacheField>
    <cacheField name="Egg quantity - _x000a_M" numFmtId="0">
      <sharedItems containsString="0" containsBlank="1" containsNumber="1" containsInteger="1" minValue="0" maxValue="99435"/>
    </cacheField>
    <cacheField name="Egg quantity - _x000a_L" numFmtId="0">
      <sharedItems containsString="0" containsBlank="1" containsNumber="1" containsInteger="1" minValue="0" maxValue="82969"/>
    </cacheField>
    <cacheField name="Egg quantity - _x000a_XL" numFmtId="0">
      <sharedItems containsString="0" containsBlank="1" containsNumber="1" containsInteger="1" minValue="0" maxValue="3958"/>
    </cacheField>
    <cacheField name="Egg quantity - _x000a_B class" numFmtId="0">
      <sharedItems containsString="0" containsBlank="1" containsNumber="1" containsInteger="1" minValue="0" maxValue="17931"/>
    </cacheField>
    <cacheField name="Egg quantity - _x000a_C class" numFmtId="0">
      <sharedItems containsString="0" containsBlank="1" containsNumber="1" containsInteger="1" minValue="0" maxValue="5155"/>
    </cacheField>
    <cacheField name="Egg quantity - _x000a_1st class" numFmtId="0">
      <sharedItems containsString="0" containsBlank="1" containsNumber="1" containsInteger="1" minValue="9863" maxValue="175076"/>
    </cacheField>
    <cacheField name="Egg quantity - _x000a_Total" numFmtId="0">
      <sharedItems containsString="0" containsBlank="1" containsNumber="1" containsInteger="1" minValue="0" maxValue="195823"/>
    </cacheField>
    <cacheField name="Average egg weight g" numFmtId="0">
      <sharedItems containsString="0" containsBlank="1" containsNumber="1" minValue="44.7" maxValue="64.989999999999995" count="201">
        <m/>
        <n v="44.7"/>
        <n v="45"/>
        <n v="46.2"/>
        <n v="47.3"/>
        <n v="48.3"/>
        <n v="49.2"/>
        <n v="49.7"/>
        <n v="50.3"/>
        <n v="50.4"/>
        <n v="50.6"/>
        <n v="50.9"/>
        <n v="51.2"/>
        <n v="50.8"/>
        <n v="51.8"/>
        <n v="52.1"/>
        <n v="52.6"/>
        <n v="52.9"/>
        <n v="53"/>
        <n v="53.6"/>
        <n v="54"/>
        <n v="53.9"/>
        <n v="54.1"/>
        <n v="54.2"/>
        <n v="54.5"/>
        <n v="54.7"/>
        <n v="55.2"/>
        <n v="55.8"/>
        <n v="56"/>
        <n v="56.4"/>
        <n v="55.6"/>
        <n v="57.3"/>
        <n v="57.1"/>
        <n v="56.9"/>
        <n v="56.47"/>
        <n v="56.52"/>
        <n v="56.35"/>
        <n v="56.28"/>
        <n v="55.14"/>
        <n v="55.68"/>
        <n v="64.989999999999995"/>
        <n v="56.63"/>
        <n v="55.54"/>
        <n v="64.709999999999994"/>
        <n v="54.95"/>
        <n v="55.55"/>
        <n v="55.28"/>
        <n v="55.81"/>
        <n v="55.09"/>
        <n v="55.37"/>
        <n v="56.95"/>
        <n v="54.09"/>
        <n v="56.06"/>
        <n v="55.31"/>
        <n v="55.21"/>
        <n v="55.7"/>
        <n v="55.93"/>
        <n v="55.74"/>
        <n v="56.91"/>
        <n v="56.61"/>
        <n v="57.64"/>
        <n v="57.78"/>
        <n v="57.52"/>
        <n v="56.75"/>
        <n v="56.25"/>
        <n v="56.59"/>
        <n v="56.56"/>
        <n v="55.89"/>
        <n v="56.38"/>
        <n v="56.31"/>
        <n v="56.14"/>
        <n v="55.69"/>
        <n v="56.16"/>
        <n v="55.86"/>
        <n v="55.76"/>
        <n v="56.03"/>
        <n v="56.12"/>
        <n v="55.92"/>
        <n v="56.44"/>
        <n v="56.32"/>
        <n v="56.41"/>
        <n v="55.94"/>
        <n v="56.67"/>
        <n v="56.54"/>
        <n v="56.27"/>
        <n v="55.96"/>
        <n v="57.05"/>
        <n v="56.89"/>
        <n v="57.15"/>
        <n v="57.12"/>
        <n v="57.14"/>
        <n v="57.32"/>
        <n v="58.05"/>
        <n v="58.61"/>
        <n v="58.17"/>
        <n v="58.21"/>
        <n v="57.62"/>
        <n v="57.88"/>
        <n v="58.1"/>
        <n v="57.84"/>
        <n v="58.25"/>
        <n v="57.95"/>
        <n v="57.93"/>
        <n v="58.04"/>
        <n v="58.12"/>
        <n v="57.85"/>
        <n v="57.87"/>
        <n v="57.98"/>
        <n v="58"/>
        <n v="58.19"/>
        <n v="58.08"/>
        <n v="58.18"/>
        <n v="58.28"/>
        <n v="58.51"/>
        <n v="58.73"/>
        <n v="58.87"/>
        <n v="58.97"/>
        <n v="58.92"/>
        <n v="59.18"/>
        <n v="59.3"/>
        <n v="59.66"/>
        <n v="59.8"/>
        <n v="59.5"/>
        <n v="60.1"/>
        <n v="60.08"/>
        <n v="60.02"/>
        <n v="60.16"/>
        <n v="60.37"/>
        <n v="60.54"/>
        <n v="60.82"/>
        <n v="60.52"/>
        <n v="60.92"/>
        <n v="60.87"/>
        <n v="61.05"/>
        <n v="61.45"/>
        <n v="61.66"/>
        <n v="61.62"/>
        <n v="61.74"/>
        <n v="61.76"/>
        <n v="61.75"/>
        <n v="61.97"/>
        <n v="61.98"/>
        <n v="62.98"/>
        <n v="62.05"/>
        <n v="62.15"/>
        <n v="62"/>
        <n v="62.23"/>
        <n v="62.19"/>
        <n v="62.39"/>
        <n v="62.64"/>
        <n v="62.5"/>
        <n v="62.56"/>
        <n v="62.67"/>
        <n v="62.78"/>
        <n v="62.94"/>
        <n v="62.97"/>
        <n v="63.04"/>
        <n v="62.99"/>
        <n v="62.96"/>
        <n v="62.85"/>
        <n v="63.08"/>
        <n v="62.89"/>
        <n v="62.81"/>
        <n v="62.24"/>
        <n v="63"/>
        <n v="63.3"/>
        <n v="63.27"/>
        <n v="63.38"/>
        <n v="63.66"/>
        <n v="63.5"/>
        <n v="63.39"/>
        <n v="63.67"/>
        <n v="63.61"/>
        <n v="63.71"/>
        <n v="63.74"/>
        <n v="63.79"/>
        <n v="63.56"/>
        <n v="63.47"/>
        <n v="63.65"/>
        <n v="63.72"/>
        <n v="63.73"/>
        <n v="63.81"/>
        <n v="63.75"/>
        <n v="63.86"/>
        <n v="63.88"/>
        <n v="64.05"/>
        <n v="64.17"/>
        <n v="64"/>
        <n v="64.2"/>
        <n v="64.28"/>
        <n v="64.349999999999994"/>
        <n v="64.5"/>
        <n v="64.400000000000006"/>
        <n v="64.3"/>
        <n v="64.150000000000006"/>
        <n v="64.27"/>
        <n v="64.099999999999994"/>
        <n v="64.260000000000005"/>
        <n v="64.45"/>
        <n v="64.569999999999993"/>
        <n v="64.25"/>
      </sharedItems>
    </cacheField>
    <cacheField name="Body weight (g)" numFmtId="0">
      <sharedItems containsString="0" containsBlank="1" containsNumber="1" containsInteger="1" minValue="1069" maxValue="1981"/>
    </cacheField>
    <cacheField name="Light intensity (lx)" numFmtId="0">
      <sharedItems containsString="0" containsBlank="1" containsNumber="1" containsInteger="1" minValue="5" maxValue="10"/>
    </cacheField>
    <cacheField name="Light - time (h)" numFmtId="0">
      <sharedItems containsString="0" containsBlank="1" containsNumber="1" minValue="10" maxValue="13"/>
    </cacheField>
    <cacheField name="Electricity (kWh)" numFmtId="0">
      <sharedItems containsNonDate="0" containsString="0" containsBlank="1"/>
    </cacheField>
    <cacheField name="Actual laying rate, %" numFmtId="0">
      <sharedItems containsString="0" containsBlank="1" containsNumber="1" minValue="0" maxValue="141.81542985016259"/>
    </cacheField>
    <cacheField name="FCR" numFmtId="0">
      <sharedItems containsString="0" containsBlank="1" containsNumber="1" minValue="1.2891281661596941" maxValue="20.948328356562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m/>
    <x v="0"/>
    <m/>
    <m/>
    <n v="108000"/>
    <m/>
    <m/>
    <m/>
    <m/>
    <m/>
    <m/>
    <m/>
    <m/>
    <m/>
    <m/>
    <m/>
    <m/>
    <m/>
    <m/>
    <m/>
    <m/>
    <m/>
    <m/>
    <m/>
    <m/>
    <x v="0"/>
    <m/>
    <m/>
    <m/>
    <m/>
    <m/>
    <m/>
  </r>
  <r>
    <n v="480"/>
    <x v="1"/>
    <s v="Done"/>
    <s v="2021.23.3"/>
    <n v="107949"/>
    <n v="6"/>
    <n v="8"/>
    <n v="7"/>
    <n v="-13.4"/>
    <n v="60"/>
    <n v="0"/>
    <n v="4005"/>
    <n v="4005"/>
    <n v="25000"/>
    <m/>
    <n v="25000"/>
    <n v="51"/>
    <m/>
    <m/>
    <m/>
    <m/>
    <m/>
    <m/>
    <m/>
    <m/>
    <x v="0"/>
    <n v="1069"/>
    <n v="8"/>
    <n v="10"/>
    <m/>
    <n v="0"/>
    <m/>
  </r>
  <r>
    <n v="481"/>
    <x v="1"/>
    <s v="Done"/>
    <s v="2021.24.3"/>
    <n v="107895"/>
    <n v="8"/>
    <n v="11"/>
    <n v="9.5"/>
    <n v="-10"/>
    <n v="60"/>
    <n v="0"/>
    <n v="32131"/>
    <n v="6400"/>
    <n v="24000"/>
    <n v="4000"/>
    <n v="28000"/>
    <n v="54"/>
    <m/>
    <m/>
    <m/>
    <m/>
    <m/>
    <m/>
    <m/>
    <m/>
    <x v="0"/>
    <n v="1069"/>
    <n v="8"/>
    <n v="10"/>
    <m/>
    <n v="0"/>
    <m/>
  </r>
  <r>
    <n v="480"/>
    <x v="1"/>
    <s v="Done"/>
    <s v="2021.25.3"/>
    <n v="107848"/>
    <n v="12"/>
    <n v="14"/>
    <n v="13"/>
    <n v="-1"/>
    <n v="58"/>
    <n v="0"/>
    <n v="0"/>
    <n v="6400"/>
    <n v="12000"/>
    <n v="6000"/>
    <n v="18000"/>
    <n v="47"/>
    <m/>
    <m/>
    <m/>
    <m/>
    <m/>
    <m/>
    <m/>
    <m/>
    <x v="0"/>
    <n v="1069"/>
    <n v="8"/>
    <n v="10"/>
    <m/>
    <n v="0"/>
    <m/>
  </r>
  <r>
    <n v="482"/>
    <x v="1"/>
    <s v="Done"/>
    <s v="2021.26.3"/>
    <n v="107790"/>
    <n v="14"/>
    <n v="17"/>
    <n v="15.5"/>
    <n v="-1"/>
    <n v="58"/>
    <n v="37009"/>
    <n v="24078"/>
    <n v="6400"/>
    <n v="12000"/>
    <n v="6000"/>
    <n v="18000"/>
    <n v="58"/>
    <m/>
    <m/>
    <m/>
    <m/>
    <m/>
    <m/>
    <m/>
    <m/>
    <x v="0"/>
    <n v="1069"/>
    <n v="8"/>
    <n v="10"/>
    <m/>
    <n v="0"/>
    <m/>
  </r>
  <r>
    <n v="480"/>
    <x v="1"/>
    <s v="Done"/>
    <s v="2021.27.3"/>
    <n v="107776"/>
    <n v="16"/>
    <n v="19"/>
    <n v="17.5"/>
    <n v="-2.5"/>
    <n v="56"/>
    <n v="30609"/>
    <n v="0"/>
    <n v="6400"/>
    <n v="4000"/>
    <n v="12000"/>
    <n v="16000"/>
    <n v="14"/>
    <m/>
    <m/>
    <m/>
    <m/>
    <m/>
    <m/>
    <m/>
    <m/>
    <x v="0"/>
    <n v="1069"/>
    <n v="8"/>
    <n v="10"/>
    <m/>
    <n v="0"/>
    <m/>
  </r>
  <r>
    <n v="483"/>
    <x v="1"/>
    <s v="Done"/>
    <s v="2021.28.3"/>
    <n v="107757"/>
    <n v="17"/>
    <n v="19"/>
    <n v="18"/>
    <n v="0.7"/>
    <n v="55"/>
    <n v="24209"/>
    <n v="0"/>
    <n v="6400"/>
    <n v="12000"/>
    <n v="5000"/>
    <n v="17000"/>
    <n v="19"/>
    <m/>
    <m/>
    <m/>
    <m/>
    <m/>
    <m/>
    <m/>
    <m/>
    <x v="0"/>
    <n v="1069"/>
    <n v="8"/>
    <n v="10"/>
    <m/>
    <n v="0"/>
    <m/>
  </r>
  <r>
    <n v="480"/>
    <x v="1"/>
    <s v="Done"/>
    <s v="2021.29.3"/>
    <n v="107739"/>
    <n v="17"/>
    <n v="19"/>
    <n v="18"/>
    <n v="-2.7"/>
    <n v="56"/>
    <n v="16299"/>
    <n v="7910"/>
    <m/>
    <n v="12000"/>
    <n v="6000"/>
    <n v="18000"/>
    <n v="18"/>
    <m/>
    <m/>
    <m/>
    <m/>
    <m/>
    <m/>
    <m/>
    <m/>
    <x v="0"/>
    <n v="1069"/>
    <n v="8"/>
    <n v="10"/>
    <m/>
    <n v="0"/>
    <m/>
  </r>
  <r>
    <n v="484"/>
    <x v="2"/>
    <s v="Done"/>
    <s v="2021.30.3"/>
    <n v="107733"/>
    <n v="17"/>
    <n v="20"/>
    <n v="18.5"/>
    <n v="4.5"/>
    <n v="56"/>
    <n v="36464"/>
    <n v="28075"/>
    <n v="7910"/>
    <n v="12000"/>
    <n v="6000"/>
    <n v="18000"/>
    <n v="6"/>
    <m/>
    <m/>
    <m/>
    <m/>
    <m/>
    <m/>
    <m/>
    <m/>
    <x v="0"/>
    <n v="1069"/>
    <n v="8"/>
    <n v="10"/>
    <m/>
    <n v="0"/>
    <m/>
  </r>
  <r>
    <n v="480"/>
    <x v="2"/>
    <s v="Done"/>
    <s v="2021.31.3"/>
    <n v="107726"/>
    <n v="18"/>
    <n v="21"/>
    <n v="19.5"/>
    <n v="6.3"/>
    <n v="55"/>
    <n v="27824"/>
    <n v="0"/>
    <n v="8640"/>
    <n v="12000"/>
    <n v="6000"/>
    <n v="18000"/>
    <n v="7"/>
    <m/>
    <m/>
    <m/>
    <m/>
    <m/>
    <m/>
    <m/>
    <m/>
    <x v="0"/>
    <n v="1069"/>
    <n v="8"/>
    <n v="10"/>
    <m/>
    <n v="0"/>
    <m/>
  </r>
  <r>
    <n v="485"/>
    <x v="2"/>
    <s v="Done"/>
    <s v="2021.1.4"/>
    <n v="107721"/>
    <n v="18"/>
    <n v="22.4"/>
    <n v="20.2"/>
    <n v="-0.2"/>
    <n v="56"/>
    <n v="28707"/>
    <n v="8011"/>
    <n v="9180"/>
    <n v="13000"/>
    <n v="6000"/>
    <n v="19000"/>
    <n v="5"/>
    <m/>
    <m/>
    <m/>
    <m/>
    <m/>
    <m/>
    <m/>
    <m/>
    <x v="0"/>
    <n v="1272"/>
    <n v="8"/>
    <n v="10.5"/>
    <m/>
    <n v="0"/>
    <m/>
  </r>
  <r>
    <n v="480"/>
    <x v="2"/>
    <s v="Done"/>
    <s v="2021.2.4"/>
    <n v="107717"/>
    <n v="18"/>
    <n v="21"/>
    <n v="19.5"/>
    <n v="-3.3"/>
    <n v="54"/>
    <n v="27538"/>
    <n v="0"/>
    <n v="10158"/>
    <n v="13000"/>
    <n v="6000"/>
    <n v="19000"/>
    <n v="4"/>
    <m/>
    <m/>
    <m/>
    <m/>
    <m/>
    <m/>
    <m/>
    <m/>
    <x v="0"/>
    <n v="1272"/>
    <n v="8"/>
    <n v="10.5"/>
    <m/>
    <n v="0"/>
    <m/>
  </r>
  <r>
    <n v="486"/>
    <x v="2"/>
    <s v="Done"/>
    <s v="2021.3.4"/>
    <n v="107713"/>
    <n v="18"/>
    <n v="23"/>
    <n v="20.5"/>
    <n v="-22"/>
    <n v="55"/>
    <n v="17380"/>
    <n v="24069"/>
    <n v="10260"/>
    <n v="13000"/>
    <n v="6000"/>
    <n v="19000"/>
    <n v="4"/>
    <m/>
    <m/>
    <m/>
    <m/>
    <m/>
    <m/>
    <m/>
    <m/>
    <x v="0"/>
    <n v="1272"/>
    <n v="8"/>
    <n v="10.5"/>
    <m/>
    <n v="0"/>
    <m/>
  </r>
  <r>
    <n v="480"/>
    <x v="2"/>
    <s v="Done"/>
    <s v="2021.4.4"/>
    <n v="107711"/>
    <n v="19"/>
    <n v="24"/>
    <n v="21.5"/>
    <n v="-2.2000000000000002"/>
    <n v="55"/>
    <n v="31189"/>
    <n v="0"/>
    <n v="10380"/>
    <n v="13000"/>
    <n v="6000"/>
    <n v="19000"/>
    <n v="2"/>
    <m/>
    <m/>
    <m/>
    <m/>
    <m/>
    <m/>
    <m/>
    <m/>
    <x v="0"/>
    <n v="1272"/>
    <n v="8"/>
    <n v="10.5"/>
    <m/>
    <n v="0"/>
    <m/>
  </r>
  <r>
    <n v="487"/>
    <x v="2"/>
    <s v="Done"/>
    <s v="2021.5.4"/>
    <n v="107710"/>
    <n v="19"/>
    <n v="24"/>
    <n v="21.5"/>
    <n v="-1.2"/>
    <n v="56"/>
    <n v="20800"/>
    <n v="0"/>
    <n v="10255"/>
    <n v="13000"/>
    <n v="6000"/>
    <n v="19000"/>
    <n v="1"/>
    <m/>
    <m/>
    <m/>
    <m/>
    <m/>
    <m/>
    <m/>
    <m/>
    <x v="0"/>
    <n v="1272"/>
    <n v="8"/>
    <n v="10.5"/>
    <m/>
    <n v="0"/>
    <m/>
  </r>
  <r>
    <n v="480"/>
    <x v="3"/>
    <s v="Done"/>
    <s v="2021.6.4"/>
    <n v="107708"/>
    <n v="19"/>
    <n v="22"/>
    <n v="20.5"/>
    <n v="-3.5"/>
    <n v="55"/>
    <n v="10545"/>
    <n v="16059"/>
    <n v="10350"/>
    <n v="13000"/>
    <n v="6000"/>
    <n v="19000"/>
    <n v="2"/>
    <m/>
    <m/>
    <m/>
    <m/>
    <m/>
    <m/>
    <m/>
    <m/>
    <x v="0"/>
    <n v="1272"/>
    <n v="8"/>
    <n v="10.5"/>
    <m/>
    <n v="0"/>
    <m/>
  </r>
  <r>
    <n v="488"/>
    <x v="3"/>
    <s v="Done"/>
    <s v="2021.7.4"/>
    <n v="107704"/>
    <n v="18"/>
    <n v="22"/>
    <n v="20"/>
    <n v="-4.4000000000000004"/>
    <n v="54"/>
    <n v="16250"/>
    <n v="24062"/>
    <n v="10152"/>
    <n v="14000"/>
    <n v="7000"/>
    <n v="21000"/>
    <n v="4"/>
    <m/>
    <m/>
    <m/>
    <m/>
    <m/>
    <m/>
    <m/>
    <m/>
    <x v="0"/>
    <n v="1272"/>
    <n v="8"/>
    <n v="10.5"/>
    <m/>
    <n v="0"/>
    <m/>
  </r>
  <r>
    <n v="480"/>
    <x v="3"/>
    <s v="Done"/>
    <s v="2021.8.4"/>
    <n v="107700"/>
    <n v="19"/>
    <n v="23"/>
    <n v="21"/>
    <n v="-2.7"/>
    <n v="53"/>
    <n v="30160"/>
    <n v="32119"/>
    <n v="10264"/>
    <n v="13000"/>
    <n v="7000"/>
    <n v="20000"/>
    <n v="4"/>
    <m/>
    <m/>
    <m/>
    <m/>
    <m/>
    <m/>
    <m/>
    <m/>
    <x v="0"/>
    <n v="1492"/>
    <n v="8"/>
    <n v="10.5"/>
    <m/>
    <n v="0"/>
    <m/>
  </r>
  <r>
    <n v="489"/>
    <x v="3"/>
    <s v="Done"/>
    <s v="2021.9.4"/>
    <n v="107695"/>
    <n v="18"/>
    <n v="22.5"/>
    <n v="20.25"/>
    <n v="-2.6"/>
    <n v="57"/>
    <n v="52014"/>
    <n v="16053"/>
    <n v="10864"/>
    <n v="14000"/>
    <n v="7000"/>
    <n v="21000"/>
    <n v="5"/>
    <n v="8560"/>
    <n v="1025"/>
    <n v="277"/>
    <n v="1"/>
    <n v="1230"/>
    <n v="509"/>
    <n v="9863"/>
    <n v="11602"/>
    <x v="1"/>
    <n v="1492"/>
    <n v="10"/>
    <n v="10.5"/>
    <m/>
    <n v="10.773016388875993"/>
    <n v="20.948328356562762"/>
  </r>
  <r>
    <n v="480"/>
    <x v="3"/>
    <s v="Done"/>
    <s v="2021.10.4"/>
    <n v="107692"/>
    <n v="18"/>
    <n v="23"/>
    <n v="20.5"/>
    <n v="-1.4"/>
    <n v="58"/>
    <n v="57203"/>
    <n v="0"/>
    <n v="10883"/>
    <n v="14000"/>
    <n v="6000"/>
    <n v="20000"/>
    <n v="3"/>
    <n v="0"/>
    <n v="0"/>
    <n v="0"/>
    <n v="0"/>
    <n v="0"/>
    <n v="0"/>
    <m/>
    <n v="0"/>
    <x v="0"/>
    <n v="1492"/>
    <n v="10"/>
    <n v="10.5"/>
    <m/>
    <n v="0"/>
    <m/>
  </r>
  <r>
    <n v="490"/>
    <x v="3"/>
    <s v="Done"/>
    <s v="2021.11.4"/>
    <n v="107687"/>
    <n v="17"/>
    <n v="22"/>
    <n v="19.5"/>
    <n v="-4.5"/>
    <n v="56"/>
    <n v="46320"/>
    <n v="0"/>
    <n v="10775"/>
    <n v="14000"/>
    <n v="7000"/>
    <n v="21000"/>
    <n v="5"/>
    <n v="0"/>
    <n v="0"/>
    <n v="0"/>
    <n v="0"/>
    <n v="0"/>
    <n v="0"/>
    <m/>
    <n v="0"/>
    <x v="0"/>
    <n v="1492"/>
    <n v="10"/>
    <n v="10.5"/>
    <m/>
    <n v="0"/>
    <m/>
  </r>
  <r>
    <n v="480"/>
    <x v="3"/>
    <s v="Done"/>
    <s v="2021.12.4"/>
    <n v="107683"/>
    <n v="18"/>
    <n v="23.5"/>
    <n v="20.75"/>
    <n v="4.2"/>
    <n v="55"/>
    <n v="35545"/>
    <n v="16063"/>
    <n v="10603"/>
    <n v="14000"/>
    <n v="7000"/>
    <n v="21000"/>
    <n v="4"/>
    <n v="0"/>
    <n v="0"/>
    <n v="0"/>
    <n v="0"/>
    <n v="0"/>
    <n v="0"/>
    <m/>
    <n v="0"/>
    <x v="0"/>
    <n v="1492"/>
    <n v="10"/>
    <n v="10.5"/>
    <m/>
    <n v="0"/>
    <m/>
  </r>
  <r>
    <n v="491"/>
    <x v="4"/>
    <s v="Done"/>
    <s v="2021.13.4"/>
    <n v="107681"/>
    <n v="18"/>
    <n v="24"/>
    <n v="21"/>
    <n v="3"/>
    <n v="55"/>
    <n v="41005"/>
    <n v="8009"/>
    <n v="9604"/>
    <n v="14000"/>
    <n v="7000"/>
    <n v="21000"/>
    <n v="2"/>
    <n v="39614"/>
    <n v="3120"/>
    <n v="1205"/>
    <n v="7"/>
    <n v="4260"/>
    <n v="857"/>
    <n v="43946"/>
    <n v="49063"/>
    <x v="2"/>
    <n v="1492"/>
    <n v="10"/>
    <n v="10.5"/>
    <m/>
    <n v="45.563284144835208"/>
    <n v="4.3099999999999996"/>
  </r>
  <r>
    <n v="480"/>
    <x v="4"/>
    <s v="Done"/>
    <s v="2021.14.4"/>
    <n v="107678"/>
    <n v="18"/>
    <n v="23"/>
    <n v="20.5"/>
    <n v="1.8"/>
    <n v="58"/>
    <n v="39410"/>
    <n v="12041"/>
    <n v="11371"/>
    <n v="14000"/>
    <n v="7000"/>
    <n v="21000"/>
    <n v="3"/>
    <n v="0"/>
    <n v="0"/>
    <n v="0"/>
    <n v="0"/>
    <n v="0"/>
    <n v="0"/>
    <m/>
    <n v="0"/>
    <x v="0"/>
    <n v="1492"/>
    <n v="10"/>
    <n v="10.5"/>
    <m/>
    <n v="0"/>
    <m/>
  </r>
  <r>
    <n v="492"/>
    <x v="4"/>
    <s v="Done"/>
    <s v="2021.15.4"/>
    <n v="107672"/>
    <n v="18"/>
    <n v="22"/>
    <n v="20"/>
    <n v="-0.5"/>
    <n v="56"/>
    <n v="40080"/>
    <n v="32097"/>
    <n v="12042"/>
    <n v="14000"/>
    <n v="7000"/>
    <n v="21000"/>
    <n v="6"/>
    <n v="0"/>
    <n v="0"/>
    <n v="0"/>
    <n v="0"/>
    <n v="0"/>
    <n v="0"/>
    <m/>
    <n v="0"/>
    <x v="0"/>
    <n v="1606"/>
    <n v="10"/>
    <n v="10.5"/>
    <m/>
    <n v="0"/>
    <m/>
  </r>
  <r>
    <n v="480"/>
    <x v="4"/>
    <s v="Done"/>
    <s v="2021.16.4"/>
    <n v="107670"/>
    <n v="18"/>
    <n v="24"/>
    <n v="21"/>
    <n v="4.2"/>
    <n v="56"/>
    <n v="60135"/>
    <n v="12023"/>
    <n v="12168"/>
    <n v="13000"/>
    <n v="7000"/>
    <n v="20000"/>
    <n v="2"/>
    <n v="63884"/>
    <n v="4715"/>
    <n v="748"/>
    <n v="4"/>
    <n v="4590"/>
    <n v="826"/>
    <n v="69351"/>
    <n v="74767"/>
    <x v="3"/>
    <n v="1606"/>
    <n v="10"/>
    <n v="10.5"/>
    <m/>
    <n v="69.440884183152235"/>
    <n v="3.52"/>
  </r>
  <r>
    <n v="493"/>
    <x v="4"/>
    <s v="Done"/>
    <s v="2021.17.4"/>
    <n v="107664"/>
    <n v="18"/>
    <n v="24"/>
    <n v="21"/>
    <n v="4.2"/>
    <n v="55"/>
    <n v="60000"/>
    <n v="0"/>
    <n v="10110"/>
    <n v="14000"/>
    <n v="7000"/>
    <n v="21000"/>
    <n v="6"/>
    <n v="0"/>
    <n v="0"/>
    <n v="0"/>
    <n v="0"/>
    <n v="0"/>
    <n v="0"/>
    <m/>
    <n v="0"/>
    <x v="0"/>
    <n v="1606"/>
    <n v="10"/>
    <n v="10.5"/>
    <m/>
    <n v="0"/>
    <m/>
  </r>
  <r>
    <n v="480"/>
    <x v="4"/>
    <s v="Done"/>
    <s v="2021.18.4"/>
    <n v="107653"/>
    <n v="18"/>
    <n v="21.8"/>
    <n v="19.899999999999999"/>
    <n v="4.3"/>
    <n v="56"/>
    <n v="49890"/>
    <n v="0"/>
    <n v="10480"/>
    <n v="15000"/>
    <n v="7000"/>
    <n v="22000"/>
    <n v="11"/>
    <n v="0"/>
    <n v="0"/>
    <n v="0"/>
    <n v="0"/>
    <n v="0"/>
    <n v="0"/>
    <m/>
    <n v="0"/>
    <x v="0"/>
    <n v="1606"/>
    <m/>
    <n v="10.5"/>
    <m/>
    <n v="0"/>
    <m/>
  </r>
  <r>
    <n v="494"/>
    <x v="4"/>
    <s v="Done"/>
    <s v="2021.19.4"/>
    <n v="107650"/>
    <n v="17.5"/>
    <n v="20.9"/>
    <n v="19.2"/>
    <n v="1.5"/>
    <n v="57"/>
    <n v="39410"/>
    <n v="8030"/>
    <n v="11370"/>
    <n v="14000"/>
    <n v="7000"/>
    <n v="21000"/>
    <n v="3"/>
    <n v="88983"/>
    <n v="8413"/>
    <n v="1492"/>
    <n v="5"/>
    <n v="5640"/>
    <n v="1020"/>
    <n v="98893"/>
    <n v="105553"/>
    <x v="4"/>
    <n v="1606"/>
    <n v="10"/>
    <n v="11"/>
    <m/>
    <n v="98.052020436600102"/>
    <n v="2.2799999999999998"/>
  </r>
  <r>
    <n v="480"/>
    <x v="5"/>
    <s v="Done"/>
    <s v="2021.20.4"/>
    <n v="107645"/>
    <n v="17"/>
    <n v="20.2"/>
    <n v="18.600000000000001"/>
    <n v="0.5"/>
    <n v="57"/>
    <n v="36070"/>
    <n v="20045"/>
    <n v="12430"/>
    <n v="14000"/>
    <n v="7000"/>
    <n v="21000"/>
    <n v="5"/>
    <n v="34301"/>
    <n v="4924"/>
    <n v="386"/>
    <n v="10"/>
    <n v="2220"/>
    <n v="449"/>
    <n v="39621"/>
    <n v="42290"/>
    <x v="5"/>
    <n v="1606"/>
    <n v="10"/>
    <n v="11"/>
    <m/>
    <n v="39.286543731710715"/>
    <n v="6.08"/>
  </r>
  <r>
    <n v="495"/>
    <x v="5"/>
    <s v="Done"/>
    <s v="2021.21.4"/>
    <n v="107640"/>
    <n v="18"/>
    <n v="21.6"/>
    <n v="19.8"/>
    <n v="-1.1000000000000001"/>
    <n v="56"/>
    <n v="43685"/>
    <n v="0"/>
    <n v="10815"/>
    <n v="15000"/>
    <n v="7000"/>
    <n v="22000"/>
    <n v="5"/>
    <n v="32772"/>
    <n v="9615"/>
    <n v="868"/>
    <n v="6"/>
    <n v="2010"/>
    <n v="654"/>
    <n v="43261"/>
    <n v="45925"/>
    <x v="6"/>
    <n v="1711"/>
    <n v="10"/>
    <n v="11"/>
    <m/>
    <n v="42.665366034931253"/>
    <n v="4.7864359971852304"/>
  </r>
  <r>
    <n v="480"/>
    <x v="5"/>
    <s v="Done"/>
    <s v="2021.22.4"/>
    <n v="107635"/>
    <n v="17"/>
    <n v="19.8"/>
    <n v="18.399999999999999"/>
    <m/>
    <n v="57"/>
    <n v="32870"/>
    <n v="20041"/>
    <n v="13081"/>
    <n v="15000"/>
    <n v="7000"/>
    <n v="22000"/>
    <n v="5"/>
    <n v="32850"/>
    <n v="13958"/>
    <n v="861"/>
    <n v="1"/>
    <n v="2040"/>
    <n v="390"/>
    <n v="47670"/>
    <n v="50100"/>
    <x v="6"/>
    <n v="1711"/>
    <n v="10"/>
    <n v="11"/>
    <m/>
    <n v="46.546197798113994"/>
    <n v="5.3068659429109264"/>
  </r>
  <r>
    <n v="496"/>
    <x v="5"/>
    <s v="Done"/>
    <s v="2021.23.4"/>
    <n v="107626"/>
    <n v="18"/>
    <n v="22"/>
    <n v="20"/>
    <n v="-0.5"/>
    <n v="56"/>
    <n v="39830"/>
    <n v="16035"/>
    <n v="12465"/>
    <n v="15000"/>
    <n v="7000"/>
    <n v="22000"/>
    <n v="9"/>
    <n v="36187"/>
    <n v="12857"/>
    <n v="954"/>
    <n v="4"/>
    <n v="2410"/>
    <n v="362"/>
    <n v="50002"/>
    <n v="52774"/>
    <x v="7"/>
    <n v="1711"/>
    <n v="10"/>
    <n v="11"/>
    <m/>
    <n v="49.034619887387805"/>
    <n v="4.752431670402907"/>
  </r>
  <r>
    <n v="480"/>
    <x v="5"/>
    <s v="Done"/>
    <s v="2021.24.4"/>
    <n v="107620"/>
    <n v="16"/>
    <n v="20"/>
    <n v="18"/>
    <n v="-0.5"/>
    <n v="57"/>
    <n v="43400"/>
    <n v="0"/>
    <n v="11255"/>
    <n v="16000"/>
    <n v="6000"/>
    <n v="22000"/>
    <n v="6"/>
    <n v="37607"/>
    <n v="14413"/>
    <n v="1866"/>
    <n v="113"/>
    <n v="2410"/>
    <n v="605"/>
    <n v="53999"/>
    <n v="57014"/>
    <x v="8"/>
    <n v="1711"/>
    <n v="10"/>
    <n v="11"/>
    <m/>
    <n v="52.977141795205348"/>
    <n v="3.9246054524921896"/>
  </r>
  <r>
    <n v="497"/>
    <x v="5"/>
    <s v="Done"/>
    <s v="2021.25.4"/>
    <n v="107616"/>
    <n v="18"/>
    <n v="23"/>
    <n v="20.5"/>
    <n v="-0.3"/>
    <n v="56"/>
    <n v="32145"/>
    <n v="0"/>
    <n v="11285"/>
    <n v="16000"/>
    <n v="7000"/>
    <n v="23000"/>
    <n v="4"/>
    <n v="39940"/>
    <n v="16516"/>
    <n v="1379"/>
    <n v="98"/>
    <n v="2410"/>
    <n v="470"/>
    <n v="57933"/>
    <n v="60813"/>
    <x v="9"/>
    <n v="1711"/>
    <n v="10"/>
    <n v="11"/>
    <m/>
    <n v="56.509255129348801"/>
    <n v="3.6819221245248577"/>
  </r>
  <r>
    <n v="480"/>
    <x v="5"/>
    <s v="Done"/>
    <s v="2021.26.4"/>
    <n v="107610"/>
    <n v="19"/>
    <n v="22"/>
    <n v="20.5"/>
    <n v="-0.4"/>
    <n v="55"/>
    <n v="20860"/>
    <n v="8036"/>
    <n v="11395"/>
    <n v="16000"/>
    <n v="7000"/>
    <n v="23000"/>
    <n v="6"/>
    <n v="40652"/>
    <n v="18713"/>
    <n v="1421"/>
    <n v="108"/>
    <n v="2610"/>
    <n v="465"/>
    <n v="60894"/>
    <n v="63969"/>
    <x v="10"/>
    <n v="1711"/>
    <n v="10"/>
    <n v="12"/>
    <m/>
    <n v="59.445218845832173"/>
    <n v="3.5204181472040834"/>
  </r>
  <r>
    <n v="498"/>
    <x v="6"/>
    <s v="Done"/>
    <s v="2021.27.4"/>
    <n v="107601"/>
    <n v="18"/>
    <n v="22"/>
    <n v="20"/>
    <n v="1.1000000000000001"/>
    <n v="54"/>
    <n v="17501"/>
    <n v="40084"/>
    <n v="12725"/>
    <n v="16000"/>
    <n v="7000"/>
    <n v="23000"/>
    <n v="9"/>
    <n v="41139"/>
    <n v="20552"/>
    <n v="1581"/>
    <n v="118"/>
    <n v="2760"/>
    <n v="519"/>
    <n v="63390"/>
    <n v="66669"/>
    <x v="11"/>
    <n v="1711"/>
    <n v="10"/>
    <n v="12"/>
    <m/>
    <n v="61.959461343296063"/>
    <n v="3.7498687545935891"/>
  </r>
  <r>
    <n v="480"/>
    <x v="6"/>
    <s v="Done"/>
    <s v="2021.28.4"/>
    <n v="107593"/>
    <n v="18"/>
    <n v="21"/>
    <n v="19.5"/>
    <n v="1.1000000000000001"/>
    <n v="54"/>
    <n v="44860"/>
    <n v="16031"/>
    <n v="13226"/>
    <n v="17000"/>
    <n v="7000"/>
    <n v="24000"/>
    <n v="8"/>
    <n v="40563"/>
    <n v="24066"/>
    <n v="1773"/>
    <n v="63"/>
    <n v="3270"/>
    <n v="574"/>
    <n v="66465"/>
    <n v="70309"/>
    <x v="12"/>
    <n v="1711"/>
    <n v="10"/>
    <n v="12"/>
    <m/>
    <n v="65.347188014090136"/>
    <n v="3.6740717760172945"/>
  </r>
  <r>
    <n v="499"/>
    <x v="6"/>
    <s v="Done"/>
    <s v="2021.29.4"/>
    <n v="107584"/>
    <n v="19"/>
    <n v="21"/>
    <n v="20"/>
    <n v="-0.3"/>
    <n v="56"/>
    <n v="47665"/>
    <n v="16030"/>
    <n v="13069"/>
    <n v="17000"/>
    <n v="7000"/>
    <n v="24000"/>
    <n v="9"/>
    <n v="49830"/>
    <n v="19441"/>
    <n v="1116"/>
    <n v="20"/>
    <n v="2670"/>
    <n v="420"/>
    <n v="70407"/>
    <n v="73497"/>
    <x v="7"/>
    <n v="1711"/>
    <n v="10"/>
    <n v="12"/>
    <m/>
    <n v="68.315920582986323"/>
    <n v="3.5778024474315036"/>
  </r>
  <r>
    <n v="480"/>
    <x v="6"/>
    <s v="Done"/>
    <s v="2021.30.4"/>
    <n v="107575"/>
    <n v="20"/>
    <n v="22"/>
    <n v="21"/>
    <n v="1"/>
    <n v="56"/>
    <n v="50626"/>
    <n v="16019"/>
    <n v="12680"/>
    <n v="17000"/>
    <n v="7000"/>
    <n v="24000"/>
    <n v="9"/>
    <n v="49911"/>
    <n v="21942"/>
    <n v="1244"/>
    <n v="69"/>
    <n v="2880"/>
    <n v="521"/>
    <n v="73166"/>
    <n v="76567"/>
    <x v="13"/>
    <n v="1711"/>
    <n v="10"/>
    <n v="12"/>
    <m/>
    <n v="71.175458982105511"/>
    <n v="3.2599723015476441"/>
  </r>
  <r>
    <n v="500"/>
    <x v="6"/>
    <s v="Done"/>
    <s v="2021.1.5"/>
    <n v="107565"/>
    <n v="20"/>
    <n v="22"/>
    <n v="21"/>
    <n v="-2.6"/>
    <n v="57"/>
    <n v="53965"/>
    <n v="0"/>
    <n v="11790"/>
    <n v="16000"/>
    <n v="7000"/>
    <n v="23000"/>
    <n v="10"/>
    <n v="40900"/>
    <n v="32968"/>
    <n v="1839"/>
    <n v="162"/>
    <n v="3480"/>
    <n v="518"/>
    <n v="75869"/>
    <n v="79867"/>
    <x v="14"/>
    <n v="1711"/>
    <n v="10"/>
    <n v="12"/>
    <m/>
    <n v="74.2499883791196"/>
    <n v="2.849815037577192"/>
  </r>
  <r>
    <n v="480"/>
    <x v="6"/>
    <s v="Done"/>
    <s v="2021.2.5"/>
    <n v="107557"/>
    <n v="21"/>
    <n v="23"/>
    <n v="22"/>
    <n v="-0.2"/>
    <n v="57"/>
    <n v="42175"/>
    <n v="0"/>
    <n v="11420"/>
    <n v="16000"/>
    <n v="7000"/>
    <n v="23000"/>
    <n v="8"/>
    <n v="40515"/>
    <n v="36503"/>
    <n v="1781"/>
    <n v="115"/>
    <n v="3480"/>
    <n v="694"/>
    <n v="78914"/>
    <n v="83088"/>
    <x v="15"/>
    <n v="1711"/>
    <n v="10"/>
    <n v="12"/>
    <m/>
    <n v="77.250202218358638"/>
    <n v="2.6380928409090489"/>
  </r>
  <r>
    <n v="501"/>
    <x v="6"/>
    <s v="Done"/>
    <s v="2021.3.5"/>
    <n v="107549"/>
    <n v="18"/>
    <n v="21"/>
    <n v="19.5"/>
    <n v="1.1000000000000001"/>
    <n v="56"/>
    <n v="30755"/>
    <n v="16039"/>
    <n v="12786"/>
    <n v="17000"/>
    <n v="7000"/>
    <n v="24000"/>
    <n v="8"/>
    <n v="38628"/>
    <n v="39398"/>
    <n v="1996"/>
    <n v="118"/>
    <n v="3400"/>
    <n v="1035"/>
    <n v="80140"/>
    <n v="84575"/>
    <x v="16"/>
    <n v="1711"/>
    <n v="10"/>
    <n v="12"/>
    <m/>
    <n v="78.638574045318876"/>
    <n v="2.874133584495953"/>
  </r>
  <r>
    <n v="480"/>
    <x v="7"/>
    <s v="Done"/>
    <s v="2021.4.5"/>
    <n v="107533"/>
    <n v="21"/>
    <n v="24"/>
    <n v="22.5"/>
    <n v="-0.6"/>
    <n v="55"/>
    <n v="34008"/>
    <n v="32052"/>
    <n v="13198"/>
    <n v="16000"/>
    <n v="7000"/>
    <n v="23000"/>
    <n v="16"/>
    <n v="37338"/>
    <n v="43132"/>
    <n v="2314"/>
    <n v="213"/>
    <n v="3200"/>
    <n v="430"/>
    <n v="82997"/>
    <n v="86627"/>
    <x v="17"/>
    <n v="1711"/>
    <n v="10"/>
    <n v="12"/>
    <m/>
    <n v="80.558526219858095"/>
    <n v="2.8800443628958026"/>
  </r>
  <r>
    <n v="502"/>
    <x v="7"/>
    <s v="Done"/>
    <s v="2021.5.5"/>
    <n v="107522"/>
    <n v="19"/>
    <n v="21"/>
    <n v="20"/>
    <n v="1.5"/>
    <n v="56"/>
    <n v="52862"/>
    <n v="16025"/>
    <n v="14105"/>
    <n v="17000"/>
    <n v="7000"/>
    <n v="24000"/>
    <n v="11"/>
    <n v="36671"/>
    <n v="46415"/>
    <n v="2211"/>
    <n v="103"/>
    <n v="5700"/>
    <n v="648"/>
    <n v="85400"/>
    <n v="91748"/>
    <x v="18"/>
    <n v="1711"/>
    <n v="10"/>
    <n v="13"/>
    <m/>
    <n v="85.329513959933777"/>
    <n v="2.9006853061832203"/>
  </r>
  <r>
    <n v="480"/>
    <x v="7"/>
    <s v="Done"/>
    <s v="2021.6.5"/>
    <n v="107501"/>
    <n v="20"/>
    <n v="23"/>
    <n v="21.5"/>
    <n v="3.6"/>
    <n v="53"/>
    <n v="54782"/>
    <n v="16010"/>
    <n v="13477"/>
    <n v="16000"/>
    <n v="7000"/>
    <n v="23000"/>
    <n v="21"/>
    <n v="25976"/>
    <n v="58366"/>
    <n v="3459"/>
    <n v="301"/>
    <n v="4080"/>
    <n v="607"/>
    <n v="88102"/>
    <n v="92789"/>
    <x v="19"/>
    <n v="1711"/>
    <n v="10"/>
    <n v="13"/>
    <m/>
    <n v="86.314545911200824"/>
    <n v="2.7097669676812886"/>
  </r>
  <r>
    <n v="503"/>
    <x v="7"/>
    <s v="Done"/>
    <s v="2021.7.5"/>
    <n v="107478"/>
    <n v="17"/>
    <n v="21"/>
    <n v="19"/>
    <n v="3.2"/>
    <n v="54"/>
    <n v="57315"/>
    <n v="12021"/>
    <n v="13436"/>
    <n v="16000"/>
    <n v="6000"/>
    <n v="22000"/>
    <n v="23"/>
    <n v="23681"/>
    <n v="63563"/>
    <n v="3210"/>
    <n v="340"/>
    <n v="3270"/>
    <n v="526"/>
    <n v="90794"/>
    <n v="94590"/>
    <x v="20"/>
    <n v="1711"/>
    <n v="10"/>
    <n v="13"/>
    <m/>
    <n v="88.008708759001848"/>
    <n v="2.6304558073243984"/>
  </r>
  <r>
    <n v="480"/>
    <x v="7"/>
    <s v="Done"/>
    <s v="2021.8.5"/>
    <n v="107457"/>
    <n v="21"/>
    <n v="24"/>
    <n v="22.5"/>
    <n v="0.4"/>
    <n v="53"/>
    <n v="55900"/>
    <n v="0"/>
    <n v="11155"/>
    <n v="16000"/>
    <n v="7000"/>
    <n v="23000"/>
    <n v="21"/>
    <n v="23711"/>
    <n v="64745"/>
    <n v="2872"/>
    <n v="130"/>
    <n v="3300"/>
    <n v="503"/>
    <n v="91458"/>
    <n v="95261"/>
    <x v="21"/>
    <n v="1711"/>
    <n v="10"/>
    <n v="13"/>
    <m/>
    <n v="88.650343858473619"/>
    <n v="2.1725294547180889"/>
  </r>
  <r>
    <n v="504"/>
    <x v="7"/>
    <s v="Done"/>
    <s v="2021.9.5"/>
    <n v="107433"/>
    <n v="21"/>
    <n v="24"/>
    <n v="22.5"/>
    <n v="-1.5"/>
    <n v="54"/>
    <n v="44745"/>
    <n v="0"/>
    <n v="13470"/>
    <n v="16000"/>
    <n v="7000"/>
    <n v="23000"/>
    <n v="24"/>
    <n v="21669"/>
    <n v="65627"/>
    <n v="3094"/>
    <n v="110"/>
    <n v="3300"/>
    <n v="605"/>
    <n v="90500"/>
    <n v="94405"/>
    <x v="22"/>
    <n v="1711"/>
    <n v="10"/>
    <n v="13"/>
    <m/>
    <n v="87.873372241303883"/>
    <n v="2.6373959444995565"/>
  </r>
  <r>
    <n v="480"/>
    <x v="7"/>
    <s v="Done"/>
    <s v="2021.10.5"/>
    <n v="107415"/>
    <n v="22"/>
    <n v="25"/>
    <n v="23.5"/>
    <n v="7.7"/>
    <n v="55"/>
    <n v="31275"/>
    <n v="16033"/>
    <n v="12978"/>
    <n v="16000"/>
    <n v="7000"/>
    <n v="23000"/>
    <n v="18"/>
    <n v="20768"/>
    <n v="69222"/>
    <n v="3038"/>
    <n v="117"/>
    <n v="3300"/>
    <n v="617"/>
    <n v="93145"/>
    <n v="97062"/>
    <x v="23"/>
    <n v="1711"/>
    <n v="10"/>
    <n v="13"/>
    <m/>
    <n v="90.361681329423263"/>
    <n v="2.4669437520857249"/>
  </r>
  <r>
    <n v="505"/>
    <x v="8"/>
    <s v="Done"/>
    <s v="2021.11.5"/>
    <n v="107398"/>
    <n v="18"/>
    <n v="23"/>
    <n v="20.5"/>
    <n v="9.4"/>
    <n v="50"/>
    <n v="34330"/>
    <n v="32049"/>
    <n v="13933"/>
    <n v="17000"/>
    <n v="7000"/>
    <n v="24000"/>
    <n v="17"/>
    <n v="19062"/>
    <n v="70565"/>
    <n v="3500"/>
    <n v="244"/>
    <n v="3930"/>
    <n v="757"/>
    <n v="93371"/>
    <n v="98058"/>
    <x v="24"/>
    <n v="1711"/>
    <n v="10"/>
    <n v="13"/>
    <m/>
    <n v="91.303376226745385"/>
    <n v="2.6071445078095512"/>
  </r>
  <r>
    <n v="480"/>
    <x v="8"/>
    <s v="Done"/>
    <s v="2021.12.5"/>
    <n v="107381"/>
    <n v="18"/>
    <n v="22"/>
    <n v="20"/>
    <n v="8.5"/>
    <n v="51"/>
    <n v="52446"/>
    <n v="8020"/>
    <n v="13284"/>
    <n v="17000"/>
    <n v="8000"/>
    <n v="25000"/>
    <n v="17"/>
    <n v="16705"/>
    <n v="74038"/>
    <n v="3573"/>
    <n v="223"/>
    <n v="2124"/>
    <n v="1309"/>
    <n v="94539"/>
    <n v="97972"/>
    <x v="25"/>
    <n v="1711"/>
    <n v="10"/>
    <n v="13"/>
    <m/>
    <n v="91.237742244903657"/>
    <n v="2.478789037288645"/>
  </r>
  <r>
    <n v="506"/>
    <x v="8"/>
    <s v="Done"/>
    <s v="2021.13.5"/>
    <n v="107366"/>
    <n v="18"/>
    <n v="23"/>
    <n v="20.5"/>
    <n v="9.6999999999999993"/>
    <n v="50"/>
    <n v="47182"/>
    <n v="16033"/>
    <n v="12095"/>
    <n v="18000"/>
    <n v="8000"/>
    <n v="26000"/>
    <n v="15"/>
    <n v="14624"/>
    <n v="75768"/>
    <n v="4357"/>
    <n v="194"/>
    <n v="4686"/>
    <n v="633"/>
    <n v="94943"/>
    <n v="100262"/>
    <x v="26"/>
    <n v="1711"/>
    <n v="10"/>
    <n v="13"/>
    <m/>
    <n v="93.383380213475391"/>
    <n v="2.1853974470944095"/>
  </r>
  <r>
    <n v="480"/>
    <x v="8"/>
    <s v="Done"/>
    <s v="2021.14.5"/>
    <n v="107349"/>
    <n v="18"/>
    <n v="22"/>
    <n v="20"/>
    <n v="6.8"/>
    <n v="52"/>
    <n v="51120"/>
    <n v="16027"/>
    <n v="11952"/>
    <n v="17000"/>
    <n v="7000"/>
    <n v="24000"/>
    <n v="17"/>
    <n v="11324"/>
    <n v="77332"/>
    <n v="5241"/>
    <n v="142"/>
    <n v="4600"/>
    <n v="566"/>
    <n v="94039"/>
    <n v="99205"/>
    <x v="27"/>
    <n v="1835"/>
    <n v="10"/>
    <n v="13"/>
    <m/>
    <n v="92.413529702186324"/>
    <n v="2.1591003315064441"/>
  </r>
  <r>
    <n v="507"/>
    <x v="8"/>
    <s v="Done"/>
    <s v="2021.15.5"/>
    <n v="107339"/>
    <n v="19"/>
    <n v="24"/>
    <n v="21.5"/>
    <n v="9.6999999999999993"/>
    <n v="50"/>
    <n v="55195"/>
    <n v="0"/>
    <n v="12856"/>
    <n v="17000"/>
    <n v="7000"/>
    <n v="24000"/>
    <n v="10"/>
    <n v="10447"/>
    <n v="80631"/>
    <n v="5849"/>
    <n v="353"/>
    <n v="4600"/>
    <n v="467"/>
    <n v="97280"/>
    <n v="102347"/>
    <x v="28"/>
    <n v="1835"/>
    <n v="10"/>
    <n v="13"/>
    <m/>
    <n v="95.349313856100764"/>
    <n v="2.2430694458208702"/>
  </r>
  <r>
    <n v="480"/>
    <x v="8"/>
    <s v="Done"/>
    <s v="2021.16.5"/>
    <n v="107319"/>
    <n v="18"/>
    <n v="22"/>
    <n v="20"/>
    <n v="5.8"/>
    <n v="50"/>
    <n v="42339"/>
    <n v="0"/>
    <n v="12871"/>
    <n v="17000"/>
    <n v="8000"/>
    <n v="25000"/>
    <n v="20"/>
    <n v="10196"/>
    <n v="81343"/>
    <n v="5767"/>
    <n v="50"/>
    <n v="4600"/>
    <n v="639"/>
    <n v="97356"/>
    <n v="102595"/>
    <x v="28"/>
    <n v="1835"/>
    <n v="10"/>
    <n v="13"/>
    <m/>
    <n v="95.598169941948768"/>
    <n v="2.2402581579442051"/>
  </r>
  <r>
    <n v="508"/>
    <x v="8"/>
    <s v="Done"/>
    <s v="2021.17.5"/>
    <n v="118111"/>
    <n v="18"/>
    <n v="21"/>
    <n v="19.5"/>
    <n v="5.8"/>
    <n v="55"/>
    <n v="29468"/>
    <n v="16038"/>
    <n v="12379"/>
    <n v="16000"/>
    <n v="7000"/>
    <n v="23000"/>
    <n v="8"/>
    <n v="8855"/>
    <n v="82050"/>
    <n v="7062"/>
    <n v="252"/>
    <n v="240"/>
    <n v="616"/>
    <n v="98219"/>
    <n v="99075"/>
    <x v="29"/>
    <n v="1835"/>
    <n v="10"/>
    <n v="13"/>
    <m/>
    <n v="92.325111125606881"/>
    <n v="2.2153501448684016"/>
  </r>
  <r>
    <n v="480"/>
    <x v="9"/>
    <s v="Done"/>
    <s v="2021.18.5"/>
    <n v="128891"/>
    <n v="21"/>
    <n v="25"/>
    <n v="23"/>
    <n v="11.1"/>
    <n v="54"/>
    <n v="33127"/>
    <n v="20017"/>
    <n v="12459"/>
    <n v="17000"/>
    <n v="7000"/>
    <n v="24000"/>
    <n v="20"/>
    <n v="12842"/>
    <n v="76753"/>
    <n v="7035"/>
    <n v="71"/>
    <n v="4170"/>
    <n v="637"/>
    <n v="96701"/>
    <n v="101508"/>
    <x v="29"/>
    <n v="1835"/>
    <n v="10"/>
    <n v="13"/>
    <m/>
    <n v="94.609985926126143"/>
    <n v="2.1762250790001669"/>
  </r>
  <r>
    <n v="509"/>
    <x v="9"/>
    <s v="Done"/>
    <s v="2021.19.5"/>
    <n v="128870"/>
    <n v="21"/>
    <n v="23"/>
    <n v="22"/>
    <n v="7.6"/>
    <n v="54"/>
    <n v="40685"/>
    <n v="24034"/>
    <n v="14084"/>
    <n v="17000"/>
    <n v="8000"/>
    <n v="25000"/>
    <n v="21"/>
    <n v="9193"/>
    <n v="47253"/>
    <n v="4269"/>
    <n v="93"/>
    <n v="3780"/>
    <n v="553"/>
    <n v="60808"/>
    <n v="65141"/>
    <x v="30"/>
    <n v="1835"/>
    <n v="10"/>
    <n v="13"/>
    <m/>
    <n v="60.726204903514493"/>
    <n v="3.8886316224495419"/>
  </r>
  <r>
    <n v="480"/>
    <x v="9"/>
    <s v="Done"/>
    <s v="2021.20.5"/>
    <n v="138569"/>
    <n v="20"/>
    <n v="22"/>
    <n v="21"/>
    <n v="5.2"/>
    <n v="55"/>
    <n v="50635"/>
    <n v="20034"/>
    <n v="20534"/>
    <n v="19000"/>
    <n v="8000"/>
    <n v="27000"/>
    <n v="21"/>
    <n v="6164"/>
    <n v="81585"/>
    <n v="9790"/>
    <n v="327"/>
    <n v="2520"/>
    <n v="538"/>
    <n v="97866"/>
    <n v="100924"/>
    <x v="31"/>
    <n v="1835"/>
    <n v="10"/>
    <n v="13"/>
    <m/>
    <n v="94.102509114304098"/>
    <n v="3.5507858521640498"/>
  </r>
  <r>
    <n v="510"/>
    <x v="9"/>
    <s v="Done"/>
    <s v="2021.21.5"/>
    <n v="147222"/>
    <n v="19"/>
    <n v="21"/>
    <n v="20"/>
    <n v="4.8"/>
    <n v="56"/>
    <n v="50135"/>
    <n v="18009"/>
    <n v="11584"/>
    <n v="18000"/>
    <n v="9000"/>
    <n v="27000"/>
    <n v="27"/>
    <n v="6294"/>
    <n v="80519"/>
    <n v="8886"/>
    <n v="359"/>
    <n v="4040"/>
    <n v="639"/>
    <n v="96058"/>
    <n v="100737"/>
    <x v="32"/>
    <n v="1835"/>
    <n v="10"/>
    <n v="13"/>
    <m/>
    <n v="93.951800936374994"/>
    <n v="2.0138792510754411"/>
  </r>
  <r>
    <n v="480"/>
    <x v="9"/>
    <s v="Done"/>
    <s v="2021.22.5"/>
    <n v="147196"/>
    <n v="21"/>
    <n v="23"/>
    <n v="22"/>
    <n v="4.8"/>
    <n v="55"/>
    <n v="56560"/>
    <n v="0"/>
    <n v="17070"/>
    <n v="19000"/>
    <n v="9000"/>
    <n v="28000"/>
    <n v="26"/>
    <n v="6799"/>
    <n v="82760"/>
    <n v="8488"/>
    <n v="103"/>
    <n v="4030"/>
    <n v="472"/>
    <n v="98150"/>
    <n v="102652"/>
    <x v="33"/>
    <n v="1835"/>
    <n v="10"/>
    <n v="13"/>
    <m/>
    <n v="95.761035859546993"/>
    <n v="2.9224954214238399"/>
  </r>
  <r>
    <n v="511"/>
    <x v="9"/>
    <s v="Done"/>
    <s v="2021.23.5"/>
    <n v="147180"/>
    <n v="22"/>
    <n v="25"/>
    <n v="23.5"/>
    <n v="6.4"/>
    <n v="56"/>
    <n v="39490"/>
    <n v="0"/>
    <n v="15175"/>
    <n v="18000"/>
    <n v="9000"/>
    <n v="27000"/>
    <n v="16"/>
    <n v="6256"/>
    <n v="80457"/>
    <n v="9480"/>
    <n v="499"/>
    <n v="4040"/>
    <n v="499"/>
    <n v="96692"/>
    <n v="101231"/>
    <x v="32"/>
    <n v="1835"/>
    <n v="10"/>
    <n v="13"/>
    <m/>
    <n v="94.449524164956145"/>
    <n v="2.6253007612887802"/>
  </r>
  <r>
    <n v="480"/>
    <x v="9"/>
    <s v="Done"/>
    <s v="2021.24.5"/>
    <n v="147168"/>
    <n v="21"/>
    <n v="24"/>
    <n v="22.5"/>
    <n v="6.4"/>
    <n v="55"/>
    <n v="24315"/>
    <n v="16025"/>
    <n v="12570"/>
    <n v="19000"/>
    <n v="9000"/>
    <n v="28000"/>
    <n v="12"/>
    <n v="6289"/>
    <n v="81280"/>
    <n v="8969"/>
    <n v="224"/>
    <n v="4710"/>
    <n v="941"/>
    <n v="96762"/>
    <n v="102413"/>
    <x v="32"/>
    <n v="1835"/>
    <n v="10"/>
    <n v="13"/>
    <m/>
    <n v="95.56304120633024"/>
    <n v="2.1495328237509801"/>
  </r>
  <r>
    <n v="512"/>
    <x v="10"/>
    <s v="Done"/>
    <s v="2021.25.5"/>
    <n v="147148"/>
    <n v="21"/>
    <n v="24"/>
    <n v="22.5"/>
    <n v="6"/>
    <n v="54"/>
    <n v="27770"/>
    <n v="32055"/>
    <n v="20280"/>
    <n v="19000"/>
    <n v="8000"/>
    <n v="27000"/>
    <n v="20"/>
    <n v="5459"/>
    <n v="78290"/>
    <n v="9516"/>
    <n v="123"/>
    <n v="4030"/>
    <n v="600"/>
    <n v="93388"/>
    <n v="98018"/>
    <x v="31"/>
    <n v="1835"/>
    <n v="10"/>
    <n v="13"/>
    <m/>
    <n v="91.479075671034465"/>
    <n v="3.6108337404423745"/>
  </r>
  <r>
    <n v="480"/>
    <x v="10"/>
    <s v="Done"/>
    <s v="2021.26.5"/>
    <n v="147134"/>
    <n v="21"/>
    <n v="23"/>
    <n v="22"/>
    <n v="3.8"/>
    <n v="56"/>
    <n v="39545"/>
    <n v="20003"/>
    <n v="16438"/>
    <n v="18000"/>
    <n v="8000"/>
    <n v="26000"/>
    <n v="14"/>
    <n v="8020"/>
    <n v="83635"/>
    <n v="6180"/>
    <n v="314"/>
    <n v="3932"/>
    <n v="412"/>
    <n v="98149"/>
    <n v="102493"/>
    <x v="34"/>
    <n v="1835"/>
    <n v="10"/>
    <n v="13"/>
    <m/>
    <n v="95.668041891463034"/>
    <n v="2.8401219161121114"/>
  </r>
  <r>
    <n v="513"/>
    <x v="10"/>
    <s v="Done"/>
    <s v="2021.27.5"/>
    <n v="147118"/>
    <n v="21"/>
    <n v="23"/>
    <n v="22"/>
    <n v="5.7"/>
    <n v="55"/>
    <n v="43110"/>
    <n v="28037"/>
    <n v="17712"/>
    <n v="19000"/>
    <n v="8000"/>
    <n v="27000"/>
    <n v="16"/>
    <n v="17614"/>
    <n v="71924"/>
    <n v="6145"/>
    <n v="148"/>
    <n v="3594"/>
    <n v="892"/>
    <n v="95831"/>
    <n v="100317"/>
    <x v="35"/>
    <n v="1835"/>
    <n v="10"/>
    <n v="13"/>
    <m/>
    <n v="93.650927015067495"/>
    <n v="3.123855340354516"/>
  </r>
  <r>
    <n v="480"/>
    <x v="10"/>
    <s v="Done"/>
    <s v="2021.28.5"/>
    <n v="147107"/>
    <n v="19"/>
    <n v="22"/>
    <n v="20.5"/>
    <n v="3.4"/>
    <n v="56"/>
    <n v="53435"/>
    <n v="20020"/>
    <n v="14985"/>
    <n v="18000"/>
    <n v="8000"/>
    <n v="26000"/>
    <n v="11"/>
    <n v="8533"/>
    <n v="81729"/>
    <n v="6025"/>
    <n v="313"/>
    <n v="4091"/>
    <n v="857"/>
    <n v="96600"/>
    <n v="101548"/>
    <x v="36"/>
    <n v="1975"/>
    <n v="10"/>
    <n v="13"/>
    <m/>
    <n v="94.809863034162106"/>
    <n v="2.6187343961614404"/>
  </r>
  <r>
    <n v="514"/>
    <x v="10"/>
    <s v="Done"/>
    <s v="2021.29.5"/>
    <n v="147092"/>
    <n v="19"/>
    <n v="22"/>
    <n v="20.5"/>
    <n v="6.3"/>
    <n v="54"/>
    <n v="58470"/>
    <n v="0"/>
    <n v="18675"/>
    <n v="17000"/>
    <n v="8000"/>
    <n v="25000"/>
    <n v="15"/>
    <n v="8686"/>
    <n v="80646"/>
    <n v="5669"/>
    <n v="301"/>
    <n v="4955"/>
    <n v="892"/>
    <n v="95302"/>
    <n v="101149"/>
    <x v="37"/>
    <n v="1975"/>
    <n v="10"/>
    <n v="13"/>
    <m/>
    <n v="68.76580643406848"/>
    <n v="3.2805369081113023"/>
  </r>
  <r>
    <n v="480"/>
    <x v="10"/>
    <s v="Done"/>
    <s v="2021.30.5"/>
    <n v="147071"/>
    <n v="20"/>
    <n v="22"/>
    <n v="21"/>
    <n v="6.2"/>
    <n v="52"/>
    <n v="39795"/>
    <n v="0"/>
    <n v="13560"/>
    <n v="18000"/>
    <n v="8000"/>
    <n v="26000"/>
    <n v="21"/>
    <n v="10406"/>
    <n v="77565"/>
    <n v="10740"/>
    <n v="160"/>
    <n v="4255"/>
    <n v="1368"/>
    <n v="98871"/>
    <n v="104494"/>
    <x v="28"/>
    <n v="1975"/>
    <n v="10"/>
    <n v="13"/>
    <m/>
    <n v="71.050037056931686"/>
    <n v="2.3172895778021432"/>
  </r>
  <r>
    <n v="515"/>
    <x v="10"/>
    <s v="Done"/>
    <s v="2021.31.5"/>
    <n v="147049"/>
    <n v="19"/>
    <n v="23"/>
    <n v="21"/>
    <n v="6.4"/>
    <n v="51"/>
    <n v="26235"/>
    <n v="23039"/>
    <n v="13914"/>
    <n v="18000"/>
    <n v="8000"/>
    <n v="26000"/>
    <n v="22"/>
    <n v="16358"/>
    <n v="62887"/>
    <n v="4540"/>
    <n v="119"/>
    <n v="4196"/>
    <n v="3903"/>
    <n v="83904"/>
    <n v="92003"/>
    <x v="28"/>
    <n v="1975"/>
    <n v="10"/>
    <n v="13"/>
    <m/>
    <n v="62.56621942345749"/>
    <n v="2.7006106943717674"/>
  </r>
  <r>
    <n v="480"/>
    <x v="11"/>
    <s v="Done"/>
    <s v="2021.1.6"/>
    <n v="147026"/>
    <n v="20"/>
    <n v="23"/>
    <n v="21.5"/>
    <n v="7.7"/>
    <n v="51"/>
    <n v="35360"/>
    <n v="5008"/>
    <n v="15593"/>
    <n v="18000"/>
    <n v="8000"/>
    <n v="26000"/>
    <n v="23"/>
    <n v="28918"/>
    <n v="58878"/>
    <n v="3434"/>
    <n v="209"/>
    <n v="4564"/>
    <n v="1535"/>
    <n v="91439"/>
    <n v="97538"/>
    <x v="38"/>
    <n v="1975"/>
    <n v="10"/>
    <n v="13"/>
    <m/>
    <n v="66.340647232462288"/>
    <n v="2.899272731575584"/>
  </r>
  <r>
    <n v="516"/>
    <x v="11"/>
    <s v="Done"/>
    <s v="2021.2.6"/>
    <n v="147006"/>
    <n v="21"/>
    <n v="23"/>
    <n v="22"/>
    <n v="4.4000000000000004"/>
    <n v="50"/>
    <n v="24775"/>
    <n v="24038"/>
    <n v="15195"/>
    <n v="19000"/>
    <n v="8000"/>
    <n v="27000"/>
    <n v="20"/>
    <n v="25499"/>
    <n v="62904"/>
    <n v="4427"/>
    <n v="487"/>
    <n v="3995"/>
    <n v="1980"/>
    <n v="93317"/>
    <n v="99292"/>
    <x v="39"/>
    <n v="1975"/>
    <n v="10"/>
    <n v="13"/>
    <m/>
    <n v="67.542821381440206"/>
    <n v="2.748446067120732"/>
  </r>
  <r>
    <n v="480"/>
    <x v="11"/>
    <s v="Done"/>
    <s v="2021.3.6"/>
    <n v="146986"/>
    <n v="22"/>
    <n v="25"/>
    <n v="23.5"/>
    <n v="11"/>
    <n v="50"/>
    <n v="33618"/>
    <n v="28065"/>
    <n v="15838"/>
    <n v="18000"/>
    <n v="8000"/>
    <n v="26000"/>
    <n v="20"/>
    <n v="27187"/>
    <n v="63881"/>
    <n v="3914"/>
    <n v="210"/>
    <n v="3626"/>
    <n v="581"/>
    <n v="95192"/>
    <n v="99399"/>
    <x v="40"/>
    <n v="1975"/>
    <n v="10"/>
    <n v="13"/>
    <m/>
    <n v="67.624807804824954"/>
    <n v="2.4517251744996975"/>
  </r>
  <r>
    <n v="517"/>
    <x v="11"/>
    <s v="Done"/>
    <s v="2021.4.6"/>
    <n v="146980"/>
    <n v="22"/>
    <n v="26"/>
    <n v="24"/>
    <n v="9.6"/>
    <n v="51"/>
    <n v="45845"/>
    <n v="28052"/>
    <n v="15767"/>
    <n v="18000"/>
    <n v="8000"/>
    <n v="26000"/>
    <n v="6"/>
    <n v="24157"/>
    <n v="61373"/>
    <n v="3840"/>
    <n v="277"/>
    <n v="4407"/>
    <n v="1510"/>
    <n v="89647"/>
    <n v="95564"/>
    <x v="30"/>
    <n v="1975"/>
    <n v="10"/>
    <n v="13"/>
    <m/>
    <n v="65.018369846237576"/>
    <n v="2.9674264021037993"/>
  </r>
  <r>
    <n v="480"/>
    <x v="11"/>
    <s v="Done"/>
    <s v="2021.5.6"/>
    <n v="146961"/>
    <n v="22"/>
    <n v="26"/>
    <n v="24"/>
    <n v="10.5"/>
    <n v="49"/>
    <n v="58130"/>
    <n v="0"/>
    <n v="15375"/>
    <n v="19000"/>
    <n v="8000"/>
    <n v="27000"/>
    <n v="19"/>
    <n v="24867"/>
    <n v="65074"/>
    <n v="4387"/>
    <n v="201"/>
    <n v="6421"/>
    <n v="1334"/>
    <n v="94529"/>
    <n v="102284"/>
    <x v="41"/>
    <n v="1975"/>
    <n v="10"/>
    <n v="13"/>
    <m/>
    <n v="69.599417532542645"/>
    <n v="2.6543663267781805"/>
  </r>
  <r>
    <n v="518"/>
    <x v="11"/>
    <s v="Done"/>
    <s v="2021.6.6"/>
    <n v="146947"/>
    <n v="23"/>
    <n v="26"/>
    <n v="24.5"/>
    <n v="8"/>
    <n v="49"/>
    <n v="42755"/>
    <n v="0"/>
    <n v="15705"/>
    <n v="19000"/>
    <n v="8000"/>
    <n v="27000"/>
    <n v="14"/>
    <n v="25245"/>
    <n v="62414"/>
    <n v="4413"/>
    <n v="213"/>
    <n v="5205"/>
    <n v="1006"/>
    <n v="92285"/>
    <n v="98496"/>
    <x v="42"/>
    <n v="1975"/>
    <n v="10"/>
    <n v="13"/>
    <m/>
    <n v="67.028248279992113"/>
    <n v="2.870869632970916"/>
  </r>
  <r>
    <n v="480"/>
    <x v="11"/>
    <s v="Done"/>
    <s v="2021.7.6"/>
    <n v="146933"/>
    <n v="23"/>
    <n v="27"/>
    <n v="25"/>
    <n v="9.8000000000000007"/>
    <n v="51"/>
    <n v="27050"/>
    <n v="16031"/>
    <n v="17651"/>
    <n v="18000"/>
    <n v="8000"/>
    <n v="26000"/>
    <n v="14"/>
    <n v="30386"/>
    <n v="57821"/>
    <n v="8508"/>
    <n v="187"/>
    <n v="12608"/>
    <n v="1756"/>
    <n v="96902"/>
    <n v="111266"/>
    <x v="43"/>
    <n v="1975"/>
    <n v="10"/>
    <n v="13"/>
    <m/>
    <n v="75.725670884008352"/>
    <n v="2.4515199942017967"/>
  </r>
  <r>
    <n v="519"/>
    <x v="12"/>
    <s v="Done"/>
    <s v="2021.8.6"/>
    <n v="146911"/>
    <n v="23"/>
    <n v="28"/>
    <n v="25.5"/>
    <n v="10.3"/>
    <n v="51"/>
    <n v="25430"/>
    <n v="44067"/>
    <n v="18012"/>
    <n v="19000"/>
    <n v="8000"/>
    <n v="27000"/>
    <n v="22"/>
    <n v="19031"/>
    <n v="66846"/>
    <n v="3448"/>
    <n v="136"/>
    <n v="8377"/>
    <n v="1454"/>
    <n v="89461"/>
    <n v="99292"/>
    <x v="44"/>
    <n v="1975"/>
    <n v="10"/>
    <n v="13"/>
    <m/>
    <n v="67.586497947737072"/>
    <n v="3.3012619244157642"/>
  </r>
  <r>
    <n v="480"/>
    <x v="12"/>
    <s v="Done"/>
    <s v="9.06.2021"/>
    <n v="146895"/>
    <n v="18"/>
    <n v="26"/>
    <n v="22"/>
    <n v="10"/>
    <n v="56"/>
    <n v="51485"/>
    <n v="16021"/>
    <n v="18001"/>
    <n v="18000"/>
    <n v="8000"/>
    <n v="26000"/>
    <n v="16"/>
    <n v="14081"/>
    <n v="77845"/>
    <n v="4429"/>
    <n v="210"/>
    <n v="6417"/>
    <n v="1400"/>
    <n v="96565"/>
    <n v="104382"/>
    <x v="38"/>
    <n v="1975"/>
    <n v="10"/>
    <n v="13"/>
    <m/>
    <n v="71.058919636475039"/>
    <n v="3.1294611370235077"/>
  </r>
  <r>
    <n v="520"/>
    <x v="12"/>
    <s v="Done"/>
    <s v="10.06.2021"/>
    <n v="146877"/>
    <n v="24"/>
    <n v="30"/>
    <n v="27"/>
    <n v="16.600000000000001"/>
    <n v="55"/>
    <n v="49505"/>
    <n v="24068"/>
    <n v="17788"/>
    <n v="20000"/>
    <n v="9000"/>
    <n v="29000"/>
    <n v="18"/>
    <n v="21313"/>
    <n v="65739"/>
    <n v="5340"/>
    <n v="346"/>
    <n v="6948"/>
    <n v="1061"/>
    <n v="92738"/>
    <n v="100747"/>
    <x v="45"/>
    <n v="1975"/>
    <n v="10"/>
    <n v="13"/>
    <m/>
    <n v="68.592768098476952"/>
    <n v="3.178417437761524"/>
  </r>
  <r>
    <n v="480"/>
    <x v="12"/>
    <s v="Done"/>
    <s v="11.06.2021"/>
    <n v="146861"/>
    <n v="24"/>
    <n v="30"/>
    <n v="27"/>
    <n v="18.3"/>
    <n v="55"/>
    <n v="55785"/>
    <n v="20056"/>
    <n v="16381"/>
    <n v="20000"/>
    <n v="9000"/>
    <n v="29000"/>
    <n v="16"/>
    <n v="14013"/>
    <n v="76808"/>
    <n v="5285"/>
    <n v="193"/>
    <n v="6852"/>
    <n v="1181"/>
    <n v="96299"/>
    <n v="104332"/>
    <x v="46"/>
    <n v="1975"/>
    <n v="10"/>
    <n v="13"/>
    <m/>
    <n v="71.041324790107652"/>
    <n v="2.8402387169579382"/>
  </r>
  <r>
    <n v="521"/>
    <x v="12"/>
    <s v="Done"/>
    <s v="12.06.2021"/>
    <n v="146846"/>
    <n v="23"/>
    <n v="30"/>
    <n v="26.5"/>
    <n v="19.600000000000001"/>
    <n v="57"/>
    <n v="59460"/>
    <n v="0"/>
    <n v="13035"/>
    <n v="19000"/>
    <n v="8000"/>
    <n v="27000"/>
    <n v="15"/>
    <n v="14410"/>
    <n v="74176"/>
    <n v="5113"/>
    <n v="143"/>
    <n v="9282"/>
    <n v="1745"/>
    <n v="93842"/>
    <n v="104869"/>
    <x v="47"/>
    <n v="1975"/>
    <n v="10"/>
    <n v="13"/>
    <m/>
    <n v="71.414270732604223"/>
    <n v="2.2271624012257956"/>
  </r>
  <r>
    <n v="480"/>
    <x v="12"/>
    <s v="Done"/>
    <s v="13.06.2021"/>
    <n v="146822"/>
    <n v="23"/>
    <n v="30"/>
    <n v="26.5"/>
    <n v="25.2"/>
    <n v="58"/>
    <n v="46425"/>
    <n v="0"/>
    <n v="14015"/>
    <n v="19000"/>
    <n v="8000"/>
    <n v="27000"/>
    <n v="24"/>
    <n v="17524"/>
    <n v="74904"/>
    <n v="8906"/>
    <n v="173"/>
    <n v="10581"/>
    <n v="1745"/>
    <n v="101507"/>
    <n v="113833"/>
    <x v="48"/>
    <n v="1975"/>
    <n v="10"/>
    <n v="13"/>
    <m/>
    <n v="77.531296399722123"/>
    <n v="2.0785959729866845"/>
  </r>
  <r>
    <n v="522"/>
    <x v="12"/>
    <s v="Done"/>
    <s v="14.06.2021"/>
    <n v="146808"/>
    <n v="24"/>
    <n v="30"/>
    <n v="27"/>
    <n v="31.1"/>
    <n v="59"/>
    <n v="32410"/>
    <n v="16043"/>
    <n v="14103"/>
    <n v="19500"/>
    <n v="8000"/>
    <n v="27500"/>
    <n v="14"/>
    <n v="16606"/>
    <n v="71539"/>
    <n v="9702"/>
    <n v="198"/>
    <n v="8158"/>
    <n v="1927"/>
    <n v="98045"/>
    <n v="108130"/>
    <x v="42"/>
    <n v="1975"/>
    <n v="10"/>
    <n v="13"/>
    <m/>
    <n v="73.654024303852651"/>
    <n v="2.3483316288516392"/>
  </r>
  <r>
    <n v="480"/>
    <x v="13"/>
    <s v="Done"/>
    <s v="15.06.2021"/>
    <n v="146788"/>
    <n v="23"/>
    <n v="30"/>
    <n v="26.5"/>
    <n v="25.4"/>
    <n v="58"/>
    <n v="34350"/>
    <n v="40095"/>
    <n v="14890"/>
    <n v="19500"/>
    <n v="8000"/>
    <n v="27500"/>
    <n v="20"/>
    <n v="17684"/>
    <n v="73059"/>
    <n v="8821"/>
    <n v="146"/>
    <n v="8914"/>
    <n v="2109"/>
    <n v="99710"/>
    <n v="110733"/>
    <x v="49"/>
    <n v="1975"/>
    <n v="10"/>
    <n v="13"/>
    <m/>
    <n v="75.437365452216795"/>
    <n v="2.4285279613459765"/>
  </r>
  <r>
    <n v="523"/>
    <x v="13"/>
    <s v="Done"/>
    <s v="16.06.2021"/>
    <n v="146753"/>
    <n v="24"/>
    <n v="31.5"/>
    <n v="27.75"/>
    <n v="33.9"/>
    <n v="59"/>
    <n v="59555"/>
    <n v="24040"/>
    <n v="19925"/>
    <n v="19500"/>
    <n v="8000"/>
    <n v="27500"/>
    <n v="35"/>
    <n v="18584"/>
    <n v="80628"/>
    <n v="9076"/>
    <n v="165"/>
    <n v="6693"/>
    <n v="1254"/>
    <n v="108453"/>
    <n v="116400"/>
    <x v="50"/>
    <n v="1975"/>
    <n v="10"/>
    <n v="13"/>
    <m/>
    <n v="79.316947524071054"/>
    <n v="3.0057414564533307"/>
  </r>
  <r>
    <n v="480"/>
    <x v="13"/>
    <s v="Done"/>
    <s v="17.06.2021"/>
    <n v="146736"/>
    <n v="25"/>
    <n v="32"/>
    <n v="28.5"/>
    <n v="36.700000000000003"/>
    <n v="60"/>
    <n v="63670"/>
    <n v="0"/>
    <n v="14015"/>
    <n v="20000"/>
    <n v="8000"/>
    <n v="28000"/>
    <n v="17"/>
    <n v="15927"/>
    <n v="75214"/>
    <n v="11566"/>
    <n v="180"/>
    <n v="5267"/>
    <n v="2981"/>
    <n v="102887"/>
    <n v="111135"/>
    <x v="51"/>
    <n v="1975"/>
    <n v="10"/>
    <n v="13"/>
    <m/>
    <n v="75.7380601897285"/>
    <n v="2.3314454946263092"/>
  </r>
  <r>
    <n v="524"/>
    <x v="13"/>
    <s v="Done"/>
    <s v="18.06.2021"/>
    <n v="146721"/>
    <n v="26"/>
    <n v="32"/>
    <n v="29"/>
    <n v="37.799999999999997"/>
    <n v="57"/>
    <n v="49655"/>
    <n v="0"/>
    <n v="17325"/>
    <n v="20000"/>
    <n v="8000"/>
    <n v="28000"/>
    <n v="15"/>
    <n v="13800"/>
    <n v="76062"/>
    <n v="7288"/>
    <n v="173"/>
    <n v="4740"/>
    <n v="1214"/>
    <n v="97323"/>
    <n v="103277"/>
    <x v="52"/>
    <n v="1975"/>
    <n v="10"/>
    <n v="13"/>
    <m/>
    <n v="70.390060045937531"/>
    <n v="2.9923785698217054"/>
  </r>
  <r>
    <n v="480"/>
    <x v="13"/>
    <s v="Done"/>
    <s v="19.06.2021"/>
    <n v="146697"/>
    <n v="26"/>
    <n v="32"/>
    <n v="29"/>
    <n v="39.1"/>
    <n v="59"/>
    <n v="32330"/>
    <n v="44115"/>
    <n v="17330"/>
    <n v="20000"/>
    <n v="8500"/>
    <n v="28500"/>
    <n v="24"/>
    <n v="24707"/>
    <n v="84432"/>
    <n v="8256"/>
    <n v="227"/>
    <n v="6836"/>
    <n v="1236"/>
    <n v="117622"/>
    <n v="125694"/>
    <x v="46"/>
    <n v="1975"/>
    <n v="10"/>
    <n v="13"/>
    <m/>
    <n v="85.682733798237194"/>
    <n v="2.4733878663403184"/>
  </r>
  <r>
    <n v="525"/>
    <x v="13"/>
    <s v="Done"/>
    <s v="20.06.2021"/>
    <n v="146673"/>
    <n v="27"/>
    <n v="34"/>
    <n v="30.5"/>
    <n v="39.9"/>
    <n v="59"/>
    <n v="59115"/>
    <n v="0"/>
    <n v="17205"/>
    <n v="20000"/>
    <n v="8500"/>
    <n v="28500"/>
    <n v="24"/>
    <n v="23027"/>
    <n v="77798"/>
    <n v="14933"/>
    <n v="230"/>
    <n v="3995"/>
    <n v="1927"/>
    <n v="115988"/>
    <n v="121910"/>
    <x v="53"/>
    <n v="1975"/>
    <n v="10"/>
    <n v="13"/>
    <m/>
    <n v="83.116865408084649"/>
    <n v="2.5515946754855787"/>
  </r>
  <r>
    <n v="480"/>
    <x v="13"/>
    <s v="Done"/>
    <s v="21.06.2021"/>
    <n v="146659"/>
    <n v="27"/>
    <n v="34"/>
    <n v="30.5"/>
    <n v="38.700000000000003"/>
    <n v="60"/>
    <n v="41910"/>
    <n v="24069"/>
    <n v="17400"/>
    <n v="20000"/>
    <n v="8000"/>
    <n v="28000"/>
    <n v="14"/>
    <n v="21511"/>
    <n v="70507"/>
    <n v="13086"/>
    <n v="217"/>
    <n v="5464"/>
    <n v="1836"/>
    <n v="105321"/>
    <n v="112621"/>
    <x v="54"/>
    <n v="1975"/>
    <n v="10"/>
    <n v="13"/>
    <m/>
    <n v="76.791059532657385"/>
    <n v="2.7984150118329292"/>
  </r>
  <r>
    <n v="526"/>
    <x v="14"/>
    <s v="Done"/>
    <s v="22.06.2021"/>
    <n v="146631"/>
    <n v="27"/>
    <n v="35"/>
    <n v="31"/>
    <n v="36"/>
    <n v="60"/>
    <n v="48579"/>
    <n v="24066"/>
    <n v="17475"/>
    <n v="20000"/>
    <n v="8500"/>
    <n v="28500"/>
    <n v="28"/>
    <n v="19982"/>
    <n v="70006"/>
    <n v="15834"/>
    <n v="420"/>
    <n v="6023"/>
    <n v="5127"/>
    <n v="106242"/>
    <n v="117392"/>
    <x v="55"/>
    <n v="1975"/>
    <n v="10"/>
    <n v="13"/>
    <m/>
    <n v="80.059469007235847"/>
    <n v="2.6725355291996564"/>
  </r>
  <r>
    <n v="480"/>
    <x v="14"/>
    <s v="Done"/>
    <s v="23.06.2021"/>
    <n v="146613"/>
    <n v="27"/>
    <n v="35"/>
    <n v="31"/>
    <n v="39.1"/>
    <n v="61"/>
    <n v="55170"/>
    <n v="16058"/>
    <n v="17405"/>
    <n v="20000"/>
    <n v="8500"/>
    <n v="28500"/>
    <n v="18"/>
    <n v="20530"/>
    <n v="72662"/>
    <n v="18393"/>
    <n v="244"/>
    <n v="7718"/>
    <n v="1600"/>
    <n v="111829"/>
    <n v="121147"/>
    <x v="56"/>
    <n v="1975"/>
    <n v="10"/>
    <n v="13"/>
    <m/>
    <n v="82.630462510145748"/>
    <n v="2.568718681694433"/>
  </r>
  <r>
    <n v="527"/>
    <x v="14"/>
    <s v="Done"/>
    <s v="24.06.2021"/>
    <n v="146591"/>
    <n v="27"/>
    <n v="35"/>
    <n v="31"/>
    <n v="35.4"/>
    <n v="61"/>
    <n v="53823"/>
    <n v="0"/>
    <n v="17480"/>
    <n v="20000"/>
    <n v="8500"/>
    <n v="28500"/>
    <n v="22"/>
    <n v="20223"/>
    <n v="78932"/>
    <n v="7976"/>
    <n v="200"/>
    <n v="6322"/>
    <n v="2163"/>
    <n v="107331"/>
    <n v="115816"/>
    <x v="57"/>
    <n v="1975"/>
    <n v="10"/>
    <n v="13"/>
    <m/>
    <n v="79.006214569789407"/>
    <n v="2.70773340308752"/>
  </r>
  <r>
    <n v="480"/>
    <x v="14"/>
    <s v="Done"/>
    <s v="25.06.2021"/>
    <n v="146571"/>
    <n v="28"/>
    <n v="37"/>
    <n v="32.5"/>
    <n v="36.5"/>
    <n v="62"/>
    <n v="36343"/>
    <n v="32067"/>
    <n v="18005"/>
    <n v="20000"/>
    <n v="8500"/>
    <n v="28500"/>
    <n v="20"/>
    <n v="15588"/>
    <n v="71291"/>
    <n v="18087"/>
    <n v="460"/>
    <n v="8593"/>
    <n v="2109"/>
    <n v="105426"/>
    <n v="116128"/>
    <x v="58"/>
    <n v="1975"/>
    <n v="10"/>
    <n v="13"/>
    <m/>
    <n v="79.229861295890728"/>
    <n v="2.7243794364487752"/>
  </r>
  <r>
    <n v="528"/>
    <x v="14"/>
    <s v="Done"/>
    <s v="26.06.2021"/>
    <n v="146553"/>
    <n v="26"/>
    <n v="37"/>
    <n v="31.5"/>
    <n v="34.4"/>
    <n v="62"/>
    <n v="50405"/>
    <n v="16052"/>
    <n v="18120"/>
    <n v="20000"/>
    <n v="8500"/>
    <n v="28500"/>
    <n v="18"/>
    <n v="20673"/>
    <n v="83419"/>
    <n v="25667"/>
    <n v="360"/>
    <n v="5707"/>
    <n v="1285"/>
    <n v="130119"/>
    <n v="137111"/>
    <x v="59"/>
    <n v="1975"/>
    <n v="10"/>
    <n v="13"/>
    <m/>
    <n v="93.557279618977446"/>
    <n v="2.3344938821321843"/>
  </r>
  <r>
    <n v="480"/>
    <x v="14"/>
    <s v="Done"/>
    <s v="27.06.2021"/>
    <n v="146533"/>
    <n v="26"/>
    <n v="33"/>
    <n v="29.5"/>
    <n v="29.4"/>
    <n v="62"/>
    <n v="48337"/>
    <n v="0"/>
    <n v="17997"/>
    <n v="21000"/>
    <n v="8500"/>
    <n v="29500"/>
    <n v="20"/>
    <n v="15476"/>
    <n v="71149"/>
    <n v="27902"/>
    <n v="321"/>
    <n v="5380"/>
    <n v="1912"/>
    <n v="114848"/>
    <n v="122140"/>
    <x v="31"/>
    <n v="1975"/>
    <n v="10"/>
    <n v="13"/>
    <m/>
    <n v="83.353237837210727"/>
    <n v="2.5715062193671838"/>
  </r>
  <r>
    <n v="529"/>
    <x v="14"/>
    <s v="Done"/>
    <s v="28.06.2021"/>
    <n v="146512"/>
    <n v="24"/>
    <n v="30"/>
    <n v="27"/>
    <n v="28.5"/>
    <n v="59"/>
    <n v="30340"/>
    <n v="24064"/>
    <n v="16965"/>
    <n v="20000"/>
    <n v="8500"/>
    <n v="28500"/>
    <n v="21"/>
    <n v="15235"/>
    <n v="82506"/>
    <n v="24767"/>
    <n v="509"/>
    <n v="7042"/>
    <n v="5155"/>
    <n v="123017"/>
    <n v="135214"/>
    <x v="60"/>
    <n v="1975"/>
    <n v="10"/>
    <n v="13"/>
    <m/>
    <n v="92.28868625095555"/>
    <n v="2.1767483866297654"/>
  </r>
  <r>
    <n v="480"/>
    <x v="15"/>
    <s v="Done"/>
    <s v="29.06.2021"/>
    <n v="146492"/>
    <n v="29"/>
    <n v="31"/>
    <n v="30"/>
    <n v="32.9"/>
    <n v="59"/>
    <n v="37439"/>
    <n v="16044"/>
    <n v="17025"/>
    <n v="21000"/>
    <n v="8500"/>
    <n v="29500"/>
    <n v="20"/>
    <n v="12974"/>
    <n v="82083"/>
    <n v="18283"/>
    <n v="528"/>
    <n v="3394"/>
    <n v="1543"/>
    <n v="113868"/>
    <n v="118805"/>
    <x v="61"/>
    <n v="1975"/>
    <n v="10"/>
    <n v="13"/>
    <m/>
    <n v="81.099991808426395"/>
    <n v="2.480132391433679"/>
  </r>
  <r>
    <n v="530"/>
    <x v="15"/>
    <s v="Done"/>
    <s v="30.06.2021"/>
    <n v="146476"/>
    <n v="29"/>
    <n v="32"/>
    <n v="30.5"/>
    <n v="34.9"/>
    <n v="58"/>
    <n v="36458"/>
    <n v="24059"/>
    <n v="17725"/>
    <n v="21000"/>
    <n v="8500"/>
    <n v="29500"/>
    <n v="16"/>
    <n v="14457"/>
    <n v="99430"/>
    <n v="19177"/>
    <n v="190"/>
    <n v="3927"/>
    <n v="1964"/>
    <n v="133254"/>
    <n v="139145"/>
    <x v="62"/>
    <n v="1975"/>
    <n v="10"/>
    <n v="13"/>
    <m/>
    <n v="94.995084518965569"/>
    <n v="2.2146227724643213"/>
  </r>
  <r>
    <n v="480"/>
    <x v="15"/>
    <s v="Done"/>
    <s v="1.07.2021"/>
    <n v="146463"/>
    <n v="29"/>
    <n v="32"/>
    <n v="30.5"/>
    <n v="34.9"/>
    <n v="57"/>
    <n v="42792"/>
    <n v="16048"/>
    <n v="17895"/>
    <n v="21000"/>
    <n v="8500"/>
    <n v="29500"/>
    <n v="13"/>
    <n v="16383"/>
    <n v="96116"/>
    <n v="13561"/>
    <n v="132"/>
    <n v="2917"/>
    <n v="1824"/>
    <n v="126192"/>
    <n v="130933"/>
    <x v="63"/>
    <n v="1975"/>
    <n v="10"/>
    <n v="13"/>
    <m/>
    <n v="89.396639424291465"/>
    <n v="2.4083340065206702"/>
  </r>
  <r>
    <n v="531"/>
    <x v="15"/>
    <s v="Done"/>
    <s v="2.07.2021"/>
    <n v="146442"/>
    <n v="29"/>
    <n v="31"/>
    <n v="30"/>
    <n v="30.1"/>
    <n v="57"/>
    <n v="40945"/>
    <n v="23571"/>
    <n v="17810"/>
    <n v="21000"/>
    <n v="8500"/>
    <n v="29500"/>
    <n v="21"/>
    <n v="17989"/>
    <n v="89784"/>
    <n v="14728"/>
    <n v="142"/>
    <n v="2201"/>
    <n v="2285"/>
    <n v="122643"/>
    <n v="127129"/>
    <x v="64"/>
    <n v="1975"/>
    <n v="10"/>
    <n v="13"/>
    <m/>
    <n v="86.811843596782339"/>
    <n v="2.4905585839755067"/>
  </r>
  <r>
    <n v="480"/>
    <x v="15"/>
    <s v="Done"/>
    <s v="3.07.2021"/>
    <n v="146423"/>
    <n v="28"/>
    <n v="31"/>
    <n v="29.5"/>
    <n v="31.1"/>
    <n v="57"/>
    <n v="46706"/>
    <n v="0"/>
    <n v="17790"/>
    <n v="21500"/>
    <n v="8500"/>
    <n v="30000"/>
    <n v="19"/>
    <n v="16588"/>
    <n v="89864"/>
    <n v="16984"/>
    <n v="125"/>
    <n v="3874"/>
    <n v="1321"/>
    <n v="123561"/>
    <n v="128756"/>
    <x v="65"/>
    <n v="1975"/>
    <n v="10"/>
    <n v="13"/>
    <m/>
    <n v="87.934272621104597"/>
    <n v="2.4415677393466932"/>
  </r>
  <r>
    <n v="532"/>
    <x v="15"/>
    <s v="Done"/>
    <s v="4.07.2021"/>
    <n v="146398"/>
    <n v="28"/>
    <n v="31"/>
    <n v="29.5"/>
    <n v="29.7"/>
    <n v="57"/>
    <n v="28916"/>
    <n v="0"/>
    <n v="17585"/>
    <n v="21000"/>
    <n v="8500"/>
    <n v="29500"/>
    <n v="25"/>
    <n v="17030"/>
    <n v="92694"/>
    <n v="16975"/>
    <n v="108"/>
    <n v="3993"/>
    <n v="1196"/>
    <n v="126807"/>
    <n v="131996"/>
    <x v="66"/>
    <n v="1975"/>
    <n v="10"/>
    <n v="13"/>
    <m/>
    <n v="90.162433913031606"/>
    <n v="2.3554408425132078"/>
  </r>
  <r>
    <n v="480"/>
    <x v="15"/>
    <s v="Done"/>
    <s v="5.07.2021"/>
    <n v="146367"/>
    <n v="28"/>
    <n v="32"/>
    <n v="30"/>
    <n v="31.7"/>
    <n v="58"/>
    <n v="11331"/>
    <n v="32066"/>
    <n v="17370"/>
    <n v="21500"/>
    <n v="8500"/>
    <n v="30000"/>
    <n v="31"/>
    <n v="14601"/>
    <n v="66949"/>
    <n v="11772"/>
    <n v="66"/>
    <n v="4517"/>
    <n v="2892"/>
    <n v="93388"/>
    <n v="100797"/>
    <x v="67"/>
    <n v="1975"/>
    <n v="10"/>
    <n v="13"/>
    <m/>
    <n v="68.865932894709871"/>
    <n v="3.0833164669532294"/>
  </r>
  <r>
    <n v="533"/>
    <x v="16"/>
    <s v="Done"/>
    <s v="6.07.2021"/>
    <n v="146332"/>
    <n v="29"/>
    <n v="32"/>
    <n v="30.5"/>
    <n v="33.4"/>
    <n v="58"/>
    <n v="26027"/>
    <n v="24068"/>
    <n v="18005"/>
    <n v="21500"/>
    <n v="8500"/>
    <n v="30000"/>
    <n v="35"/>
    <n v="17251"/>
    <n v="89715"/>
    <n v="21277"/>
    <n v="70"/>
    <n v="4933"/>
    <n v="1196"/>
    <n v="128313"/>
    <n v="134442"/>
    <x v="68"/>
    <n v="1975"/>
    <n v="10"/>
    <n v="13"/>
    <m/>
    <n v="91.874641226799341"/>
    <n v="2.3753799677849661"/>
  </r>
  <r>
    <n v="480"/>
    <x v="16"/>
    <s v="Done"/>
    <s v="7.07.2021"/>
    <n v="146305"/>
    <n v="28"/>
    <n v="33"/>
    <n v="30.5"/>
    <n v="35.1"/>
    <n v="57"/>
    <n v="32090"/>
    <n v="16051"/>
    <n v="17061"/>
    <n v="25000"/>
    <n v="10000"/>
    <n v="35000"/>
    <n v="27"/>
    <n v="15187"/>
    <n v="80817"/>
    <n v="18375"/>
    <n v="776"/>
    <n v="4614"/>
    <n v="2035"/>
    <n v="115155"/>
    <n v="121804"/>
    <x v="69"/>
    <n v="1975"/>
    <n v="10"/>
    <n v="13"/>
    <m/>
    <n v="83.253477324766749"/>
    <n v="2.487467441819899"/>
  </r>
  <r>
    <n v="534"/>
    <x v="16"/>
    <s v="Done"/>
    <s v="8.07.2021"/>
    <n v="146276"/>
    <n v="32"/>
    <n v="35"/>
    <n v="33.5"/>
    <n v="35.4"/>
    <n v="59"/>
    <n v="31080"/>
    <n v="28078"/>
    <n v="16050"/>
    <n v="25000"/>
    <n v="10000"/>
    <n v="35000"/>
    <n v="29"/>
    <n v="16693"/>
    <n v="85747"/>
    <n v="18223"/>
    <n v="96"/>
    <n v="3022"/>
    <n v="1116"/>
    <n v="120759"/>
    <n v="124897"/>
    <x v="70"/>
    <n v="1975"/>
    <n v="10"/>
    <n v="13"/>
    <m/>
    <n v="85.384478656785802"/>
    <n v="2.2890254515927038"/>
  </r>
  <r>
    <n v="480"/>
    <x v="16"/>
    <s v="Done"/>
    <s v="9.07.2021"/>
    <n v="146249"/>
    <n v="31"/>
    <n v="33"/>
    <n v="32"/>
    <n v="34.1"/>
    <n v="59"/>
    <n v="43108"/>
    <n v="16053"/>
    <n v="15975"/>
    <n v="25500"/>
    <n v="11000"/>
    <n v="36500"/>
    <n v="27"/>
    <n v="18519"/>
    <n v="84709"/>
    <n v="15201"/>
    <n v="69"/>
    <n v="3231"/>
    <n v="618"/>
    <n v="118498"/>
    <n v="122347"/>
    <x v="71"/>
    <n v="1975"/>
    <n v="10"/>
    <n v="13"/>
    <m/>
    <n v="83.656640387284696"/>
    <n v="2.3446084410926256"/>
  </r>
  <r>
    <n v="535"/>
    <x v="16"/>
    <s v="Done"/>
    <s v="10.07.2021"/>
    <n v="146219"/>
    <n v="21.7"/>
    <n v="29.9"/>
    <n v="25.799999999999997"/>
    <n v="38.9"/>
    <n v="61"/>
    <n v="43186"/>
    <n v="0"/>
    <n v="15595"/>
    <n v="25500"/>
    <n v="11000"/>
    <n v="36500"/>
    <n v="30"/>
    <n v="19543"/>
    <n v="91932"/>
    <n v="16467"/>
    <n v="69"/>
    <n v="6518"/>
    <n v="2553"/>
    <n v="128011"/>
    <n v="137082"/>
    <x v="36"/>
    <n v="1975"/>
    <n v="10"/>
    <n v="13"/>
    <m/>
    <n v="93.75115409078164"/>
    <n v="2.0188824215176124"/>
  </r>
  <r>
    <n v="480"/>
    <x v="16"/>
    <s v="Done"/>
    <s v="11.07.2021"/>
    <n v="146184"/>
    <n v="28"/>
    <n v="32"/>
    <n v="30"/>
    <n v="36.4"/>
    <n v="60"/>
    <n v="27591"/>
    <n v="0"/>
    <n v="16005"/>
    <n v="26000"/>
    <n v="11000"/>
    <n v="37000"/>
    <n v="35"/>
    <n v="17609"/>
    <n v="87062"/>
    <n v="15934"/>
    <n v="68"/>
    <n v="3927"/>
    <n v="881"/>
    <n v="120673"/>
    <n v="125481"/>
    <x v="72"/>
    <n v="1975"/>
    <n v="10"/>
    <n v="13"/>
    <m/>
    <n v="85.837711377442133"/>
    <n v="2.2711750483285615"/>
  </r>
  <r>
    <n v="536"/>
    <x v="16"/>
    <s v="Done"/>
    <s v="12.07.2021"/>
    <n v="146153"/>
    <n v="30"/>
    <n v="34"/>
    <n v="32"/>
    <n v="36.799999999999997"/>
    <n v="59"/>
    <n v="11586"/>
    <n v="28076"/>
    <n v="16190"/>
    <n v="26000"/>
    <n v="11000"/>
    <n v="37000"/>
    <n v="31"/>
    <n v="18400"/>
    <n v="93333"/>
    <n v="16769"/>
    <n v="44"/>
    <n v="5006"/>
    <n v="1745"/>
    <n v="128546"/>
    <n v="135297"/>
    <x v="73"/>
    <n v="1975"/>
    <n v="10"/>
    <n v="13"/>
    <m/>
    <n v="92.572167523075137"/>
    <n v="2.1421888302220244"/>
  </r>
  <r>
    <n v="480"/>
    <x v="17"/>
    <s v="Done"/>
    <s v="13.07.2021"/>
    <n v="146120"/>
    <n v="30"/>
    <n v="35"/>
    <n v="32.5"/>
    <n v="34.9"/>
    <n v="61"/>
    <n v="23472"/>
    <n v="16080"/>
    <n v="14750"/>
    <n v="28000"/>
    <n v="11000"/>
    <n v="39000"/>
    <n v="33"/>
    <n v="18211"/>
    <n v="94135"/>
    <n v="16567"/>
    <n v="47"/>
    <n v="5583"/>
    <n v="1964"/>
    <n v="128960"/>
    <n v="136507"/>
    <x v="47"/>
    <n v="1975"/>
    <n v="10"/>
    <n v="13"/>
    <m/>
    <n v="93.421160689843958"/>
    <n v="1.9360879210838804"/>
  </r>
  <r>
    <n v="537"/>
    <x v="17"/>
    <s v="Done"/>
    <s v="14.07.2021"/>
    <n v="146099"/>
    <n v="31"/>
    <n v="35"/>
    <n v="33"/>
    <n v="31.5"/>
    <n v="59"/>
    <n v="24802"/>
    <n v="24060"/>
    <n v="12975"/>
    <n v="28000"/>
    <n v="11000"/>
    <n v="39000"/>
    <n v="21"/>
    <n v="18240"/>
    <n v="90119"/>
    <n v="15853"/>
    <n v="92"/>
    <n v="5958"/>
    <n v="1767"/>
    <n v="124304"/>
    <n v="132029"/>
    <x v="74"/>
    <n v="1975"/>
    <n v="10"/>
    <n v="13"/>
    <m/>
    <n v="90.4"/>
    <n v="1.76"/>
  </r>
  <r>
    <n v="480"/>
    <x v="17"/>
    <s v="Done"/>
    <s v="15.07.2021"/>
    <n v="146066"/>
    <n v="31"/>
    <n v="35"/>
    <n v="33"/>
    <n v="34.6"/>
    <n v="61"/>
    <n v="35887"/>
    <n v="24067"/>
    <n v="14985"/>
    <n v="29500"/>
    <n v="11000"/>
    <n v="40500"/>
    <n v="33"/>
    <n v="14990"/>
    <n v="85144"/>
    <n v="17395"/>
    <n v="165"/>
    <n v="6636"/>
    <n v="1714"/>
    <n v="117694"/>
    <n v="126044"/>
    <x v="72"/>
    <n v="1975"/>
    <n v="10"/>
    <n v="13"/>
    <m/>
    <n v="86.292497911902842"/>
    <n v="2.1169347456199668"/>
  </r>
  <r>
    <n v="538"/>
    <x v="17"/>
    <s v="Done"/>
    <s v="16.07.2021"/>
    <n v="146030"/>
    <n v="30"/>
    <n v="35"/>
    <n v="32.5"/>
    <n v="31.8"/>
    <n v="59"/>
    <n v="44969"/>
    <n v="20076"/>
    <n v="12140"/>
    <n v="29300"/>
    <n v="11000"/>
    <n v="40300"/>
    <n v="36"/>
    <n v="16548"/>
    <n v="92313"/>
    <n v="17299"/>
    <n v="210"/>
    <n v="6063"/>
    <n v="1464"/>
    <n v="126370"/>
    <n v="133897"/>
    <x v="75"/>
    <n v="1975"/>
    <n v="10"/>
    <n v="13"/>
    <m/>
    <n v="91.691433267136887"/>
    <n v="1.618181447408148"/>
  </r>
  <r>
    <n v="480"/>
    <x v="17"/>
    <s v="Done"/>
    <s v="17.07.2021"/>
    <n v="146004"/>
    <n v="27"/>
    <n v="32"/>
    <n v="29.5"/>
    <n v="33.6"/>
    <n v="61"/>
    <n v="52905"/>
    <n v="0"/>
    <n v="13960"/>
    <n v="29300"/>
    <n v="11000"/>
    <n v="40300"/>
    <n v="26"/>
    <n v="15244"/>
    <n v="85804"/>
    <n v="16616"/>
    <n v="187"/>
    <n v="6235"/>
    <n v="1732"/>
    <n v="117851"/>
    <n v="125818"/>
    <x v="52"/>
    <n v="1975"/>
    <n v="10"/>
    <n v="13"/>
    <m/>
    <n v="86.174351387633223"/>
    <n v="1.9791993857200263"/>
  </r>
  <r>
    <n v="539"/>
    <x v="17"/>
    <s v="Done"/>
    <s v="18.07.2021"/>
    <n v="145958"/>
    <n v="24"/>
    <n v="29"/>
    <n v="26.5"/>
    <n v="31.2"/>
    <n v="58"/>
    <n v="38945"/>
    <n v="0"/>
    <n v="15016"/>
    <n v="28000"/>
    <n v="11000"/>
    <n v="39000"/>
    <n v="46"/>
    <n v="24231"/>
    <n v="81268"/>
    <n v="17391"/>
    <n v="172"/>
    <n v="2917"/>
    <n v="1982"/>
    <n v="123062"/>
    <n v="127961"/>
    <x v="76"/>
    <n v="1975"/>
    <n v="10"/>
    <n v="13"/>
    <m/>
    <n v="87.669740610312559"/>
    <n v="2.0910237802264269"/>
  </r>
  <r>
    <n v="480"/>
    <x v="17"/>
    <s v="Done"/>
    <s v="19.07.2021"/>
    <n v="145910"/>
    <n v="24"/>
    <n v="29"/>
    <n v="26.5"/>
    <n v="29.2"/>
    <n v="59"/>
    <n v="23929"/>
    <n v="28091"/>
    <n v="14995"/>
    <n v="27000"/>
    <n v="12000"/>
    <n v="39000"/>
    <n v="48"/>
    <n v="16019"/>
    <n v="90611"/>
    <n v="15892"/>
    <n v="263"/>
    <n v="5269"/>
    <n v="2054"/>
    <n v="122785"/>
    <n v="130108"/>
    <x v="77"/>
    <n v="1975"/>
    <n v="10"/>
    <n v="13"/>
    <m/>
    <n v="89.170036323761224"/>
    <n v="2.0609872559708617"/>
  </r>
  <r>
    <n v="540"/>
    <x v="18"/>
    <s v="Done"/>
    <s v="20.07.2021"/>
    <n v="145850"/>
    <n v="25"/>
    <n v="29"/>
    <n v="27"/>
    <n v="28.8"/>
    <n v="59"/>
    <n v="37025"/>
    <n v="30100"/>
    <n v="15140"/>
    <n v="27000"/>
    <n v="12000"/>
    <n v="39000"/>
    <n v="60"/>
    <n v="13595"/>
    <n v="92363"/>
    <n v="19787"/>
    <n v="199"/>
    <n v="4709"/>
    <n v="2125"/>
    <n v="125944"/>
    <n v="132778"/>
    <x v="78"/>
    <n v="1975"/>
    <n v="10"/>
    <n v="13"/>
    <m/>
    <n v="91.037367158039089"/>
    <n v="2.0202855025838891"/>
  </r>
  <r>
    <n v="480"/>
    <x v="18"/>
    <s v="Done"/>
    <s v="21.07.2021"/>
    <n v="145803"/>
    <n v="25"/>
    <n v="29"/>
    <n v="27"/>
    <n v="27.5"/>
    <n v="59"/>
    <n v="51985"/>
    <n v="21100"/>
    <n v="17020"/>
    <n v="27000"/>
    <n v="11000"/>
    <n v="38000"/>
    <n v="47"/>
    <n v="12550"/>
    <n v="85440"/>
    <n v="17111"/>
    <n v="173"/>
    <n v="2560"/>
    <n v="1826"/>
    <n v="115274"/>
    <n v="119660"/>
    <x v="79"/>
    <n v="1975"/>
    <n v="10"/>
    <n v="13"/>
    <m/>
    <n v="82.069641914089559"/>
    <n v="2.5255031300806827"/>
  </r>
  <r>
    <n v="541"/>
    <x v="18"/>
    <s v="Done"/>
    <s v="22.07.2021"/>
    <n v="145719"/>
    <n v="24"/>
    <n v="29"/>
    <n v="26.5"/>
    <n v="24.4"/>
    <n v="58"/>
    <n v="56065"/>
    <n v="13046"/>
    <n v="15806"/>
    <n v="27000"/>
    <n v="11000"/>
    <n v="38000"/>
    <n v="84"/>
    <n v="12655"/>
    <n v="88365"/>
    <n v="18379"/>
    <n v="167"/>
    <n v="4264"/>
    <n v="1714"/>
    <n v="119566"/>
    <n v="125544"/>
    <x v="80"/>
    <n v="1975"/>
    <n v="10"/>
    <n v="13"/>
    <m/>
    <n v="86.154859695715729"/>
    <n v="2.2318752497692356"/>
  </r>
  <r>
    <n v="480"/>
    <x v="18"/>
    <s v="Done"/>
    <s v="23.07.2021"/>
    <n v="145630"/>
    <n v="24"/>
    <n v="28"/>
    <n v="26"/>
    <n v="26.5"/>
    <n v="57"/>
    <n v="53305"/>
    <n v="20041"/>
    <n v="17201"/>
    <n v="26500"/>
    <n v="11000"/>
    <n v="37500"/>
    <n v="89"/>
    <n v="12391"/>
    <n v="74223"/>
    <n v="12702"/>
    <n v="62"/>
    <n v="7292"/>
    <n v="475"/>
    <n v="99378"/>
    <n v="107145"/>
    <x v="81"/>
    <n v="1975"/>
    <n v="10"/>
    <n v="13"/>
    <m/>
    <n v="73.573439538556613"/>
    <n v="2.8698508379969456"/>
  </r>
  <r>
    <n v="542"/>
    <x v="18"/>
    <s v="Done"/>
    <s v="24.07.2021"/>
    <n v="145556"/>
    <n v="24"/>
    <n v="28"/>
    <n v="26"/>
    <n v="29.9"/>
    <n v="59"/>
    <n v="56145"/>
    <n v="0"/>
    <n v="15720"/>
    <n v="26500"/>
    <n v="11000"/>
    <n v="37500"/>
    <n v="74"/>
    <n v="10639"/>
    <n v="77734"/>
    <n v="15580"/>
    <n v="76"/>
    <n v="3063"/>
    <n v="2107"/>
    <n v="104029"/>
    <n v="109199"/>
    <x v="68"/>
    <n v="1975"/>
    <n v="10"/>
    <n v="13"/>
    <m/>
    <n v="75.021984665695669"/>
    <n v="2.5533409408816428"/>
  </r>
  <r>
    <n v="480"/>
    <x v="18"/>
    <s v="Done"/>
    <s v="25.07.2021"/>
    <n v="145428"/>
    <n v="25"/>
    <n v="30"/>
    <n v="27.5"/>
    <n v="31.8"/>
    <n v="59"/>
    <n v="40425"/>
    <n v="0"/>
    <n v="15700"/>
    <n v="26000"/>
    <n v="11000"/>
    <n v="37000"/>
    <n v="128"/>
    <n v="11193"/>
    <n v="92234"/>
    <n v="20112"/>
    <n v="127"/>
    <n v="1792"/>
    <n v="2607"/>
    <n v="123666"/>
    <n v="128065"/>
    <x v="82"/>
    <n v="1975"/>
    <n v="10"/>
    <n v="13"/>
    <m/>
    <n v="88.060758588442383"/>
    <n v="2.1632961926379708"/>
  </r>
  <r>
    <n v="543"/>
    <x v="18"/>
    <s v="Done"/>
    <s v="26.07.2021"/>
    <n v="145307"/>
    <n v="25"/>
    <n v="32"/>
    <n v="28.5"/>
    <n v="31.7"/>
    <n v="60"/>
    <n v="24725"/>
    <n v="32123"/>
    <n v="17418"/>
    <n v="26000"/>
    <n v="11000"/>
    <n v="37000"/>
    <n v="121"/>
    <n v="12381"/>
    <n v="97843"/>
    <n v="20079"/>
    <n v="1096"/>
    <n v="3337"/>
    <n v="2232"/>
    <n v="131399"/>
    <n v="136968"/>
    <x v="83"/>
    <n v="1975"/>
    <n v="10"/>
    <n v="13"/>
    <m/>
    <n v="94.261116119663882"/>
    <n v="2.2491756225126194"/>
  </r>
  <r>
    <n v="480"/>
    <x v="19"/>
    <s v="Done"/>
    <s v="27.07.2021"/>
    <n v="145184"/>
    <n v="23"/>
    <n v="28"/>
    <n v="25.5"/>
    <n v="28.9"/>
    <n v="58"/>
    <n v="39430"/>
    <n v="8030"/>
    <n v="17355"/>
    <n v="26000"/>
    <n v="11000"/>
    <n v="37000"/>
    <n v="123"/>
    <n v="13578"/>
    <n v="96244"/>
    <n v="17960"/>
    <n v="146"/>
    <n v="2385"/>
    <n v="2321"/>
    <n v="127928"/>
    <n v="132634"/>
    <x v="84"/>
    <n v="1975"/>
    <n v="10"/>
    <n v="13"/>
    <m/>
    <n v="91.355796782014536"/>
    <n v="2.3253741241569807"/>
  </r>
  <r>
    <n v="544"/>
    <x v="19"/>
    <s v="Done"/>
    <s v="28.07.2021"/>
    <n v="145109"/>
    <n v="23"/>
    <n v="29"/>
    <n v="26"/>
    <n v="27.1"/>
    <n v="59"/>
    <n v="30105"/>
    <n v="40111"/>
    <n v="16319"/>
    <n v="26000"/>
    <n v="11000"/>
    <n v="37000"/>
    <n v="75"/>
    <n v="10842"/>
    <n v="69083"/>
    <n v="11537"/>
    <n v="142"/>
    <n v="1529"/>
    <n v="2690"/>
    <n v="91604"/>
    <n v="95823"/>
    <x v="85"/>
    <n v="1975"/>
    <n v="10"/>
    <n v="13"/>
    <m/>
    <n v="66.035187341929173"/>
    <n v="3.0433091593994068"/>
  </r>
  <r>
    <n v="480"/>
    <x v="19"/>
    <s v="Done"/>
    <s v="29.07.2021"/>
    <n v="145002"/>
    <n v="24"/>
    <n v="31"/>
    <n v="27.5"/>
    <n v="31.7"/>
    <n v="58"/>
    <n v="50897"/>
    <n v="20060"/>
    <n v="16847"/>
    <n v="26500"/>
    <n v="11000"/>
    <n v="37500"/>
    <n v="107"/>
    <n v="5829"/>
    <n v="38701"/>
    <n v="7021"/>
    <n v="38"/>
    <n v="3119"/>
    <n v="2053"/>
    <n v="51589"/>
    <n v="56761"/>
    <x v="41"/>
    <n v="1975"/>
    <n v="10"/>
    <n v="13"/>
    <m/>
    <n v="39.144977310657787"/>
    <n v="5.2411426004460218"/>
  </r>
  <r>
    <n v="545"/>
    <x v="19"/>
    <s v="Done"/>
    <s v="30.07.2021"/>
    <n v="144894"/>
    <n v="22"/>
    <n v="29"/>
    <n v="25.5"/>
    <n v="27.4"/>
    <n v="58"/>
    <n v="54110"/>
    <n v="12046"/>
    <n v="14151"/>
    <n v="26000"/>
    <n v="10500"/>
    <n v="36500"/>
    <n v="108"/>
    <n v="10983"/>
    <n v="94209"/>
    <n v="19678"/>
    <n v="98"/>
    <n v="2804"/>
    <n v="2699"/>
    <n v="124968"/>
    <n v="130471"/>
    <x v="86"/>
    <n v="1975"/>
    <n v="10"/>
    <n v="13"/>
    <m/>
    <n v="90.045826604276229"/>
    <n v="1.9011548471142552"/>
  </r>
  <r>
    <n v="480"/>
    <x v="19"/>
    <s v="Done"/>
    <s v="31.07.2021"/>
    <n v="144764"/>
    <n v="23"/>
    <n v="28"/>
    <n v="25.5"/>
    <n v="27"/>
    <n v="58"/>
    <n v="52005"/>
    <n v="0"/>
    <n v="14995"/>
    <n v="26000"/>
    <n v="10500"/>
    <n v="36500"/>
    <n v="130"/>
    <n v="7950"/>
    <n v="74975"/>
    <n v="17310"/>
    <n v="164"/>
    <n v="1850"/>
    <n v="2619"/>
    <n v="100399"/>
    <n v="104868"/>
    <x v="87"/>
    <n v="1975"/>
    <n v="10"/>
    <n v="13"/>
    <m/>
    <n v="72.440662043049372"/>
    <n v="2.5134343779880659"/>
  </r>
  <r>
    <n v="546"/>
    <x v="19"/>
    <s v="Done"/>
    <s v="1.08.2021"/>
    <n v="144638"/>
    <n v="21"/>
    <n v="27"/>
    <n v="24"/>
    <n v="25.5"/>
    <n v="57"/>
    <n v="37010"/>
    <n v="0"/>
    <n v="12015"/>
    <n v="26000"/>
    <n v="10000"/>
    <n v="36000"/>
    <n v="126"/>
    <n v="8415"/>
    <n v="89113"/>
    <n v="22170"/>
    <n v="206"/>
    <n v="1722"/>
    <n v="2545"/>
    <n v="119904"/>
    <n v="124171"/>
    <x v="88"/>
    <n v="1975"/>
    <n v="10"/>
    <n v="13"/>
    <m/>
    <n v="85.849500131362433"/>
    <n v="1.693118525842918"/>
  </r>
  <r>
    <n v="480"/>
    <x v="19"/>
    <s v="Done"/>
    <s v="2.08.2021"/>
    <n v="144511"/>
    <n v="21"/>
    <n v="27"/>
    <n v="24"/>
    <n v="17"/>
    <n v="57"/>
    <n v="24995"/>
    <n v="8010"/>
    <n v="12975"/>
    <n v="25000"/>
    <n v="9000"/>
    <n v="34000"/>
    <n v="127"/>
    <n v="9731"/>
    <n v="99435"/>
    <n v="24500"/>
    <n v="174"/>
    <n v="6681"/>
    <n v="1765"/>
    <n v="133840"/>
    <n v="142286"/>
    <x v="89"/>
    <n v="1975"/>
    <n v="10"/>
    <n v="13"/>
    <m/>
    <n v="98.460324819563908"/>
    <n v="1.5964561611440187"/>
  </r>
  <r>
    <n v="547"/>
    <x v="20"/>
    <s v="Done"/>
    <s v="3.08.2021"/>
    <n v="144380"/>
    <n v="22"/>
    <n v="27"/>
    <n v="24.5"/>
    <n v="25.6"/>
    <n v="59"/>
    <n v="20030"/>
    <n v="24071"/>
    <n v="14890"/>
    <n v="25000"/>
    <n v="9000"/>
    <n v="34000"/>
    <n v="131"/>
    <n v="4981"/>
    <n v="73642"/>
    <n v="48290"/>
    <n v="2694"/>
    <n v="6527"/>
    <n v="1650"/>
    <n v="129607"/>
    <n v="137784"/>
    <x v="90"/>
    <n v="1975"/>
    <n v="10"/>
    <n v="13"/>
    <m/>
    <n v="95.431500207785007"/>
    <n v="1.8912793169124869"/>
  </r>
  <r>
    <n v="480"/>
    <x v="20"/>
    <s v="Done"/>
    <s v="4.08.2021"/>
    <n v="144218"/>
    <n v="22"/>
    <n v="26"/>
    <n v="24"/>
    <n v="25.6"/>
    <n v="58"/>
    <n v="29211"/>
    <n v="16060"/>
    <n v="14155"/>
    <n v="25000"/>
    <n v="9000"/>
    <n v="34000"/>
    <n v="162"/>
    <n v="4199"/>
    <n v="71749"/>
    <n v="50064"/>
    <n v="3003"/>
    <n v="6469"/>
    <n v="1715"/>
    <n v="129015"/>
    <n v="137199"/>
    <x v="91"/>
    <n v="1975"/>
    <n v="10"/>
    <n v="13"/>
    <m/>
    <n v="95.133062447128651"/>
    <n v="1.7999181073501118"/>
  </r>
  <r>
    <n v="548"/>
    <x v="20"/>
    <s v="Done"/>
    <s v="5.08.2021"/>
    <n v="144075"/>
    <n v="22"/>
    <n v="26"/>
    <n v="24"/>
    <n v="25.6"/>
    <n v="58"/>
    <n v="31116"/>
    <n v="24083"/>
    <n v="13995"/>
    <n v="25000"/>
    <n v="9000"/>
    <n v="34000"/>
    <n v="143"/>
    <n v="5561"/>
    <n v="59466"/>
    <n v="41277"/>
    <n v="2798"/>
    <n v="6293"/>
    <n v="2155"/>
    <n v="109102"/>
    <n v="117550"/>
    <x v="92"/>
    <n v="1975"/>
    <n v="10"/>
    <n v="13"/>
    <m/>
    <n v="81.589449939267737"/>
    <n v="2.0509168125719222"/>
  </r>
  <r>
    <n v="480"/>
    <x v="20"/>
    <s v="Done"/>
    <s v="6.08.2021"/>
    <n v="143943"/>
    <n v="22"/>
    <n v="26"/>
    <n v="24"/>
    <n v="294.89999999999998"/>
    <n v="58"/>
    <n v="41204"/>
    <n v="20065"/>
    <n v="13589"/>
    <n v="25000"/>
    <n v="9000"/>
    <n v="34000"/>
    <n v="132"/>
    <n v="8190"/>
    <n v="99004"/>
    <n v="28214"/>
    <n v="160"/>
    <n v="5058"/>
    <n v="1563"/>
    <n v="135568"/>
    <n v="142189"/>
    <x v="93"/>
    <n v="1975"/>
    <n v="10"/>
    <n v="13"/>
    <m/>
    <n v="98.781462106528281"/>
    <n v="1.6306087834875029"/>
  </r>
  <r>
    <n v="549"/>
    <x v="20"/>
    <s v="Done"/>
    <s v="7.08.2021"/>
    <n v="143782"/>
    <n v="22"/>
    <n v="27"/>
    <n v="24.5"/>
    <n v="27.1"/>
    <n v="59"/>
    <n v="47680"/>
    <n v="0"/>
    <n v="14005"/>
    <n v="24500"/>
    <n v="8800"/>
    <n v="33300"/>
    <n v="161"/>
    <n v="6763"/>
    <n v="85717"/>
    <n v="25126"/>
    <n v="211"/>
    <n v="5637"/>
    <n v="2567"/>
    <n v="117817"/>
    <n v="126021"/>
    <x v="94"/>
    <n v="1975"/>
    <n v="10"/>
    <n v="13"/>
    <m/>
    <n v="87.647271563895345"/>
    <n v="1.9104739832478264"/>
  </r>
  <r>
    <n v="480"/>
    <x v="20"/>
    <s v="Done"/>
    <s v="8.08.2021"/>
    <n v="143640"/>
    <n v="23"/>
    <n v="28"/>
    <n v="25.5"/>
    <n v="28.7"/>
    <n v="59"/>
    <n v="33675"/>
    <n v="0"/>
    <n v="14780"/>
    <n v="25000"/>
    <n v="9000"/>
    <n v="34000"/>
    <n v="142"/>
    <n v="8439"/>
    <n v="97491"/>
    <n v="26385"/>
    <n v="192"/>
    <n v="6416"/>
    <n v="1350"/>
    <n v="132507"/>
    <n v="140273"/>
    <x v="95"/>
    <n v="1975"/>
    <n v="10"/>
    <n v="13"/>
    <m/>
    <n v="97.655945419103318"/>
    <n v="1.8101007548496131"/>
  </r>
  <r>
    <n v="550"/>
    <x v="20"/>
    <s v="Done"/>
    <s v="9.08.2021"/>
    <n v="143484"/>
    <n v="22"/>
    <n v="26"/>
    <n v="24"/>
    <n v="26.6"/>
    <n v="60"/>
    <n v="18895"/>
    <n v="24092"/>
    <n v="13967"/>
    <n v="26000"/>
    <n v="9000"/>
    <n v="35000"/>
    <n v="156"/>
    <n v="6075"/>
    <n v="54015"/>
    <n v="42223"/>
    <n v="90"/>
    <n v="2507"/>
    <n v="2675"/>
    <n v="102403"/>
    <n v="107585"/>
    <x v="96"/>
    <n v="1975"/>
    <n v="10"/>
    <n v="13"/>
    <m/>
    <n v="74.980485629059686"/>
    <n v="2.2530880025330342"/>
  </r>
  <r>
    <n v="480"/>
    <x v="21"/>
    <s v="Done"/>
    <s v="10.08.2021"/>
    <n v="143327"/>
    <n v="21"/>
    <n v="26"/>
    <n v="23.5"/>
    <n v="25.7"/>
    <n v="59"/>
    <n v="29020"/>
    <n v="32095"/>
    <n v="16015"/>
    <n v="25500"/>
    <n v="9000"/>
    <n v="34500"/>
    <n v="157"/>
    <n v="8187"/>
    <n v="95664"/>
    <n v="26471"/>
    <n v="178"/>
    <n v="4633"/>
    <n v="1175"/>
    <n v="130500"/>
    <n v="136308"/>
    <x v="97"/>
    <n v="1975"/>
    <n v="10"/>
    <n v="13"/>
    <m/>
    <n v="95.10280686821045"/>
    <n v="2.0299113643987567"/>
  </r>
  <r>
    <n v="551"/>
    <x v="21"/>
    <s v="Done"/>
    <s v="11.08.2021"/>
    <n v="143219"/>
    <n v="21"/>
    <n v="25"/>
    <n v="23"/>
    <n v="25.5"/>
    <n v="58"/>
    <n v="45100"/>
    <n v="31100"/>
    <n v="18890"/>
    <n v="25500"/>
    <n v="9000"/>
    <n v="34500"/>
    <n v="108"/>
    <n v="7861"/>
    <n v="89441"/>
    <n v="25664"/>
    <n v="176"/>
    <n v="4953"/>
    <n v="1853"/>
    <n v="123142"/>
    <n v="129948"/>
    <x v="98"/>
    <n v="1975"/>
    <n v="10"/>
    <n v="13"/>
    <m/>
    <n v="90.733771357152335"/>
    <n v="2.5019937804328669"/>
  </r>
  <r>
    <n v="480"/>
    <x v="21"/>
    <s v="Done"/>
    <s v="12.08.2021"/>
    <n v="143062"/>
    <n v="20"/>
    <n v="24"/>
    <n v="22"/>
    <n v="24.7"/>
    <n v="57"/>
    <n v="57310"/>
    <n v="13052"/>
    <n v="16890"/>
    <n v="25000"/>
    <n v="9000"/>
    <n v="34000"/>
    <n v="157"/>
    <n v="7510"/>
    <n v="97473"/>
    <n v="31978"/>
    <n v="180"/>
    <n v="4571"/>
    <n v="1116"/>
    <n v="137141"/>
    <n v="142828"/>
    <x v="99"/>
    <n v="1975"/>
    <n v="10"/>
    <n v="13"/>
    <m/>
    <n v="99.836434552851216"/>
    <n v="2.0445042157894817"/>
  </r>
  <r>
    <n v="552"/>
    <x v="21"/>
    <s v="Done"/>
    <s v="13.08.2021"/>
    <n v="142911"/>
    <n v="21"/>
    <n v="24"/>
    <n v="22.5"/>
    <n v="23.7"/>
    <n v="60"/>
    <n v="53382"/>
    <n v="18039"/>
    <n v="15995"/>
    <n v="25000"/>
    <n v="9000"/>
    <n v="34000"/>
    <n v="151"/>
    <n v="5119"/>
    <n v="77034"/>
    <n v="27076"/>
    <n v="262"/>
    <n v="3890"/>
    <n v="2175"/>
    <n v="109491"/>
    <n v="115556"/>
    <x v="100"/>
    <n v="1975"/>
    <n v="10"/>
    <n v="13"/>
    <m/>
    <n v="80.858716263968489"/>
    <n v="2.3762701605984251"/>
  </r>
  <r>
    <n v="480"/>
    <x v="21"/>
    <s v="Done"/>
    <s v="14.08.2021"/>
    <n v="142735"/>
    <n v="19"/>
    <n v="23"/>
    <n v="21"/>
    <n v="22.7"/>
    <n v="58"/>
    <n v="55426"/>
    <n v="0"/>
    <n v="16005"/>
    <n v="25000"/>
    <n v="9000"/>
    <n v="34000"/>
    <n v="176"/>
    <n v="6761"/>
    <n v="90412"/>
    <n v="28067"/>
    <n v="192"/>
    <n v="4178"/>
    <n v="2345"/>
    <n v="125432"/>
    <n v="131955"/>
    <x v="101"/>
    <n v="1975"/>
    <n v="10"/>
    <n v="13"/>
    <m/>
    <n v="92.44754264896487"/>
    <n v="2.0930345008392246"/>
  </r>
  <r>
    <n v="553"/>
    <x v="21"/>
    <s v="Done"/>
    <s v="15.08.2021"/>
    <n v="142546"/>
    <n v="20"/>
    <n v="23"/>
    <n v="21.5"/>
    <n v="25.2"/>
    <n v="57"/>
    <n v="39421"/>
    <n v="0"/>
    <n v="15450"/>
    <n v="24500"/>
    <n v="8500"/>
    <n v="33000"/>
    <n v="189"/>
    <n v="7330"/>
    <n v="98105"/>
    <n v="25593"/>
    <n v="180"/>
    <n v="4524"/>
    <n v="1785"/>
    <n v="131208"/>
    <n v="137517"/>
    <x v="102"/>
    <n v="1975"/>
    <n v="10"/>
    <n v="13"/>
    <m/>
    <n v="96.472016050958985"/>
    <n v="1.93940524511659"/>
  </r>
  <r>
    <n v="480"/>
    <x v="21"/>
    <s v="Done"/>
    <s v="16.08.2021"/>
    <n v="142354"/>
    <n v="21"/>
    <n v="24"/>
    <n v="22.5"/>
    <n v="25.2"/>
    <n v="58"/>
    <n v="23971"/>
    <n v="24078"/>
    <n v="16340"/>
    <n v="25000"/>
    <n v="8500"/>
    <n v="33500"/>
    <n v="192"/>
    <n v="6590"/>
    <n v="85887"/>
    <n v="28034"/>
    <n v="187"/>
    <n v="4969"/>
    <n v="2734"/>
    <n v="120698"/>
    <n v="128401"/>
    <x v="103"/>
    <n v="1975"/>
    <n v="10"/>
    <n v="13"/>
    <m/>
    <n v="90.198378689745283"/>
    <n v="2.1925840088831374"/>
  </r>
  <r>
    <n v="554"/>
    <x v="22"/>
    <s v="Done"/>
    <s v="17.08.2021"/>
    <n v="142199"/>
    <n v="21"/>
    <n v="24"/>
    <n v="22.5"/>
    <n v="23.5"/>
    <n v="58"/>
    <n v="31079"/>
    <n v="32092"/>
    <n v="17015"/>
    <n v="25000"/>
    <n v="8500"/>
    <n v="33500"/>
    <n v="155"/>
    <n v="7724"/>
    <n v="91987"/>
    <n v="27305"/>
    <n v="158"/>
    <n v="5501"/>
    <n v="2015"/>
    <n v="127174"/>
    <n v="134690"/>
    <x v="104"/>
    <n v="1975"/>
    <n v="10"/>
    <n v="13"/>
    <m/>
    <n v="94.719372147483455"/>
    <n v="2.1735568055462373"/>
  </r>
  <r>
    <n v="480"/>
    <x v="22"/>
    <s v="Done"/>
    <s v="18.08.2021"/>
    <n v="142020"/>
    <n v="19"/>
    <n v="22"/>
    <n v="20.5"/>
    <n v="20.8"/>
    <n v="59"/>
    <n v="46156"/>
    <n v="28079"/>
    <n v="18110"/>
    <n v="24500"/>
    <n v="8500"/>
    <n v="33000"/>
    <n v="179"/>
    <n v="7162"/>
    <n v="92719"/>
    <n v="29945"/>
    <n v="283"/>
    <n v="2871"/>
    <n v="2089"/>
    <n v="130109"/>
    <n v="135069"/>
    <x v="105"/>
    <n v="1975"/>
    <n v="10"/>
    <n v="13"/>
    <m/>
    <n v="95.105618926911703"/>
    <n v="2.3177116433072751"/>
  </r>
  <r>
    <n v="555"/>
    <x v="22"/>
    <s v="Done"/>
    <s v="19.08.2021"/>
    <n v="141811"/>
    <n v="19"/>
    <n v="23"/>
    <n v="21"/>
    <n v="21.7"/>
    <n v="57"/>
    <n v="56125"/>
    <n v="16057"/>
    <n v="14950"/>
    <n v="25000"/>
    <n v="8500"/>
    <n v="33500"/>
    <n v="209"/>
    <n v="5185"/>
    <n v="79822"/>
    <n v="29615"/>
    <n v="223"/>
    <n v="4137"/>
    <n v="2137"/>
    <n v="114845"/>
    <n v="121119"/>
    <x v="106"/>
    <n v="1975"/>
    <n v="10"/>
    <n v="13"/>
    <m/>
    <n v="85.408748263533866"/>
    <n v="2.1329242592902977"/>
  </r>
  <r>
    <n v="480"/>
    <x v="22"/>
    <s v="Done"/>
    <s v="20.08.2021"/>
    <n v="141627"/>
    <n v="20"/>
    <n v="24"/>
    <n v="22"/>
    <n v="23.6"/>
    <n v="57"/>
    <n v="57232"/>
    <n v="20061"/>
    <n v="16035"/>
    <n v="24500"/>
    <n v="8500"/>
    <n v="33000"/>
    <n v="184"/>
    <n v="6071"/>
    <n v="86914"/>
    <n v="29652"/>
    <n v="220"/>
    <n v="5403"/>
    <n v="1051"/>
    <n v="122857"/>
    <n v="129311"/>
    <x v="107"/>
    <n v="1975"/>
    <n v="10"/>
    <n v="13"/>
    <m/>
    <n v="91.303918038227167"/>
    <n v="2.138726659473094"/>
  </r>
  <r>
    <n v="556"/>
    <x v="22"/>
    <s v="Done"/>
    <s v="21.08.2021"/>
    <n v="141443"/>
    <n v="21"/>
    <n v="25"/>
    <n v="23"/>
    <n v="24.7"/>
    <n v="59"/>
    <n v="61258"/>
    <n v="0"/>
    <n v="16075"/>
    <n v="24500"/>
    <n v="8500"/>
    <n v="33000"/>
    <n v="184"/>
    <n v="6290"/>
    <n v="88851"/>
    <n v="30832"/>
    <n v="227"/>
    <n v="6364"/>
    <n v="1431"/>
    <n v="126200"/>
    <n v="133995"/>
    <x v="108"/>
    <n v="1975"/>
    <n v="10"/>
    <n v="13"/>
    <m/>
    <n v="94.734274584108093"/>
    <n v="2.0683993612731304"/>
  </r>
  <r>
    <n v="480"/>
    <x v="22"/>
    <s v="Done"/>
    <s v="22.08.2021"/>
    <n v="141261"/>
    <n v="19"/>
    <n v="23"/>
    <n v="21"/>
    <n v="20.399999999999999"/>
    <n v="57"/>
    <n v="45183"/>
    <n v="0"/>
    <n v="15855"/>
    <n v="24500"/>
    <n v="8500"/>
    <n v="33000"/>
    <n v="182"/>
    <n v="6296"/>
    <n v="92206"/>
    <n v="32094"/>
    <n v="223"/>
    <n v="5591"/>
    <n v="1758"/>
    <n v="130819"/>
    <n v="138168"/>
    <x v="103"/>
    <n v="1975"/>
    <n v="10"/>
    <n v="13"/>
    <m/>
    <n v="97.810436001444131"/>
    <n v="1.9771124524400643"/>
  </r>
  <r>
    <n v="557"/>
    <x v="22"/>
    <s v="Done"/>
    <s v="23.08.2021"/>
    <n v="141075"/>
    <n v="19"/>
    <n v="23"/>
    <n v="21"/>
    <n v="19.3"/>
    <n v="56"/>
    <n v="29328"/>
    <n v="20065"/>
    <n v="15065"/>
    <n v="24500"/>
    <n v="8500"/>
    <n v="33000"/>
    <n v="186"/>
    <n v="5399"/>
    <n v="79156"/>
    <n v="29560"/>
    <n v="238"/>
    <n v="4213"/>
    <n v="1362"/>
    <n v="114353"/>
    <n v="119928"/>
    <x v="109"/>
    <n v="1975"/>
    <n v="10"/>
    <n v="13"/>
    <m/>
    <n v="85.01010101010101"/>
    <n v="2.1587392488193839"/>
  </r>
  <r>
    <n v="480"/>
    <x v="23"/>
    <s v="Done"/>
    <s v="24.08.2021"/>
    <n v="140881"/>
    <n v="19"/>
    <n v="23"/>
    <n v="21"/>
    <n v="16.600000000000001"/>
    <n v="56"/>
    <n v="34328"/>
    <n v="40133"/>
    <n v="15865"/>
    <n v="24500"/>
    <n v="8500"/>
    <n v="33000"/>
    <n v="194"/>
    <n v="5819"/>
    <n v="84160"/>
    <n v="29837"/>
    <n v="254"/>
    <n v="3253"/>
    <n v="1689"/>
    <n v="120070"/>
    <n v="125012"/>
    <x v="110"/>
    <n v="1975"/>
    <n v="10"/>
    <n v="13"/>
    <m/>
    <n v="88.735883476125238"/>
    <n v="2.1850519430024526"/>
  </r>
  <r>
    <n v="558"/>
    <x v="23"/>
    <s v="Done"/>
    <s v="25.08.2021"/>
    <n v="140661"/>
    <n v="19"/>
    <n v="23"/>
    <n v="21"/>
    <n v="15.7"/>
    <n v="56"/>
    <n v="58596"/>
    <n v="16065"/>
    <n v="17515"/>
    <n v="24500"/>
    <n v="8500"/>
    <n v="33000"/>
    <n v="220"/>
    <n v="5887"/>
    <n v="85525"/>
    <n v="31064"/>
    <n v="287"/>
    <n v="3952"/>
    <n v="1068"/>
    <n v="122763"/>
    <n v="127783"/>
    <x v="110"/>
    <n v="1975"/>
    <n v="10"/>
    <n v="13"/>
    <m/>
    <n v="90.84465487946197"/>
    <n v="2.3599915826652489"/>
  </r>
  <r>
    <n v="480"/>
    <x v="23"/>
    <s v="Done"/>
    <s v="26.08.2021"/>
    <n v="140450"/>
    <n v="19"/>
    <n v="23"/>
    <n v="21"/>
    <n v="20.7"/>
    <n v="56"/>
    <n v="57146"/>
    <n v="16045"/>
    <n v="17555"/>
    <n v="24500"/>
    <n v="8500"/>
    <n v="33000"/>
    <n v="211"/>
    <n v="5787"/>
    <n v="86734"/>
    <n v="31995"/>
    <n v="251"/>
    <n v="5711"/>
    <n v="948"/>
    <n v="124767"/>
    <n v="131426"/>
    <x v="111"/>
    <n v="1975"/>
    <n v="5"/>
    <n v="13"/>
    <m/>
    <n v="93.574937700249194"/>
    <n v="2.2958622475746213"/>
  </r>
  <r>
    <n v="559"/>
    <x v="23"/>
    <s v="Done"/>
    <s v="27.08.2021"/>
    <n v="140359"/>
    <n v="19"/>
    <n v="23"/>
    <n v="21"/>
    <n v="21.3"/>
    <n v="56"/>
    <n v="55636"/>
    <n v="20052"/>
    <n v="17555"/>
    <n v="24500"/>
    <n v="8500"/>
    <n v="33000"/>
    <n v="91"/>
    <n v="4789"/>
    <n v="79396"/>
    <n v="30158"/>
    <n v="195"/>
    <n v="3829"/>
    <n v="2344"/>
    <n v="114538"/>
    <n v="120711"/>
    <x v="112"/>
    <n v="1975"/>
    <n v="5"/>
    <n v="13"/>
    <m/>
    <n v="86.001610156812163"/>
    <n v="2.495367089095712"/>
  </r>
  <r>
    <n v="480"/>
    <x v="23"/>
    <s v="Done"/>
    <s v="28.08.2021"/>
    <n v="140311"/>
    <n v="19"/>
    <n v="23"/>
    <n v="21"/>
    <n v="19.7"/>
    <n v="56"/>
    <n v="55636"/>
    <n v="0"/>
    <n v="16985"/>
    <n v="24500"/>
    <n v="8500"/>
    <n v="33000"/>
    <n v="48"/>
    <n v="4727"/>
    <n v="82099"/>
    <n v="33771"/>
    <n v="282"/>
    <n v="3175"/>
    <n v="1983"/>
    <n v="120879"/>
    <n v="126037"/>
    <x v="113"/>
    <n v="1975"/>
    <n v="5"/>
    <n v="13"/>
    <m/>
    <n v="89.826884563576627"/>
    <n v="2.3032304619573676"/>
  </r>
  <r>
    <n v="560"/>
    <x v="23"/>
    <s v="Done"/>
    <s v="29.08.2021"/>
    <n v="140255"/>
    <n v="19"/>
    <n v="23"/>
    <n v="21"/>
    <n v="21.3"/>
    <n v="56"/>
    <n v="38651"/>
    <n v="0"/>
    <n v="17010"/>
    <n v="24500"/>
    <n v="8500"/>
    <n v="33000"/>
    <n v="56"/>
    <n v="4105"/>
    <n v="81549"/>
    <n v="35841"/>
    <n v="317"/>
    <n v="3540"/>
    <n v="1413"/>
    <n v="121812"/>
    <n v="126765"/>
    <x v="114"/>
    <n v="1975"/>
    <n v="5"/>
    <n v="13"/>
    <m/>
    <n v="90.381804570247056"/>
    <n v="2.2847829646582158"/>
  </r>
  <r>
    <n v="480"/>
    <x v="23"/>
    <s v="Done"/>
    <s v="30.08.2021"/>
    <n v="140200"/>
    <n v="19"/>
    <n v="22"/>
    <n v="20.5"/>
    <n v="15.4"/>
    <n v="59"/>
    <n v="21641"/>
    <n v="32096"/>
    <n v="14125"/>
    <n v="24500"/>
    <n v="8500"/>
    <n v="33000"/>
    <n v="55"/>
    <n v="4083"/>
    <n v="87750"/>
    <n v="40750"/>
    <n v="271"/>
    <n v="5593"/>
    <n v="1189"/>
    <n v="132854"/>
    <n v="139636"/>
    <x v="115"/>
    <n v="1975"/>
    <n v="5"/>
    <n v="13"/>
    <m/>
    <n v="99.597717546362347"/>
    <n v="1.7182922097003277"/>
  </r>
  <r>
    <n v="561"/>
    <x v="24"/>
    <s v="Done"/>
    <s v="31.08.2021"/>
    <n v="140143"/>
    <n v="19"/>
    <n v="23"/>
    <n v="21"/>
    <n v="17.5"/>
    <n v="56"/>
    <n v="39612"/>
    <n v="40108"/>
    <n v="15055"/>
    <n v="24500"/>
    <n v="8500"/>
    <n v="33000"/>
    <n v="57"/>
    <n v="3212"/>
    <n v="70654"/>
    <n v="33753"/>
    <n v="315"/>
    <n v="4568"/>
    <n v="847"/>
    <n v="107934"/>
    <n v="113349"/>
    <x v="116"/>
    <n v="1975"/>
    <n v="5"/>
    <n v="13"/>
    <m/>
    <n v="80.880957307892658"/>
    <n v="2.2523295726580672"/>
  </r>
  <r>
    <n v="480"/>
    <x v="24"/>
    <s v="Done"/>
    <s v="1.09.2021"/>
    <n v="140098"/>
    <n v="19"/>
    <n v="23"/>
    <n v="21"/>
    <n v="15.4"/>
    <n v="56"/>
    <n v="64655"/>
    <n v="8019"/>
    <n v="15005"/>
    <n v="24500"/>
    <n v="8500"/>
    <n v="33000"/>
    <n v="45"/>
    <n v="4030"/>
    <n v="84530"/>
    <n v="39770"/>
    <n v="410"/>
    <n v="4463"/>
    <n v="775"/>
    <n v="128740"/>
    <n v="133978"/>
    <x v="117"/>
    <n v="1975"/>
    <n v="5"/>
    <n v="13"/>
    <m/>
    <n v="95.631629288069774"/>
    <n v="1.9008146528033902"/>
  </r>
  <r>
    <n v="562"/>
    <x v="24"/>
    <s v="Done"/>
    <s v="2.09.2021"/>
    <n v="140051"/>
    <n v="19"/>
    <n v="23"/>
    <n v="21"/>
    <n v="14.6"/>
    <n v="58"/>
    <n v="56779"/>
    <n v="16068"/>
    <n v="15895"/>
    <n v="24500"/>
    <n v="8500"/>
    <n v="33000"/>
    <n v="47"/>
    <n v="3181"/>
    <n v="79209"/>
    <n v="40654"/>
    <n v="363"/>
    <n v="3878"/>
    <n v="1288"/>
    <n v="123407"/>
    <n v="128573"/>
    <x v="118"/>
    <n v="1975"/>
    <n v="5"/>
    <n v="13"/>
    <m/>
    <n v="91.804414106289855"/>
    <n v="2.0889872725595233"/>
  </r>
  <r>
    <n v="480"/>
    <x v="24"/>
    <s v="Done"/>
    <s v="3.09.2021"/>
    <n v="140004"/>
    <n v="19"/>
    <n v="23"/>
    <n v="21"/>
    <n v="14.5"/>
    <n v="57"/>
    <n v="56952"/>
    <n v="20057"/>
    <n v="17705"/>
    <n v="24500"/>
    <n v="8500"/>
    <n v="33000"/>
    <n v="47"/>
    <n v="3030"/>
    <n v="79873"/>
    <n v="42260"/>
    <n v="388"/>
    <n v="2978"/>
    <n v="1288"/>
    <n v="125551"/>
    <n v="129817"/>
    <x v="119"/>
    <n v="1975"/>
    <n v="5"/>
    <n v="13"/>
    <m/>
    <n v="92.723779320590836"/>
    <n v="2.2999037911468605"/>
  </r>
  <r>
    <n v="563"/>
    <x v="24"/>
    <s v="Done"/>
    <s v="4.09.2021"/>
    <n v="139969"/>
    <n v="19"/>
    <n v="23"/>
    <n v="21"/>
    <n v="10.4"/>
    <n v="58"/>
    <n v="59304"/>
    <n v="0"/>
    <n v="16895"/>
    <n v="24500"/>
    <n v="8500"/>
    <n v="33000"/>
    <n v="35"/>
    <n v="2513"/>
    <n v="77015"/>
    <n v="46231"/>
    <n v="441"/>
    <n v="3939"/>
    <n v="1288"/>
    <n v="126200"/>
    <n v="131427"/>
    <x v="120"/>
    <n v="1975"/>
    <n v="5"/>
    <n v="13"/>
    <m/>
    <n v="93.897220098736142"/>
    <n v="2.154717567209671"/>
  </r>
  <r>
    <n v="480"/>
    <x v="24"/>
    <s v="Done"/>
    <s v="5.09.2021"/>
    <n v="139942"/>
    <n v="19"/>
    <n v="21"/>
    <n v="20"/>
    <n v="4.9000000000000004"/>
    <n v="57"/>
    <n v="42409"/>
    <n v="0"/>
    <n v="16565"/>
    <n v="24500"/>
    <n v="8500"/>
    <n v="33000"/>
    <n v="27"/>
    <n v="2186"/>
    <n v="73168"/>
    <n v="45965"/>
    <n v="550"/>
    <n v="6428"/>
    <n v="1576"/>
    <n v="121869"/>
    <n v="129873"/>
    <x v="121"/>
    <n v="1975"/>
    <n v="5"/>
    <n v="13"/>
    <m/>
    <n v="92.804876305898148"/>
    <n v="2.1329043678301933"/>
  </r>
  <r>
    <n v="564"/>
    <x v="24"/>
    <s v="Done"/>
    <s v="6.09.2021"/>
    <n v="139902"/>
    <n v="19"/>
    <n v="21"/>
    <n v="20"/>
    <n v="6.7"/>
    <n v="57"/>
    <n v="25844"/>
    <n v="32104"/>
    <n v="17015"/>
    <n v="24500"/>
    <n v="8500"/>
    <n v="33000"/>
    <n v="40"/>
    <n v="2460"/>
    <n v="74827"/>
    <n v="45694"/>
    <n v="489"/>
    <n v="4047"/>
    <n v="2135"/>
    <n v="123470"/>
    <n v="129652"/>
    <x v="119"/>
    <n v="1975"/>
    <n v="5"/>
    <n v="13"/>
    <m/>
    <n v="92.673442838558415"/>
    <n v="2.2130847193543239"/>
  </r>
  <r>
    <n v="480"/>
    <x v="25"/>
    <s v="Done"/>
    <s v="7.09.2021"/>
    <n v="139864"/>
    <n v="19"/>
    <n v="22"/>
    <n v="20.5"/>
    <n v="12.5"/>
    <n v="57"/>
    <n v="40933"/>
    <n v="32098"/>
    <n v="17005"/>
    <n v="24500"/>
    <n v="8500"/>
    <n v="33000"/>
    <n v="38"/>
    <n v="2023"/>
    <n v="68874"/>
    <n v="46273"/>
    <n v="479"/>
    <n v="3707"/>
    <n v="1033"/>
    <n v="117649"/>
    <n v="122389"/>
    <x v="122"/>
    <n v="1975"/>
    <n v="5"/>
    <n v="13"/>
    <m/>
    <n v="87.505719842132351"/>
    <n v="2.3351634487391113"/>
  </r>
  <r>
    <n v="565"/>
    <x v="25"/>
    <s v="Done"/>
    <s v="8.09.2021"/>
    <n v="139830"/>
    <n v="19"/>
    <n v="22"/>
    <n v="20.5"/>
    <n v="12.3"/>
    <n v="57"/>
    <n v="56026"/>
    <n v="4010"/>
    <n v="16985"/>
    <n v="24500"/>
    <n v="8500"/>
    <n v="33000"/>
    <n v="34"/>
    <n v="2384"/>
    <n v="73838"/>
    <n v="47496"/>
    <n v="504"/>
    <n v="5279"/>
    <n v="1050"/>
    <n v="124222"/>
    <n v="130551"/>
    <x v="121"/>
    <n v="1975"/>
    <n v="5"/>
    <n v="13"/>
    <m/>
    <n v="93.364084960308944"/>
    <n v="2.1756256201365609"/>
  </r>
  <r>
    <n v="480"/>
    <x v="25"/>
    <s v="Done"/>
    <s v="9.09.2021"/>
    <n v="139791"/>
    <n v="19"/>
    <n v="22"/>
    <n v="20.5"/>
    <n v="12"/>
    <n v="56"/>
    <n v="43051"/>
    <n v="8017"/>
    <n v="16995"/>
    <n v="24500"/>
    <n v="8500"/>
    <n v="33000"/>
    <n v="39"/>
    <n v="1604"/>
    <n v="57823"/>
    <n v="41221"/>
    <n v="464"/>
    <n v="4042"/>
    <n v="1166"/>
    <n v="101112"/>
    <n v="106320"/>
    <x v="123"/>
    <n v="1975"/>
    <n v="5"/>
    <n v="13"/>
    <m/>
    <n v="76.056398480588882"/>
    <n v="2.6596943393816925"/>
  </r>
  <r>
    <n v="566"/>
    <x v="25"/>
    <s v="Done"/>
    <s v="10.09.2021"/>
    <n v="139758"/>
    <n v="19"/>
    <n v="22"/>
    <n v="20.5"/>
    <n v="10"/>
    <n v="54"/>
    <n v="34073"/>
    <n v="20061"/>
    <n v="17015"/>
    <n v="24500"/>
    <n v="8500"/>
    <n v="33000"/>
    <n v="33"/>
    <n v="1899"/>
    <n v="67531"/>
    <n v="46580"/>
    <n v="582"/>
    <n v="9194"/>
    <n v="1333"/>
    <n v="116592"/>
    <n v="127119"/>
    <x v="124"/>
    <n v="1975"/>
    <n v="5"/>
    <n v="13"/>
    <m/>
    <n v="90.956510539647113"/>
    <n v="2.2278788041053494"/>
  </r>
  <r>
    <n v="480"/>
    <x v="25"/>
    <s v="Done"/>
    <s v="11.09.2021"/>
    <n v="139723"/>
    <n v="19"/>
    <n v="22"/>
    <n v="20.5"/>
    <n v="12"/>
    <n v="56"/>
    <n v="37119"/>
    <n v="0"/>
    <n v="16005"/>
    <n v="24500"/>
    <n v="8500"/>
    <n v="33000"/>
    <n v="35"/>
    <n v="2118"/>
    <n v="76163"/>
    <n v="51446"/>
    <n v="627"/>
    <n v="7395"/>
    <n v="566"/>
    <n v="130354"/>
    <n v="138315"/>
    <x v="125"/>
    <n v="1975"/>
    <n v="5"/>
    <n v="13"/>
    <m/>
    <n v="98.992291891814517"/>
    <n v="1.9279262044054937"/>
  </r>
  <r>
    <n v="567"/>
    <x v="25"/>
    <s v="Done"/>
    <s v="12.09.2021"/>
    <n v="139682"/>
    <n v="19"/>
    <n v="22"/>
    <n v="20.5"/>
    <n v="12"/>
    <n v="56"/>
    <n v="21114"/>
    <n v="0"/>
    <n v="16065"/>
    <n v="24500"/>
    <n v="8500"/>
    <n v="33000"/>
    <n v="41"/>
    <n v="1733"/>
    <n v="64256"/>
    <n v="44089"/>
    <n v="559"/>
    <n v="7172"/>
    <n v="2133"/>
    <n v="110637"/>
    <n v="119942"/>
    <x v="124"/>
    <n v="1975"/>
    <n v="5"/>
    <n v="13"/>
    <m/>
    <n v="85.867899944158879"/>
    <n v="2.229356483685268"/>
  </r>
  <r>
    <n v="480"/>
    <x v="25"/>
    <s v="Done"/>
    <s v="13.09.2021"/>
    <n v="139645"/>
    <n v="18"/>
    <n v="21"/>
    <n v="19.5"/>
    <n v="11"/>
    <n v="58"/>
    <n v="5046"/>
    <n v="16047"/>
    <n v="16350"/>
    <n v="24500"/>
    <n v="8500"/>
    <n v="33000"/>
    <n v="37"/>
    <n v="1898"/>
    <n v="71352"/>
    <n v="50634"/>
    <n v="649"/>
    <n v="9147"/>
    <n v="983"/>
    <n v="124533"/>
    <n v="134663"/>
    <x v="126"/>
    <n v="1975"/>
    <n v="5"/>
    <n v="13"/>
    <m/>
    <n v="96.432382111783454"/>
    <n v="2.0181881137168105"/>
  </r>
  <r>
    <n v="568"/>
    <x v="26"/>
    <s v="Done"/>
    <s v="14.09.2021"/>
    <n v="139619"/>
    <n v="18"/>
    <n v="21"/>
    <n v="19.5"/>
    <n v="7"/>
    <n v="59"/>
    <n v="4743"/>
    <n v="32106"/>
    <n v="16795"/>
    <n v="24500"/>
    <n v="8500"/>
    <n v="33000"/>
    <n v="26"/>
    <n v="1763"/>
    <n v="72139"/>
    <n v="54494"/>
    <n v="760"/>
    <n v="4579"/>
    <n v="1500"/>
    <n v="129156"/>
    <n v="135235"/>
    <x v="127"/>
    <n v="1975"/>
    <n v="5"/>
    <n v="13"/>
    <m/>
    <n v="96.860026214197205"/>
    <n v="2.05716784307495"/>
  </r>
  <r>
    <n v="480"/>
    <x v="26"/>
    <s v="Done"/>
    <s v="15.09.2021"/>
    <n v="139579"/>
    <n v="18"/>
    <n v="21"/>
    <n v="19.5"/>
    <n v="9"/>
    <n v="58"/>
    <n v="20054"/>
    <n v="32124"/>
    <n v="17005"/>
    <n v="24500"/>
    <n v="8500"/>
    <n v="33000"/>
    <n v="40"/>
    <n v="1457"/>
    <n v="64920"/>
    <n v="52192"/>
    <n v="722"/>
    <n v="6289"/>
    <n v="1750"/>
    <n v="119291"/>
    <n v="127330"/>
    <x v="128"/>
    <n v="1975"/>
    <n v="5"/>
    <n v="13"/>
    <m/>
    <n v="91.224324576046541"/>
    <n v="2.205989701160977"/>
  </r>
  <r>
    <n v="569"/>
    <x v="26"/>
    <s v="Done"/>
    <s v="16.09.2021"/>
    <n v="139545"/>
    <n v="18"/>
    <n v="21"/>
    <n v="19.5"/>
    <n v="9"/>
    <n v="57"/>
    <n v="35173"/>
    <n v="20069"/>
    <n v="17775"/>
    <n v="24500"/>
    <n v="8500"/>
    <n v="33000"/>
    <n v="34"/>
    <n v="926"/>
    <n v="43976"/>
    <n v="39029"/>
    <n v="567"/>
    <n v="3743"/>
    <n v="750"/>
    <n v="84498"/>
    <n v="88991"/>
    <x v="129"/>
    <n v="1975"/>
    <n v="5"/>
    <n v="13"/>
    <m/>
    <n v="63.772259844494606"/>
    <n v="3.284105548828061"/>
  </r>
  <r>
    <n v="480"/>
    <x v="26"/>
    <s v="Done"/>
    <s v="17.09.2021"/>
    <n v="139526"/>
    <n v="17"/>
    <n v="19"/>
    <n v="18"/>
    <n v="7"/>
    <n v="58"/>
    <n v="38168"/>
    <n v="20064"/>
    <n v="17035"/>
    <n v="24000"/>
    <n v="8500"/>
    <n v="32500"/>
    <n v="19"/>
    <n v="1364"/>
    <n v="76840"/>
    <n v="66475"/>
    <n v="745"/>
    <n v="9206"/>
    <n v="1123"/>
    <n v="145424"/>
    <n v="155753"/>
    <x v="130"/>
    <n v="1975"/>
    <n v="5"/>
    <n v="13"/>
    <m/>
    <n v="111.63009044909194"/>
    <n v="1.8072024142110987"/>
  </r>
  <r>
    <n v="570"/>
    <x v="26"/>
    <s v="Done"/>
    <s v="18.09.2021"/>
    <n v="139497"/>
    <n v="18"/>
    <n v="21"/>
    <n v="19.5"/>
    <n v="9"/>
    <n v="60"/>
    <n v="41197"/>
    <n v="0"/>
    <n v="17215"/>
    <n v="24500"/>
    <n v="8500"/>
    <n v="33000"/>
    <n v="29"/>
    <n v="484"/>
    <n v="56308"/>
    <n v="51324"/>
    <n v="657"/>
    <n v="6038"/>
    <n v="1233"/>
    <n v="108773"/>
    <n v="116044"/>
    <x v="131"/>
    <n v="1975"/>
    <n v="5"/>
    <n v="13"/>
    <m/>
    <n v="83.187452059900934"/>
    <n v="2.4351428453802919"/>
  </r>
  <r>
    <n v="480"/>
    <x v="26"/>
    <s v="Done"/>
    <s v="19.09.2021"/>
    <n v="139466"/>
    <n v="18"/>
    <n v="21"/>
    <n v="19.5"/>
    <n v="10"/>
    <n v="59"/>
    <n v="23982"/>
    <n v="0"/>
    <n v="16985"/>
    <n v="24000"/>
    <n v="8500"/>
    <n v="32500"/>
    <n v="31"/>
    <n v="738"/>
    <n v="73717"/>
    <n v="61824"/>
    <n v="762"/>
    <n v="10626"/>
    <n v="1050"/>
    <n v="137041"/>
    <n v="148717"/>
    <x v="132"/>
    <n v="1975"/>
    <n v="5"/>
    <n v="13"/>
    <m/>
    <n v="106.63315790228442"/>
    <n v="1.8762972127649646"/>
  </r>
  <r>
    <n v="571"/>
    <x v="26"/>
    <s v="Done"/>
    <s v="20.09.2021"/>
    <n v="139444"/>
    <n v="18"/>
    <n v="21"/>
    <n v="19.5"/>
    <n v="7"/>
    <n v="58"/>
    <n v="6997"/>
    <n v="36136"/>
    <n v="17300"/>
    <n v="24000"/>
    <n v="8500"/>
    <n v="32500"/>
    <n v="22"/>
    <n v="799"/>
    <n v="79758"/>
    <n v="68026"/>
    <n v="1052"/>
    <n v="3133"/>
    <n v="1812"/>
    <n v="149635"/>
    <n v="154580"/>
    <x v="131"/>
    <n v="1975"/>
    <n v="5"/>
    <n v="13"/>
    <m/>
    <n v="110.85453658816442"/>
    <n v="1.8371004582599308"/>
  </r>
  <r>
    <n v="480"/>
    <x v="27"/>
    <s v="Done"/>
    <s v="21.09.2021"/>
    <n v="139407"/>
    <n v="18"/>
    <n v="20"/>
    <n v="19"/>
    <n v="5"/>
    <n v="59"/>
    <n v="25833"/>
    <n v="16057"/>
    <n v="16005"/>
    <n v="24000"/>
    <n v="8500"/>
    <n v="32500"/>
    <n v="37"/>
    <n v="455"/>
    <n v="55610"/>
    <n v="51864"/>
    <n v="718"/>
    <n v="7367"/>
    <n v="1196"/>
    <n v="108647"/>
    <n v="117210"/>
    <x v="133"/>
    <n v="1975"/>
    <n v="5"/>
    <n v="13"/>
    <m/>
    <n v="84.077557081064796"/>
    <n v="2.2366876730838849"/>
  </r>
  <r>
    <n v="572"/>
    <x v="27"/>
    <s v="Done"/>
    <s v="22.09.2021"/>
    <n v="139375"/>
    <n v="15"/>
    <n v="23"/>
    <n v="19"/>
    <n v="7"/>
    <n v="59"/>
    <n v="25885"/>
    <n v="36132"/>
    <n v="12802"/>
    <n v="23500"/>
    <n v="8000"/>
    <n v="31500"/>
    <n v="32"/>
    <n v="532"/>
    <n v="66758"/>
    <n v="59579"/>
    <n v="1016"/>
    <n v="7108"/>
    <n v="1264"/>
    <n v="127885"/>
    <n v="136257"/>
    <x v="133"/>
    <n v="1975"/>
    <n v="5"/>
    <n v="13"/>
    <m/>
    <n v="97.762869955156944"/>
    <n v="1.5389812611239768"/>
  </r>
  <r>
    <n v="480"/>
    <x v="27"/>
    <s v="Done"/>
    <s v="23.09.2021"/>
    <n v="139346"/>
    <n v="17"/>
    <n v="24"/>
    <n v="20.5"/>
    <n v="5"/>
    <n v="58"/>
    <n v="49215"/>
    <n v="16050"/>
    <n v="11870"/>
    <n v="23500"/>
    <n v="8000"/>
    <n v="31500"/>
    <n v="29"/>
    <n v="433"/>
    <n v="58203"/>
    <n v="58295"/>
    <n v="1054"/>
    <n v="6625"/>
    <n v="1419"/>
    <n v="117985"/>
    <n v="126029"/>
    <x v="134"/>
    <n v="1975"/>
    <n v="5"/>
    <n v="13"/>
    <m/>
    <n v="90.443213296398895"/>
    <n v="1.5327041787126356"/>
  </r>
  <r>
    <n v="573"/>
    <x v="27"/>
    <s v="Done"/>
    <s v="24.09.2021"/>
    <n v="139314"/>
    <n v="18"/>
    <n v="25"/>
    <n v="21.5"/>
    <n v="10"/>
    <n v="58"/>
    <n v="53395"/>
    <n v="19081"/>
    <n v="19081"/>
    <n v="23500"/>
    <n v="8000"/>
    <n v="31500"/>
    <n v="32"/>
    <n v="365"/>
    <n v="55654"/>
    <n v="60138"/>
    <n v="1180"/>
    <n v="5607"/>
    <n v="1414"/>
    <n v="117337"/>
    <n v="124358"/>
    <x v="135"/>
    <n v="1975"/>
    <n v="5"/>
    <n v="13"/>
    <m/>
    <n v="89.264539098726615"/>
    <n v="2.4884211407746726"/>
  </r>
  <r>
    <n v="480"/>
    <x v="27"/>
    <s v="Done"/>
    <s v="25.09.2021"/>
    <n v="139279"/>
    <n v="17"/>
    <n v="25"/>
    <n v="21"/>
    <n v="12"/>
    <n v="57"/>
    <n v="54535"/>
    <n v="0"/>
    <n v="18050"/>
    <n v="23500"/>
    <n v="8000"/>
    <n v="31500"/>
    <n v="35"/>
    <n v="321"/>
    <n v="56860"/>
    <n v="63547"/>
    <n v="1108"/>
    <n v="7100"/>
    <n v="1359"/>
    <n v="121836"/>
    <n v="130295"/>
    <x v="136"/>
    <n v="1975"/>
    <n v="5"/>
    <n v="13"/>
    <m/>
    <n v="93.549637777410808"/>
    <n v="2.2481628243820273"/>
  </r>
  <r>
    <n v="574"/>
    <x v="27"/>
    <s v="Done"/>
    <s v="26.09.2021"/>
    <n v="139249"/>
    <n v="18"/>
    <n v="26"/>
    <n v="22"/>
    <n v="9"/>
    <n v="58"/>
    <n v="36485"/>
    <n v="0"/>
    <n v="16540"/>
    <n v="23500"/>
    <n v="8000"/>
    <n v="31500"/>
    <n v="30"/>
    <n v="350"/>
    <n v="56254"/>
    <n v="63820"/>
    <n v="1163"/>
    <n v="7462"/>
    <n v="1597"/>
    <n v="121587"/>
    <n v="130646"/>
    <x v="137"/>
    <n v="1975"/>
    <n v="5"/>
    <n v="13"/>
    <m/>
    <n v="93.821858684802038"/>
    <n v="2.0505613278980914"/>
  </r>
  <r>
    <n v="480"/>
    <x v="27"/>
    <s v="Done"/>
    <s v="27.09.2021"/>
    <n v="139221"/>
    <n v="18"/>
    <n v="25"/>
    <n v="21.5"/>
    <n v="9"/>
    <n v="59"/>
    <n v="19945"/>
    <n v="35811"/>
    <n v="17511"/>
    <n v="23000"/>
    <n v="8000"/>
    <n v="31000"/>
    <n v="28"/>
    <n v="300"/>
    <n v="53990"/>
    <n v="63376"/>
    <n v="1460"/>
    <n v="1376"/>
    <n v="1590"/>
    <n v="119126"/>
    <n v="122092"/>
    <x v="138"/>
    <n v="1975"/>
    <n v="5"/>
    <n v="13"/>
    <m/>
    <n v="87.696540033471962"/>
    <n v="2.3222900033424212"/>
  </r>
  <r>
    <n v="575"/>
    <x v="28"/>
    <s v="Done"/>
    <s v="28.09.2021"/>
    <n v="139191"/>
    <n v="17"/>
    <n v="24"/>
    <n v="20.5"/>
    <n v="7"/>
    <n v="58"/>
    <n v="38245"/>
    <n v="0"/>
    <n v="16505"/>
    <n v="23000"/>
    <n v="8000"/>
    <n v="31000"/>
    <n v="30"/>
    <n v="281"/>
    <n v="51696"/>
    <n v="60139"/>
    <n v="1223"/>
    <n v="2321"/>
    <n v="2528"/>
    <n v="113339"/>
    <n v="118188"/>
    <x v="139"/>
    <n v="1975"/>
    <n v="5"/>
    <n v="13"/>
    <m/>
    <n v="84.910662327305644"/>
    <n v="2.2615447371367021"/>
  </r>
  <r>
    <n v="480"/>
    <x v="28"/>
    <s v="Done"/>
    <s v="29.09.2021"/>
    <n v="139149"/>
    <n v="18"/>
    <n v="25"/>
    <n v="21.5"/>
    <n v="9"/>
    <n v="57"/>
    <n v="21740"/>
    <n v="24112"/>
    <n v="16605"/>
    <n v="23500"/>
    <n v="8000"/>
    <n v="31500"/>
    <n v="42"/>
    <n v="261"/>
    <n v="52333"/>
    <n v="65086"/>
    <n v="1282"/>
    <n v="5054"/>
    <n v="1163"/>
    <n v="118962"/>
    <n v="125179"/>
    <x v="140"/>
    <n v="1975"/>
    <n v="5"/>
    <n v="13"/>
    <m/>
    <n v="89.960402158836928"/>
    <n v="2.1405526082841075"/>
  </r>
  <r>
    <n v="576"/>
    <x v="28"/>
    <s v="Done"/>
    <s v="30.09.2021"/>
    <n v="139121"/>
    <n v="19"/>
    <n v="25"/>
    <n v="22"/>
    <n v="9"/>
    <n v="57"/>
    <n v="29247"/>
    <n v="32092"/>
    <n v="17869"/>
    <n v="23500"/>
    <n v="8000"/>
    <n v="31500"/>
    <n v="28"/>
    <n v="264"/>
    <n v="54674"/>
    <n v="65087"/>
    <n v="1324"/>
    <n v="9285"/>
    <n v="1181"/>
    <n v="121349"/>
    <n v="131815"/>
    <x v="141"/>
    <n v="1975"/>
    <n v="5"/>
    <n v="13"/>
    <m/>
    <n v="94.748456379698254"/>
    <n v="2.1871765602042044"/>
  </r>
  <r>
    <n v="480"/>
    <x v="28"/>
    <s v="Done"/>
    <s v="1.10.2021"/>
    <n v="139079"/>
    <n v="19"/>
    <n v="25"/>
    <n v="22"/>
    <n v="11"/>
    <n v="56"/>
    <n v="43470"/>
    <n v="32076"/>
    <n v="17826"/>
    <n v="23450"/>
    <n v="8000"/>
    <n v="31450"/>
    <n v="42"/>
    <n v="272"/>
    <n v="56436"/>
    <n v="66180"/>
    <n v="1118"/>
    <n v="5287"/>
    <n v="1831"/>
    <n v="124006"/>
    <n v="131124"/>
    <x v="142"/>
    <n v="1975"/>
    <n v="5"/>
    <n v="13"/>
    <m/>
    <n v="94.280229222240592"/>
    <n v="2.1585845126014984"/>
  </r>
  <r>
    <n v="577"/>
    <x v="28"/>
    <s v="Done"/>
    <s v="2.10.2021"/>
    <n v="139048"/>
    <n v="18"/>
    <n v="24"/>
    <n v="21"/>
    <n v="7"/>
    <n v="58"/>
    <n v="57720"/>
    <n v="0"/>
    <n v="16520"/>
    <n v="23450"/>
    <n v="8000"/>
    <n v="31450"/>
    <n v="31"/>
    <n v="256"/>
    <n v="53408"/>
    <n v="63991"/>
    <n v="1234"/>
    <n v="7467"/>
    <n v="1521"/>
    <n v="118889"/>
    <n v="127877"/>
    <x v="143"/>
    <n v="1975"/>
    <n v="5"/>
    <n v="13"/>
    <m/>
    <n v="91.966083654565338"/>
    <n v="2.0819764752159702"/>
  </r>
  <r>
    <n v="480"/>
    <x v="28"/>
    <s v="Done"/>
    <s v="3.10.2021"/>
    <n v="139013"/>
    <n v="18"/>
    <n v="24"/>
    <n v="21"/>
    <n v="9"/>
    <n v="58"/>
    <n v="41200"/>
    <n v="0"/>
    <n v="16375"/>
    <n v="23400"/>
    <n v="8100"/>
    <n v="31500"/>
    <n v="35"/>
    <n v="286"/>
    <n v="58035"/>
    <n v="69056"/>
    <n v="1452"/>
    <n v="4015"/>
    <n v="1831"/>
    <n v="128829"/>
    <n v="134675"/>
    <x v="143"/>
    <n v="1975"/>
    <n v="5"/>
    <n v="13"/>
    <m/>
    <n v="96.879428542654296"/>
    <n v="1.9595328054960257"/>
  </r>
  <r>
    <n v="578"/>
    <x v="28"/>
    <s v="Done"/>
    <s v="4.10.2021"/>
    <n v="138972"/>
    <n v="19"/>
    <n v="26"/>
    <n v="22.5"/>
    <n v="11"/>
    <n v="57"/>
    <n v="24825"/>
    <n v="32111"/>
    <n v="16430"/>
    <n v="23500"/>
    <n v="8000"/>
    <n v="31500"/>
    <n v="41"/>
    <n v="245"/>
    <n v="51210"/>
    <n v="62588"/>
    <n v="1042"/>
    <n v="7529"/>
    <n v="1310"/>
    <n v="115085"/>
    <n v="123924"/>
    <x v="144"/>
    <n v="1975"/>
    <n v="5"/>
    <n v="13"/>
    <m/>
    <n v="89.171919523357218"/>
    <n v="2.1332463311603824"/>
  </r>
  <r>
    <n v="480"/>
    <x v="29"/>
    <s v="Done"/>
    <s v="5.10.2021"/>
    <n v="138929"/>
    <n v="18"/>
    <n v="24"/>
    <n v="21"/>
    <n v="5"/>
    <n v="57"/>
    <n v="40506"/>
    <n v="32108"/>
    <n v="16984"/>
    <n v="23500"/>
    <n v="8000"/>
    <n v="31500"/>
    <n v="43"/>
    <n v="307"/>
    <n v="63086"/>
    <n v="72884"/>
    <n v="1387"/>
    <n v="6142"/>
    <n v="1183"/>
    <n v="137664"/>
    <n v="144989"/>
    <x v="145"/>
    <n v="1975"/>
    <n v="5"/>
    <n v="13"/>
    <m/>
    <n v="104.36194027164956"/>
    <n v="1.889353563863243"/>
  </r>
  <r>
    <n v="579"/>
    <x v="29"/>
    <s v="Done"/>
    <s v="6.10.2021"/>
    <n v="138903"/>
    <n v="18"/>
    <n v="24"/>
    <n v="21"/>
    <n v="7"/>
    <n v="57"/>
    <n v="55630"/>
    <n v="24068"/>
    <n v="17098"/>
    <n v="23000"/>
    <n v="8000"/>
    <n v="31000"/>
    <n v="26"/>
    <n v="207"/>
    <n v="50428"/>
    <n v="63710"/>
    <n v="1246"/>
    <n v="6196"/>
    <n v="1308"/>
    <n v="115591"/>
    <n v="123095"/>
    <x v="146"/>
    <n v="1975"/>
    <n v="5"/>
    <n v="13"/>
    <m/>
    <n v="88.619396269339035"/>
    <n v="2.232056065206689"/>
  </r>
  <r>
    <n v="480"/>
    <x v="29"/>
    <s v="Done"/>
    <s v="7.10.2021"/>
    <n v="138869"/>
    <n v="18"/>
    <n v="24"/>
    <n v="21"/>
    <n v="7"/>
    <n v="57"/>
    <n v="62600"/>
    <n v="16047"/>
    <n v="17235"/>
    <n v="23500"/>
    <n v="8000"/>
    <n v="31500"/>
    <n v="34"/>
    <n v="203"/>
    <n v="53161"/>
    <n v="66096"/>
    <n v="1356"/>
    <n v="6777"/>
    <n v="1357"/>
    <n v="120816"/>
    <n v="128950"/>
    <x v="147"/>
    <n v="1975"/>
    <n v="5"/>
    <n v="13"/>
    <m/>
    <n v="92.857297164954019"/>
    <n v="2.1491631450505557"/>
  </r>
  <r>
    <n v="580"/>
    <x v="29"/>
    <s v="Done"/>
    <s v="8.10.2021"/>
    <n v="138836"/>
    <n v="18"/>
    <n v="24"/>
    <n v="21"/>
    <n v="9"/>
    <n v="58"/>
    <n v="61412"/>
    <n v="21062"/>
    <n v="16675"/>
    <n v="23500"/>
    <n v="8000"/>
    <n v="31500"/>
    <n v="33"/>
    <n v="220"/>
    <n v="50830"/>
    <n v="68015"/>
    <n v="1482"/>
    <n v="7252"/>
    <n v="1690"/>
    <n v="120547"/>
    <n v="129489"/>
    <x v="148"/>
    <n v="1975"/>
    <n v="5"/>
    <n v="13"/>
    <m/>
    <n v="93.2675963006713"/>
    <n v="2.0640393847877294"/>
  </r>
  <r>
    <n v="480"/>
    <x v="29"/>
    <s v="Done"/>
    <d v="2021-10-09T00:00:00"/>
    <n v="138836"/>
    <n v="19"/>
    <n v="24"/>
    <n v="21.5"/>
    <m/>
    <n v="57"/>
    <n v="49214"/>
    <n v="0"/>
    <n v="16585"/>
    <n v="23000"/>
    <n v="8000"/>
    <n v="31000"/>
    <n v="37"/>
    <n v="186"/>
    <n v="51838"/>
    <n v="69224"/>
    <n v="1490"/>
    <n v="6434"/>
    <n v="1658"/>
    <n v="122738"/>
    <n v="130830"/>
    <x v="149"/>
    <m/>
    <m/>
    <m/>
    <m/>
    <n v="94.233484110749373"/>
    <n v="2.0237477802836379"/>
  </r>
  <r>
    <n v="581"/>
    <x v="29"/>
    <s v="Done"/>
    <d v="2021-10-10T00:00:00"/>
    <n v="138799"/>
    <m/>
    <m/>
    <m/>
    <m/>
    <m/>
    <n v="32895"/>
    <m/>
    <n v="16319"/>
    <m/>
    <m/>
    <m/>
    <n v="35"/>
    <n v="193"/>
    <n v="49358"/>
    <n v="67868"/>
    <n v="1516"/>
    <n v="9991"/>
    <n v="1173"/>
    <n v="118935"/>
    <n v="130099"/>
    <x v="150"/>
    <m/>
    <m/>
    <m/>
    <m/>
    <n v="93.731943313712634"/>
    <n v="2.0069639274706184"/>
  </r>
  <r>
    <n v="480"/>
    <x v="29"/>
    <s v="Done"/>
    <d v="2021-10-11T00:00:00"/>
    <n v="138764"/>
    <m/>
    <m/>
    <m/>
    <m/>
    <m/>
    <n v="58985"/>
    <n v="43113"/>
    <n v="17023"/>
    <m/>
    <m/>
    <m/>
    <n v="45"/>
    <n v="200"/>
    <n v="51580"/>
    <n v="71456"/>
    <n v="1541"/>
    <n v="5171"/>
    <n v="1794"/>
    <n v="124777"/>
    <n v="131742"/>
    <x v="151"/>
    <m/>
    <m/>
    <m/>
    <m/>
    <n v="94.939609697039572"/>
    <n v="2.0654520008319754"/>
  </r>
  <r>
    <n v="582"/>
    <x v="30"/>
    <s v="Done"/>
    <d v="2021-10-12T00:00:00"/>
    <n v="138719"/>
    <m/>
    <m/>
    <m/>
    <m/>
    <m/>
    <n v="66115"/>
    <n v="24081"/>
    <n v="16951"/>
    <m/>
    <m/>
    <m/>
    <n v="29"/>
    <n v="194"/>
    <n v="50664"/>
    <n v="71933"/>
    <n v="1661"/>
    <n v="7212"/>
    <n v="1974"/>
    <n v="124452"/>
    <n v="133638"/>
    <x v="152"/>
    <m/>
    <m/>
    <m/>
    <m/>
    <n v="96.337199662627327"/>
    <n v="2.0239774136204085"/>
  </r>
  <r>
    <n v="480"/>
    <x v="30"/>
    <s v="Done"/>
    <d v="2021-10-13T00:00:00"/>
    <n v="138690"/>
    <m/>
    <m/>
    <m/>
    <m/>
    <m/>
    <n v="65875"/>
    <n v="16067"/>
    <n v="16307"/>
    <m/>
    <m/>
    <m/>
    <n v="31"/>
    <n v="187"/>
    <n v="46332"/>
    <n v="68942"/>
    <n v="1631"/>
    <n v="7284"/>
    <n v="2051"/>
    <n v="117092"/>
    <n v="126427"/>
    <x v="153"/>
    <m/>
    <m/>
    <m/>
    <m/>
    <n v="91.157978224817938"/>
    <n v="2.0545320816979924"/>
  </r>
  <r>
    <n v="583"/>
    <x v="30"/>
    <s v="Done"/>
    <d v="2021-10-14T00:00:00"/>
    <n v="138659"/>
    <m/>
    <m/>
    <m/>
    <m/>
    <m/>
    <n v="72900"/>
    <n v="24067"/>
    <n v="17042"/>
    <m/>
    <m/>
    <m/>
    <n v="28"/>
    <n v="201"/>
    <n v="49703"/>
    <n v="76283"/>
    <n v="2072"/>
    <n v="4084"/>
    <n v="1792"/>
    <n v="128259"/>
    <n v="134135"/>
    <x v="154"/>
    <m/>
    <m/>
    <m/>
    <m/>
    <n v="96.73731961142083"/>
    <n v="2.0186066925612614"/>
  </r>
  <r>
    <n v="480"/>
    <x v="30"/>
    <s v="Done"/>
    <d v="2021-10-15T00:00:00"/>
    <n v="138631"/>
    <m/>
    <m/>
    <m/>
    <m/>
    <m/>
    <n v="76450"/>
    <n v="20082"/>
    <n v="16532"/>
    <m/>
    <m/>
    <m/>
    <n v="26"/>
    <n v="141"/>
    <n v="45749"/>
    <n v="72919"/>
    <n v="2070"/>
    <n v="7158"/>
    <n v="1613"/>
    <n v="120879"/>
    <n v="129650"/>
    <x v="155"/>
    <m/>
    <m/>
    <m/>
    <m/>
    <n v="93.521651001579727"/>
    <n v="2.0249727448737058"/>
  </r>
  <r>
    <n v="584"/>
    <x v="30"/>
    <s v="Done"/>
    <d v="2021-10-16T00:00:00"/>
    <n v="138605"/>
    <m/>
    <m/>
    <m/>
    <m/>
    <m/>
    <n v="60010"/>
    <m/>
    <n v="16440"/>
    <m/>
    <m/>
    <m/>
    <n v="34"/>
    <n v="151"/>
    <n v="45539"/>
    <n v="74050"/>
    <n v="1970"/>
    <n v="6914"/>
    <n v="1562"/>
    <n v="121710"/>
    <n v="130186"/>
    <x v="156"/>
    <m/>
    <m/>
    <m/>
    <m/>
    <n v="93.925904548897947"/>
    <n v="2.0031862260954085"/>
  </r>
  <r>
    <n v="480"/>
    <x v="30"/>
    <s v="Done"/>
    <d v="2021-10-17T00:00:00"/>
    <n v="138571"/>
    <m/>
    <m/>
    <m/>
    <m/>
    <m/>
    <n v="43045"/>
    <m/>
    <n v="16965"/>
    <m/>
    <m/>
    <m/>
    <n v="37"/>
    <n v="166"/>
    <n v="44464"/>
    <n v="72283"/>
    <n v="1975"/>
    <n v="10151"/>
    <n v="940"/>
    <n v="118888"/>
    <n v="129979"/>
    <x v="157"/>
    <m/>
    <m/>
    <m/>
    <m/>
    <n v="93.799568452273562"/>
    <n v="2.0720921443901572"/>
  </r>
  <r>
    <n v="585"/>
    <x v="30"/>
    <s v="Done"/>
    <d v="2021-10-18T00:00:00"/>
    <n v="138534"/>
    <m/>
    <m/>
    <m/>
    <m/>
    <m/>
    <n v="69825"/>
    <n v="44138"/>
    <n v="17358"/>
    <m/>
    <m/>
    <m/>
    <n v="54"/>
    <n v="155"/>
    <n v="43004"/>
    <n v="70804"/>
    <n v="1865"/>
    <n v="8625"/>
    <n v="2169"/>
    <n v="115828"/>
    <n v="126622"/>
    <x v="158"/>
    <m/>
    <m/>
    <m/>
    <m/>
    <n v="91.401388828735179"/>
    <n v="2.1773377171168717"/>
  </r>
  <r>
    <n v="480"/>
    <x v="31"/>
    <s v="Done"/>
    <d v="2021-10-19T00:00:00"/>
    <n v="138480"/>
    <m/>
    <m/>
    <m/>
    <m/>
    <m/>
    <n v="76685"/>
    <n v="24094"/>
    <n v="17234"/>
    <m/>
    <m/>
    <m/>
    <n v="52"/>
    <n v="169"/>
    <n v="48958"/>
    <n v="77744"/>
    <n v="1852"/>
    <n v="8534"/>
    <n v="2316"/>
    <n v="128723"/>
    <n v="139573"/>
    <x v="159"/>
    <m/>
    <m/>
    <m/>
    <m/>
    <n v="100.78928365106874"/>
    <n v="1.9646237651727185"/>
  </r>
  <r>
    <n v="586"/>
    <x v="31"/>
    <s v="Done"/>
    <d v="2021-10-20T00:00:00"/>
    <n v="138428"/>
    <m/>
    <m/>
    <m/>
    <m/>
    <m/>
    <n v="59860"/>
    <m/>
    <n v="16825"/>
    <m/>
    <m/>
    <m/>
    <n v="28"/>
    <n v="140"/>
    <n v="42041"/>
    <n v="73797"/>
    <n v="2038"/>
    <n v="7548"/>
    <n v="1558"/>
    <n v="118016"/>
    <n v="127122"/>
    <x v="160"/>
    <m/>
    <m/>
    <m/>
    <m/>
    <n v="91.832577224260987"/>
    <n v="2.0981796535020854"/>
  </r>
  <r>
    <n v="480"/>
    <x v="31"/>
    <s v="Done"/>
    <d v="2021-10-21T00:00:00"/>
    <n v="138400"/>
    <m/>
    <m/>
    <m/>
    <m/>
    <m/>
    <n v="63305"/>
    <n v="20055"/>
    <n v="16610"/>
    <m/>
    <m/>
    <m/>
    <n v="44"/>
    <n v="118"/>
    <n v="45910"/>
    <n v="67738"/>
    <n v="2106"/>
    <n v="5080"/>
    <n v="2686"/>
    <n v="115872"/>
    <n v="123638"/>
    <x v="161"/>
    <m/>
    <m/>
    <m/>
    <m/>
    <n v="89.333815028901725"/>
    <n v="2.136171253863155"/>
  </r>
  <r>
    <n v="587"/>
    <x v="31"/>
    <s v="Done"/>
    <d v="2021-10-22T00:00:00"/>
    <n v="138356"/>
    <m/>
    <m/>
    <m/>
    <m/>
    <m/>
    <n v="66880"/>
    <n v="20074"/>
    <n v="16499"/>
    <m/>
    <m/>
    <m/>
    <n v="33"/>
    <n v="146"/>
    <n v="67773"/>
    <n v="57546"/>
    <n v="1952"/>
    <n v="8926"/>
    <n v="1592"/>
    <n v="127417"/>
    <n v="137935"/>
    <x v="162"/>
    <m/>
    <m/>
    <m/>
    <m/>
    <n v="99.695712509757442"/>
    <n v="1.904383236563544"/>
  </r>
  <r>
    <n v="480"/>
    <x v="31"/>
    <s v="Done"/>
    <d v="2021-10-23T00:00:00"/>
    <n v="138323"/>
    <m/>
    <m/>
    <m/>
    <m/>
    <m/>
    <n v="50515"/>
    <m/>
    <n v="16365"/>
    <m/>
    <m/>
    <m/>
    <n v="35"/>
    <n v="111"/>
    <n v="57307"/>
    <n v="50718"/>
    <n v="1955"/>
    <n v="7029"/>
    <n v="3777"/>
    <n v="110091"/>
    <n v="120897"/>
    <x v="158"/>
    <m/>
    <m/>
    <m/>
    <m/>
    <n v="87.401950507146324"/>
    <n v="2.1499866641707115"/>
  </r>
  <r>
    <n v="588"/>
    <x v="31"/>
    <s v="Done"/>
    <d v="2021-10-24T00:00:00"/>
    <n v="138288"/>
    <m/>
    <m/>
    <m/>
    <m/>
    <m/>
    <n v="34000"/>
    <m/>
    <n v="16515"/>
    <m/>
    <m/>
    <m/>
    <n v="29"/>
    <n v="125"/>
    <n v="63958"/>
    <n v="56059"/>
    <n v="2327"/>
    <n v="9330"/>
    <n v="2190"/>
    <n v="122469"/>
    <n v="133989"/>
    <x v="163"/>
    <m/>
    <m/>
    <m/>
    <m/>
    <n v="96.891270392224925"/>
    <n v="1.9803404035718619"/>
  </r>
  <r>
    <n v="480"/>
    <x v="31"/>
    <s v="Done"/>
    <d v="2021-10-25T00:00:00"/>
    <n v="138259"/>
    <m/>
    <m/>
    <m/>
    <m/>
    <m/>
    <n v="45690"/>
    <n v="28074"/>
    <n v="16384"/>
    <m/>
    <m/>
    <m/>
    <n v="32"/>
    <n v="93"/>
    <n v="61479"/>
    <n v="55313"/>
    <n v="2087"/>
    <n v="9434"/>
    <n v="1730"/>
    <n v="118972"/>
    <n v="130136"/>
    <x v="164"/>
    <m/>
    <m/>
    <m/>
    <m/>
    <n v="94.12479476923744"/>
    <n v="1.9983977689762409"/>
  </r>
  <r>
    <n v="589"/>
    <x v="32"/>
    <s v="Done"/>
    <d v="2021-10-26T00:00:00"/>
    <n v="138227"/>
    <m/>
    <m/>
    <m/>
    <m/>
    <m/>
    <n v="69035"/>
    <n v="40140"/>
    <n v="16795"/>
    <m/>
    <m/>
    <m/>
    <n v="47"/>
    <n v="125"/>
    <n v="62092"/>
    <n v="56424"/>
    <n v="1883"/>
    <n v="6342"/>
    <n v="1968"/>
    <n v="120524"/>
    <n v="128834"/>
    <x v="165"/>
    <m/>
    <m/>
    <m/>
    <m/>
    <n v="93.204656109153788"/>
    <n v="2.0594241788685252"/>
  </r>
  <r>
    <n v="480"/>
    <x v="32"/>
    <s v="Done"/>
    <d v="2021-10-27T00:00:00"/>
    <n v="138180"/>
    <m/>
    <m/>
    <m/>
    <m/>
    <m/>
    <n v="72545"/>
    <n v="20040"/>
    <n v="16530"/>
    <m/>
    <m/>
    <m/>
    <n v="32"/>
    <n v="103"/>
    <n v="62194"/>
    <n v="58636"/>
    <n v="2556"/>
    <n v="6955"/>
    <n v="2199"/>
    <n v="123489"/>
    <n v="132643"/>
    <x v="166"/>
    <m/>
    <m/>
    <m/>
    <m/>
    <n v="95.99290780141844"/>
    <n v="1.9696573604431535"/>
  </r>
  <r>
    <n v="590"/>
    <x v="32"/>
    <s v="Done"/>
    <d v="2021-10-28T00:00:00"/>
    <n v="138148"/>
    <m/>
    <m/>
    <m/>
    <m/>
    <m/>
    <n v="71995"/>
    <n v="16028"/>
    <n v="16578"/>
    <m/>
    <m/>
    <m/>
    <n v="35"/>
    <n v="89"/>
    <n v="56143"/>
    <n v="56427"/>
    <n v="2610"/>
    <n v="9840"/>
    <n v="851"/>
    <n v="115269"/>
    <n v="125960"/>
    <x v="167"/>
    <m/>
    <m/>
    <m/>
    <m/>
    <n v="91.177577670324581"/>
    <n v="2.0765732177821006"/>
  </r>
  <r>
    <n v="480"/>
    <x v="32"/>
    <s v="Done"/>
    <d v="2021-10-29T00:00:00"/>
    <n v="138113"/>
    <m/>
    <m/>
    <m/>
    <m/>
    <m/>
    <n v="79695"/>
    <n v="24085"/>
    <n v="16385"/>
    <m/>
    <m/>
    <m/>
    <n v="30"/>
    <n v="26"/>
    <n v="21984"/>
    <n v="26387"/>
    <n v="1221"/>
    <n v="5011"/>
    <n v="641"/>
    <n v="49618"/>
    <n v="55270"/>
    <x v="168"/>
    <m/>
    <m/>
    <m/>
    <m/>
    <n v="40.01795631113653"/>
    <n v="4.6568296008495924"/>
  </r>
  <r>
    <n v="591"/>
    <x v="32"/>
    <s v="Done"/>
    <d v="2021-10-30T00:00:00"/>
    <n v="138083"/>
    <m/>
    <m/>
    <m/>
    <m/>
    <m/>
    <n v="63665"/>
    <m/>
    <n v="16030"/>
    <m/>
    <m/>
    <m/>
    <n v="36"/>
    <n v="156"/>
    <n v="88802"/>
    <n v="82969"/>
    <n v="3149"/>
    <n v="17657"/>
    <n v="3090"/>
    <n v="175076"/>
    <n v="195823"/>
    <x v="169"/>
    <m/>
    <m/>
    <m/>
    <m/>
    <n v="141.81542985016259"/>
    <n v="1.2891281661596941"/>
  </r>
  <r>
    <n v="480"/>
    <x v="32"/>
    <s v="Done"/>
    <d v="2021-10-31T00:00:00"/>
    <n v="138047"/>
    <m/>
    <m/>
    <m/>
    <m/>
    <m/>
    <n v="47055"/>
    <m/>
    <n v="16610"/>
    <m/>
    <m/>
    <m/>
    <n v="40"/>
    <n v="122"/>
    <n v="70314"/>
    <n v="64873"/>
    <n v="2646"/>
    <n v="10810"/>
    <n v="2900"/>
    <n v="137955"/>
    <n v="151665"/>
    <x v="170"/>
    <m/>
    <m/>
    <m/>
    <m/>
    <n v="109.86475620621962"/>
    <n v="1.727680817282687"/>
  </r>
  <r>
    <n v="592"/>
    <x v="32"/>
    <s v="Done"/>
    <d v="2021-11-01T00:00:00"/>
    <n v="138007"/>
    <m/>
    <m/>
    <m/>
    <m/>
    <m/>
    <n v="58390"/>
    <n v="28082"/>
    <n v="16747"/>
    <m/>
    <m/>
    <m/>
    <n v="26"/>
    <n v="85"/>
    <n v="60908"/>
    <n v="61506"/>
    <n v="2800"/>
    <n v="5281"/>
    <n v="1845"/>
    <n v="125299"/>
    <n v="132425"/>
    <x v="171"/>
    <m/>
    <m/>
    <m/>
    <m/>
    <n v="95.955277630844819"/>
    <n v="1.9862421273273474"/>
  </r>
  <r>
    <n v="480"/>
    <x v="33"/>
    <s v="Done"/>
    <d v="2021-11-02T00:00:00"/>
    <n v="137981"/>
    <m/>
    <m/>
    <m/>
    <m/>
    <m/>
    <n v="58010"/>
    <n v="16065"/>
    <n v="16445"/>
    <m/>
    <m/>
    <m/>
    <n v="47"/>
    <n v="100"/>
    <n v="57402"/>
    <n v="56800"/>
    <n v="2571"/>
    <n v="10188"/>
    <n v="1042"/>
    <n v="116873"/>
    <n v="128103"/>
    <x v="172"/>
    <m/>
    <m/>
    <m/>
    <m/>
    <n v="92.841043332052962"/>
    <n v="2.0181302018648202"/>
  </r>
  <r>
    <n v="593"/>
    <x v="33"/>
    <s v="Done"/>
    <d v="2021-11-03T00:00:00"/>
    <n v="137934"/>
    <m/>
    <m/>
    <m/>
    <m/>
    <m/>
    <n v="81005"/>
    <n v="40096"/>
    <n v="17101"/>
    <m/>
    <m/>
    <m/>
    <n v="26"/>
    <n v="107"/>
    <n v="59602"/>
    <n v="59595"/>
    <n v="2614"/>
    <n v="7161"/>
    <n v="1611"/>
    <n v="121918"/>
    <n v="130690"/>
    <x v="173"/>
    <m/>
    <m/>
    <m/>
    <m/>
    <n v="94.748212913422364"/>
    <n v="2.0538633438526221"/>
  </r>
  <r>
    <n v="480"/>
    <x v="33"/>
    <s v="Done"/>
    <d v="2021-11-04T00:00:00"/>
    <n v="137908"/>
    <m/>
    <m/>
    <m/>
    <m/>
    <m/>
    <n v="72185"/>
    <n v="8010"/>
    <n v="16830"/>
    <m/>
    <m/>
    <m/>
    <n v="45"/>
    <n v="82"/>
    <n v="57025"/>
    <n v="58969"/>
    <n v="2659"/>
    <n v="7299"/>
    <n v="2287"/>
    <n v="118735"/>
    <n v="128321"/>
    <x v="174"/>
    <m/>
    <m/>
    <m/>
    <m/>
    <n v="93.048264060098035"/>
    <n v="2.0576633463087735"/>
  </r>
  <r>
    <n v="594"/>
    <x v="33"/>
    <s v="Done"/>
    <d v="2021-11-05T00:00:00"/>
    <n v="137863"/>
    <m/>
    <m/>
    <m/>
    <m/>
    <m/>
    <n v="71665"/>
    <n v="16054"/>
    <n v="16574"/>
    <m/>
    <m/>
    <m/>
    <n v="38"/>
    <n v="101"/>
    <n v="60122"/>
    <n v="63032"/>
    <n v="3032"/>
    <n v="2829"/>
    <n v="1370"/>
    <n v="126287"/>
    <n v="130486"/>
    <x v="175"/>
    <m/>
    <m/>
    <m/>
    <m/>
    <n v="94.649035636827861"/>
    <n v="1.9911813420844333"/>
  </r>
  <r>
    <n v="480"/>
    <x v="33"/>
    <s v="Done"/>
    <d v="2021-11-06T00:00:00"/>
    <n v="137825"/>
    <m/>
    <m/>
    <m/>
    <m/>
    <m/>
    <n v="79000"/>
    <n v="24035"/>
    <n v="16700"/>
    <m/>
    <m/>
    <m/>
    <n v="38"/>
    <n v="109"/>
    <n v="58501"/>
    <n v="57428"/>
    <n v="2277"/>
    <n v="4627"/>
    <n v="2531"/>
    <n v="118315"/>
    <n v="125473"/>
    <x v="176"/>
    <m/>
    <m/>
    <m/>
    <m/>
    <n v="91.037910393615093"/>
    <n v="2.0940271139245095"/>
  </r>
  <r>
    <n v="595"/>
    <x v="33"/>
    <s v="Done"/>
    <d v="2021-11-07T00:00:00"/>
    <n v="137787"/>
    <m/>
    <m/>
    <m/>
    <m/>
    <m/>
    <n v="62455"/>
    <m/>
    <n v="16545"/>
    <m/>
    <m/>
    <m/>
    <n v="47"/>
    <n v="133"/>
    <n v="61583"/>
    <n v="53255"/>
    <n v="1657"/>
    <n v="7807"/>
    <n v="1576"/>
    <n v="116628"/>
    <n v="126011"/>
    <x v="177"/>
    <m/>
    <m/>
    <m/>
    <m/>
    <n v="91.453475291573227"/>
    <n v="2.0686633256714102"/>
  </r>
  <r>
    <n v="480"/>
    <x v="33"/>
    <s v="Done"/>
    <d v="2021-11-08T00:00:00"/>
    <n v="137740"/>
    <m/>
    <m/>
    <m/>
    <m/>
    <m/>
    <n v="77895"/>
    <n v="32107"/>
    <n v="16667"/>
    <m/>
    <m/>
    <m/>
    <n v="39"/>
    <n v="135"/>
    <n v="59187"/>
    <n v="53026"/>
    <n v="2083"/>
    <n v="9624"/>
    <n v="2087"/>
    <n v="114431"/>
    <n v="126142"/>
    <x v="169"/>
    <m/>
    <m/>
    <m/>
    <m/>
    <n v="91.579788006388853"/>
    <n v="2.0807696163441349"/>
  </r>
  <r>
    <n v="596"/>
    <x v="34"/>
    <s v="Done"/>
    <d v="2021-11-09T00:00:00"/>
    <n v="137701"/>
    <m/>
    <m/>
    <m/>
    <m/>
    <m/>
    <n v="69480"/>
    <n v="8030"/>
    <n v="16445"/>
    <m/>
    <m/>
    <m/>
    <n v="41"/>
    <n v="108"/>
    <n v="59066"/>
    <n v="58674"/>
    <n v="2741"/>
    <n v="7070"/>
    <n v="1469"/>
    <n v="120589"/>
    <n v="129128"/>
    <x v="178"/>
    <m/>
    <m/>
    <m/>
    <m/>
    <n v="93.774191908555494"/>
    <n v="2.0008523667583193"/>
  </r>
  <r>
    <n v="480"/>
    <x v="34"/>
    <s v="Done"/>
    <d v="2021-11-10T00:00:00"/>
    <n v="137660"/>
    <m/>
    <m/>
    <m/>
    <m/>
    <m/>
    <n v="83110"/>
    <n v="30100"/>
    <n v="16470"/>
    <m/>
    <m/>
    <m/>
    <n v="52"/>
    <n v="93"/>
    <n v="57020"/>
    <n v="58011"/>
    <n v="3958"/>
    <n v="10017"/>
    <n v="1340"/>
    <n v="119082"/>
    <n v="130439"/>
    <x v="171"/>
    <m/>
    <m/>
    <m/>
    <m/>
    <n v="94.75446752869388"/>
    <n v="1.9831304759227895"/>
  </r>
  <r>
    <n v="597"/>
    <x v="34"/>
    <s v="Done"/>
    <d v="2021-11-11T00:00:00"/>
    <n v="137608"/>
    <m/>
    <m/>
    <m/>
    <m/>
    <m/>
    <n v="82455"/>
    <n v="16060"/>
    <n v="16715"/>
    <m/>
    <m/>
    <m/>
    <n v="57"/>
    <n v="78"/>
    <n v="55222"/>
    <n v="57485"/>
    <n v="2430"/>
    <n v="6154"/>
    <n v="1940"/>
    <n v="115215"/>
    <n v="123309"/>
    <x v="179"/>
    <m/>
    <m/>
    <m/>
    <m/>
    <n v="89.608889018080333"/>
    <n v="2.127334768044046"/>
  </r>
  <r>
    <n v="480"/>
    <x v="34"/>
    <s v="Done"/>
    <d v="2021-11-12T00:00:00"/>
    <n v="137551"/>
    <m/>
    <m/>
    <m/>
    <m/>
    <m/>
    <n v="65755"/>
    <m/>
    <n v="16700"/>
    <m/>
    <m/>
    <m/>
    <n v="41"/>
    <n v="66"/>
    <n v="56112"/>
    <n v="58086"/>
    <n v="2514"/>
    <n v="9294"/>
    <n v="1309"/>
    <n v="116778"/>
    <n v="127381"/>
    <x v="180"/>
    <m/>
    <m/>
    <m/>
    <m/>
    <n v="92.606378724982008"/>
    <n v="2.0571591829270699"/>
  </r>
  <r>
    <n v="598"/>
    <x v="34"/>
    <s v="Done"/>
    <d v="2021-11-13T00:00:00"/>
    <n v="137510"/>
    <m/>
    <m/>
    <m/>
    <m/>
    <m/>
    <n v="49075"/>
    <m/>
    <n v="16680"/>
    <m/>
    <m/>
    <m/>
    <n v="43"/>
    <n v="97"/>
    <n v="53876"/>
    <n v="56880"/>
    <n v="2418"/>
    <n v="12685"/>
    <n v="1023"/>
    <n v="113271"/>
    <n v="126979"/>
    <x v="181"/>
    <m/>
    <m/>
    <m/>
    <m/>
    <n v="92.34164788015417"/>
    <n v="2.05861626190661"/>
  </r>
  <r>
    <n v="480"/>
    <x v="34"/>
    <s v="Done"/>
    <d v="2021-11-14T00:00:00"/>
    <n v="137467"/>
    <m/>
    <m/>
    <m/>
    <m/>
    <m/>
    <n v="32525"/>
    <m/>
    <n v="16550"/>
    <m/>
    <m/>
    <m/>
    <n v="40"/>
    <n v="86"/>
    <n v="51454"/>
    <n v="56080"/>
    <n v="2470"/>
    <n v="8462"/>
    <n v="1320"/>
    <n v="110090"/>
    <n v="119872"/>
    <x v="182"/>
    <m/>
    <m/>
    <m/>
    <m/>
    <n v="87.200564499116155"/>
    <n v="2.1657087821781142"/>
  </r>
  <r>
    <n v="599"/>
    <x v="34"/>
    <s v="Done"/>
    <d v="2021-11-15T00:00:00"/>
    <n v="137427"/>
    <m/>
    <m/>
    <m/>
    <m/>
    <m/>
    <n v="40080"/>
    <n v="24050"/>
    <n v="16495"/>
    <m/>
    <m/>
    <m/>
    <n v="42"/>
    <n v="99"/>
    <n v="60794"/>
    <n v="63649"/>
    <n v="2806"/>
    <n v="5193"/>
    <n v="1523"/>
    <n v="127348"/>
    <n v="134064"/>
    <x v="183"/>
    <m/>
    <m/>
    <m/>
    <m/>
    <n v="97.552882621318957"/>
    <n v="1.9266872907590742"/>
  </r>
  <r>
    <n v="480"/>
    <x v="35"/>
    <s v="Done"/>
    <d v="2021-11-16T00:00:00"/>
    <n v="137385"/>
    <m/>
    <m/>
    <m/>
    <m/>
    <m/>
    <n v="55705"/>
    <n v="32075"/>
    <n v="16450"/>
    <m/>
    <m/>
    <m/>
    <n v="31"/>
    <n v="98"/>
    <n v="53658"/>
    <n v="58623"/>
    <n v="2558"/>
    <n v="7823"/>
    <n v="1365"/>
    <n v="114937"/>
    <n v="124125"/>
    <x v="184"/>
    <m/>
    <m/>
    <m/>
    <m/>
    <n v="90.348291298176648"/>
    <n v="2.0746351574358015"/>
  </r>
  <r>
    <n v="600"/>
    <x v="35"/>
    <s v="Done"/>
    <d v="2021-11-17T00:00:00"/>
    <n v="137354"/>
    <m/>
    <m/>
    <m/>
    <m/>
    <m/>
    <n v="63290"/>
    <n v="24055"/>
    <n v="16470"/>
    <m/>
    <m/>
    <m/>
    <n v="47"/>
    <n v="77"/>
    <n v="56534"/>
    <n v="61912"/>
    <n v="2401"/>
    <n v="12376"/>
    <n v="2889"/>
    <n v="120924"/>
    <n v="136189"/>
    <x v="175"/>
    <m/>
    <m/>
    <m/>
    <m/>
    <n v="99.151826666860813"/>
    <n v="1.8958281433790904"/>
  </r>
  <r>
    <n v="480"/>
    <x v="35"/>
    <s v="Done"/>
    <d v="2021-11-18T00:00:00"/>
    <n v="137307"/>
    <m/>
    <m/>
    <m/>
    <m/>
    <m/>
    <n v="63015"/>
    <n v="16054"/>
    <n v="16329"/>
    <m/>
    <m/>
    <m/>
    <n v="35"/>
    <n v="59"/>
    <n v="44373"/>
    <n v="53260"/>
    <n v="2535"/>
    <n v="17931"/>
    <n v="1127"/>
    <n v="100227"/>
    <n v="119285"/>
    <x v="185"/>
    <m/>
    <m/>
    <m/>
    <m/>
    <n v="86.874667715411448"/>
    <n v="2.137246527146182"/>
  </r>
  <r>
    <n v="601"/>
    <x v="35"/>
    <s v="Done"/>
    <d v="2021-11-19T00:00:00"/>
    <n v="137272"/>
    <m/>
    <m/>
    <m/>
    <m/>
    <m/>
    <n v="75995"/>
    <n v="29066"/>
    <n v="16086"/>
    <m/>
    <m/>
    <m/>
    <n v="56"/>
    <n v="55"/>
    <n v="45930"/>
    <n v="57264"/>
    <n v="2959"/>
    <n v="9667"/>
    <n v="3063"/>
    <n v="106208"/>
    <n v="118938"/>
    <x v="186"/>
    <n v="1975"/>
    <m/>
    <m/>
    <m/>
    <n v="86.644035200186494"/>
    <n v="2.1076349599204636"/>
  </r>
  <r>
    <n v="480"/>
    <x v="35"/>
    <s v="Done"/>
    <d v="2021-11-20T00:00:00"/>
    <n v="137216"/>
    <m/>
    <m/>
    <m/>
    <m/>
    <m/>
    <n v="75595"/>
    <n v="16072"/>
    <n v="16472"/>
    <m/>
    <m/>
    <m/>
    <n v="41"/>
    <n v="83"/>
    <n v="51677"/>
    <n v="62042"/>
    <n v="3099"/>
    <n v="11110"/>
    <n v="1444"/>
    <n v="116901"/>
    <n v="129455"/>
    <x v="187"/>
    <m/>
    <m/>
    <m/>
    <m/>
    <n v="94.343954057835816"/>
    <n v="1.988142597813912"/>
  </r>
  <r>
    <n v="602"/>
    <x v="35"/>
    <s v="Done"/>
    <d v="2021-11-21T00:00:00"/>
    <n v="137175"/>
    <m/>
    <m/>
    <m/>
    <m/>
    <m/>
    <n v="58985"/>
    <m/>
    <n v="16610"/>
    <m/>
    <m/>
    <m/>
    <n v="32"/>
    <n v="73"/>
    <n v="51190"/>
    <n v="62417"/>
    <n v="3196"/>
    <n v="6499"/>
    <n v="1345"/>
    <n v="116876"/>
    <n v="124720"/>
    <x v="188"/>
    <m/>
    <m/>
    <m/>
    <m/>
    <n v="90.920357207946054"/>
    <n v="2.0744286516438568"/>
  </r>
  <r>
    <n v="480"/>
    <x v="35"/>
    <s v="Done"/>
    <d v="2021-11-22T00:00:00"/>
    <n v="137143"/>
    <m/>
    <m/>
    <m/>
    <m/>
    <m/>
    <n v="66005"/>
    <n v="24102"/>
    <n v="17082"/>
    <m/>
    <m/>
    <m/>
    <n v="37"/>
    <n v="84"/>
    <n v="39130"/>
    <n v="76184"/>
    <n v="3221"/>
    <n v="8318"/>
    <n v="2234"/>
    <n v="118619"/>
    <n v="129171"/>
    <x v="189"/>
    <m/>
    <m/>
    <m/>
    <m/>
    <n v="94.187089388448555"/>
    <n v="2.0573009549764127"/>
  </r>
  <r>
    <n v="603"/>
    <x v="36"/>
    <s v="Done"/>
    <d v="2021-11-23T00:00:00"/>
    <n v="137106"/>
    <m/>
    <m/>
    <m/>
    <m/>
    <m/>
    <n v="71555"/>
    <n v="23087"/>
    <n v="17537"/>
    <n v="18000"/>
    <n v="8000"/>
    <n v="26000"/>
    <n v="34"/>
    <n v="62"/>
    <n v="35572"/>
    <n v="76235"/>
    <n v="3238"/>
    <n v="4482"/>
    <n v="828"/>
    <n v="115107"/>
    <n v="120417"/>
    <x v="190"/>
    <m/>
    <m/>
    <m/>
    <m/>
    <n v="87.827666185287299"/>
    <n v="2.2631792232430019"/>
  </r>
  <r>
    <n v="480"/>
    <x v="36"/>
    <s v="Done"/>
    <d v="2021-11-24T00:00:00"/>
    <n v="137072"/>
    <m/>
    <m/>
    <m/>
    <m/>
    <m/>
    <n v="78395"/>
    <n v="24076"/>
    <n v="17236"/>
    <n v="18000"/>
    <n v="8000"/>
    <n v="26000"/>
    <n v="46"/>
    <n v="70"/>
    <n v="43156"/>
    <n v="74469"/>
    <n v="3452"/>
    <n v="6985"/>
    <n v="1439"/>
    <n v="121147"/>
    <n v="129571"/>
    <x v="191"/>
    <m/>
    <m/>
    <m/>
    <m/>
    <n v="94.527693474962064"/>
    <n v="2.0623812905785277"/>
  </r>
  <r>
    <n v="604"/>
    <x v="36"/>
    <s v="Done"/>
    <d v="2021-11-25T00:00:00"/>
    <n v="137026"/>
    <m/>
    <m/>
    <m/>
    <m/>
    <m/>
    <n v="86000"/>
    <n v="24038"/>
    <n v="16433"/>
    <n v="19000"/>
    <n v="8000"/>
    <n v="27000"/>
    <n v="32"/>
    <n v="75"/>
    <n v="40880"/>
    <n v="70918"/>
    <n v="3436"/>
    <n v="8269"/>
    <n v="1734"/>
    <n v="115309"/>
    <n v="125312"/>
    <x v="190"/>
    <n v="1981"/>
    <m/>
    <m/>
    <m/>
    <n v="91.451257425598058"/>
    <n v="2.037866089193975"/>
  </r>
  <r>
    <n v="480"/>
    <x v="36"/>
    <s v="Done"/>
    <d v="2021-11-26T00:00:00"/>
    <n v="136994"/>
    <m/>
    <m/>
    <m/>
    <m/>
    <m/>
    <n v="97990"/>
    <n v="28931"/>
    <n v="16941"/>
    <n v="18000"/>
    <n v="8000"/>
    <n v="26000"/>
    <n v="32"/>
    <n v="75"/>
    <n v="38670"/>
    <n v="65780"/>
    <n v="3056"/>
    <n v="10603"/>
    <n v="2676"/>
    <n v="107581"/>
    <n v="120860"/>
    <x v="192"/>
    <m/>
    <m/>
    <m/>
    <m/>
    <n v="88.222841876286552"/>
    <n v="2.1765597071916276"/>
  </r>
  <r>
    <n v="605"/>
    <x v="36"/>
    <s v="Done"/>
    <d v="2021-11-27T00:00:00"/>
    <n v="136962"/>
    <m/>
    <m/>
    <m/>
    <m/>
    <m/>
    <n v="81545"/>
    <m/>
    <n v="16445"/>
    <n v="18000"/>
    <n v="8000"/>
    <n v="26000"/>
    <n v="26"/>
    <n v="71"/>
    <n v="39974"/>
    <n v="66266"/>
    <n v="2903"/>
    <n v="8331"/>
    <n v="1849"/>
    <n v="109214"/>
    <n v="119394"/>
    <x v="193"/>
    <m/>
    <m/>
    <m/>
    <m/>
    <n v="87.173084505191227"/>
    <n v="2.1421032616996811"/>
  </r>
  <r>
    <n v="480"/>
    <x v="36"/>
    <s v="Done"/>
    <d v="2021-11-28T00:00:00"/>
    <n v="136936"/>
    <m/>
    <m/>
    <m/>
    <m/>
    <m/>
    <n v="65105"/>
    <m/>
    <n v="16440"/>
    <m/>
    <m/>
    <m/>
    <n v="27"/>
    <n v="92"/>
    <n v="44142"/>
    <n v="69667"/>
    <n v="2716"/>
    <n v="10211"/>
    <n v="2135"/>
    <n v="116617"/>
    <n v="128963"/>
    <x v="193"/>
    <m/>
    <m/>
    <m/>
    <m/>
    <n v="94.177572004440037"/>
    <n v="1.9825571390996219"/>
  </r>
  <r>
    <n v="606"/>
    <x v="36"/>
    <s v="Done"/>
    <d v="2021-11-29T00:00:00"/>
    <n v="136909"/>
    <m/>
    <m/>
    <m/>
    <m/>
    <m/>
    <n v="72115"/>
    <n v="24133"/>
    <n v="17123"/>
    <m/>
    <m/>
    <m/>
    <n v="41"/>
    <n v="101"/>
    <n v="47679"/>
    <n v="77130"/>
    <n v="2887"/>
    <n v="10889"/>
    <n v="1538"/>
    <n v="127797"/>
    <n v="140224"/>
    <x v="194"/>
    <m/>
    <m/>
    <m/>
    <m/>
    <n v="102.42131634881564"/>
    <n v="1.9035349031128188"/>
  </r>
  <r>
    <n v="480"/>
    <x v="37"/>
    <s v="Done"/>
    <d v="2021-11-30T00:00:00"/>
    <n v="136868"/>
    <m/>
    <m/>
    <m/>
    <m/>
    <m/>
    <n v="71510"/>
    <n v="16086"/>
    <n v="16691"/>
    <m/>
    <m/>
    <m/>
    <n v="50"/>
    <n v="78"/>
    <n v="37189"/>
    <n v="64354"/>
    <n v="3018"/>
    <n v="13349"/>
    <n v="2046"/>
    <n v="104639"/>
    <n v="120034"/>
    <x v="195"/>
    <m/>
    <m/>
    <m/>
    <m/>
    <n v="87.700558202063306"/>
    <n v="2.1635641593888009"/>
  </r>
  <r>
    <n v="607"/>
    <x v="37"/>
    <s v="Done"/>
    <d v="2021-12-01T00:00:00"/>
    <n v="136818"/>
    <m/>
    <m/>
    <m/>
    <m/>
    <m/>
    <n v="66005"/>
    <n v="12034"/>
    <n v="17539"/>
    <m/>
    <m/>
    <m/>
    <n v="45"/>
    <n v="6926"/>
    <n v="38311"/>
    <n v="76074"/>
    <n v="3538"/>
    <n v="4119"/>
    <n v="1630"/>
    <n v="124849"/>
    <n v="130598"/>
    <x v="196"/>
    <m/>
    <m/>
    <m/>
    <m/>
    <n v="95.453814556564197"/>
    <n v="2.095126608170041"/>
  </r>
  <r>
    <n v="480"/>
    <x v="37"/>
    <s v="Done"/>
    <d v="2021-12-02T00:00:00"/>
    <n v="136773"/>
    <m/>
    <m/>
    <m/>
    <m/>
    <m/>
    <n v="72695"/>
    <n v="24095"/>
    <n v="17405"/>
    <m/>
    <m/>
    <m/>
    <n v="40"/>
    <n v="5741"/>
    <n v="36961"/>
    <n v="74305"/>
    <n v="3629"/>
    <n v="4238"/>
    <n v="2343"/>
    <n v="120636"/>
    <n v="127217"/>
    <x v="197"/>
    <m/>
    <m/>
    <m/>
    <m/>
    <n v="93.01324091743254"/>
    <n v="2.1290612540672069"/>
  </r>
  <r>
    <n v="608"/>
    <x v="37"/>
    <s v="Done"/>
    <d v="2021-12-03T00:00:00"/>
    <n v="136733"/>
    <m/>
    <m/>
    <m/>
    <m/>
    <m/>
    <n v="79345"/>
    <n v="24082"/>
    <n v="17432"/>
    <m/>
    <m/>
    <m/>
    <n v="40"/>
    <n v="68"/>
    <n v="36196"/>
    <n v="66297"/>
    <n v="3404"/>
    <n v="7085"/>
    <n v="2137"/>
    <n v="105965"/>
    <n v="115187"/>
    <x v="192"/>
    <m/>
    <m/>
    <m/>
    <m/>
    <n v="84.242282404393961"/>
    <n v="2.3499459992331126"/>
  </r>
  <r>
    <n v="480"/>
    <x v="37"/>
    <s v="Done"/>
    <d v="2021-12-04T00:00:00"/>
    <n v="136693"/>
    <m/>
    <m/>
    <m/>
    <m/>
    <m/>
    <n v="86055"/>
    <n v="24102"/>
    <n v="17392"/>
    <m/>
    <m/>
    <m/>
    <n v="35"/>
    <n v="2914"/>
    <n v="42578"/>
    <n v="79892"/>
    <n v="3863"/>
    <n v="4460"/>
    <n v="1800"/>
    <n v="129247"/>
    <n v="135507"/>
    <x v="198"/>
    <m/>
    <m/>
    <m/>
    <m/>
    <n v="99.132362300922509"/>
    <n v="1.9914292170433019"/>
  </r>
  <r>
    <n v="609"/>
    <x v="37"/>
    <s v="Done"/>
    <d v="2021-12-05T00:00:00"/>
    <n v="136658"/>
    <m/>
    <m/>
    <m/>
    <m/>
    <m/>
    <n v="69015"/>
    <m/>
    <n v="17040"/>
    <m/>
    <m/>
    <m/>
    <n v="42"/>
    <n v="68"/>
    <n v="37997"/>
    <n v="70641"/>
    <n v="3376"/>
    <n v="4519"/>
    <n v="2043"/>
    <n v="112082"/>
    <n v="118644"/>
    <x v="199"/>
    <m/>
    <m/>
    <m/>
    <m/>
    <n v="86.81818847048838"/>
    <n v="2.2242982687487709"/>
  </r>
  <r>
    <n v="480"/>
    <x v="37"/>
    <s v="Done"/>
    <d v="2021-12-06T00:00:00"/>
    <n v="136616"/>
    <m/>
    <m/>
    <m/>
    <m/>
    <m/>
    <n v="68000"/>
    <n v="16088"/>
    <n v="17103"/>
    <m/>
    <m/>
    <m/>
    <n v="37"/>
    <n v="2190"/>
    <n v="47828"/>
    <n v="77689"/>
    <n v="3576"/>
    <n v="13385"/>
    <n v="2539"/>
    <n v="131283"/>
    <n v="147207"/>
    <x v="188"/>
    <m/>
    <m/>
    <m/>
    <m/>
    <n v="107.75238625051237"/>
    <n v="1.8097092472428518"/>
  </r>
  <r>
    <n v="610"/>
    <x v="38"/>
    <s v="Done"/>
    <d v="2021-12-07T00:00:00"/>
    <n v="136579"/>
    <m/>
    <m/>
    <m/>
    <m/>
    <m/>
    <n v="66995"/>
    <n v="16121"/>
    <n v="17126"/>
    <m/>
    <m/>
    <m/>
    <n v="58"/>
    <n v="86"/>
    <n v="31117"/>
    <n v="57363"/>
    <n v="2360"/>
    <n v="14150"/>
    <n v="2406"/>
    <n v="90926"/>
    <n v="107482"/>
    <x v="200"/>
    <m/>
    <m/>
    <m/>
    <m/>
    <n v="78.695846359982141"/>
    <n v="2.4799736624074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43" firstHeaderRow="0" firstDataRow="1" firstDataCol="1"/>
  <pivotFields count="32">
    <pivotField showAll="0"/>
    <pivotField axis="axisRow" showAl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02">
        <item x="1"/>
        <item x="2"/>
        <item x="3"/>
        <item x="4"/>
        <item x="5"/>
        <item x="6"/>
        <item x="7"/>
        <item x="8"/>
        <item x="9"/>
        <item x="10"/>
        <item x="13"/>
        <item x="11"/>
        <item x="12"/>
        <item x="14"/>
        <item x="15"/>
        <item x="16"/>
        <item x="17"/>
        <item x="18"/>
        <item x="19"/>
        <item x="21"/>
        <item x="20"/>
        <item x="51"/>
        <item x="22"/>
        <item x="23"/>
        <item x="24"/>
        <item x="25"/>
        <item x="44"/>
        <item x="48"/>
        <item x="38"/>
        <item x="26"/>
        <item x="54"/>
        <item x="46"/>
        <item x="53"/>
        <item x="49"/>
        <item x="42"/>
        <item x="45"/>
        <item x="30"/>
        <item x="39"/>
        <item x="71"/>
        <item x="55"/>
        <item x="57"/>
        <item x="74"/>
        <item x="27"/>
        <item x="47"/>
        <item x="73"/>
        <item x="67"/>
        <item x="77"/>
        <item x="56"/>
        <item x="81"/>
        <item x="85"/>
        <item x="28"/>
        <item x="75"/>
        <item x="52"/>
        <item x="76"/>
        <item x="70"/>
        <item x="72"/>
        <item x="64"/>
        <item x="84"/>
        <item x="37"/>
        <item x="69"/>
        <item x="79"/>
        <item x="36"/>
        <item x="68"/>
        <item x="29"/>
        <item x="80"/>
        <item x="78"/>
        <item x="34"/>
        <item x="35"/>
        <item x="83"/>
        <item x="66"/>
        <item x="65"/>
        <item x="59"/>
        <item x="41"/>
        <item x="82"/>
        <item x="63"/>
        <item x="87"/>
        <item x="33"/>
        <item x="58"/>
        <item x="50"/>
        <item x="86"/>
        <item x="32"/>
        <item x="89"/>
        <item x="90"/>
        <item x="88"/>
        <item x="31"/>
        <item x="91"/>
        <item x="62"/>
        <item x="96"/>
        <item x="60"/>
        <item x="61"/>
        <item x="99"/>
        <item x="105"/>
        <item x="106"/>
        <item x="97"/>
        <item x="102"/>
        <item x="101"/>
        <item x="107"/>
        <item x="108"/>
        <item x="103"/>
        <item x="92"/>
        <item x="110"/>
        <item x="98"/>
        <item x="104"/>
        <item x="94"/>
        <item x="111"/>
        <item x="109"/>
        <item x="95"/>
        <item x="100"/>
        <item x="112"/>
        <item x="113"/>
        <item x="93"/>
        <item x="114"/>
        <item x="115"/>
        <item x="117"/>
        <item x="116"/>
        <item x="118"/>
        <item x="119"/>
        <item x="122"/>
        <item x="120"/>
        <item x="121"/>
        <item x="125"/>
        <item x="124"/>
        <item x="123"/>
        <item x="126"/>
        <item x="127"/>
        <item x="130"/>
        <item x="128"/>
        <item x="129"/>
        <item x="132"/>
        <item x="131"/>
        <item x="133"/>
        <item x="134"/>
        <item x="136"/>
        <item x="135"/>
        <item x="137"/>
        <item x="139"/>
        <item x="138"/>
        <item x="140"/>
        <item x="141"/>
        <item x="145"/>
        <item x="143"/>
        <item x="144"/>
        <item x="147"/>
        <item x="146"/>
        <item x="163"/>
        <item x="148"/>
        <item x="150"/>
        <item x="151"/>
        <item x="149"/>
        <item x="152"/>
        <item x="153"/>
        <item x="162"/>
        <item x="159"/>
        <item x="161"/>
        <item x="154"/>
        <item x="158"/>
        <item x="155"/>
        <item x="142"/>
        <item x="157"/>
        <item x="164"/>
        <item x="156"/>
        <item x="160"/>
        <item x="166"/>
        <item x="165"/>
        <item x="167"/>
        <item x="170"/>
        <item x="177"/>
        <item x="169"/>
        <item x="176"/>
        <item x="172"/>
        <item x="178"/>
        <item x="168"/>
        <item x="171"/>
        <item x="173"/>
        <item x="179"/>
        <item x="180"/>
        <item x="174"/>
        <item x="182"/>
        <item x="175"/>
        <item x="181"/>
        <item x="183"/>
        <item x="184"/>
        <item x="187"/>
        <item x="185"/>
        <item x="196"/>
        <item x="194"/>
        <item x="186"/>
        <item x="188"/>
        <item x="200"/>
        <item x="197"/>
        <item x="195"/>
        <item x="189"/>
        <item x="193"/>
        <item x="190"/>
        <item x="192"/>
        <item x="198"/>
        <item x="191"/>
        <item x="199"/>
        <item x="43"/>
        <item x="40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tual laying rate, %" fld="30" subtotal="average" baseField="1" baseItem="0"/>
    <dataField name="Average of Average egg weight g" fld="25" subtotal="average" baseField="1" baseItem="3"/>
    <dataField name="Average of FCR" fld="31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C261"/>
  <sheetViews>
    <sheetView tabSelected="1" zoomScale="115" zoomScaleNormal="115" workbookViewId="0">
      <pane xSplit="5" ySplit="1" topLeftCell="F2" activePane="bottomRight" state="frozen"/>
      <selection pane="topRight" activeCell="E1" sqref="E1"/>
      <selection pane="bottomLeft" activeCell="A9" sqref="A9"/>
      <selection pane="bottomRight" activeCell="A2" sqref="A2:XFD2"/>
    </sheetView>
  </sheetViews>
  <sheetFormatPr defaultRowHeight="12.75" x14ac:dyDescent="0.2"/>
  <cols>
    <col min="1" max="1" width="10" style="3" customWidth="1"/>
    <col min="2" max="2" width="4.85546875" style="3" bestFit="1" customWidth="1"/>
    <col min="3" max="3" width="8.42578125" style="2" customWidth="1"/>
    <col min="4" max="4" width="13.85546875" style="53" customWidth="1"/>
    <col min="5" max="5" width="10.7109375" style="2" customWidth="1"/>
    <col min="6" max="7" width="13.5703125" style="2" customWidth="1"/>
    <col min="8" max="8" width="13.140625" style="2" customWidth="1"/>
    <col min="9" max="9" width="12.85546875" style="2" customWidth="1"/>
    <col min="10" max="17" width="10.7109375" style="2" customWidth="1"/>
    <col min="18" max="18" width="10.5703125" style="2" bestFit="1" customWidth="1"/>
    <col min="19" max="24" width="10.7109375" style="2" customWidth="1"/>
    <col min="25" max="25" width="11.42578125" style="2" customWidth="1"/>
    <col min="26" max="30" width="10.7109375" style="2" customWidth="1"/>
    <col min="31" max="31" width="11.42578125" style="2" bestFit="1" customWidth="1"/>
    <col min="32" max="32" width="13" style="2" customWidth="1"/>
    <col min="33" max="16384" width="9.140625" style="3"/>
  </cols>
  <sheetData>
    <row r="1" spans="1:32" ht="51" x14ac:dyDescent="0.2">
      <c r="A1" s="37" t="s">
        <v>152</v>
      </c>
      <c r="B1" s="37" t="s">
        <v>153</v>
      </c>
      <c r="C1" s="4" t="s">
        <v>0</v>
      </c>
      <c r="D1" s="48" t="s">
        <v>1</v>
      </c>
      <c r="E1" s="4" t="s">
        <v>25</v>
      </c>
      <c r="F1" s="4" t="s">
        <v>26</v>
      </c>
      <c r="G1" s="4" t="s">
        <v>27</v>
      </c>
      <c r="H1" s="4" t="s">
        <v>163</v>
      </c>
      <c r="I1" s="4" t="s">
        <v>12</v>
      </c>
      <c r="J1" s="4" t="s">
        <v>14</v>
      </c>
      <c r="K1" s="4" t="s">
        <v>3</v>
      </c>
      <c r="L1" s="4" t="s">
        <v>4</v>
      </c>
      <c r="M1" s="4" t="s">
        <v>5</v>
      </c>
      <c r="N1" s="4" t="s">
        <v>7</v>
      </c>
      <c r="O1" s="4" t="s">
        <v>8</v>
      </c>
      <c r="P1" s="4" t="s">
        <v>9</v>
      </c>
      <c r="Q1" s="4" t="s">
        <v>2</v>
      </c>
      <c r="R1" s="4" t="s">
        <v>19</v>
      </c>
      <c r="S1" s="4" t="s">
        <v>20</v>
      </c>
      <c r="T1" s="4" t="s">
        <v>22</v>
      </c>
      <c r="U1" s="4" t="s">
        <v>23</v>
      </c>
      <c r="V1" s="4" t="s">
        <v>21</v>
      </c>
      <c r="W1" s="4" t="s">
        <v>18</v>
      </c>
      <c r="X1" s="4" t="s">
        <v>17</v>
      </c>
      <c r="Y1" s="4" t="s">
        <v>16</v>
      </c>
      <c r="Z1" s="4" t="s">
        <v>24</v>
      </c>
      <c r="AA1" s="4" t="s">
        <v>6</v>
      </c>
      <c r="AB1" s="4" t="s">
        <v>10</v>
      </c>
      <c r="AC1" s="4" t="s">
        <v>11</v>
      </c>
      <c r="AD1" s="4" t="s">
        <v>13</v>
      </c>
      <c r="AE1" s="5" t="s">
        <v>28</v>
      </c>
      <c r="AF1" s="5" t="s">
        <v>29</v>
      </c>
    </row>
    <row r="2" spans="1:32" ht="12.75" customHeight="1" x14ac:dyDescent="0.2">
      <c r="A2" s="1">
        <f>16*30</f>
        <v>480</v>
      </c>
      <c r="B2" s="1">
        <v>16</v>
      </c>
      <c r="C2" s="6" t="s">
        <v>15</v>
      </c>
      <c r="D2" s="58">
        <v>44278</v>
      </c>
      <c r="E2" s="7">
        <f>108000-Q2</f>
        <v>107949</v>
      </c>
      <c r="F2" s="8">
        <v>6</v>
      </c>
      <c r="G2" s="8">
        <v>8</v>
      </c>
      <c r="H2" s="8">
        <v>7</v>
      </c>
      <c r="I2" s="8">
        <v>-13.4</v>
      </c>
      <c r="J2" s="9">
        <v>60</v>
      </c>
      <c r="K2" s="6">
        <v>0</v>
      </c>
      <c r="L2" s="8">
        <v>4005</v>
      </c>
      <c r="M2" s="8">
        <v>4005</v>
      </c>
      <c r="N2" s="8">
        <v>25000</v>
      </c>
      <c r="O2" s="6"/>
      <c r="P2" s="8">
        <f t="shared" ref="P2:P33" si="0">N2+O2</f>
        <v>25000</v>
      </c>
      <c r="Q2" s="7">
        <v>51</v>
      </c>
      <c r="R2" s="10"/>
      <c r="S2" s="10"/>
      <c r="T2" s="10"/>
      <c r="U2" s="10"/>
      <c r="V2" s="10"/>
      <c r="W2" s="10"/>
      <c r="X2" s="10"/>
      <c r="Y2" s="10"/>
      <c r="Z2" s="10"/>
      <c r="AA2" s="11">
        <v>1069</v>
      </c>
      <c r="AB2" s="8">
        <v>8</v>
      </c>
      <c r="AC2" s="11">
        <v>10</v>
      </c>
      <c r="AD2" s="6"/>
      <c r="AE2" s="10">
        <f t="shared" ref="AE2:AE33" si="1">(Y2/E2)*100</f>
        <v>0</v>
      </c>
      <c r="AF2" s="12"/>
    </row>
    <row r="3" spans="1:32" ht="12.75" customHeight="1" x14ac:dyDescent="0.2">
      <c r="A3" s="1">
        <v>481</v>
      </c>
      <c r="B3" s="1">
        <v>16</v>
      </c>
      <c r="C3" s="6" t="s">
        <v>15</v>
      </c>
      <c r="D3" s="58">
        <v>44279</v>
      </c>
      <c r="E3" s="7">
        <f t="shared" ref="E3:E33" si="2">E2-Q3</f>
        <v>107895</v>
      </c>
      <c r="F3" s="8">
        <v>8</v>
      </c>
      <c r="G3" s="8">
        <v>11</v>
      </c>
      <c r="H3" s="8">
        <v>9.5</v>
      </c>
      <c r="I3" s="8">
        <v>-10</v>
      </c>
      <c r="J3" s="9">
        <v>60</v>
      </c>
      <c r="K3" s="8">
        <v>0</v>
      </c>
      <c r="L3" s="8">
        <v>32131</v>
      </c>
      <c r="M3" s="8">
        <v>6400</v>
      </c>
      <c r="N3" s="8">
        <v>24000</v>
      </c>
      <c r="O3" s="8">
        <v>4000</v>
      </c>
      <c r="P3" s="8">
        <f t="shared" si="0"/>
        <v>28000</v>
      </c>
      <c r="Q3" s="7">
        <v>54</v>
      </c>
      <c r="R3" s="10"/>
      <c r="S3" s="10"/>
      <c r="T3" s="10"/>
      <c r="U3" s="10"/>
      <c r="V3" s="10"/>
      <c r="W3" s="10"/>
      <c r="X3" s="10"/>
      <c r="Y3" s="10"/>
      <c r="Z3" s="10"/>
      <c r="AA3" s="11">
        <v>1069</v>
      </c>
      <c r="AB3" s="8">
        <v>8</v>
      </c>
      <c r="AC3" s="11">
        <v>10</v>
      </c>
      <c r="AD3" s="6"/>
      <c r="AE3" s="13">
        <f t="shared" si="1"/>
        <v>0</v>
      </c>
      <c r="AF3" s="12"/>
    </row>
    <row r="4" spans="1:32" ht="12.75" customHeight="1" x14ac:dyDescent="0.2">
      <c r="A4" s="1">
        <f>16*30</f>
        <v>480</v>
      </c>
      <c r="B4" s="1">
        <v>16</v>
      </c>
      <c r="C4" s="6" t="s">
        <v>15</v>
      </c>
      <c r="D4" s="58">
        <v>44280</v>
      </c>
      <c r="E4" s="7">
        <f t="shared" si="2"/>
        <v>107848</v>
      </c>
      <c r="F4" s="8">
        <v>12</v>
      </c>
      <c r="G4" s="8">
        <v>14</v>
      </c>
      <c r="H4" s="8">
        <v>13</v>
      </c>
      <c r="I4" s="8">
        <v>-1</v>
      </c>
      <c r="J4" s="9">
        <v>58</v>
      </c>
      <c r="K4" s="8">
        <v>0</v>
      </c>
      <c r="L4" s="8">
        <v>0</v>
      </c>
      <c r="M4" s="8">
        <v>6400</v>
      </c>
      <c r="N4" s="8">
        <v>12000</v>
      </c>
      <c r="O4" s="8">
        <v>6000</v>
      </c>
      <c r="P4" s="8">
        <f t="shared" si="0"/>
        <v>18000</v>
      </c>
      <c r="Q4" s="7">
        <v>47</v>
      </c>
      <c r="R4" s="10"/>
      <c r="S4" s="10"/>
      <c r="T4" s="10"/>
      <c r="U4" s="10"/>
      <c r="V4" s="10"/>
      <c r="W4" s="10"/>
      <c r="X4" s="10"/>
      <c r="Y4" s="10"/>
      <c r="Z4" s="10"/>
      <c r="AA4" s="11">
        <v>1069</v>
      </c>
      <c r="AB4" s="8">
        <v>8</v>
      </c>
      <c r="AC4" s="11">
        <v>10</v>
      </c>
      <c r="AD4" s="6"/>
      <c r="AE4" s="13">
        <f t="shared" si="1"/>
        <v>0</v>
      </c>
      <c r="AF4" s="12"/>
    </row>
    <row r="5" spans="1:32" ht="12.75" customHeight="1" x14ac:dyDescent="0.2">
      <c r="A5" s="1">
        <v>482</v>
      </c>
      <c r="B5" s="1">
        <v>16</v>
      </c>
      <c r="C5" s="6" t="s">
        <v>15</v>
      </c>
      <c r="D5" s="58">
        <v>44281</v>
      </c>
      <c r="E5" s="7">
        <f t="shared" si="2"/>
        <v>107790</v>
      </c>
      <c r="F5" s="8">
        <v>14</v>
      </c>
      <c r="G5" s="8">
        <v>17</v>
      </c>
      <c r="H5" s="8">
        <v>15.5</v>
      </c>
      <c r="I5" s="8">
        <v>-1</v>
      </c>
      <c r="J5" s="9">
        <v>58</v>
      </c>
      <c r="K5" s="8">
        <v>37009</v>
      </c>
      <c r="L5" s="8">
        <v>24078</v>
      </c>
      <c r="M5" s="8">
        <v>6400</v>
      </c>
      <c r="N5" s="8">
        <v>12000</v>
      </c>
      <c r="O5" s="8">
        <v>6000</v>
      </c>
      <c r="P5" s="8">
        <f t="shared" si="0"/>
        <v>18000</v>
      </c>
      <c r="Q5" s="7">
        <v>58</v>
      </c>
      <c r="R5" s="10"/>
      <c r="S5" s="10"/>
      <c r="T5" s="10"/>
      <c r="U5" s="10"/>
      <c r="V5" s="10"/>
      <c r="W5" s="10"/>
      <c r="X5" s="10"/>
      <c r="Y5" s="10"/>
      <c r="Z5" s="10"/>
      <c r="AA5" s="11">
        <v>1069</v>
      </c>
      <c r="AB5" s="8">
        <v>8</v>
      </c>
      <c r="AC5" s="11">
        <v>10</v>
      </c>
      <c r="AD5" s="6"/>
      <c r="AE5" s="13">
        <f t="shared" si="1"/>
        <v>0</v>
      </c>
      <c r="AF5" s="12"/>
    </row>
    <row r="6" spans="1:32" ht="12.75" customHeight="1" x14ac:dyDescent="0.2">
      <c r="A6" s="1">
        <f>16*30</f>
        <v>480</v>
      </c>
      <c r="B6" s="1">
        <v>16</v>
      </c>
      <c r="C6" s="6" t="s">
        <v>15</v>
      </c>
      <c r="D6" s="58">
        <v>44282</v>
      </c>
      <c r="E6" s="7">
        <f t="shared" si="2"/>
        <v>107776</v>
      </c>
      <c r="F6" s="8">
        <v>16</v>
      </c>
      <c r="G6" s="8">
        <v>19</v>
      </c>
      <c r="H6" s="8">
        <v>17.5</v>
      </c>
      <c r="I6" s="8">
        <v>-2.5</v>
      </c>
      <c r="J6" s="9">
        <v>56</v>
      </c>
      <c r="K6" s="8">
        <v>30609</v>
      </c>
      <c r="L6" s="8">
        <v>0</v>
      </c>
      <c r="M6" s="8">
        <v>6400</v>
      </c>
      <c r="N6" s="8">
        <v>4000</v>
      </c>
      <c r="O6" s="8">
        <v>12000</v>
      </c>
      <c r="P6" s="8">
        <f t="shared" si="0"/>
        <v>16000</v>
      </c>
      <c r="Q6" s="15">
        <v>14</v>
      </c>
      <c r="R6" s="10"/>
      <c r="S6" s="10"/>
      <c r="T6" s="10"/>
      <c r="U6" s="10"/>
      <c r="V6" s="10"/>
      <c r="W6" s="10"/>
      <c r="X6" s="10"/>
      <c r="Y6" s="10"/>
      <c r="Z6" s="10"/>
      <c r="AA6" s="11">
        <v>1069</v>
      </c>
      <c r="AB6" s="8">
        <v>8</v>
      </c>
      <c r="AC6" s="11">
        <v>10</v>
      </c>
      <c r="AD6" s="6"/>
      <c r="AE6" s="13">
        <f t="shared" si="1"/>
        <v>0</v>
      </c>
      <c r="AF6" s="12"/>
    </row>
    <row r="7" spans="1:32" ht="12.75" customHeight="1" x14ac:dyDescent="0.2">
      <c r="A7" s="1">
        <v>483</v>
      </c>
      <c r="B7" s="1">
        <v>16</v>
      </c>
      <c r="C7" s="6" t="s">
        <v>15</v>
      </c>
      <c r="D7" s="58">
        <v>44283</v>
      </c>
      <c r="E7" s="7">
        <f t="shared" si="2"/>
        <v>107757</v>
      </c>
      <c r="F7" s="8">
        <v>17</v>
      </c>
      <c r="G7" s="8">
        <v>19</v>
      </c>
      <c r="H7" s="8">
        <v>18</v>
      </c>
      <c r="I7" s="8">
        <v>0.7</v>
      </c>
      <c r="J7" s="9">
        <v>55</v>
      </c>
      <c r="K7" s="8">
        <v>24209</v>
      </c>
      <c r="L7" s="8">
        <v>0</v>
      </c>
      <c r="M7" s="8">
        <v>6400</v>
      </c>
      <c r="N7" s="8">
        <v>12000</v>
      </c>
      <c r="O7" s="8">
        <v>5000</v>
      </c>
      <c r="P7" s="8">
        <f t="shared" si="0"/>
        <v>17000</v>
      </c>
      <c r="Q7" s="7">
        <v>19</v>
      </c>
      <c r="R7" s="10"/>
      <c r="S7" s="10"/>
      <c r="T7" s="10"/>
      <c r="U7" s="10"/>
      <c r="V7" s="10"/>
      <c r="W7" s="10"/>
      <c r="X7" s="10"/>
      <c r="Y7" s="10"/>
      <c r="Z7" s="10"/>
      <c r="AA7" s="11">
        <v>1069</v>
      </c>
      <c r="AB7" s="8">
        <v>8</v>
      </c>
      <c r="AC7" s="11">
        <v>10</v>
      </c>
      <c r="AD7" s="6"/>
      <c r="AE7" s="13">
        <f t="shared" si="1"/>
        <v>0</v>
      </c>
      <c r="AF7" s="12"/>
    </row>
    <row r="8" spans="1:32" ht="12.75" customHeight="1" x14ac:dyDescent="0.2">
      <c r="A8" s="1">
        <f>16*30</f>
        <v>480</v>
      </c>
      <c r="B8" s="1">
        <v>16</v>
      </c>
      <c r="C8" s="6" t="s">
        <v>15</v>
      </c>
      <c r="D8" s="58">
        <v>44284</v>
      </c>
      <c r="E8" s="7">
        <f t="shared" si="2"/>
        <v>107739</v>
      </c>
      <c r="F8" s="8">
        <v>17</v>
      </c>
      <c r="G8" s="8">
        <v>19</v>
      </c>
      <c r="H8" s="8">
        <v>18</v>
      </c>
      <c r="I8" s="8">
        <v>-2.7</v>
      </c>
      <c r="J8" s="9">
        <v>56</v>
      </c>
      <c r="K8" s="8">
        <v>16299</v>
      </c>
      <c r="L8" s="8">
        <v>7910</v>
      </c>
      <c r="M8" s="25"/>
      <c r="N8" s="8">
        <v>12000</v>
      </c>
      <c r="O8" s="8">
        <v>6000</v>
      </c>
      <c r="P8" s="8">
        <f t="shared" si="0"/>
        <v>18000</v>
      </c>
      <c r="Q8" s="7">
        <v>18</v>
      </c>
      <c r="R8" s="10"/>
      <c r="S8" s="10"/>
      <c r="T8" s="10"/>
      <c r="U8" s="10"/>
      <c r="V8" s="10"/>
      <c r="W8" s="10"/>
      <c r="X8" s="10"/>
      <c r="Y8" s="10"/>
      <c r="Z8" s="10"/>
      <c r="AA8" s="11">
        <v>1069</v>
      </c>
      <c r="AB8" s="8">
        <v>8</v>
      </c>
      <c r="AC8" s="11">
        <v>10</v>
      </c>
      <c r="AD8" s="6"/>
      <c r="AE8" s="13">
        <f t="shared" si="1"/>
        <v>0</v>
      </c>
      <c r="AF8" s="12"/>
    </row>
    <row r="9" spans="1:32" ht="12.75" customHeight="1" x14ac:dyDescent="0.2">
      <c r="A9" s="1">
        <v>484</v>
      </c>
      <c r="B9" s="1">
        <f t="shared" ref="B9:B72" si="3">B2+1</f>
        <v>17</v>
      </c>
      <c r="C9" s="6" t="s">
        <v>15</v>
      </c>
      <c r="D9" s="58">
        <v>44285</v>
      </c>
      <c r="E9" s="7">
        <f t="shared" si="2"/>
        <v>107733</v>
      </c>
      <c r="F9" s="8">
        <v>17</v>
      </c>
      <c r="G9" s="8">
        <v>20</v>
      </c>
      <c r="H9" s="8">
        <v>18.5</v>
      </c>
      <c r="I9" s="8">
        <v>4.5</v>
      </c>
      <c r="J9" s="9">
        <v>56</v>
      </c>
      <c r="K9" s="8">
        <v>36464</v>
      </c>
      <c r="L9" s="8">
        <v>28075</v>
      </c>
      <c r="M9" s="8">
        <v>7910</v>
      </c>
      <c r="N9" s="8">
        <v>12000</v>
      </c>
      <c r="O9" s="8">
        <v>6000</v>
      </c>
      <c r="P9" s="8">
        <f t="shared" si="0"/>
        <v>18000</v>
      </c>
      <c r="Q9" s="7">
        <v>6</v>
      </c>
      <c r="R9" s="10"/>
      <c r="S9" s="10"/>
      <c r="T9" s="10"/>
      <c r="U9" s="10"/>
      <c r="V9" s="10"/>
      <c r="W9" s="10"/>
      <c r="X9" s="10"/>
      <c r="Y9" s="10"/>
      <c r="Z9" s="10"/>
      <c r="AA9" s="11">
        <v>1069</v>
      </c>
      <c r="AB9" s="8">
        <v>8</v>
      </c>
      <c r="AC9" s="11">
        <v>10</v>
      </c>
      <c r="AD9" s="6"/>
      <c r="AE9" s="13">
        <f t="shared" si="1"/>
        <v>0</v>
      </c>
      <c r="AF9" s="12"/>
    </row>
    <row r="10" spans="1:32" ht="12.75" customHeight="1" x14ac:dyDescent="0.2">
      <c r="A10" s="1">
        <f>16*30</f>
        <v>480</v>
      </c>
      <c r="B10" s="1">
        <f t="shared" si="3"/>
        <v>17</v>
      </c>
      <c r="C10" s="6" t="s">
        <v>15</v>
      </c>
      <c r="D10" s="58">
        <v>44286</v>
      </c>
      <c r="E10" s="7">
        <f t="shared" si="2"/>
        <v>107726</v>
      </c>
      <c r="F10" s="8">
        <v>18</v>
      </c>
      <c r="G10" s="8">
        <v>21</v>
      </c>
      <c r="H10" s="8">
        <v>19.5</v>
      </c>
      <c r="I10" s="8">
        <v>6.3</v>
      </c>
      <c r="J10" s="9">
        <v>55</v>
      </c>
      <c r="K10" s="8">
        <v>27824</v>
      </c>
      <c r="L10" s="8">
        <v>0</v>
      </c>
      <c r="M10" s="8">
        <v>8640</v>
      </c>
      <c r="N10" s="8">
        <v>12000</v>
      </c>
      <c r="O10" s="8">
        <v>6000</v>
      </c>
      <c r="P10" s="8">
        <f t="shared" si="0"/>
        <v>18000</v>
      </c>
      <c r="Q10" s="7">
        <v>7</v>
      </c>
      <c r="R10" s="10"/>
      <c r="S10" s="10"/>
      <c r="T10" s="10"/>
      <c r="U10" s="10"/>
      <c r="V10" s="10"/>
      <c r="W10" s="10"/>
      <c r="X10" s="10"/>
      <c r="Y10" s="10"/>
      <c r="Z10" s="10"/>
      <c r="AA10" s="11">
        <v>1069</v>
      </c>
      <c r="AB10" s="8">
        <v>8</v>
      </c>
      <c r="AC10" s="11">
        <v>10</v>
      </c>
      <c r="AD10" s="6"/>
      <c r="AE10" s="13">
        <f t="shared" si="1"/>
        <v>0</v>
      </c>
      <c r="AF10" s="12"/>
    </row>
    <row r="11" spans="1:32" ht="12.75" customHeight="1" x14ac:dyDescent="0.2">
      <c r="A11" s="1">
        <v>485</v>
      </c>
      <c r="B11" s="1">
        <f t="shared" si="3"/>
        <v>17</v>
      </c>
      <c r="C11" s="6" t="s">
        <v>15</v>
      </c>
      <c r="D11" s="58">
        <v>44287</v>
      </c>
      <c r="E11" s="7">
        <f t="shared" si="2"/>
        <v>107721</v>
      </c>
      <c r="F11" s="8">
        <v>18</v>
      </c>
      <c r="G11" s="8">
        <v>22.4</v>
      </c>
      <c r="H11" s="8">
        <v>20.2</v>
      </c>
      <c r="I11" s="8">
        <v>-0.2</v>
      </c>
      <c r="J11" s="9">
        <v>56</v>
      </c>
      <c r="K11" s="8">
        <v>28707</v>
      </c>
      <c r="L11" s="8">
        <v>8011</v>
      </c>
      <c r="M11" s="8">
        <v>9180</v>
      </c>
      <c r="N11" s="8">
        <v>13000</v>
      </c>
      <c r="O11" s="8">
        <v>6000</v>
      </c>
      <c r="P11" s="8">
        <f t="shared" si="0"/>
        <v>19000</v>
      </c>
      <c r="Q11" s="7">
        <v>5</v>
      </c>
      <c r="R11" s="10"/>
      <c r="S11" s="10"/>
      <c r="T11" s="10"/>
      <c r="U11" s="10"/>
      <c r="V11" s="10"/>
      <c r="W11" s="10"/>
      <c r="X11" s="10"/>
      <c r="Y11" s="10"/>
      <c r="Z11" s="10"/>
      <c r="AA11" s="11">
        <v>1272</v>
      </c>
      <c r="AB11" s="8">
        <v>8</v>
      </c>
      <c r="AC11" s="11">
        <v>10.5</v>
      </c>
      <c r="AD11" s="6"/>
      <c r="AE11" s="13">
        <f t="shared" si="1"/>
        <v>0</v>
      </c>
      <c r="AF11" s="12"/>
    </row>
    <row r="12" spans="1:32" ht="12.75" customHeight="1" x14ac:dyDescent="0.2">
      <c r="A12" s="1">
        <f>16*30</f>
        <v>480</v>
      </c>
      <c r="B12" s="1">
        <f t="shared" si="3"/>
        <v>17</v>
      </c>
      <c r="C12" s="6" t="s">
        <v>15</v>
      </c>
      <c r="D12" s="58">
        <v>44288</v>
      </c>
      <c r="E12" s="7">
        <f t="shared" si="2"/>
        <v>107717</v>
      </c>
      <c r="F12" s="8">
        <v>18</v>
      </c>
      <c r="G12" s="8">
        <v>21</v>
      </c>
      <c r="H12" s="8">
        <v>19.5</v>
      </c>
      <c r="I12" s="8">
        <v>-3.3</v>
      </c>
      <c r="J12" s="9">
        <v>54</v>
      </c>
      <c r="K12" s="8">
        <v>27538</v>
      </c>
      <c r="L12" s="8">
        <v>0</v>
      </c>
      <c r="M12" s="8">
        <v>10158</v>
      </c>
      <c r="N12" s="8">
        <v>13000</v>
      </c>
      <c r="O12" s="8">
        <v>6000</v>
      </c>
      <c r="P12" s="8">
        <f t="shared" si="0"/>
        <v>19000</v>
      </c>
      <c r="Q12" s="7">
        <v>4</v>
      </c>
      <c r="R12" s="10"/>
      <c r="S12" s="10"/>
      <c r="T12" s="10"/>
      <c r="U12" s="10"/>
      <c r="V12" s="10"/>
      <c r="W12" s="10"/>
      <c r="X12" s="10"/>
      <c r="Y12" s="10"/>
      <c r="Z12" s="10"/>
      <c r="AA12" s="11">
        <v>1272</v>
      </c>
      <c r="AB12" s="8">
        <v>8</v>
      </c>
      <c r="AC12" s="11">
        <v>10.5</v>
      </c>
      <c r="AD12" s="6"/>
      <c r="AE12" s="13">
        <f t="shared" si="1"/>
        <v>0</v>
      </c>
      <c r="AF12" s="12"/>
    </row>
    <row r="13" spans="1:32" ht="12.75" customHeight="1" x14ac:dyDescent="0.2">
      <c r="A13" s="1">
        <v>486</v>
      </c>
      <c r="B13" s="1">
        <f t="shared" si="3"/>
        <v>17</v>
      </c>
      <c r="C13" s="6" t="s">
        <v>15</v>
      </c>
      <c r="D13" s="58">
        <v>44289</v>
      </c>
      <c r="E13" s="7">
        <f t="shared" si="2"/>
        <v>107713</v>
      </c>
      <c r="F13" s="8">
        <v>18</v>
      </c>
      <c r="G13" s="8">
        <v>23</v>
      </c>
      <c r="H13" s="8">
        <v>20.5</v>
      </c>
      <c r="I13" s="8">
        <v>-22</v>
      </c>
      <c r="J13" s="9">
        <v>55</v>
      </c>
      <c r="K13" s="8">
        <v>17380</v>
      </c>
      <c r="L13" s="8">
        <v>24069</v>
      </c>
      <c r="M13" s="8">
        <v>10260</v>
      </c>
      <c r="N13" s="8">
        <v>13000</v>
      </c>
      <c r="O13" s="8">
        <v>6000</v>
      </c>
      <c r="P13" s="8">
        <f t="shared" si="0"/>
        <v>19000</v>
      </c>
      <c r="Q13" s="7">
        <v>4</v>
      </c>
      <c r="R13" s="10"/>
      <c r="S13" s="10"/>
      <c r="T13" s="10"/>
      <c r="U13" s="10"/>
      <c r="V13" s="10"/>
      <c r="W13" s="10"/>
      <c r="X13" s="10"/>
      <c r="Y13" s="10"/>
      <c r="Z13" s="10"/>
      <c r="AA13" s="11">
        <v>1272</v>
      </c>
      <c r="AB13" s="8">
        <v>8</v>
      </c>
      <c r="AC13" s="11">
        <v>10.5</v>
      </c>
      <c r="AD13" s="6"/>
      <c r="AE13" s="13">
        <f t="shared" si="1"/>
        <v>0</v>
      </c>
      <c r="AF13" s="12"/>
    </row>
    <row r="14" spans="1:32" ht="12.75" customHeight="1" x14ac:dyDescent="0.2">
      <c r="A14" s="1">
        <f>16*30</f>
        <v>480</v>
      </c>
      <c r="B14" s="1">
        <f t="shared" si="3"/>
        <v>17</v>
      </c>
      <c r="C14" s="6" t="s">
        <v>15</v>
      </c>
      <c r="D14" s="58">
        <v>44290</v>
      </c>
      <c r="E14" s="7">
        <f t="shared" si="2"/>
        <v>107711</v>
      </c>
      <c r="F14" s="8">
        <v>19</v>
      </c>
      <c r="G14" s="8">
        <v>24</v>
      </c>
      <c r="H14" s="8">
        <v>21.5</v>
      </c>
      <c r="I14" s="8">
        <v>-2.2000000000000002</v>
      </c>
      <c r="J14" s="9">
        <v>55</v>
      </c>
      <c r="K14" s="8">
        <v>31189</v>
      </c>
      <c r="L14" s="8">
        <v>0</v>
      </c>
      <c r="M14" s="8">
        <v>10380</v>
      </c>
      <c r="N14" s="8">
        <v>13000</v>
      </c>
      <c r="O14" s="8">
        <v>6000</v>
      </c>
      <c r="P14" s="8">
        <f t="shared" si="0"/>
        <v>19000</v>
      </c>
      <c r="Q14" s="7">
        <v>2</v>
      </c>
      <c r="R14" s="10"/>
      <c r="S14" s="10"/>
      <c r="T14" s="10"/>
      <c r="U14" s="10"/>
      <c r="V14" s="10"/>
      <c r="W14" s="10"/>
      <c r="X14" s="10"/>
      <c r="Y14" s="10"/>
      <c r="Z14" s="10"/>
      <c r="AA14" s="11">
        <v>1272</v>
      </c>
      <c r="AB14" s="8">
        <v>8</v>
      </c>
      <c r="AC14" s="11">
        <v>10.5</v>
      </c>
      <c r="AD14" s="6"/>
      <c r="AE14" s="13">
        <f t="shared" si="1"/>
        <v>0</v>
      </c>
      <c r="AF14" s="12"/>
    </row>
    <row r="15" spans="1:32" ht="12.75" customHeight="1" x14ac:dyDescent="0.2">
      <c r="A15" s="1">
        <v>487</v>
      </c>
      <c r="B15" s="1">
        <f t="shared" si="3"/>
        <v>17</v>
      </c>
      <c r="C15" s="6" t="s">
        <v>15</v>
      </c>
      <c r="D15" s="58">
        <v>44291</v>
      </c>
      <c r="E15" s="7">
        <f t="shared" si="2"/>
        <v>107710</v>
      </c>
      <c r="F15" s="8">
        <v>19</v>
      </c>
      <c r="G15" s="8">
        <v>24</v>
      </c>
      <c r="H15" s="8">
        <v>21.5</v>
      </c>
      <c r="I15" s="8">
        <v>-1.2</v>
      </c>
      <c r="J15" s="9">
        <v>56</v>
      </c>
      <c r="K15" s="8">
        <v>20800</v>
      </c>
      <c r="L15" s="8">
        <v>0</v>
      </c>
      <c r="M15" s="8">
        <v>10255</v>
      </c>
      <c r="N15" s="8">
        <v>13000</v>
      </c>
      <c r="O15" s="8">
        <v>6000</v>
      </c>
      <c r="P15" s="8">
        <f t="shared" si="0"/>
        <v>19000</v>
      </c>
      <c r="Q15" s="7">
        <v>1</v>
      </c>
      <c r="R15" s="10"/>
      <c r="S15" s="10"/>
      <c r="T15" s="10"/>
      <c r="U15" s="10"/>
      <c r="V15" s="10"/>
      <c r="W15" s="10"/>
      <c r="X15" s="10"/>
      <c r="Y15" s="10"/>
      <c r="Z15" s="10"/>
      <c r="AA15" s="11">
        <v>1272</v>
      </c>
      <c r="AB15" s="8">
        <v>8</v>
      </c>
      <c r="AC15" s="11">
        <v>10.5</v>
      </c>
      <c r="AD15" s="6"/>
      <c r="AE15" s="13">
        <f t="shared" si="1"/>
        <v>0</v>
      </c>
      <c r="AF15" s="12"/>
    </row>
    <row r="16" spans="1:32" ht="12.75" customHeight="1" x14ac:dyDescent="0.2">
      <c r="A16" s="1">
        <f>16*30</f>
        <v>480</v>
      </c>
      <c r="B16" s="1">
        <f t="shared" si="3"/>
        <v>18</v>
      </c>
      <c r="C16" s="6" t="s">
        <v>15</v>
      </c>
      <c r="D16" s="58">
        <v>44292</v>
      </c>
      <c r="E16" s="7">
        <f t="shared" si="2"/>
        <v>107708</v>
      </c>
      <c r="F16" s="8">
        <v>19</v>
      </c>
      <c r="G16" s="8">
        <v>22</v>
      </c>
      <c r="H16" s="8">
        <v>20.5</v>
      </c>
      <c r="I16" s="8">
        <v>-3.5</v>
      </c>
      <c r="J16" s="9">
        <v>55</v>
      </c>
      <c r="K16" s="8">
        <v>10545</v>
      </c>
      <c r="L16" s="8">
        <v>16059</v>
      </c>
      <c r="M16" s="8">
        <v>10350</v>
      </c>
      <c r="N16" s="8">
        <v>13000</v>
      </c>
      <c r="O16" s="8">
        <v>6000</v>
      </c>
      <c r="P16" s="8">
        <f t="shared" si="0"/>
        <v>19000</v>
      </c>
      <c r="Q16" s="7">
        <v>2</v>
      </c>
      <c r="R16" s="10"/>
      <c r="S16" s="10"/>
      <c r="T16" s="10"/>
      <c r="U16" s="10"/>
      <c r="V16" s="10"/>
      <c r="W16" s="10"/>
      <c r="X16" s="10"/>
      <c r="Y16" s="10"/>
      <c r="Z16" s="10"/>
      <c r="AA16" s="11">
        <v>1272</v>
      </c>
      <c r="AB16" s="8">
        <v>8</v>
      </c>
      <c r="AC16" s="11">
        <v>10.5</v>
      </c>
      <c r="AD16" s="6"/>
      <c r="AE16" s="13">
        <f t="shared" si="1"/>
        <v>0</v>
      </c>
      <c r="AF16" s="12"/>
    </row>
    <row r="17" spans="1:33" ht="12.75" customHeight="1" x14ac:dyDescent="0.2">
      <c r="A17" s="1">
        <v>488</v>
      </c>
      <c r="B17" s="1">
        <f t="shared" si="3"/>
        <v>18</v>
      </c>
      <c r="C17" s="6" t="s">
        <v>15</v>
      </c>
      <c r="D17" s="58">
        <v>44293</v>
      </c>
      <c r="E17" s="7">
        <f t="shared" si="2"/>
        <v>107704</v>
      </c>
      <c r="F17" s="8">
        <v>18</v>
      </c>
      <c r="G17" s="8">
        <v>22</v>
      </c>
      <c r="H17" s="8">
        <v>20</v>
      </c>
      <c r="I17" s="8">
        <v>-4.4000000000000004</v>
      </c>
      <c r="J17" s="9">
        <v>54</v>
      </c>
      <c r="K17" s="8">
        <v>16250</v>
      </c>
      <c r="L17" s="8">
        <v>24062</v>
      </c>
      <c r="M17" s="8">
        <v>10152</v>
      </c>
      <c r="N17" s="8">
        <v>14000</v>
      </c>
      <c r="O17" s="8">
        <v>7000</v>
      </c>
      <c r="P17" s="8">
        <f t="shared" si="0"/>
        <v>21000</v>
      </c>
      <c r="Q17" s="7">
        <v>4</v>
      </c>
      <c r="R17" s="10"/>
      <c r="S17" s="10"/>
      <c r="T17" s="10"/>
      <c r="U17" s="10"/>
      <c r="V17" s="10"/>
      <c r="W17" s="10"/>
      <c r="X17" s="10"/>
      <c r="Y17" s="10"/>
      <c r="Z17" s="10"/>
      <c r="AA17" s="11">
        <v>1272</v>
      </c>
      <c r="AB17" s="8">
        <v>8</v>
      </c>
      <c r="AC17" s="11">
        <v>10.5</v>
      </c>
      <c r="AD17" s="6"/>
      <c r="AE17" s="13">
        <f t="shared" si="1"/>
        <v>0</v>
      </c>
      <c r="AF17" s="12"/>
    </row>
    <row r="18" spans="1:33" ht="12.75" customHeight="1" x14ac:dyDescent="0.2">
      <c r="A18" s="1">
        <f>16*30</f>
        <v>480</v>
      </c>
      <c r="B18" s="1">
        <f t="shared" si="3"/>
        <v>18</v>
      </c>
      <c r="C18" s="6" t="s">
        <v>15</v>
      </c>
      <c r="D18" s="58">
        <v>44294</v>
      </c>
      <c r="E18" s="7">
        <f t="shared" si="2"/>
        <v>107700</v>
      </c>
      <c r="F18" s="8">
        <v>19</v>
      </c>
      <c r="G18" s="8">
        <v>23</v>
      </c>
      <c r="H18" s="8">
        <v>21</v>
      </c>
      <c r="I18" s="8">
        <v>-2.7</v>
      </c>
      <c r="J18" s="9">
        <v>53</v>
      </c>
      <c r="K18" s="8">
        <v>30160</v>
      </c>
      <c r="L18" s="8">
        <v>32119</v>
      </c>
      <c r="M18" s="8">
        <v>10264</v>
      </c>
      <c r="N18" s="8">
        <v>13000</v>
      </c>
      <c r="O18" s="8">
        <v>7000</v>
      </c>
      <c r="P18" s="8">
        <f t="shared" si="0"/>
        <v>20000</v>
      </c>
      <c r="Q18" s="7">
        <v>4</v>
      </c>
      <c r="R18" s="10"/>
      <c r="S18" s="10"/>
      <c r="T18" s="10"/>
      <c r="U18" s="10"/>
      <c r="V18" s="10"/>
      <c r="W18" s="10"/>
      <c r="X18" s="10"/>
      <c r="Y18" s="10"/>
      <c r="Z18" s="10"/>
      <c r="AA18" s="11">
        <v>1492</v>
      </c>
      <c r="AB18" s="8">
        <v>8</v>
      </c>
      <c r="AC18" s="11">
        <v>10.5</v>
      </c>
      <c r="AD18" s="6"/>
      <c r="AE18" s="13">
        <f t="shared" si="1"/>
        <v>0</v>
      </c>
      <c r="AF18" s="12"/>
    </row>
    <row r="19" spans="1:33" ht="12.75" customHeight="1" x14ac:dyDescent="0.2">
      <c r="A19" s="1">
        <v>489</v>
      </c>
      <c r="B19" s="1">
        <f t="shared" si="3"/>
        <v>18</v>
      </c>
      <c r="C19" s="6" t="s">
        <v>15</v>
      </c>
      <c r="D19" s="58">
        <v>44295</v>
      </c>
      <c r="E19" s="7">
        <f t="shared" si="2"/>
        <v>107695</v>
      </c>
      <c r="F19" s="8">
        <v>18</v>
      </c>
      <c r="G19" s="8">
        <v>22.5</v>
      </c>
      <c r="H19" s="8">
        <v>20.25</v>
      </c>
      <c r="I19" s="8">
        <v>-2.6</v>
      </c>
      <c r="J19" s="9">
        <v>57</v>
      </c>
      <c r="K19" s="8">
        <v>52014</v>
      </c>
      <c r="L19" s="8">
        <v>16053</v>
      </c>
      <c r="M19" s="8">
        <v>10864</v>
      </c>
      <c r="N19" s="8">
        <v>14000</v>
      </c>
      <c r="O19" s="8">
        <v>7000</v>
      </c>
      <c r="P19" s="8">
        <f t="shared" si="0"/>
        <v>21000</v>
      </c>
      <c r="Q19" s="7">
        <v>5</v>
      </c>
      <c r="R19" s="15">
        <v>8560</v>
      </c>
      <c r="S19" s="16">
        <v>1025</v>
      </c>
      <c r="T19" s="16">
        <v>277</v>
      </c>
      <c r="U19" s="16">
        <v>1</v>
      </c>
      <c r="V19" s="16">
        <v>1230</v>
      </c>
      <c r="W19" s="15">
        <v>509</v>
      </c>
      <c r="X19" s="15">
        <v>9863</v>
      </c>
      <c r="Y19" s="15">
        <v>11602</v>
      </c>
      <c r="Z19" s="11">
        <v>44.7</v>
      </c>
      <c r="AA19" s="11">
        <v>1492</v>
      </c>
      <c r="AB19" s="8">
        <v>10</v>
      </c>
      <c r="AC19" s="11">
        <v>10.5</v>
      </c>
      <c r="AD19" s="6"/>
      <c r="AE19" s="13">
        <f t="shared" si="1"/>
        <v>10.773016388875993</v>
      </c>
      <c r="AF19" s="14">
        <f>M19/((Y19*Z19)/1000)</f>
        <v>20.948328356562762</v>
      </c>
      <c r="AG19" s="19"/>
    </row>
    <row r="20" spans="1:33" ht="12.75" customHeight="1" x14ac:dyDescent="0.2">
      <c r="A20" s="1">
        <f>16*30</f>
        <v>480</v>
      </c>
      <c r="B20" s="1">
        <f t="shared" si="3"/>
        <v>18</v>
      </c>
      <c r="C20" s="6" t="s">
        <v>15</v>
      </c>
      <c r="D20" s="58">
        <v>44296</v>
      </c>
      <c r="E20" s="7">
        <f t="shared" si="2"/>
        <v>107692</v>
      </c>
      <c r="F20" s="8">
        <v>18</v>
      </c>
      <c r="G20" s="8">
        <v>23</v>
      </c>
      <c r="H20" s="8">
        <v>20.5</v>
      </c>
      <c r="I20" s="8">
        <v>-1.4</v>
      </c>
      <c r="J20" s="9">
        <v>58</v>
      </c>
      <c r="K20" s="8">
        <v>57203</v>
      </c>
      <c r="L20" s="8">
        <v>0</v>
      </c>
      <c r="M20" s="8">
        <v>10883</v>
      </c>
      <c r="N20" s="8">
        <v>14000</v>
      </c>
      <c r="O20" s="8">
        <v>6000</v>
      </c>
      <c r="P20" s="8">
        <f t="shared" si="0"/>
        <v>20000</v>
      </c>
      <c r="Q20" s="7">
        <v>3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/>
      <c r="Y20" s="7">
        <v>0</v>
      </c>
      <c r="Z20" s="11"/>
      <c r="AA20" s="11">
        <v>1492</v>
      </c>
      <c r="AB20" s="8">
        <v>10</v>
      </c>
      <c r="AC20" s="11">
        <v>10.5</v>
      </c>
      <c r="AD20" s="6"/>
      <c r="AE20" s="13">
        <f t="shared" si="1"/>
        <v>0</v>
      </c>
      <c r="AF20" s="14"/>
      <c r="AG20" s="19"/>
    </row>
    <row r="21" spans="1:33" ht="12.75" customHeight="1" x14ac:dyDescent="0.2">
      <c r="A21" s="1">
        <v>490</v>
      </c>
      <c r="B21" s="1">
        <f t="shared" si="3"/>
        <v>18</v>
      </c>
      <c r="C21" s="6" t="s">
        <v>15</v>
      </c>
      <c r="D21" s="58">
        <v>44297</v>
      </c>
      <c r="E21" s="7">
        <f t="shared" si="2"/>
        <v>107687</v>
      </c>
      <c r="F21" s="8">
        <v>17</v>
      </c>
      <c r="G21" s="8">
        <v>22</v>
      </c>
      <c r="H21" s="8">
        <v>19.5</v>
      </c>
      <c r="I21" s="8">
        <v>-4.5</v>
      </c>
      <c r="J21" s="9">
        <v>56</v>
      </c>
      <c r="K21" s="8">
        <v>46320</v>
      </c>
      <c r="L21" s="8">
        <v>0</v>
      </c>
      <c r="M21" s="8">
        <v>10775</v>
      </c>
      <c r="N21" s="8">
        <v>14000</v>
      </c>
      <c r="O21" s="8">
        <v>7000</v>
      </c>
      <c r="P21" s="8">
        <f t="shared" si="0"/>
        <v>21000</v>
      </c>
      <c r="Q21" s="7">
        <v>5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/>
      <c r="Y21" s="7">
        <v>0</v>
      </c>
      <c r="Z21" s="11"/>
      <c r="AA21" s="11">
        <v>1492</v>
      </c>
      <c r="AB21" s="8">
        <v>10</v>
      </c>
      <c r="AC21" s="11">
        <v>10.5</v>
      </c>
      <c r="AD21" s="6"/>
      <c r="AE21" s="13">
        <f t="shared" si="1"/>
        <v>0</v>
      </c>
      <c r="AF21" s="14"/>
      <c r="AG21" s="19"/>
    </row>
    <row r="22" spans="1:33" ht="12.75" customHeight="1" x14ac:dyDescent="0.2">
      <c r="A22" s="1">
        <f>16*30</f>
        <v>480</v>
      </c>
      <c r="B22" s="1">
        <f t="shared" si="3"/>
        <v>18</v>
      </c>
      <c r="C22" s="6" t="s">
        <v>15</v>
      </c>
      <c r="D22" s="58">
        <v>44298</v>
      </c>
      <c r="E22" s="7">
        <f t="shared" si="2"/>
        <v>107683</v>
      </c>
      <c r="F22" s="8">
        <v>18</v>
      </c>
      <c r="G22" s="8">
        <v>23.5</v>
      </c>
      <c r="H22" s="8">
        <v>20.75</v>
      </c>
      <c r="I22" s="8">
        <v>4.2</v>
      </c>
      <c r="J22" s="9">
        <v>55</v>
      </c>
      <c r="K22" s="8">
        <v>35545</v>
      </c>
      <c r="L22" s="8">
        <v>16063</v>
      </c>
      <c r="M22" s="8">
        <v>10603</v>
      </c>
      <c r="N22" s="8">
        <v>14000</v>
      </c>
      <c r="O22" s="8">
        <v>7000</v>
      </c>
      <c r="P22" s="8">
        <f t="shared" si="0"/>
        <v>21000</v>
      </c>
      <c r="Q22" s="7">
        <v>4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/>
      <c r="Y22" s="7">
        <v>0</v>
      </c>
      <c r="Z22" s="11"/>
      <c r="AA22" s="11">
        <v>1492</v>
      </c>
      <c r="AB22" s="8">
        <v>10</v>
      </c>
      <c r="AC22" s="11">
        <v>10.5</v>
      </c>
      <c r="AD22" s="6"/>
      <c r="AE22" s="13">
        <f t="shared" si="1"/>
        <v>0</v>
      </c>
      <c r="AF22" s="14"/>
      <c r="AG22" s="19"/>
    </row>
    <row r="23" spans="1:33" ht="12.75" customHeight="1" x14ac:dyDescent="0.2">
      <c r="A23" s="1">
        <v>491</v>
      </c>
      <c r="B23" s="1">
        <f t="shared" si="3"/>
        <v>19</v>
      </c>
      <c r="C23" s="6" t="s">
        <v>15</v>
      </c>
      <c r="D23" s="58">
        <v>44299</v>
      </c>
      <c r="E23" s="7">
        <f t="shared" si="2"/>
        <v>107681</v>
      </c>
      <c r="F23" s="8">
        <v>18</v>
      </c>
      <c r="G23" s="8">
        <v>24</v>
      </c>
      <c r="H23" s="8">
        <v>21</v>
      </c>
      <c r="I23" s="8">
        <v>3</v>
      </c>
      <c r="J23" s="9">
        <v>55</v>
      </c>
      <c r="K23" s="8">
        <v>41005</v>
      </c>
      <c r="L23" s="8">
        <v>8009</v>
      </c>
      <c r="M23" s="8">
        <v>9604</v>
      </c>
      <c r="N23" s="8">
        <v>14000</v>
      </c>
      <c r="O23" s="8">
        <v>7000</v>
      </c>
      <c r="P23" s="8">
        <f t="shared" si="0"/>
        <v>21000</v>
      </c>
      <c r="Q23" s="7">
        <v>2</v>
      </c>
      <c r="R23" s="15">
        <v>39614</v>
      </c>
      <c r="S23" s="15">
        <v>3120</v>
      </c>
      <c r="T23" s="15">
        <v>1205</v>
      </c>
      <c r="U23" s="15">
        <v>7</v>
      </c>
      <c r="V23" s="15">
        <v>4260</v>
      </c>
      <c r="W23" s="15">
        <v>857</v>
      </c>
      <c r="X23" s="29">
        <v>43946</v>
      </c>
      <c r="Y23" s="15">
        <v>49063</v>
      </c>
      <c r="Z23" s="11">
        <v>45</v>
      </c>
      <c r="AA23" s="11">
        <v>1492</v>
      </c>
      <c r="AB23" s="8">
        <v>10</v>
      </c>
      <c r="AC23" s="11">
        <v>10.5</v>
      </c>
      <c r="AD23" s="6"/>
      <c r="AE23" s="18">
        <f t="shared" si="1"/>
        <v>45.563284144835208</v>
      </c>
      <c r="AF23" s="17">
        <v>4.3099999999999996</v>
      </c>
      <c r="AG23" s="19"/>
    </row>
    <row r="24" spans="1:33" ht="12.75" customHeight="1" x14ac:dyDescent="0.2">
      <c r="A24" s="1">
        <f>16*30</f>
        <v>480</v>
      </c>
      <c r="B24" s="1">
        <f t="shared" si="3"/>
        <v>19</v>
      </c>
      <c r="C24" s="6" t="s">
        <v>15</v>
      </c>
      <c r="D24" s="58">
        <v>44300</v>
      </c>
      <c r="E24" s="7">
        <f t="shared" si="2"/>
        <v>107678</v>
      </c>
      <c r="F24" s="8">
        <v>18</v>
      </c>
      <c r="G24" s="8">
        <v>23</v>
      </c>
      <c r="H24" s="8">
        <v>20.5</v>
      </c>
      <c r="I24" s="8">
        <v>1.8</v>
      </c>
      <c r="J24" s="9">
        <v>58</v>
      </c>
      <c r="K24" s="8">
        <v>39410</v>
      </c>
      <c r="L24" s="8">
        <v>12041</v>
      </c>
      <c r="M24" s="8">
        <v>11371</v>
      </c>
      <c r="N24" s="8">
        <v>14000</v>
      </c>
      <c r="O24" s="8">
        <v>7000</v>
      </c>
      <c r="P24" s="8">
        <f t="shared" si="0"/>
        <v>21000</v>
      </c>
      <c r="Q24" s="7">
        <v>3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/>
      <c r="Y24" s="7">
        <v>0</v>
      </c>
      <c r="Z24" s="11"/>
      <c r="AA24" s="11">
        <v>1492</v>
      </c>
      <c r="AB24" s="8">
        <v>10</v>
      </c>
      <c r="AC24" s="11">
        <v>10.5</v>
      </c>
      <c r="AD24" s="6"/>
      <c r="AE24" s="13">
        <f t="shared" si="1"/>
        <v>0</v>
      </c>
      <c r="AF24" s="12"/>
      <c r="AG24" s="19"/>
    </row>
    <row r="25" spans="1:33" ht="12.75" customHeight="1" x14ac:dyDescent="0.2">
      <c r="A25" s="1">
        <v>492</v>
      </c>
      <c r="B25" s="1">
        <f t="shared" si="3"/>
        <v>19</v>
      </c>
      <c r="C25" s="6" t="s">
        <v>15</v>
      </c>
      <c r="D25" s="58">
        <v>44301</v>
      </c>
      <c r="E25" s="7">
        <f t="shared" si="2"/>
        <v>107672</v>
      </c>
      <c r="F25" s="8">
        <v>18</v>
      </c>
      <c r="G25" s="8">
        <v>22</v>
      </c>
      <c r="H25" s="8">
        <v>20</v>
      </c>
      <c r="I25" s="8">
        <v>-0.5</v>
      </c>
      <c r="J25" s="9">
        <v>56</v>
      </c>
      <c r="K25" s="8">
        <v>40080</v>
      </c>
      <c r="L25" s="8">
        <v>32097</v>
      </c>
      <c r="M25" s="8">
        <v>12042</v>
      </c>
      <c r="N25" s="8">
        <v>14000</v>
      </c>
      <c r="O25" s="8">
        <v>7000</v>
      </c>
      <c r="P25" s="8">
        <f t="shared" si="0"/>
        <v>21000</v>
      </c>
      <c r="Q25" s="7">
        <v>6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/>
      <c r="Y25" s="7">
        <v>0</v>
      </c>
      <c r="Z25" s="11"/>
      <c r="AA25" s="11">
        <v>1606</v>
      </c>
      <c r="AB25" s="8">
        <v>10</v>
      </c>
      <c r="AC25" s="11">
        <v>10.5</v>
      </c>
      <c r="AD25" s="6"/>
      <c r="AE25" s="13">
        <f t="shared" si="1"/>
        <v>0</v>
      </c>
      <c r="AF25" s="13"/>
      <c r="AG25" s="19"/>
    </row>
    <row r="26" spans="1:33" ht="12.75" customHeight="1" x14ac:dyDescent="0.2">
      <c r="A26" s="1">
        <f>16*30</f>
        <v>480</v>
      </c>
      <c r="B26" s="1">
        <f t="shared" si="3"/>
        <v>19</v>
      </c>
      <c r="C26" s="6" t="s">
        <v>15</v>
      </c>
      <c r="D26" s="58">
        <v>44302</v>
      </c>
      <c r="E26" s="7">
        <f t="shared" si="2"/>
        <v>107670</v>
      </c>
      <c r="F26" s="8">
        <v>18</v>
      </c>
      <c r="G26" s="8">
        <v>24</v>
      </c>
      <c r="H26" s="8">
        <v>21</v>
      </c>
      <c r="I26" s="8">
        <v>4.2</v>
      </c>
      <c r="J26" s="9">
        <v>56</v>
      </c>
      <c r="K26" s="8">
        <v>60135</v>
      </c>
      <c r="L26" s="8">
        <v>12023</v>
      </c>
      <c r="M26" s="8">
        <v>12168</v>
      </c>
      <c r="N26" s="8">
        <v>13000</v>
      </c>
      <c r="O26" s="8">
        <v>7000</v>
      </c>
      <c r="P26" s="8">
        <f t="shared" si="0"/>
        <v>20000</v>
      </c>
      <c r="Q26" s="7">
        <v>2</v>
      </c>
      <c r="R26" s="15">
        <v>63884</v>
      </c>
      <c r="S26" s="15">
        <v>4715</v>
      </c>
      <c r="T26" s="15">
        <v>748</v>
      </c>
      <c r="U26" s="15">
        <v>4</v>
      </c>
      <c r="V26" s="15">
        <v>4590</v>
      </c>
      <c r="W26" s="15">
        <v>826</v>
      </c>
      <c r="X26" s="29">
        <v>69351</v>
      </c>
      <c r="Y26" s="15">
        <v>74767</v>
      </c>
      <c r="Z26" s="11">
        <v>46.2</v>
      </c>
      <c r="AA26" s="11">
        <v>1606</v>
      </c>
      <c r="AB26" s="8">
        <v>10</v>
      </c>
      <c r="AC26" s="11">
        <v>10.5</v>
      </c>
      <c r="AD26" s="6"/>
      <c r="AE26" s="18">
        <f t="shared" si="1"/>
        <v>69.440884183152235</v>
      </c>
      <c r="AF26" s="18">
        <v>3.52</v>
      </c>
      <c r="AG26" s="19"/>
    </row>
    <row r="27" spans="1:33" ht="12.75" customHeight="1" x14ac:dyDescent="0.2">
      <c r="A27" s="1">
        <v>493</v>
      </c>
      <c r="B27" s="1">
        <f t="shared" si="3"/>
        <v>19</v>
      </c>
      <c r="C27" s="6" t="s">
        <v>15</v>
      </c>
      <c r="D27" s="58">
        <v>44303</v>
      </c>
      <c r="E27" s="7">
        <f t="shared" si="2"/>
        <v>107664</v>
      </c>
      <c r="F27" s="8">
        <v>18</v>
      </c>
      <c r="G27" s="8">
        <v>24</v>
      </c>
      <c r="H27" s="8">
        <v>21</v>
      </c>
      <c r="I27" s="8">
        <v>4.2</v>
      </c>
      <c r="J27" s="9">
        <v>55</v>
      </c>
      <c r="K27" s="8">
        <v>60000</v>
      </c>
      <c r="L27" s="8">
        <v>0</v>
      </c>
      <c r="M27" s="8">
        <v>10110</v>
      </c>
      <c r="N27" s="8">
        <v>14000</v>
      </c>
      <c r="O27" s="8">
        <v>7000</v>
      </c>
      <c r="P27" s="8">
        <f t="shared" si="0"/>
        <v>21000</v>
      </c>
      <c r="Q27" s="7">
        <v>6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/>
      <c r="Y27" s="7">
        <v>0</v>
      </c>
      <c r="Z27" s="11"/>
      <c r="AA27" s="11">
        <v>1606</v>
      </c>
      <c r="AB27" s="8">
        <v>10</v>
      </c>
      <c r="AC27" s="11">
        <v>10.5</v>
      </c>
      <c r="AD27" s="6"/>
      <c r="AE27" s="13">
        <f t="shared" si="1"/>
        <v>0</v>
      </c>
      <c r="AF27" s="13"/>
      <c r="AG27" s="19"/>
    </row>
    <row r="28" spans="1:33" ht="12.75" customHeight="1" x14ac:dyDescent="0.2">
      <c r="A28" s="1">
        <f>16*30</f>
        <v>480</v>
      </c>
      <c r="B28" s="1">
        <f t="shared" si="3"/>
        <v>19</v>
      </c>
      <c r="C28" s="6" t="s">
        <v>15</v>
      </c>
      <c r="D28" s="58">
        <v>44304</v>
      </c>
      <c r="E28" s="7">
        <f t="shared" si="2"/>
        <v>107653</v>
      </c>
      <c r="F28" s="8">
        <v>18</v>
      </c>
      <c r="G28" s="8">
        <v>21.8</v>
      </c>
      <c r="H28" s="8">
        <v>19.899999999999999</v>
      </c>
      <c r="I28" s="8">
        <v>4.3</v>
      </c>
      <c r="J28" s="9">
        <v>56</v>
      </c>
      <c r="K28" s="8">
        <v>49890</v>
      </c>
      <c r="L28" s="8">
        <v>0</v>
      </c>
      <c r="M28" s="8">
        <v>10480</v>
      </c>
      <c r="N28" s="8">
        <v>15000</v>
      </c>
      <c r="O28" s="8">
        <v>7000</v>
      </c>
      <c r="P28" s="8">
        <f t="shared" si="0"/>
        <v>22000</v>
      </c>
      <c r="Q28" s="7">
        <v>11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/>
      <c r="Y28" s="7">
        <v>0</v>
      </c>
      <c r="Z28" s="11"/>
      <c r="AA28" s="11">
        <v>1606</v>
      </c>
      <c r="AB28" s="8"/>
      <c r="AC28" s="11">
        <v>10.5</v>
      </c>
      <c r="AD28" s="6"/>
      <c r="AE28" s="13">
        <f t="shared" si="1"/>
        <v>0</v>
      </c>
      <c r="AF28" s="13"/>
      <c r="AG28" s="19"/>
    </row>
    <row r="29" spans="1:33" ht="12.75" customHeight="1" x14ac:dyDescent="0.2">
      <c r="A29" s="1">
        <v>494</v>
      </c>
      <c r="B29" s="1">
        <f t="shared" si="3"/>
        <v>19</v>
      </c>
      <c r="C29" s="6" t="s">
        <v>15</v>
      </c>
      <c r="D29" s="58">
        <v>44305</v>
      </c>
      <c r="E29" s="7">
        <f t="shared" si="2"/>
        <v>107650</v>
      </c>
      <c r="F29" s="8">
        <v>17.5</v>
      </c>
      <c r="G29" s="8">
        <v>20.9</v>
      </c>
      <c r="H29" s="8">
        <v>19.2</v>
      </c>
      <c r="I29" s="8">
        <v>1.5</v>
      </c>
      <c r="J29" s="9">
        <v>57</v>
      </c>
      <c r="K29" s="8">
        <v>39410</v>
      </c>
      <c r="L29" s="8">
        <v>8030</v>
      </c>
      <c r="M29" s="8">
        <v>11370</v>
      </c>
      <c r="N29" s="8">
        <v>14000</v>
      </c>
      <c r="O29" s="8">
        <v>7000</v>
      </c>
      <c r="P29" s="8">
        <f t="shared" si="0"/>
        <v>21000</v>
      </c>
      <c r="Q29" s="7">
        <v>3</v>
      </c>
      <c r="R29" s="15">
        <v>88983</v>
      </c>
      <c r="S29" s="15">
        <v>8413</v>
      </c>
      <c r="T29" s="15">
        <v>1492</v>
      </c>
      <c r="U29" s="15">
        <v>5</v>
      </c>
      <c r="V29" s="15">
        <v>5640</v>
      </c>
      <c r="W29" s="15">
        <v>1020</v>
      </c>
      <c r="X29" s="29">
        <v>98893</v>
      </c>
      <c r="Y29" s="15">
        <v>105553</v>
      </c>
      <c r="Z29" s="11">
        <v>47.3</v>
      </c>
      <c r="AA29" s="11">
        <v>1606</v>
      </c>
      <c r="AB29" s="8">
        <v>10</v>
      </c>
      <c r="AC29" s="11">
        <v>11</v>
      </c>
      <c r="AD29" s="6"/>
      <c r="AE29" s="18">
        <f t="shared" si="1"/>
        <v>98.052020436600102</v>
      </c>
      <c r="AF29" s="18">
        <v>2.2799999999999998</v>
      </c>
      <c r="AG29" s="19"/>
    </row>
    <row r="30" spans="1:33" s="20" customFormat="1" ht="12.75" customHeight="1" x14ac:dyDescent="0.2">
      <c r="A30" s="37">
        <f>16*30</f>
        <v>480</v>
      </c>
      <c r="B30" s="37">
        <f t="shared" si="3"/>
        <v>20</v>
      </c>
      <c r="C30" s="38" t="s">
        <v>15</v>
      </c>
      <c r="D30" s="58">
        <v>44306</v>
      </c>
      <c r="E30" s="26">
        <f t="shared" si="2"/>
        <v>107645</v>
      </c>
      <c r="F30" s="39">
        <v>17</v>
      </c>
      <c r="G30" s="39">
        <v>20.2</v>
      </c>
      <c r="H30" s="39">
        <v>18.600000000000001</v>
      </c>
      <c r="I30" s="39">
        <v>0.5</v>
      </c>
      <c r="J30" s="40">
        <v>57</v>
      </c>
      <c r="K30" s="39">
        <v>36070</v>
      </c>
      <c r="L30" s="39">
        <v>20045</v>
      </c>
      <c r="M30" s="39">
        <v>12430</v>
      </c>
      <c r="N30" s="39">
        <v>14000</v>
      </c>
      <c r="O30" s="39">
        <v>7000</v>
      </c>
      <c r="P30" s="39">
        <f t="shared" si="0"/>
        <v>21000</v>
      </c>
      <c r="Q30" s="26">
        <v>5</v>
      </c>
      <c r="R30" s="26">
        <v>34301</v>
      </c>
      <c r="S30" s="26">
        <v>4924</v>
      </c>
      <c r="T30" s="26">
        <v>386</v>
      </c>
      <c r="U30" s="26">
        <v>10</v>
      </c>
      <c r="V30" s="26">
        <v>2220</v>
      </c>
      <c r="W30" s="26">
        <v>449</v>
      </c>
      <c r="X30" s="41">
        <v>39621</v>
      </c>
      <c r="Y30" s="26">
        <v>42290</v>
      </c>
      <c r="Z30" s="42">
        <v>48.3</v>
      </c>
      <c r="AA30" s="42">
        <v>1606</v>
      </c>
      <c r="AB30" s="39">
        <v>10</v>
      </c>
      <c r="AC30" s="42">
        <v>11</v>
      </c>
      <c r="AD30" s="38"/>
      <c r="AE30" s="27">
        <f t="shared" si="1"/>
        <v>39.286543731710715</v>
      </c>
      <c r="AF30" s="27">
        <v>6.08</v>
      </c>
      <c r="AG30" s="43"/>
    </row>
    <row r="31" spans="1:33" ht="12.75" customHeight="1" x14ac:dyDescent="0.2">
      <c r="A31" s="1">
        <v>495</v>
      </c>
      <c r="B31" s="1">
        <f t="shared" si="3"/>
        <v>20</v>
      </c>
      <c r="C31" s="6" t="s">
        <v>15</v>
      </c>
      <c r="D31" s="58">
        <v>44307</v>
      </c>
      <c r="E31" s="7">
        <f t="shared" si="2"/>
        <v>107640</v>
      </c>
      <c r="F31" s="8">
        <v>18</v>
      </c>
      <c r="G31" s="8">
        <v>21.6</v>
      </c>
      <c r="H31" s="8">
        <v>19.8</v>
      </c>
      <c r="I31" s="8">
        <v>-1.1000000000000001</v>
      </c>
      <c r="J31" s="9">
        <v>56</v>
      </c>
      <c r="K31" s="8">
        <v>43685</v>
      </c>
      <c r="L31" s="8">
        <v>0</v>
      </c>
      <c r="M31" s="8">
        <v>10815</v>
      </c>
      <c r="N31" s="8">
        <v>15000</v>
      </c>
      <c r="O31" s="8">
        <v>7000</v>
      </c>
      <c r="P31" s="8">
        <f t="shared" si="0"/>
        <v>22000</v>
      </c>
      <c r="Q31" s="7">
        <v>5</v>
      </c>
      <c r="R31" s="7">
        <v>32772</v>
      </c>
      <c r="S31" s="7">
        <v>9615</v>
      </c>
      <c r="T31" s="7">
        <v>868</v>
      </c>
      <c r="U31" s="7">
        <v>6</v>
      </c>
      <c r="V31" s="7">
        <v>2010</v>
      </c>
      <c r="W31" s="7">
        <v>654</v>
      </c>
      <c r="X31" s="7">
        <v>43261</v>
      </c>
      <c r="Y31" s="7">
        <v>45925</v>
      </c>
      <c r="Z31" s="11">
        <v>49.2</v>
      </c>
      <c r="AA31" s="11">
        <v>1711</v>
      </c>
      <c r="AB31" s="8">
        <v>10</v>
      </c>
      <c r="AC31" s="11">
        <v>11</v>
      </c>
      <c r="AD31" s="6"/>
      <c r="AE31" s="13">
        <f t="shared" si="1"/>
        <v>42.665366034931253</v>
      </c>
      <c r="AF31" s="13">
        <f t="shared" ref="AF31:AF62" si="4">M31/((Y31*Z31)/1000)</f>
        <v>4.7864359971852304</v>
      </c>
      <c r="AG31" s="19"/>
    </row>
    <row r="32" spans="1:33" ht="12.75" customHeight="1" x14ac:dyDescent="0.2">
      <c r="A32" s="1">
        <f>16*30</f>
        <v>480</v>
      </c>
      <c r="B32" s="1">
        <f t="shared" si="3"/>
        <v>20</v>
      </c>
      <c r="C32" s="6" t="s">
        <v>15</v>
      </c>
      <c r="D32" s="58">
        <v>44308</v>
      </c>
      <c r="E32" s="7">
        <f t="shared" si="2"/>
        <v>107635</v>
      </c>
      <c r="F32" s="8">
        <v>17</v>
      </c>
      <c r="G32" s="8">
        <v>19.8</v>
      </c>
      <c r="H32" s="8">
        <v>18.399999999999999</v>
      </c>
      <c r="I32" s="8"/>
      <c r="J32" s="9">
        <v>57</v>
      </c>
      <c r="K32" s="8">
        <v>32870</v>
      </c>
      <c r="L32" s="8">
        <v>20041</v>
      </c>
      <c r="M32" s="8">
        <v>13081</v>
      </c>
      <c r="N32" s="8">
        <v>15000</v>
      </c>
      <c r="O32" s="8">
        <v>7000</v>
      </c>
      <c r="P32" s="8">
        <f t="shared" si="0"/>
        <v>22000</v>
      </c>
      <c r="Q32" s="7">
        <v>5</v>
      </c>
      <c r="R32" s="7">
        <v>32850</v>
      </c>
      <c r="S32" s="7">
        <v>13958</v>
      </c>
      <c r="T32" s="7">
        <v>861</v>
      </c>
      <c r="U32" s="7">
        <v>1</v>
      </c>
      <c r="V32" s="7">
        <v>2040</v>
      </c>
      <c r="W32" s="7">
        <v>390</v>
      </c>
      <c r="X32" s="7">
        <v>47670</v>
      </c>
      <c r="Y32" s="7">
        <v>50100</v>
      </c>
      <c r="Z32" s="11">
        <v>49.2</v>
      </c>
      <c r="AA32" s="11">
        <v>1711</v>
      </c>
      <c r="AB32" s="8">
        <v>10</v>
      </c>
      <c r="AC32" s="11">
        <v>11</v>
      </c>
      <c r="AD32" s="6"/>
      <c r="AE32" s="13">
        <f t="shared" si="1"/>
        <v>46.546197798113994</v>
      </c>
      <c r="AF32" s="13">
        <f t="shared" si="4"/>
        <v>5.3068659429109264</v>
      </c>
      <c r="AG32" s="19"/>
    </row>
    <row r="33" spans="1:33" ht="12.75" customHeight="1" x14ac:dyDescent="0.2">
      <c r="A33" s="1">
        <v>496</v>
      </c>
      <c r="B33" s="1">
        <f t="shared" si="3"/>
        <v>20</v>
      </c>
      <c r="C33" s="6" t="s">
        <v>15</v>
      </c>
      <c r="D33" s="58">
        <v>44309</v>
      </c>
      <c r="E33" s="7">
        <f t="shared" si="2"/>
        <v>107626</v>
      </c>
      <c r="F33" s="8">
        <v>18</v>
      </c>
      <c r="G33" s="8">
        <v>22</v>
      </c>
      <c r="H33" s="8">
        <v>20</v>
      </c>
      <c r="I33" s="8">
        <v>-0.5</v>
      </c>
      <c r="J33" s="9">
        <v>56</v>
      </c>
      <c r="K33" s="8">
        <v>39830</v>
      </c>
      <c r="L33" s="8">
        <v>16035</v>
      </c>
      <c r="M33" s="8">
        <v>12465</v>
      </c>
      <c r="N33" s="8">
        <v>15000</v>
      </c>
      <c r="O33" s="8">
        <v>7000</v>
      </c>
      <c r="P33" s="8">
        <f t="shared" si="0"/>
        <v>22000</v>
      </c>
      <c r="Q33" s="7">
        <v>9</v>
      </c>
      <c r="R33" s="7">
        <v>36187</v>
      </c>
      <c r="S33" s="7">
        <v>12857</v>
      </c>
      <c r="T33" s="7">
        <v>954</v>
      </c>
      <c r="U33" s="7">
        <v>4</v>
      </c>
      <c r="V33" s="7">
        <v>2410</v>
      </c>
      <c r="W33" s="7">
        <v>362</v>
      </c>
      <c r="X33" s="7">
        <v>50002</v>
      </c>
      <c r="Y33" s="7">
        <v>52774</v>
      </c>
      <c r="Z33" s="11">
        <v>49.7</v>
      </c>
      <c r="AA33" s="11">
        <v>1711</v>
      </c>
      <c r="AB33" s="8">
        <v>10</v>
      </c>
      <c r="AC33" s="11">
        <v>11</v>
      </c>
      <c r="AD33" s="6"/>
      <c r="AE33" s="13">
        <f t="shared" si="1"/>
        <v>49.034619887387805</v>
      </c>
      <c r="AF33" s="13">
        <f t="shared" si="4"/>
        <v>4.752431670402907</v>
      </c>
      <c r="AG33" s="19"/>
    </row>
    <row r="34" spans="1:33" ht="12.75" customHeight="1" x14ac:dyDescent="0.2">
      <c r="A34" s="1">
        <f>16*30</f>
        <v>480</v>
      </c>
      <c r="B34" s="1">
        <f t="shared" si="3"/>
        <v>20</v>
      </c>
      <c r="C34" s="6" t="s">
        <v>15</v>
      </c>
      <c r="D34" s="58">
        <v>44310</v>
      </c>
      <c r="E34" s="7">
        <f t="shared" ref="E34:E50" si="5">E33-Q34</f>
        <v>107620</v>
      </c>
      <c r="F34" s="8">
        <v>16</v>
      </c>
      <c r="G34" s="8">
        <v>20</v>
      </c>
      <c r="H34" s="8">
        <v>18</v>
      </c>
      <c r="I34" s="8">
        <v>-0.5</v>
      </c>
      <c r="J34" s="9">
        <v>57</v>
      </c>
      <c r="K34" s="8">
        <v>43400</v>
      </c>
      <c r="L34" s="8">
        <v>0</v>
      </c>
      <c r="M34" s="8">
        <v>11255</v>
      </c>
      <c r="N34" s="8">
        <v>16000</v>
      </c>
      <c r="O34" s="8">
        <v>6000</v>
      </c>
      <c r="P34" s="8">
        <f t="shared" ref="P34:P65" si="6">N34+O34</f>
        <v>22000</v>
      </c>
      <c r="Q34" s="7">
        <v>6</v>
      </c>
      <c r="R34" s="7">
        <v>37607</v>
      </c>
      <c r="S34" s="7">
        <v>14413</v>
      </c>
      <c r="T34" s="7">
        <v>1866</v>
      </c>
      <c r="U34" s="7">
        <v>113</v>
      </c>
      <c r="V34" s="7">
        <v>2410</v>
      </c>
      <c r="W34" s="7">
        <v>605</v>
      </c>
      <c r="X34" s="7">
        <v>53999</v>
      </c>
      <c r="Y34" s="7">
        <v>57014</v>
      </c>
      <c r="Z34" s="11">
        <v>50.3</v>
      </c>
      <c r="AA34" s="11">
        <v>1711</v>
      </c>
      <c r="AB34" s="8">
        <v>10</v>
      </c>
      <c r="AC34" s="11">
        <v>11</v>
      </c>
      <c r="AD34" s="6"/>
      <c r="AE34" s="13">
        <f t="shared" ref="AE34:AE50" si="7">(Y34/E34)*100</f>
        <v>52.977141795205348</v>
      </c>
      <c r="AF34" s="13">
        <f t="shared" si="4"/>
        <v>3.9246054524921896</v>
      </c>
      <c r="AG34" s="19"/>
    </row>
    <row r="35" spans="1:33" ht="12.75" customHeight="1" x14ac:dyDescent="0.2">
      <c r="A35" s="1">
        <v>497</v>
      </c>
      <c r="B35" s="1">
        <f t="shared" si="3"/>
        <v>20</v>
      </c>
      <c r="C35" s="6" t="s">
        <v>15</v>
      </c>
      <c r="D35" s="58">
        <v>44311</v>
      </c>
      <c r="E35" s="7">
        <f t="shared" si="5"/>
        <v>107616</v>
      </c>
      <c r="F35" s="8">
        <v>18</v>
      </c>
      <c r="G35" s="8">
        <v>23</v>
      </c>
      <c r="H35" s="8">
        <v>20.5</v>
      </c>
      <c r="I35" s="8">
        <v>-0.3</v>
      </c>
      <c r="J35" s="9">
        <v>56</v>
      </c>
      <c r="K35" s="8">
        <v>32145</v>
      </c>
      <c r="L35" s="8">
        <v>0</v>
      </c>
      <c r="M35" s="8">
        <v>11285</v>
      </c>
      <c r="N35" s="8">
        <v>16000</v>
      </c>
      <c r="O35" s="8">
        <v>7000</v>
      </c>
      <c r="P35" s="8">
        <f t="shared" si="6"/>
        <v>23000</v>
      </c>
      <c r="Q35" s="7">
        <v>4</v>
      </c>
      <c r="R35" s="7">
        <v>39940</v>
      </c>
      <c r="S35" s="7">
        <v>16516</v>
      </c>
      <c r="T35" s="7">
        <v>1379</v>
      </c>
      <c r="U35" s="7">
        <v>98</v>
      </c>
      <c r="V35" s="7">
        <v>2410</v>
      </c>
      <c r="W35" s="7">
        <v>470</v>
      </c>
      <c r="X35" s="7">
        <v>57933</v>
      </c>
      <c r="Y35" s="7">
        <v>60813</v>
      </c>
      <c r="Z35" s="11">
        <v>50.4</v>
      </c>
      <c r="AA35" s="11">
        <v>1711</v>
      </c>
      <c r="AB35" s="8">
        <v>10</v>
      </c>
      <c r="AC35" s="11">
        <v>11</v>
      </c>
      <c r="AD35" s="6"/>
      <c r="AE35" s="13">
        <f t="shared" si="7"/>
        <v>56.509255129348801</v>
      </c>
      <c r="AF35" s="13">
        <f t="shared" si="4"/>
        <v>3.6819221245248577</v>
      </c>
      <c r="AG35" s="19"/>
    </row>
    <row r="36" spans="1:33" ht="12.75" customHeight="1" x14ac:dyDescent="0.2">
      <c r="A36" s="1">
        <f>16*30</f>
        <v>480</v>
      </c>
      <c r="B36" s="1">
        <f t="shared" si="3"/>
        <v>20</v>
      </c>
      <c r="C36" s="6" t="s">
        <v>15</v>
      </c>
      <c r="D36" s="58">
        <v>44312</v>
      </c>
      <c r="E36" s="7">
        <f t="shared" si="5"/>
        <v>107610</v>
      </c>
      <c r="F36" s="8">
        <v>19</v>
      </c>
      <c r="G36" s="8">
        <v>22</v>
      </c>
      <c r="H36" s="8">
        <v>20.5</v>
      </c>
      <c r="I36" s="8">
        <v>-0.4</v>
      </c>
      <c r="J36" s="9">
        <v>55</v>
      </c>
      <c r="K36" s="8">
        <v>20860</v>
      </c>
      <c r="L36" s="8">
        <v>8036</v>
      </c>
      <c r="M36" s="8">
        <v>11395</v>
      </c>
      <c r="N36" s="8">
        <v>16000</v>
      </c>
      <c r="O36" s="8">
        <v>7000</v>
      </c>
      <c r="P36" s="8">
        <f t="shared" si="6"/>
        <v>23000</v>
      </c>
      <c r="Q36" s="7">
        <v>6</v>
      </c>
      <c r="R36" s="7">
        <v>40652</v>
      </c>
      <c r="S36" s="7">
        <v>18713</v>
      </c>
      <c r="T36" s="7">
        <v>1421</v>
      </c>
      <c r="U36" s="7">
        <v>108</v>
      </c>
      <c r="V36" s="7">
        <v>2610</v>
      </c>
      <c r="W36" s="7">
        <v>465</v>
      </c>
      <c r="X36" s="7">
        <v>60894</v>
      </c>
      <c r="Y36" s="7">
        <v>63969</v>
      </c>
      <c r="Z36" s="11">
        <v>50.6</v>
      </c>
      <c r="AA36" s="11">
        <v>1711</v>
      </c>
      <c r="AB36" s="8">
        <v>10</v>
      </c>
      <c r="AC36" s="11">
        <v>12</v>
      </c>
      <c r="AD36" s="6"/>
      <c r="AE36" s="13">
        <f t="shared" si="7"/>
        <v>59.445218845832173</v>
      </c>
      <c r="AF36" s="13">
        <f t="shared" si="4"/>
        <v>3.5204181472040834</v>
      </c>
      <c r="AG36" s="19"/>
    </row>
    <row r="37" spans="1:33" ht="12.75" customHeight="1" x14ac:dyDescent="0.2">
      <c r="A37" s="1">
        <v>498</v>
      </c>
      <c r="B37" s="1">
        <f t="shared" si="3"/>
        <v>21</v>
      </c>
      <c r="C37" s="6" t="s">
        <v>15</v>
      </c>
      <c r="D37" s="58">
        <v>44313</v>
      </c>
      <c r="E37" s="7">
        <f t="shared" si="5"/>
        <v>107601</v>
      </c>
      <c r="F37" s="8">
        <v>18</v>
      </c>
      <c r="G37" s="8">
        <v>22</v>
      </c>
      <c r="H37" s="8">
        <v>20</v>
      </c>
      <c r="I37" s="8">
        <v>1.1000000000000001</v>
      </c>
      <c r="J37" s="9">
        <v>54</v>
      </c>
      <c r="K37" s="8">
        <v>17501</v>
      </c>
      <c r="L37" s="8">
        <v>40084</v>
      </c>
      <c r="M37" s="8">
        <v>12725</v>
      </c>
      <c r="N37" s="8">
        <v>16000</v>
      </c>
      <c r="O37" s="8">
        <v>7000</v>
      </c>
      <c r="P37" s="8">
        <f t="shared" si="6"/>
        <v>23000</v>
      </c>
      <c r="Q37" s="7">
        <v>9</v>
      </c>
      <c r="R37" s="7">
        <v>41139</v>
      </c>
      <c r="S37" s="7">
        <v>20552</v>
      </c>
      <c r="T37" s="7">
        <v>1581</v>
      </c>
      <c r="U37" s="7">
        <v>118</v>
      </c>
      <c r="V37" s="7">
        <v>2760</v>
      </c>
      <c r="W37" s="7">
        <v>519</v>
      </c>
      <c r="X37" s="7">
        <v>63390</v>
      </c>
      <c r="Y37" s="7">
        <v>66669</v>
      </c>
      <c r="Z37" s="11">
        <v>50.9</v>
      </c>
      <c r="AA37" s="11">
        <v>1711</v>
      </c>
      <c r="AB37" s="8">
        <v>10</v>
      </c>
      <c r="AC37" s="11">
        <v>12</v>
      </c>
      <c r="AD37" s="6"/>
      <c r="AE37" s="13">
        <f t="shared" si="7"/>
        <v>61.959461343296063</v>
      </c>
      <c r="AF37" s="13">
        <f t="shared" si="4"/>
        <v>3.7498687545935891</v>
      </c>
      <c r="AG37" s="19"/>
    </row>
    <row r="38" spans="1:33" ht="12.75" customHeight="1" x14ac:dyDescent="0.2">
      <c r="A38" s="1">
        <f>16*30</f>
        <v>480</v>
      </c>
      <c r="B38" s="1">
        <f t="shared" si="3"/>
        <v>21</v>
      </c>
      <c r="C38" s="6" t="s">
        <v>15</v>
      </c>
      <c r="D38" s="58">
        <v>44314</v>
      </c>
      <c r="E38" s="7">
        <f t="shared" si="5"/>
        <v>107593</v>
      </c>
      <c r="F38" s="8">
        <v>18</v>
      </c>
      <c r="G38" s="8">
        <v>21</v>
      </c>
      <c r="H38" s="8">
        <v>19.5</v>
      </c>
      <c r="I38" s="8">
        <v>1.1000000000000001</v>
      </c>
      <c r="J38" s="9">
        <v>54</v>
      </c>
      <c r="K38" s="8">
        <v>44860</v>
      </c>
      <c r="L38" s="8">
        <v>16031</v>
      </c>
      <c r="M38" s="8">
        <v>13226</v>
      </c>
      <c r="N38" s="8">
        <v>17000</v>
      </c>
      <c r="O38" s="8">
        <v>7000</v>
      </c>
      <c r="P38" s="8">
        <f t="shared" si="6"/>
        <v>24000</v>
      </c>
      <c r="Q38" s="7">
        <v>8</v>
      </c>
      <c r="R38" s="7">
        <v>40563</v>
      </c>
      <c r="S38" s="7">
        <v>24066</v>
      </c>
      <c r="T38" s="7">
        <v>1773</v>
      </c>
      <c r="U38" s="7">
        <v>63</v>
      </c>
      <c r="V38" s="7">
        <v>3270</v>
      </c>
      <c r="W38" s="7">
        <v>574</v>
      </c>
      <c r="X38" s="7">
        <v>66465</v>
      </c>
      <c r="Y38" s="7">
        <v>70309</v>
      </c>
      <c r="Z38" s="11">
        <v>51.2</v>
      </c>
      <c r="AA38" s="11">
        <v>1711</v>
      </c>
      <c r="AB38" s="8">
        <v>10</v>
      </c>
      <c r="AC38" s="11">
        <v>12</v>
      </c>
      <c r="AD38" s="6"/>
      <c r="AE38" s="13">
        <f t="shared" si="7"/>
        <v>65.347188014090136</v>
      </c>
      <c r="AF38" s="13">
        <f t="shared" si="4"/>
        <v>3.6740717760172945</v>
      </c>
      <c r="AG38" s="19"/>
    </row>
    <row r="39" spans="1:33" ht="12.75" customHeight="1" x14ac:dyDescent="0.2">
      <c r="A39" s="1">
        <v>499</v>
      </c>
      <c r="B39" s="1">
        <f t="shared" si="3"/>
        <v>21</v>
      </c>
      <c r="C39" s="6" t="s">
        <v>15</v>
      </c>
      <c r="D39" s="58">
        <v>44315</v>
      </c>
      <c r="E39" s="7">
        <f t="shared" si="5"/>
        <v>107584</v>
      </c>
      <c r="F39" s="8">
        <v>19</v>
      </c>
      <c r="G39" s="8">
        <v>21</v>
      </c>
      <c r="H39" s="8">
        <v>20</v>
      </c>
      <c r="I39" s="8">
        <v>-0.3</v>
      </c>
      <c r="J39" s="9">
        <v>56</v>
      </c>
      <c r="K39" s="8">
        <v>47665</v>
      </c>
      <c r="L39" s="8">
        <v>16030</v>
      </c>
      <c r="M39" s="8">
        <v>13069</v>
      </c>
      <c r="N39" s="8">
        <v>17000</v>
      </c>
      <c r="O39" s="8">
        <v>7000</v>
      </c>
      <c r="P39" s="8">
        <f t="shared" si="6"/>
        <v>24000</v>
      </c>
      <c r="Q39" s="7">
        <v>9</v>
      </c>
      <c r="R39" s="7">
        <v>49830</v>
      </c>
      <c r="S39" s="7">
        <v>19441</v>
      </c>
      <c r="T39" s="7">
        <v>1116</v>
      </c>
      <c r="U39" s="7">
        <v>20</v>
      </c>
      <c r="V39" s="7">
        <v>2670</v>
      </c>
      <c r="W39" s="7">
        <v>420</v>
      </c>
      <c r="X39" s="7">
        <v>70407</v>
      </c>
      <c r="Y39" s="7">
        <v>73497</v>
      </c>
      <c r="Z39" s="11">
        <v>49.7</v>
      </c>
      <c r="AA39" s="11">
        <v>1711</v>
      </c>
      <c r="AB39" s="8">
        <v>10</v>
      </c>
      <c r="AC39" s="11">
        <v>12</v>
      </c>
      <c r="AD39" s="6"/>
      <c r="AE39" s="13">
        <f t="shared" si="7"/>
        <v>68.315920582986323</v>
      </c>
      <c r="AF39" s="13">
        <f t="shared" si="4"/>
        <v>3.5778024474315036</v>
      </c>
      <c r="AG39" s="19"/>
    </row>
    <row r="40" spans="1:33" ht="12.75" customHeight="1" x14ac:dyDescent="0.2">
      <c r="A40" s="1">
        <f>16*30</f>
        <v>480</v>
      </c>
      <c r="B40" s="1">
        <f t="shared" si="3"/>
        <v>21</v>
      </c>
      <c r="C40" s="6" t="s">
        <v>15</v>
      </c>
      <c r="D40" s="58">
        <v>44316</v>
      </c>
      <c r="E40" s="7">
        <f t="shared" si="5"/>
        <v>107575</v>
      </c>
      <c r="F40" s="8">
        <v>20</v>
      </c>
      <c r="G40" s="8">
        <v>22</v>
      </c>
      <c r="H40" s="8">
        <v>21</v>
      </c>
      <c r="I40" s="8">
        <v>1</v>
      </c>
      <c r="J40" s="9">
        <v>56</v>
      </c>
      <c r="K40" s="8">
        <v>50626</v>
      </c>
      <c r="L40" s="8">
        <v>16019</v>
      </c>
      <c r="M40" s="8">
        <v>12680</v>
      </c>
      <c r="N40" s="8">
        <v>17000</v>
      </c>
      <c r="O40" s="8">
        <v>7000</v>
      </c>
      <c r="P40" s="8">
        <f t="shared" si="6"/>
        <v>24000</v>
      </c>
      <c r="Q40" s="7">
        <v>9</v>
      </c>
      <c r="R40" s="7">
        <v>49911</v>
      </c>
      <c r="S40" s="7">
        <v>21942</v>
      </c>
      <c r="T40" s="7">
        <v>1244</v>
      </c>
      <c r="U40" s="7">
        <v>69</v>
      </c>
      <c r="V40" s="7">
        <v>2880</v>
      </c>
      <c r="W40" s="7">
        <v>521</v>
      </c>
      <c r="X40" s="7">
        <v>73166</v>
      </c>
      <c r="Y40" s="7">
        <v>76567</v>
      </c>
      <c r="Z40" s="11">
        <v>50.8</v>
      </c>
      <c r="AA40" s="11">
        <v>1711</v>
      </c>
      <c r="AB40" s="8">
        <v>10</v>
      </c>
      <c r="AC40" s="11">
        <v>12</v>
      </c>
      <c r="AD40" s="6"/>
      <c r="AE40" s="13">
        <f t="shared" si="7"/>
        <v>71.175458982105511</v>
      </c>
      <c r="AF40" s="13">
        <f t="shared" si="4"/>
        <v>3.2599723015476441</v>
      </c>
      <c r="AG40" s="19"/>
    </row>
    <row r="41" spans="1:33" ht="12.75" customHeight="1" x14ac:dyDescent="0.2">
      <c r="A41" s="1">
        <v>500</v>
      </c>
      <c r="B41" s="1">
        <f t="shared" si="3"/>
        <v>21</v>
      </c>
      <c r="C41" s="6" t="s">
        <v>15</v>
      </c>
      <c r="D41" s="58">
        <v>44317</v>
      </c>
      <c r="E41" s="7">
        <f t="shared" si="5"/>
        <v>107565</v>
      </c>
      <c r="F41" s="8">
        <v>20</v>
      </c>
      <c r="G41" s="8">
        <v>22</v>
      </c>
      <c r="H41" s="8">
        <v>21</v>
      </c>
      <c r="I41" s="8">
        <v>-2.6</v>
      </c>
      <c r="J41" s="9">
        <v>57</v>
      </c>
      <c r="K41" s="8">
        <v>53965</v>
      </c>
      <c r="L41" s="8">
        <v>0</v>
      </c>
      <c r="M41" s="8">
        <v>11790</v>
      </c>
      <c r="N41" s="8">
        <v>16000</v>
      </c>
      <c r="O41" s="8">
        <v>7000</v>
      </c>
      <c r="P41" s="8">
        <f t="shared" si="6"/>
        <v>23000</v>
      </c>
      <c r="Q41" s="7">
        <v>10</v>
      </c>
      <c r="R41" s="7">
        <v>40900</v>
      </c>
      <c r="S41" s="7">
        <v>32968</v>
      </c>
      <c r="T41" s="7">
        <v>1839</v>
      </c>
      <c r="U41" s="7">
        <v>162</v>
      </c>
      <c r="V41" s="7">
        <v>3480</v>
      </c>
      <c r="W41" s="7">
        <v>518</v>
      </c>
      <c r="X41" s="7">
        <v>75869</v>
      </c>
      <c r="Y41" s="7">
        <v>79867</v>
      </c>
      <c r="Z41" s="11">
        <v>51.8</v>
      </c>
      <c r="AA41" s="11">
        <v>1711</v>
      </c>
      <c r="AB41" s="8">
        <v>10</v>
      </c>
      <c r="AC41" s="11">
        <v>12</v>
      </c>
      <c r="AD41" s="6"/>
      <c r="AE41" s="13">
        <f t="shared" si="7"/>
        <v>74.2499883791196</v>
      </c>
      <c r="AF41" s="13">
        <f t="shared" si="4"/>
        <v>2.849815037577192</v>
      </c>
      <c r="AG41" s="19"/>
    </row>
    <row r="42" spans="1:33" ht="12.75" customHeight="1" x14ac:dyDescent="0.2">
      <c r="A42" s="1">
        <f>16*30</f>
        <v>480</v>
      </c>
      <c r="B42" s="1">
        <f t="shared" si="3"/>
        <v>21</v>
      </c>
      <c r="C42" s="6" t="s">
        <v>15</v>
      </c>
      <c r="D42" s="58">
        <v>44318</v>
      </c>
      <c r="E42" s="7">
        <f t="shared" si="5"/>
        <v>107557</v>
      </c>
      <c r="F42" s="8">
        <v>21</v>
      </c>
      <c r="G42" s="8">
        <v>23</v>
      </c>
      <c r="H42" s="8">
        <v>22</v>
      </c>
      <c r="I42" s="8">
        <v>-0.2</v>
      </c>
      <c r="J42" s="9">
        <v>57</v>
      </c>
      <c r="K42" s="8">
        <v>42175</v>
      </c>
      <c r="L42" s="8">
        <v>0</v>
      </c>
      <c r="M42" s="8">
        <v>11420</v>
      </c>
      <c r="N42" s="8">
        <v>16000</v>
      </c>
      <c r="O42" s="8">
        <v>7000</v>
      </c>
      <c r="P42" s="8">
        <f t="shared" si="6"/>
        <v>23000</v>
      </c>
      <c r="Q42" s="7">
        <v>8</v>
      </c>
      <c r="R42" s="7">
        <v>40515</v>
      </c>
      <c r="S42" s="7">
        <v>36503</v>
      </c>
      <c r="T42" s="7">
        <v>1781</v>
      </c>
      <c r="U42" s="7">
        <v>115</v>
      </c>
      <c r="V42" s="7">
        <v>3480</v>
      </c>
      <c r="W42" s="7">
        <v>694</v>
      </c>
      <c r="X42" s="7">
        <v>78914</v>
      </c>
      <c r="Y42" s="7">
        <v>83088</v>
      </c>
      <c r="Z42" s="11">
        <v>52.1</v>
      </c>
      <c r="AA42" s="11">
        <v>1711</v>
      </c>
      <c r="AB42" s="8">
        <v>10</v>
      </c>
      <c r="AC42" s="11">
        <v>12</v>
      </c>
      <c r="AD42" s="6"/>
      <c r="AE42" s="13">
        <f t="shared" si="7"/>
        <v>77.250202218358638</v>
      </c>
      <c r="AF42" s="13">
        <f t="shared" si="4"/>
        <v>2.6380928409090489</v>
      </c>
      <c r="AG42" s="19"/>
    </row>
    <row r="43" spans="1:33" ht="12.75" customHeight="1" x14ac:dyDescent="0.2">
      <c r="A43" s="1">
        <v>501</v>
      </c>
      <c r="B43" s="1">
        <f t="shared" si="3"/>
        <v>21</v>
      </c>
      <c r="C43" s="6" t="s">
        <v>15</v>
      </c>
      <c r="D43" s="58">
        <v>44319</v>
      </c>
      <c r="E43" s="7">
        <f t="shared" si="5"/>
        <v>107549</v>
      </c>
      <c r="F43" s="8">
        <v>18</v>
      </c>
      <c r="G43" s="8">
        <v>21</v>
      </c>
      <c r="H43" s="8">
        <v>19.5</v>
      </c>
      <c r="I43" s="8">
        <v>1.1000000000000001</v>
      </c>
      <c r="J43" s="9">
        <v>56</v>
      </c>
      <c r="K43" s="8">
        <v>30755</v>
      </c>
      <c r="L43" s="8">
        <v>16039</v>
      </c>
      <c r="M43" s="8">
        <v>12786</v>
      </c>
      <c r="N43" s="8">
        <v>17000</v>
      </c>
      <c r="O43" s="8">
        <v>7000</v>
      </c>
      <c r="P43" s="8">
        <f t="shared" si="6"/>
        <v>24000</v>
      </c>
      <c r="Q43" s="7">
        <v>8</v>
      </c>
      <c r="R43" s="7">
        <v>38628</v>
      </c>
      <c r="S43" s="7">
        <v>39398</v>
      </c>
      <c r="T43" s="7">
        <v>1996</v>
      </c>
      <c r="U43" s="7">
        <v>118</v>
      </c>
      <c r="V43" s="7">
        <v>3400</v>
      </c>
      <c r="W43" s="7">
        <v>1035</v>
      </c>
      <c r="X43" s="7">
        <v>80140</v>
      </c>
      <c r="Y43" s="7">
        <v>84575</v>
      </c>
      <c r="Z43" s="11">
        <v>52.6</v>
      </c>
      <c r="AA43" s="11">
        <v>1711</v>
      </c>
      <c r="AB43" s="8">
        <v>10</v>
      </c>
      <c r="AC43" s="11">
        <v>12</v>
      </c>
      <c r="AD43" s="6"/>
      <c r="AE43" s="13">
        <f t="shared" si="7"/>
        <v>78.638574045318876</v>
      </c>
      <c r="AF43" s="13">
        <f t="shared" si="4"/>
        <v>2.874133584495953</v>
      </c>
      <c r="AG43" s="19"/>
    </row>
    <row r="44" spans="1:33" ht="12.75" customHeight="1" x14ac:dyDescent="0.2">
      <c r="A44" s="1">
        <f>16*30</f>
        <v>480</v>
      </c>
      <c r="B44" s="1">
        <f t="shared" si="3"/>
        <v>22</v>
      </c>
      <c r="C44" s="6" t="s">
        <v>15</v>
      </c>
      <c r="D44" s="58">
        <v>44320</v>
      </c>
      <c r="E44" s="7">
        <f t="shared" si="5"/>
        <v>107533</v>
      </c>
      <c r="F44" s="8">
        <v>21</v>
      </c>
      <c r="G44" s="8">
        <v>24</v>
      </c>
      <c r="H44" s="8">
        <v>22.5</v>
      </c>
      <c r="I44" s="8">
        <v>-0.6</v>
      </c>
      <c r="J44" s="9">
        <v>55</v>
      </c>
      <c r="K44" s="8">
        <v>34008</v>
      </c>
      <c r="L44" s="8">
        <v>32052</v>
      </c>
      <c r="M44" s="8">
        <v>13198</v>
      </c>
      <c r="N44" s="8">
        <v>16000</v>
      </c>
      <c r="O44" s="8">
        <v>7000</v>
      </c>
      <c r="P44" s="8">
        <f t="shared" si="6"/>
        <v>23000</v>
      </c>
      <c r="Q44" s="7">
        <v>16</v>
      </c>
      <c r="R44" s="7">
        <v>37338</v>
      </c>
      <c r="S44" s="7">
        <v>43132</v>
      </c>
      <c r="T44" s="7">
        <v>2314</v>
      </c>
      <c r="U44" s="7">
        <v>213</v>
      </c>
      <c r="V44" s="7">
        <v>3200</v>
      </c>
      <c r="W44" s="7">
        <v>430</v>
      </c>
      <c r="X44" s="7">
        <v>82997</v>
      </c>
      <c r="Y44" s="7">
        <v>86627</v>
      </c>
      <c r="Z44" s="11">
        <v>52.9</v>
      </c>
      <c r="AA44" s="11">
        <v>1711</v>
      </c>
      <c r="AB44" s="8">
        <v>10</v>
      </c>
      <c r="AC44" s="11">
        <v>12</v>
      </c>
      <c r="AD44" s="6"/>
      <c r="AE44" s="13">
        <f t="shared" si="7"/>
        <v>80.558526219858095</v>
      </c>
      <c r="AF44" s="13">
        <f t="shared" si="4"/>
        <v>2.8800443628958026</v>
      </c>
      <c r="AG44" s="19"/>
    </row>
    <row r="45" spans="1:33" ht="12.75" customHeight="1" x14ac:dyDescent="0.2">
      <c r="A45" s="1">
        <v>502</v>
      </c>
      <c r="B45" s="1">
        <f t="shared" si="3"/>
        <v>22</v>
      </c>
      <c r="C45" s="6" t="s">
        <v>15</v>
      </c>
      <c r="D45" s="58">
        <v>44321</v>
      </c>
      <c r="E45" s="7">
        <f t="shared" si="5"/>
        <v>107522</v>
      </c>
      <c r="F45" s="8">
        <v>19</v>
      </c>
      <c r="G45" s="8">
        <v>21</v>
      </c>
      <c r="H45" s="8">
        <v>20</v>
      </c>
      <c r="I45" s="8">
        <v>1.5</v>
      </c>
      <c r="J45" s="9">
        <v>56</v>
      </c>
      <c r="K45" s="8">
        <v>52862</v>
      </c>
      <c r="L45" s="8">
        <v>16025</v>
      </c>
      <c r="M45" s="8">
        <v>14105</v>
      </c>
      <c r="N45" s="8">
        <v>17000</v>
      </c>
      <c r="O45" s="8">
        <v>7000</v>
      </c>
      <c r="P45" s="8">
        <f t="shared" si="6"/>
        <v>24000</v>
      </c>
      <c r="Q45" s="7">
        <v>11</v>
      </c>
      <c r="R45" s="7">
        <v>36671</v>
      </c>
      <c r="S45" s="7">
        <v>46415</v>
      </c>
      <c r="T45" s="7">
        <v>2211</v>
      </c>
      <c r="U45" s="7">
        <v>103</v>
      </c>
      <c r="V45" s="7">
        <v>5700</v>
      </c>
      <c r="W45" s="7">
        <v>648</v>
      </c>
      <c r="X45" s="7">
        <v>85400</v>
      </c>
      <c r="Y45" s="7">
        <v>91748</v>
      </c>
      <c r="Z45" s="11">
        <v>53</v>
      </c>
      <c r="AA45" s="11">
        <v>1711</v>
      </c>
      <c r="AB45" s="8">
        <v>10</v>
      </c>
      <c r="AC45" s="11">
        <v>13</v>
      </c>
      <c r="AD45" s="6"/>
      <c r="AE45" s="13">
        <f t="shared" si="7"/>
        <v>85.329513959933777</v>
      </c>
      <c r="AF45" s="13">
        <f t="shared" si="4"/>
        <v>2.9006853061832203</v>
      </c>
      <c r="AG45" s="19"/>
    </row>
    <row r="46" spans="1:33" ht="12.75" customHeight="1" x14ac:dyDescent="0.2">
      <c r="A46" s="1">
        <f>16*30</f>
        <v>480</v>
      </c>
      <c r="B46" s="1">
        <f t="shared" si="3"/>
        <v>22</v>
      </c>
      <c r="C46" s="6" t="s">
        <v>15</v>
      </c>
      <c r="D46" s="58">
        <v>44322</v>
      </c>
      <c r="E46" s="7">
        <f t="shared" si="5"/>
        <v>107501</v>
      </c>
      <c r="F46" s="8">
        <v>20</v>
      </c>
      <c r="G46" s="8">
        <v>23</v>
      </c>
      <c r="H46" s="8">
        <v>21.5</v>
      </c>
      <c r="I46" s="8">
        <v>3.6</v>
      </c>
      <c r="J46" s="9">
        <v>53</v>
      </c>
      <c r="K46" s="8">
        <v>54782</v>
      </c>
      <c r="L46" s="8">
        <v>16010</v>
      </c>
      <c r="M46" s="8">
        <v>13477</v>
      </c>
      <c r="N46" s="8">
        <v>16000</v>
      </c>
      <c r="O46" s="8">
        <v>7000</v>
      </c>
      <c r="P46" s="8">
        <f t="shared" si="6"/>
        <v>23000</v>
      </c>
      <c r="Q46" s="7">
        <v>21</v>
      </c>
      <c r="R46" s="7">
        <v>25976</v>
      </c>
      <c r="S46" s="7">
        <v>58366</v>
      </c>
      <c r="T46" s="7">
        <v>3459</v>
      </c>
      <c r="U46" s="7">
        <v>301</v>
      </c>
      <c r="V46" s="7">
        <v>4080</v>
      </c>
      <c r="W46" s="7">
        <v>607</v>
      </c>
      <c r="X46" s="7">
        <v>88102</v>
      </c>
      <c r="Y46" s="7">
        <v>92789</v>
      </c>
      <c r="Z46" s="11">
        <v>53.6</v>
      </c>
      <c r="AA46" s="11">
        <v>1711</v>
      </c>
      <c r="AB46" s="8">
        <v>10</v>
      </c>
      <c r="AC46" s="11">
        <v>13</v>
      </c>
      <c r="AD46" s="6"/>
      <c r="AE46" s="13">
        <f t="shared" si="7"/>
        <v>86.314545911200824</v>
      </c>
      <c r="AF46" s="13">
        <f t="shared" si="4"/>
        <v>2.7097669676812886</v>
      </c>
      <c r="AG46" s="19"/>
    </row>
    <row r="47" spans="1:33" ht="12.75" customHeight="1" x14ac:dyDescent="0.2">
      <c r="A47" s="1">
        <v>503</v>
      </c>
      <c r="B47" s="1">
        <f t="shared" si="3"/>
        <v>22</v>
      </c>
      <c r="C47" s="6" t="s">
        <v>15</v>
      </c>
      <c r="D47" s="58">
        <v>44323</v>
      </c>
      <c r="E47" s="7">
        <f t="shared" si="5"/>
        <v>107478</v>
      </c>
      <c r="F47" s="8">
        <v>17</v>
      </c>
      <c r="G47" s="8">
        <v>21</v>
      </c>
      <c r="H47" s="8">
        <v>19</v>
      </c>
      <c r="I47" s="8">
        <v>3.2</v>
      </c>
      <c r="J47" s="9">
        <v>54</v>
      </c>
      <c r="K47" s="8">
        <v>57315</v>
      </c>
      <c r="L47" s="8">
        <v>12021</v>
      </c>
      <c r="M47" s="8">
        <v>13436</v>
      </c>
      <c r="N47" s="8">
        <v>16000</v>
      </c>
      <c r="O47" s="8">
        <v>6000</v>
      </c>
      <c r="P47" s="8">
        <f t="shared" si="6"/>
        <v>22000</v>
      </c>
      <c r="Q47" s="7">
        <v>23</v>
      </c>
      <c r="R47" s="7">
        <v>23681</v>
      </c>
      <c r="S47" s="7">
        <v>63563</v>
      </c>
      <c r="T47" s="7">
        <v>3210</v>
      </c>
      <c r="U47" s="7">
        <v>340</v>
      </c>
      <c r="V47" s="7">
        <v>3270</v>
      </c>
      <c r="W47" s="7">
        <v>526</v>
      </c>
      <c r="X47" s="7">
        <v>90794</v>
      </c>
      <c r="Y47" s="7">
        <v>94590</v>
      </c>
      <c r="Z47" s="11">
        <v>54</v>
      </c>
      <c r="AA47" s="11">
        <v>1711</v>
      </c>
      <c r="AB47" s="8">
        <v>10</v>
      </c>
      <c r="AC47" s="11">
        <v>13</v>
      </c>
      <c r="AD47" s="6"/>
      <c r="AE47" s="13">
        <f t="shared" si="7"/>
        <v>88.008708759001848</v>
      </c>
      <c r="AF47" s="13">
        <f t="shared" si="4"/>
        <v>2.6304558073243984</v>
      </c>
      <c r="AG47" s="19"/>
    </row>
    <row r="48" spans="1:33" ht="12.75" customHeight="1" x14ac:dyDescent="0.2">
      <c r="A48" s="1">
        <f>16*30</f>
        <v>480</v>
      </c>
      <c r="B48" s="1">
        <f t="shared" si="3"/>
        <v>22</v>
      </c>
      <c r="C48" s="6" t="s">
        <v>15</v>
      </c>
      <c r="D48" s="58">
        <v>44324</v>
      </c>
      <c r="E48" s="7">
        <f t="shared" si="5"/>
        <v>107457</v>
      </c>
      <c r="F48" s="8">
        <v>21</v>
      </c>
      <c r="G48" s="8">
        <v>24</v>
      </c>
      <c r="H48" s="8">
        <v>22.5</v>
      </c>
      <c r="I48" s="8">
        <v>0.4</v>
      </c>
      <c r="J48" s="9">
        <v>53</v>
      </c>
      <c r="K48" s="8">
        <v>55900</v>
      </c>
      <c r="L48" s="8">
        <v>0</v>
      </c>
      <c r="M48" s="8">
        <v>11155</v>
      </c>
      <c r="N48" s="8">
        <v>16000</v>
      </c>
      <c r="O48" s="8">
        <v>7000</v>
      </c>
      <c r="P48" s="8">
        <f t="shared" si="6"/>
        <v>23000</v>
      </c>
      <c r="Q48" s="7">
        <v>21</v>
      </c>
      <c r="R48" s="7">
        <v>23711</v>
      </c>
      <c r="S48" s="7">
        <v>64745</v>
      </c>
      <c r="T48" s="7">
        <v>2872</v>
      </c>
      <c r="U48" s="7">
        <v>130</v>
      </c>
      <c r="V48" s="7">
        <v>3300</v>
      </c>
      <c r="W48" s="7">
        <v>503</v>
      </c>
      <c r="X48" s="7">
        <v>91458</v>
      </c>
      <c r="Y48" s="7">
        <v>95261</v>
      </c>
      <c r="Z48" s="11">
        <v>53.9</v>
      </c>
      <c r="AA48" s="11">
        <v>1711</v>
      </c>
      <c r="AB48" s="8">
        <v>10</v>
      </c>
      <c r="AC48" s="11">
        <v>13</v>
      </c>
      <c r="AD48" s="6"/>
      <c r="AE48" s="13">
        <f t="shared" si="7"/>
        <v>88.650343858473619</v>
      </c>
      <c r="AF48" s="13">
        <f t="shared" si="4"/>
        <v>2.1725294547180889</v>
      </c>
      <c r="AG48" s="19"/>
    </row>
    <row r="49" spans="1:33" ht="12.75" customHeight="1" x14ac:dyDescent="0.2">
      <c r="A49" s="1">
        <v>504</v>
      </c>
      <c r="B49" s="1">
        <f t="shared" si="3"/>
        <v>22</v>
      </c>
      <c r="C49" s="6" t="s">
        <v>15</v>
      </c>
      <c r="D49" s="58">
        <v>44325</v>
      </c>
      <c r="E49" s="7">
        <f t="shared" si="5"/>
        <v>107433</v>
      </c>
      <c r="F49" s="8">
        <v>21</v>
      </c>
      <c r="G49" s="8">
        <v>24</v>
      </c>
      <c r="H49" s="8">
        <v>22.5</v>
      </c>
      <c r="I49" s="8">
        <v>-1.5</v>
      </c>
      <c r="J49" s="9">
        <v>54</v>
      </c>
      <c r="K49" s="8">
        <v>44745</v>
      </c>
      <c r="L49" s="8">
        <v>0</v>
      </c>
      <c r="M49" s="8">
        <v>13470</v>
      </c>
      <c r="N49" s="8">
        <v>16000</v>
      </c>
      <c r="O49" s="8">
        <v>7000</v>
      </c>
      <c r="P49" s="8">
        <f t="shared" si="6"/>
        <v>23000</v>
      </c>
      <c r="Q49" s="7">
        <v>24</v>
      </c>
      <c r="R49" s="7">
        <v>21669</v>
      </c>
      <c r="S49" s="7">
        <v>65627</v>
      </c>
      <c r="T49" s="7">
        <v>3094</v>
      </c>
      <c r="U49" s="7">
        <v>110</v>
      </c>
      <c r="V49" s="7">
        <v>3300</v>
      </c>
      <c r="W49" s="7">
        <v>605</v>
      </c>
      <c r="X49" s="7">
        <v>90500</v>
      </c>
      <c r="Y49" s="7">
        <v>94405</v>
      </c>
      <c r="Z49" s="11">
        <v>54.1</v>
      </c>
      <c r="AA49" s="11">
        <v>1711</v>
      </c>
      <c r="AB49" s="8">
        <v>10</v>
      </c>
      <c r="AC49" s="11">
        <v>13</v>
      </c>
      <c r="AD49" s="6"/>
      <c r="AE49" s="13">
        <f t="shared" si="7"/>
        <v>87.873372241303883</v>
      </c>
      <c r="AF49" s="13">
        <f t="shared" si="4"/>
        <v>2.6373959444995565</v>
      </c>
      <c r="AG49" s="19"/>
    </row>
    <row r="50" spans="1:33" ht="12.75" customHeight="1" x14ac:dyDescent="0.2">
      <c r="A50" s="1">
        <f>16*30</f>
        <v>480</v>
      </c>
      <c r="B50" s="1">
        <f t="shared" si="3"/>
        <v>22</v>
      </c>
      <c r="C50" s="6" t="s">
        <v>15</v>
      </c>
      <c r="D50" s="58">
        <v>44326</v>
      </c>
      <c r="E50" s="7">
        <f t="shared" si="5"/>
        <v>107415</v>
      </c>
      <c r="F50" s="8">
        <v>22</v>
      </c>
      <c r="G50" s="8">
        <v>25</v>
      </c>
      <c r="H50" s="8">
        <v>23.5</v>
      </c>
      <c r="I50" s="8">
        <v>7.7</v>
      </c>
      <c r="J50" s="9">
        <v>55</v>
      </c>
      <c r="K50" s="8">
        <v>31275</v>
      </c>
      <c r="L50" s="8">
        <v>16033</v>
      </c>
      <c r="M50" s="8">
        <v>12978</v>
      </c>
      <c r="N50" s="8">
        <v>16000</v>
      </c>
      <c r="O50" s="8">
        <v>7000</v>
      </c>
      <c r="P50" s="8">
        <f t="shared" si="6"/>
        <v>23000</v>
      </c>
      <c r="Q50" s="7">
        <v>18</v>
      </c>
      <c r="R50" s="7">
        <v>20768</v>
      </c>
      <c r="S50" s="7">
        <v>69222</v>
      </c>
      <c r="T50" s="7">
        <v>3038</v>
      </c>
      <c r="U50" s="7">
        <v>117</v>
      </c>
      <c r="V50" s="7">
        <v>3300</v>
      </c>
      <c r="W50" s="7">
        <v>617</v>
      </c>
      <c r="X50" s="7">
        <v>93145</v>
      </c>
      <c r="Y50" s="7">
        <v>97062</v>
      </c>
      <c r="Z50" s="11">
        <v>54.2</v>
      </c>
      <c r="AA50" s="11">
        <v>1711</v>
      </c>
      <c r="AB50" s="8">
        <v>10</v>
      </c>
      <c r="AC50" s="11">
        <v>13</v>
      </c>
      <c r="AD50" s="6"/>
      <c r="AE50" s="13">
        <f t="shared" si="7"/>
        <v>90.361681329423263</v>
      </c>
      <c r="AF50" s="13">
        <f t="shared" si="4"/>
        <v>2.4669437520857249</v>
      </c>
      <c r="AG50" s="19"/>
    </row>
    <row r="51" spans="1:33" x14ac:dyDescent="0.2">
      <c r="A51" s="1">
        <v>505</v>
      </c>
      <c r="B51" s="1">
        <f t="shared" si="3"/>
        <v>23</v>
      </c>
      <c r="C51" s="6" t="s">
        <v>15</v>
      </c>
      <c r="D51" s="58">
        <v>44327</v>
      </c>
      <c r="E51" s="7">
        <v>107398</v>
      </c>
      <c r="F51" s="10">
        <v>18</v>
      </c>
      <c r="G51" s="10">
        <v>23</v>
      </c>
      <c r="H51" s="10">
        <v>20.5</v>
      </c>
      <c r="I51" s="10">
        <v>9.4</v>
      </c>
      <c r="J51" s="9">
        <v>50</v>
      </c>
      <c r="K51" s="8">
        <v>34330</v>
      </c>
      <c r="L51" s="8">
        <v>32049</v>
      </c>
      <c r="M51" s="8">
        <v>13933</v>
      </c>
      <c r="N51" s="8">
        <v>17000</v>
      </c>
      <c r="O51" s="8">
        <v>7000</v>
      </c>
      <c r="P51" s="8">
        <v>24000</v>
      </c>
      <c r="Q51" s="7">
        <v>17</v>
      </c>
      <c r="R51" s="7">
        <v>19062</v>
      </c>
      <c r="S51" s="7">
        <v>70565</v>
      </c>
      <c r="T51" s="7">
        <v>3500</v>
      </c>
      <c r="U51" s="7">
        <v>244</v>
      </c>
      <c r="V51" s="7">
        <v>3930</v>
      </c>
      <c r="W51" s="7">
        <v>757</v>
      </c>
      <c r="X51" s="7">
        <v>93371</v>
      </c>
      <c r="Y51" s="7">
        <v>98058</v>
      </c>
      <c r="Z51" s="11">
        <v>54.5</v>
      </c>
      <c r="AA51" s="11">
        <v>1711</v>
      </c>
      <c r="AB51" s="8">
        <v>10</v>
      </c>
      <c r="AC51" s="11">
        <v>13</v>
      </c>
      <c r="AD51" s="6"/>
      <c r="AE51" s="13">
        <v>91.303376226745385</v>
      </c>
      <c r="AF51" s="13">
        <f t="shared" si="4"/>
        <v>2.6071445078095512</v>
      </c>
      <c r="AG51" s="19"/>
    </row>
    <row r="52" spans="1:33" x14ac:dyDescent="0.2">
      <c r="A52" s="1">
        <f>16*30</f>
        <v>480</v>
      </c>
      <c r="B52" s="1">
        <f t="shared" si="3"/>
        <v>23</v>
      </c>
      <c r="C52" s="6" t="s">
        <v>15</v>
      </c>
      <c r="D52" s="58">
        <v>44328</v>
      </c>
      <c r="E52" s="7">
        <v>107381</v>
      </c>
      <c r="F52" s="10">
        <v>18</v>
      </c>
      <c r="G52" s="10">
        <v>22</v>
      </c>
      <c r="H52" s="10">
        <v>20</v>
      </c>
      <c r="I52" s="10">
        <v>8.5</v>
      </c>
      <c r="J52" s="9">
        <v>51</v>
      </c>
      <c r="K52" s="8">
        <v>52446</v>
      </c>
      <c r="L52" s="8">
        <v>8020</v>
      </c>
      <c r="M52" s="8">
        <v>13284</v>
      </c>
      <c r="N52" s="8">
        <v>17000</v>
      </c>
      <c r="O52" s="8">
        <v>8000</v>
      </c>
      <c r="P52" s="8">
        <v>25000</v>
      </c>
      <c r="Q52" s="7">
        <v>17</v>
      </c>
      <c r="R52" s="7">
        <v>16705</v>
      </c>
      <c r="S52" s="7">
        <v>74038</v>
      </c>
      <c r="T52" s="7">
        <v>3573</v>
      </c>
      <c r="U52" s="7">
        <v>223</v>
      </c>
      <c r="V52" s="7">
        <v>2124</v>
      </c>
      <c r="W52" s="7">
        <v>1309</v>
      </c>
      <c r="X52" s="7">
        <v>94539</v>
      </c>
      <c r="Y52" s="7">
        <v>97972</v>
      </c>
      <c r="Z52" s="11">
        <v>54.7</v>
      </c>
      <c r="AA52" s="11">
        <v>1711</v>
      </c>
      <c r="AB52" s="8">
        <v>10</v>
      </c>
      <c r="AC52" s="11">
        <v>13</v>
      </c>
      <c r="AD52" s="6"/>
      <c r="AE52" s="13">
        <v>91.237742244903657</v>
      </c>
      <c r="AF52" s="13">
        <f t="shared" si="4"/>
        <v>2.478789037288645</v>
      </c>
      <c r="AG52" s="19"/>
    </row>
    <row r="53" spans="1:33" x14ac:dyDescent="0.2">
      <c r="A53" s="1">
        <v>506</v>
      </c>
      <c r="B53" s="1">
        <f t="shared" si="3"/>
        <v>23</v>
      </c>
      <c r="C53" s="6" t="s">
        <v>15</v>
      </c>
      <c r="D53" s="58">
        <v>44329</v>
      </c>
      <c r="E53" s="7">
        <v>107366</v>
      </c>
      <c r="F53" s="10">
        <v>18</v>
      </c>
      <c r="G53" s="10">
        <v>23</v>
      </c>
      <c r="H53" s="10">
        <v>20.5</v>
      </c>
      <c r="I53" s="10">
        <v>9.6999999999999993</v>
      </c>
      <c r="J53" s="9">
        <v>50</v>
      </c>
      <c r="K53" s="8">
        <v>47182</v>
      </c>
      <c r="L53" s="8">
        <v>16033</v>
      </c>
      <c r="M53" s="8">
        <v>12095</v>
      </c>
      <c r="N53" s="8">
        <v>18000</v>
      </c>
      <c r="O53" s="8">
        <v>8000</v>
      </c>
      <c r="P53" s="8">
        <v>26000</v>
      </c>
      <c r="Q53" s="7">
        <v>15</v>
      </c>
      <c r="R53" s="7">
        <v>14624</v>
      </c>
      <c r="S53" s="7">
        <v>75768</v>
      </c>
      <c r="T53" s="7">
        <v>4357</v>
      </c>
      <c r="U53" s="7">
        <v>194</v>
      </c>
      <c r="V53" s="7">
        <v>4686</v>
      </c>
      <c r="W53" s="7">
        <v>633</v>
      </c>
      <c r="X53" s="7">
        <v>94943</v>
      </c>
      <c r="Y53" s="7">
        <v>100262</v>
      </c>
      <c r="Z53" s="11">
        <v>55.2</v>
      </c>
      <c r="AA53" s="11">
        <v>1711</v>
      </c>
      <c r="AB53" s="8">
        <v>10</v>
      </c>
      <c r="AC53" s="11">
        <v>13</v>
      </c>
      <c r="AD53" s="6"/>
      <c r="AE53" s="13">
        <v>93.383380213475391</v>
      </c>
      <c r="AF53" s="13">
        <f t="shared" si="4"/>
        <v>2.1853974470944095</v>
      </c>
      <c r="AG53" s="19"/>
    </row>
    <row r="54" spans="1:33" x14ac:dyDescent="0.2">
      <c r="A54" s="1">
        <f>16*30</f>
        <v>480</v>
      </c>
      <c r="B54" s="1">
        <f t="shared" si="3"/>
        <v>23</v>
      </c>
      <c r="C54" s="6" t="s">
        <v>15</v>
      </c>
      <c r="D54" s="58">
        <v>44330</v>
      </c>
      <c r="E54" s="7">
        <v>107349</v>
      </c>
      <c r="F54" s="10">
        <v>18</v>
      </c>
      <c r="G54" s="10">
        <v>22</v>
      </c>
      <c r="H54" s="10">
        <v>20</v>
      </c>
      <c r="I54" s="10">
        <v>6.8</v>
      </c>
      <c r="J54" s="9">
        <v>52</v>
      </c>
      <c r="K54" s="8">
        <v>51120</v>
      </c>
      <c r="L54" s="8">
        <v>16027</v>
      </c>
      <c r="M54" s="8">
        <v>11952</v>
      </c>
      <c r="N54" s="8">
        <v>17000</v>
      </c>
      <c r="O54" s="8">
        <v>7000</v>
      </c>
      <c r="P54" s="8">
        <v>24000</v>
      </c>
      <c r="Q54" s="7">
        <v>17</v>
      </c>
      <c r="R54" s="7">
        <v>11324</v>
      </c>
      <c r="S54" s="7">
        <v>77332</v>
      </c>
      <c r="T54" s="7">
        <v>5241</v>
      </c>
      <c r="U54" s="7">
        <v>142</v>
      </c>
      <c r="V54" s="7">
        <v>4600</v>
      </c>
      <c r="W54" s="7">
        <v>566</v>
      </c>
      <c r="X54" s="7">
        <v>94039</v>
      </c>
      <c r="Y54" s="7">
        <v>99205</v>
      </c>
      <c r="Z54" s="11">
        <v>55.8</v>
      </c>
      <c r="AA54" s="11">
        <v>1835</v>
      </c>
      <c r="AB54" s="8">
        <v>10</v>
      </c>
      <c r="AC54" s="11">
        <v>13</v>
      </c>
      <c r="AD54" s="6"/>
      <c r="AE54" s="13">
        <v>92.413529702186324</v>
      </c>
      <c r="AF54" s="13">
        <f t="shared" si="4"/>
        <v>2.1591003315064441</v>
      </c>
      <c r="AG54" s="19"/>
    </row>
    <row r="55" spans="1:33" x14ac:dyDescent="0.2">
      <c r="A55" s="1">
        <v>507</v>
      </c>
      <c r="B55" s="1">
        <f t="shared" si="3"/>
        <v>23</v>
      </c>
      <c r="C55" s="6" t="s">
        <v>15</v>
      </c>
      <c r="D55" s="58">
        <v>44331</v>
      </c>
      <c r="E55" s="7">
        <v>107339</v>
      </c>
      <c r="F55" s="10">
        <v>19</v>
      </c>
      <c r="G55" s="10">
        <v>24</v>
      </c>
      <c r="H55" s="10">
        <v>21.5</v>
      </c>
      <c r="I55" s="10">
        <v>9.6999999999999993</v>
      </c>
      <c r="J55" s="9">
        <v>50</v>
      </c>
      <c r="K55" s="8">
        <v>55195</v>
      </c>
      <c r="L55" s="8">
        <v>0</v>
      </c>
      <c r="M55" s="8">
        <v>12856</v>
      </c>
      <c r="N55" s="8">
        <v>17000</v>
      </c>
      <c r="O55" s="8">
        <v>7000</v>
      </c>
      <c r="P55" s="8">
        <v>24000</v>
      </c>
      <c r="Q55" s="7">
        <v>10</v>
      </c>
      <c r="R55" s="7">
        <v>10447</v>
      </c>
      <c r="S55" s="7">
        <v>80631</v>
      </c>
      <c r="T55" s="7">
        <v>5849</v>
      </c>
      <c r="U55" s="7">
        <v>353</v>
      </c>
      <c r="V55" s="7">
        <v>4600</v>
      </c>
      <c r="W55" s="7">
        <v>467</v>
      </c>
      <c r="X55" s="7">
        <v>97280</v>
      </c>
      <c r="Y55" s="7">
        <v>102347</v>
      </c>
      <c r="Z55" s="11">
        <v>56</v>
      </c>
      <c r="AA55" s="11">
        <v>1835</v>
      </c>
      <c r="AB55" s="8">
        <v>10</v>
      </c>
      <c r="AC55" s="11">
        <v>13</v>
      </c>
      <c r="AD55" s="6"/>
      <c r="AE55" s="13">
        <v>95.349313856100764</v>
      </c>
      <c r="AF55" s="13">
        <f t="shared" si="4"/>
        <v>2.2430694458208702</v>
      </c>
      <c r="AG55" s="19"/>
    </row>
    <row r="56" spans="1:33" x14ac:dyDescent="0.2">
      <c r="A56" s="1">
        <f>16*30</f>
        <v>480</v>
      </c>
      <c r="B56" s="1">
        <f t="shared" si="3"/>
        <v>23</v>
      </c>
      <c r="C56" s="6" t="s">
        <v>15</v>
      </c>
      <c r="D56" s="58">
        <v>44332</v>
      </c>
      <c r="E56" s="7">
        <v>107319</v>
      </c>
      <c r="F56" s="10">
        <v>18</v>
      </c>
      <c r="G56" s="10">
        <v>22</v>
      </c>
      <c r="H56" s="10">
        <v>20</v>
      </c>
      <c r="I56" s="10">
        <v>5.8</v>
      </c>
      <c r="J56" s="9">
        <v>50</v>
      </c>
      <c r="K56" s="8">
        <v>42339</v>
      </c>
      <c r="L56" s="8">
        <v>0</v>
      </c>
      <c r="M56" s="8">
        <v>12871</v>
      </c>
      <c r="N56" s="8">
        <v>17000</v>
      </c>
      <c r="O56" s="8">
        <v>8000</v>
      </c>
      <c r="P56" s="8">
        <v>25000</v>
      </c>
      <c r="Q56" s="7">
        <v>20</v>
      </c>
      <c r="R56" s="7">
        <v>10196</v>
      </c>
      <c r="S56" s="7">
        <v>81343</v>
      </c>
      <c r="T56" s="7">
        <v>5767</v>
      </c>
      <c r="U56" s="7">
        <v>50</v>
      </c>
      <c r="V56" s="7">
        <v>4600</v>
      </c>
      <c r="W56" s="7">
        <v>639</v>
      </c>
      <c r="X56" s="7">
        <v>97356</v>
      </c>
      <c r="Y56" s="7">
        <v>102595</v>
      </c>
      <c r="Z56" s="11">
        <v>56</v>
      </c>
      <c r="AA56" s="11">
        <v>1835</v>
      </c>
      <c r="AB56" s="8">
        <v>10</v>
      </c>
      <c r="AC56" s="11">
        <v>13</v>
      </c>
      <c r="AD56" s="6"/>
      <c r="AE56" s="13">
        <v>95.598169941948768</v>
      </c>
      <c r="AF56" s="13">
        <f t="shared" si="4"/>
        <v>2.2402581579442051</v>
      </c>
      <c r="AG56" s="19"/>
    </row>
    <row r="57" spans="1:33" x14ac:dyDescent="0.2">
      <c r="A57" s="1">
        <v>508</v>
      </c>
      <c r="B57" s="1">
        <f t="shared" si="3"/>
        <v>23</v>
      </c>
      <c r="C57" s="6" t="s">
        <v>15</v>
      </c>
      <c r="D57" s="58">
        <v>44333</v>
      </c>
      <c r="E57" s="24">
        <f>(E56+10800)-Q57</f>
        <v>118111</v>
      </c>
      <c r="F57" s="10">
        <v>18</v>
      </c>
      <c r="G57" s="10">
        <v>21</v>
      </c>
      <c r="H57" s="10">
        <v>19.5</v>
      </c>
      <c r="I57" s="10">
        <v>5.8</v>
      </c>
      <c r="J57" s="9">
        <v>55</v>
      </c>
      <c r="K57" s="8">
        <v>29468</v>
      </c>
      <c r="L57" s="8">
        <v>16038</v>
      </c>
      <c r="M57" s="8">
        <v>12379</v>
      </c>
      <c r="N57" s="8">
        <v>16000</v>
      </c>
      <c r="O57" s="8">
        <v>7000</v>
      </c>
      <c r="P57" s="8">
        <v>23000</v>
      </c>
      <c r="Q57" s="7">
        <v>8</v>
      </c>
      <c r="R57" s="7">
        <v>8855</v>
      </c>
      <c r="S57" s="7">
        <v>82050</v>
      </c>
      <c r="T57" s="7">
        <v>7062</v>
      </c>
      <c r="U57" s="7">
        <v>252</v>
      </c>
      <c r="V57" s="7">
        <v>240</v>
      </c>
      <c r="W57" s="7">
        <v>616</v>
      </c>
      <c r="X57" s="7">
        <v>98219</v>
      </c>
      <c r="Y57" s="7">
        <v>99075</v>
      </c>
      <c r="Z57" s="11">
        <v>56.4</v>
      </c>
      <c r="AA57" s="11">
        <v>1835</v>
      </c>
      <c r="AB57" s="8">
        <v>10</v>
      </c>
      <c r="AC57" s="11">
        <v>13</v>
      </c>
      <c r="AD57" s="6"/>
      <c r="AE57" s="13">
        <v>92.325111125606881</v>
      </c>
      <c r="AF57" s="13">
        <f t="shared" si="4"/>
        <v>2.2153501448684016</v>
      </c>
      <c r="AG57" s="19"/>
    </row>
    <row r="58" spans="1:33" x14ac:dyDescent="0.2">
      <c r="A58" s="1">
        <f>16*30</f>
        <v>480</v>
      </c>
      <c r="B58" s="1">
        <f t="shared" si="3"/>
        <v>24</v>
      </c>
      <c r="C58" s="6" t="s">
        <v>15</v>
      </c>
      <c r="D58" s="58">
        <v>44334</v>
      </c>
      <c r="E58" s="24">
        <f>(E57+10800)-Q58</f>
        <v>128891</v>
      </c>
      <c r="F58" s="10">
        <v>21</v>
      </c>
      <c r="G58" s="10">
        <v>25</v>
      </c>
      <c r="H58" s="10">
        <v>23</v>
      </c>
      <c r="I58" s="10">
        <v>11.1</v>
      </c>
      <c r="J58" s="9">
        <v>54</v>
      </c>
      <c r="K58" s="8">
        <v>33127</v>
      </c>
      <c r="L58" s="8">
        <v>20017</v>
      </c>
      <c r="M58" s="8">
        <v>12459</v>
      </c>
      <c r="N58" s="8">
        <v>17000</v>
      </c>
      <c r="O58" s="8">
        <v>7000</v>
      </c>
      <c r="P58" s="8">
        <v>24000</v>
      </c>
      <c r="Q58" s="7">
        <v>20</v>
      </c>
      <c r="R58" s="7">
        <v>12842</v>
      </c>
      <c r="S58" s="7">
        <v>76753</v>
      </c>
      <c r="T58" s="7">
        <v>7035</v>
      </c>
      <c r="U58" s="7">
        <v>71</v>
      </c>
      <c r="V58" s="7">
        <v>4170</v>
      </c>
      <c r="W58" s="7">
        <v>637</v>
      </c>
      <c r="X58" s="7">
        <v>96701</v>
      </c>
      <c r="Y58" s="7">
        <v>101508</v>
      </c>
      <c r="Z58" s="11">
        <v>56.4</v>
      </c>
      <c r="AA58" s="11">
        <v>1835</v>
      </c>
      <c r="AB58" s="8">
        <v>10</v>
      </c>
      <c r="AC58" s="11">
        <v>13</v>
      </c>
      <c r="AD58" s="6"/>
      <c r="AE58" s="13">
        <v>94.609985926126143</v>
      </c>
      <c r="AF58" s="13">
        <f t="shared" si="4"/>
        <v>2.1762250790001669</v>
      </c>
      <c r="AG58" s="19"/>
    </row>
    <row r="59" spans="1:33" x14ac:dyDescent="0.2">
      <c r="A59" s="1">
        <v>509</v>
      </c>
      <c r="B59" s="1">
        <f t="shared" si="3"/>
        <v>24</v>
      </c>
      <c r="C59" s="6" t="s">
        <v>15</v>
      </c>
      <c r="D59" s="58">
        <v>44335</v>
      </c>
      <c r="E59" s="7">
        <f>E58-Q59</f>
        <v>128870</v>
      </c>
      <c r="F59" s="10">
        <v>21</v>
      </c>
      <c r="G59" s="10">
        <v>23</v>
      </c>
      <c r="H59" s="10">
        <v>22</v>
      </c>
      <c r="I59" s="10">
        <v>7.6</v>
      </c>
      <c r="J59" s="9">
        <v>54</v>
      </c>
      <c r="K59" s="8">
        <v>40685</v>
      </c>
      <c r="L59" s="8">
        <v>24034</v>
      </c>
      <c r="M59" s="8">
        <v>14084</v>
      </c>
      <c r="N59" s="8">
        <v>17000</v>
      </c>
      <c r="O59" s="8">
        <v>8000</v>
      </c>
      <c r="P59" s="8">
        <v>25000</v>
      </c>
      <c r="Q59" s="7">
        <v>21</v>
      </c>
      <c r="R59" s="7">
        <v>9193</v>
      </c>
      <c r="S59" s="7">
        <v>47253</v>
      </c>
      <c r="T59" s="7">
        <v>4269</v>
      </c>
      <c r="U59" s="7">
        <v>93</v>
      </c>
      <c r="V59" s="7">
        <v>3780</v>
      </c>
      <c r="W59" s="7">
        <v>553</v>
      </c>
      <c r="X59" s="7">
        <v>60808</v>
      </c>
      <c r="Y59" s="7">
        <v>65141</v>
      </c>
      <c r="Z59" s="11">
        <v>55.6</v>
      </c>
      <c r="AA59" s="11">
        <v>1835</v>
      </c>
      <c r="AB59" s="8">
        <v>10</v>
      </c>
      <c r="AC59" s="11">
        <v>13</v>
      </c>
      <c r="AD59" s="6"/>
      <c r="AE59" s="13">
        <v>60.726204903514493</v>
      </c>
      <c r="AF59" s="13">
        <f t="shared" si="4"/>
        <v>3.8886316224495419</v>
      </c>
      <c r="AG59" s="19"/>
    </row>
    <row r="60" spans="1:33" x14ac:dyDescent="0.2">
      <c r="A60" s="1">
        <f>16*30</f>
        <v>480</v>
      </c>
      <c r="B60" s="1">
        <f t="shared" si="3"/>
        <v>24</v>
      </c>
      <c r="C60" s="6" t="s">
        <v>15</v>
      </c>
      <c r="D60" s="58">
        <v>44336</v>
      </c>
      <c r="E60" s="24">
        <f>(E59+9720)-Q60</f>
        <v>138569</v>
      </c>
      <c r="F60" s="10">
        <v>20</v>
      </c>
      <c r="G60" s="10">
        <v>22</v>
      </c>
      <c r="H60" s="10">
        <v>21</v>
      </c>
      <c r="I60" s="10">
        <v>5.2</v>
      </c>
      <c r="J60" s="9">
        <v>55</v>
      </c>
      <c r="K60" s="8">
        <v>50635</v>
      </c>
      <c r="L60" s="8">
        <v>20034</v>
      </c>
      <c r="M60" s="8">
        <v>20534</v>
      </c>
      <c r="N60" s="8">
        <v>19000</v>
      </c>
      <c r="O60" s="8">
        <v>8000</v>
      </c>
      <c r="P60" s="8">
        <v>27000</v>
      </c>
      <c r="Q60" s="7">
        <v>21</v>
      </c>
      <c r="R60" s="7">
        <v>6164</v>
      </c>
      <c r="S60" s="7">
        <v>81585</v>
      </c>
      <c r="T60" s="7">
        <v>9790</v>
      </c>
      <c r="U60" s="7">
        <v>327</v>
      </c>
      <c r="V60" s="7">
        <v>2520</v>
      </c>
      <c r="W60" s="7">
        <v>538</v>
      </c>
      <c r="X60" s="7">
        <v>97866</v>
      </c>
      <c r="Y60" s="7">
        <v>100924</v>
      </c>
      <c r="Z60" s="11">
        <v>57.3</v>
      </c>
      <c r="AA60" s="11">
        <v>1835</v>
      </c>
      <c r="AB60" s="8">
        <v>10</v>
      </c>
      <c r="AC60" s="11">
        <v>13</v>
      </c>
      <c r="AD60" s="6"/>
      <c r="AE60" s="13">
        <v>94.102509114304098</v>
      </c>
      <c r="AF60" s="13">
        <f t="shared" si="4"/>
        <v>3.5507858521640498</v>
      </c>
      <c r="AG60" s="19"/>
    </row>
    <row r="61" spans="1:33" x14ac:dyDescent="0.2">
      <c r="A61" s="1">
        <v>510</v>
      </c>
      <c r="B61" s="1">
        <f t="shared" si="3"/>
        <v>24</v>
      </c>
      <c r="C61" s="6" t="s">
        <v>15</v>
      </c>
      <c r="D61" s="58">
        <v>44337</v>
      </c>
      <c r="E61" s="24">
        <f>(E60+8680)-Q61</f>
        <v>147222</v>
      </c>
      <c r="F61" s="10">
        <v>19</v>
      </c>
      <c r="G61" s="10">
        <v>21</v>
      </c>
      <c r="H61" s="10">
        <v>20</v>
      </c>
      <c r="I61" s="10">
        <v>4.8</v>
      </c>
      <c r="J61" s="9">
        <v>56</v>
      </c>
      <c r="K61" s="8">
        <v>50135</v>
      </c>
      <c r="L61" s="8">
        <v>18009</v>
      </c>
      <c r="M61" s="8">
        <v>11584</v>
      </c>
      <c r="N61" s="8">
        <v>18000</v>
      </c>
      <c r="O61" s="8">
        <v>9000</v>
      </c>
      <c r="P61" s="8">
        <v>27000</v>
      </c>
      <c r="Q61" s="7">
        <v>27</v>
      </c>
      <c r="R61" s="7">
        <v>6294</v>
      </c>
      <c r="S61" s="7">
        <v>80519</v>
      </c>
      <c r="T61" s="7">
        <v>8886</v>
      </c>
      <c r="U61" s="7">
        <v>359</v>
      </c>
      <c r="V61" s="7">
        <v>4040</v>
      </c>
      <c r="W61" s="7">
        <v>639</v>
      </c>
      <c r="X61" s="7">
        <v>96058</v>
      </c>
      <c r="Y61" s="7">
        <v>100737</v>
      </c>
      <c r="Z61" s="11">
        <v>57.1</v>
      </c>
      <c r="AA61" s="11">
        <v>1835</v>
      </c>
      <c r="AB61" s="8">
        <v>10</v>
      </c>
      <c r="AC61" s="11">
        <v>13</v>
      </c>
      <c r="AD61" s="6"/>
      <c r="AE61" s="13">
        <v>93.951800936374994</v>
      </c>
      <c r="AF61" s="13">
        <f t="shared" si="4"/>
        <v>2.0138792510754411</v>
      </c>
      <c r="AG61" s="19"/>
    </row>
    <row r="62" spans="1:33" x14ac:dyDescent="0.2">
      <c r="A62" s="1">
        <f>16*30</f>
        <v>480</v>
      </c>
      <c r="B62" s="1">
        <f t="shared" si="3"/>
        <v>24</v>
      </c>
      <c r="C62" s="6" t="s">
        <v>15</v>
      </c>
      <c r="D62" s="58">
        <v>44338</v>
      </c>
      <c r="E62" s="7">
        <f t="shared" ref="E62:E79" si="8">E61-Q62</f>
        <v>147196</v>
      </c>
      <c r="F62" s="10">
        <v>21</v>
      </c>
      <c r="G62" s="10">
        <v>23</v>
      </c>
      <c r="H62" s="10">
        <v>22</v>
      </c>
      <c r="I62" s="10">
        <v>4.8</v>
      </c>
      <c r="J62" s="9">
        <v>55</v>
      </c>
      <c r="K62" s="8">
        <v>56560</v>
      </c>
      <c r="L62" s="8">
        <v>0</v>
      </c>
      <c r="M62" s="25">
        <v>17070</v>
      </c>
      <c r="N62" s="8">
        <v>19000</v>
      </c>
      <c r="O62" s="8">
        <v>9000</v>
      </c>
      <c r="P62" s="8">
        <v>28000</v>
      </c>
      <c r="Q62" s="7">
        <v>26</v>
      </c>
      <c r="R62" s="7">
        <v>6799</v>
      </c>
      <c r="S62" s="7">
        <v>82760</v>
      </c>
      <c r="T62" s="7">
        <v>8488</v>
      </c>
      <c r="U62" s="7">
        <v>103</v>
      </c>
      <c r="V62" s="7">
        <v>4030</v>
      </c>
      <c r="W62" s="7">
        <v>472</v>
      </c>
      <c r="X62" s="7">
        <v>98150</v>
      </c>
      <c r="Y62" s="7">
        <v>102652</v>
      </c>
      <c r="Z62" s="11">
        <v>56.9</v>
      </c>
      <c r="AA62" s="11">
        <v>1835</v>
      </c>
      <c r="AB62" s="8">
        <v>10</v>
      </c>
      <c r="AC62" s="11">
        <v>13</v>
      </c>
      <c r="AD62" s="6"/>
      <c r="AE62" s="13">
        <v>95.761035859546993</v>
      </c>
      <c r="AF62" s="13">
        <f t="shared" si="4"/>
        <v>2.9224954214238399</v>
      </c>
      <c r="AG62" s="19"/>
    </row>
    <row r="63" spans="1:33" x14ac:dyDescent="0.2">
      <c r="A63" s="1">
        <v>511</v>
      </c>
      <c r="B63" s="1">
        <f t="shared" si="3"/>
        <v>24</v>
      </c>
      <c r="C63" s="6" t="s">
        <v>15</v>
      </c>
      <c r="D63" s="58">
        <v>44339</v>
      </c>
      <c r="E63" s="7">
        <f t="shared" si="8"/>
        <v>147180</v>
      </c>
      <c r="F63" s="10">
        <v>22</v>
      </c>
      <c r="G63" s="10">
        <v>25</v>
      </c>
      <c r="H63" s="10">
        <v>23.5</v>
      </c>
      <c r="I63" s="10">
        <v>6.4</v>
      </c>
      <c r="J63" s="9">
        <v>56</v>
      </c>
      <c r="K63" s="8">
        <v>39490</v>
      </c>
      <c r="L63" s="8">
        <v>0</v>
      </c>
      <c r="M63" s="25">
        <v>15175</v>
      </c>
      <c r="N63" s="8">
        <v>18000</v>
      </c>
      <c r="O63" s="8">
        <v>9000</v>
      </c>
      <c r="P63" s="8">
        <v>27000</v>
      </c>
      <c r="Q63" s="7">
        <v>16</v>
      </c>
      <c r="R63" s="7">
        <v>6256</v>
      </c>
      <c r="S63" s="7">
        <v>80457</v>
      </c>
      <c r="T63" s="7">
        <v>9480</v>
      </c>
      <c r="U63" s="7">
        <v>499</v>
      </c>
      <c r="V63" s="7">
        <v>4040</v>
      </c>
      <c r="W63" s="7">
        <v>499</v>
      </c>
      <c r="X63" s="7">
        <v>96692</v>
      </c>
      <c r="Y63" s="7">
        <v>101231</v>
      </c>
      <c r="Z63" s="11">
        <v>57.1</v>
      </c>
      <c r="AA63" s="11">
        <v>1835</v>
      </c>
      <c r="AB63" s="8">
        <v>10</v>
      </c>
      <c r="AC63" s="11">
        <v>13</v>
      </c>
      <c r="AD63" s="6"/>
      <c r="AE63" s="13">
        <v>94.449524164956145</v>
      </c>
      <c r="AF63" s="13">
        <f t="shared" ref="AF63:AF79" si="9">M63/((Y63*Z63)/1000)</f>
        <v>2.6253007612887802</v>
      </c>
      <c r="AG63" s="19"/>
    </row>
    <row r="64" spans="1:33" x14ac:dyDescent="0.2">
      <c r="A64" s="1">
        <f>16*30</f>
        <v>480</v>
      </c>
      <c r="B64" s="1">
        <f t="shared" si="3"/>
        <v>24</v>
      </c>
      <c r="C64" s="6" t="s">
        <v>15</v>
      </c>
      <c r="D64" s="58">
        <v>44340</v>
      </c>
      <c r="E64" s="7">
        <f t="shared" si="8"/>
        <v>147168</v>
      </c>
      <c r="F64" s="10">
        <v>21</v>
      </c>
      <c r="G64" s="10">
        <v>24</v>
      </c>
      <c r="H64" s="10">
        <v>22.5</v>
      </c>
      <c r="I64" s="10">
        <v>6.4</v>
      </c>
      <c r="J64" s="9">
        <v>55</v>
      </c>
      <c r="K64" s="8">
        <v>24315</v>
      </c>
      <c r="L64" s="8">
        <v>16025</v>
      </c>
      <c r="M64" s="25">
        <v>12570</v>
      </c>
      <c r="N64" s="8">
        <v>19000</v>
      </c>
      <c r="O64" s="8">
        <v>9000</v>
      </c>
      <c r="P64" s="8">
        <v>28000</v>
      </c>
      <c r="Q64" s="7">
        <v>12</v>
      </c>
      <c r="R64" s="7">
        <v>6289</v>
      </c>
      <c r="S64" s="7">
        <v>81280</v>
      </c>
      <c r="T64" s="7">
        <v>8969</v>
      </c>
      <c r="U64" s="7">
        <v>224</v>
      </c>
      <c r="V64" s="7">
        <v>4710</v>
      </c>
      <c r="W64" s="7">
        <v>941</v>
      </c>
      <c r="X64" s="7">
        <v>96762</v>
      </c>
      <c r="Y64" s="7">
        <v>102413</v>
      </c>
      <c r="Z64" s="11">
        <v>57.1</v>
      </c>
      <c r="AA64" s="11">
        <v>1835</v>
      </c>
      <c r="AB64" s="8">
        <v>10</v>
      </c>
      <c r="AC64" s="11">
        <v>13</v>
      </c>
      <c r="AD64" s="6"/>
      <c r="AE64" s="13">
        <v>95.56304120633024</v>
      </c>
      <c r="AF64" s="13">
        <f t="shared" si="9"/>
        <v>2.1495328237509801</v>
      </c>
      <c r="AG64" s="19"/>
    </row>
    <row r="65" spans="1:237" x14ac:dyDescent="0.2">
      <c r="A65" s="1">
        <v>512</v>
      </c>
      <c r="B65" s="1">
        <f t="shared" si="3"/>
        <v>25</v>
      </c>
      <c r="C65" s="6" t="s">
        <v>15</v>
      </c>
      <c r="D65" s="58">
        <v>44341</v>
      </c>
      <c r="E65" s="7">
        <f t="shared" si="8"/>
        <v>147148</v>
      </c>
      <c r="F65" s="10">
        <v>21</v>
      </c>
      <c r="G65" s="10">
        <v>24</v>
      </c>
      <c r="H65" s="10">
        <v>22.5</v>
      </c>
      <c r="I65" s="10">
        <v>6</v>
      </c>
      <c r="J65" s="9">
        <v>54</v>
      </c>
      <c r="K65" s="8">
        <v>27770</v>
      </c>
      <c r="L65" s="8">
        <v>32055</v>
      </c>
      <c r="M65" s="25">
        <v>20280</v>
      </c>
      <c r="N65" s="8">
        <v>19000</v>
      </c>
      <c r="O65" s="8">
        <v>8000</v>
      </c>
      <c r="P65" s="8">
        <v>27000</v>
      </c>
      <c r="Q65" s="7">
        <v>20</v>
      </c>
      <c r="R65" s="7">
        <v>5459</v>
      </c>
      <c r="S65" s="7">
        <v>78290</v>
      </c>
      <c r="T65" s="7">
        <v>9516</v>
      </c>
      <c r="U65" s="7">
        <v>123</v>
      </c>
      <c r="V65" s="7">
        <v>4030</v>
      </c>
      <c r="W65" s="7">
        <v>600</v>
      </c>
      <c r="X65" s="7">
        <v>93388</v>
      </c>
      <c r="Y65" s="7">
        <v>98018</v>
      </c>
      <c r="Z65" s="11">
        <v>57.3</v>
      </c>
      <c r="AA65" s="11">
        <v>1835</v>
      </c>
      <c r="AB65" s="8">
        <v>10</v>
      </c>
      <c r="AC65" s="11">
        <v>13</v>
      </c>
      <c r="AD65" s="6"/>
      <c r="AE65" s="13">
        <v>91.479075671034465</v>
      </c>
      <c r="AF65" s="13">
        <f t="shared" si="9"/>
        <v>3.6108337404423745</v>
      </c>
      <c r="AG65" s="19"/>
    </row>
    <row r="66" spans="1:237" x14ac:dyDescent="0.2">
      <c r="A66" s="1">
        <f>16*30</f>
        <v>480</v>
      </c>
      <c r="B66" s="1">
        <f t="shared" si="3"/>
        <v>25</v>
      </c>
      <c r="C66" s="6" t="s">
        <v>15</v>
      </c>
      <c r="D66" s="58">
        <v>44342</v>
      </c>
      <c r="E66" s="7">
        <f t="shared" si="8"/>
        <v>147134</v>
      </c>
      <c r="F66" s="10">
        <v>21</v>
      </c>
      <c r="G66" s="10">
        <v>23</v>
      </c>
      <c r="H66" s="10">
        <v>22</v>
      </c>
      <c r="I66" s="10">
        <v>3.8</v>
      </c>
      <c r="J66" s="9">
        <v>56</v>
      </c>
      <c r="K66" s="8">
        <v>39545</v>
      </c>
      <c r="L66" s="8">
        <v>20003</v>
      </c>
      <c r="M66" s="25">
        <v>16438</v>
      </c>
      <c r="N66" s="8">
        <v>18000</v>
      </c>
      <c r="O66" s="8">
        <v>8000</v>
      </c>
      <c r="P66" s="8">
        <v>26000</v>
      </c>
      <c r="Q66" s="7">
        <v>14</v>
      </c>
      <c r="R66" s="7">
        <v>8020</v>
      </c>
      <c r="S66" s="7">
        <v>83635</v>
      </c>
      <c r="T66" s="7">
        <v>6180</v>
      </c>
      <c r="U66" s="7">
        <v>314</v>
      </c>
      <c r="V66" s="7">
        <v>3932</v>
      </c>
      <c r="W66" s="7">
        <v>412</v>
      </c>
      <c r="X66" s="7">
        <v>98149</v>
      </c>
      <c r="Y66" s="7">
        <v>102493</v>
      </c>
      <c r="Z66" s="11">
        <v>56.47</v>
      </c>
      <c r="AA66" s="11">
        <v>1835</v>
      </c>
      <c r="AB66" s="8">
        <v>10</v>
      </c>
      <c r="AC66" s="11">
        <v>13</v>
      </c>
      <c r="AD66" s="6"/>
      <c r="AE66" s="13">
        <v>95.668041891463034</v>
      </c>
      <c r="AF66" s="13">
        <f t="shared" si="9"/>
        <v>2.8401219161121114</v>
      </c>
      <c r="AG66" s="19"/>
    </row>
    <row r="67" spans="1:237" x14ac:dyDescent="0.2">
      <c r="A67" s="1">
        <v>513</v>
      </c>
      <c r="B67" s="1">
        <f t="shared" si="3"/>
        <v>25</v>
      </c>
      <c r="C67" s="6" t="s">
        <v>15</v>
      </c>
      <c r="D67" s="58">
        <v>44343</v>
      </c>
      <c r="E67" s="7">
        <f t="shared" si="8"/>
        <v>147118</v>
      </c>
      <c r="F67" s="10">
        <v>21</v>
      </c>
      <c r="G67" s="10">
        <v>23</v>
      </c>
      <c r="H67" s="10">
        <v>22</v>
      </c>
      <c r="I67" s="10">
        <v>5.7</v>
      </c>
      <c r="J67" s="9">
        <v>55</v>
      </c>
      <c r="K67" s="8">
        <v>43110</v>
      </c>
      <c r="L67" s="8">
        <v>28037</v>
      </c>
      <c r="M67" s="25">
        <v>17712</v>
      </c>
      <c r="N67" s="8">
        <v>19000</v>
      </c>
      <c r="O67" s="8">
        <v>8000</v>
      </c>
      <c r="P67" s="8">
        <v>27000</v>
      </c>
      <c r="Q67" s="7">
        <v>16</v>
      </c>
      <c r="R67" s="7">
        <v>17614</v>
      </c>
      <c r="S67" s="7">
        <v>71924</v>
      </c>
      <c r="T67" s="7">
        <v>6145</v>
      </c>
      <c r="U67" s="7">
        <v>148</v>
      </c>
      <c r="V67" s="7">
        <v>3594</v>
      </c>
      <c r="W67" s="7">
        <v>892</v>
      </c>
      <c r="X67" s="7">
        <v>95831</v>
      </c>
      <c r="Y67" s="7">
        <v>100317</v>
      </c>
      <c r="Z67" s="11">
        <v>56.52</v>
      </c>
      <c r="AA67" s="11">
        <v>1835</v>
      </c>
      <c r="AB67" s="8">
        <v>10</v>
      </c>
      <c r="AC67" s="11">
        <v>13</v>
      </c>
      <c r="AD67" s="6"/>
      <c r="AE67" s="13">
        <v>93.650927015067495</v>
      </c>
      <c r="AF67" s="13">
        <f t="shared" si="9"/>
        <v>3.123855340354516</v>
      </c>
      <c r="AG67" s="19"/>
    </row>
    <row r="68" spans="1:237" x14ac:dyDescent="0.2">
      <c r="A68" s="1">
        <f>16*30</f>
        <v>480</v>
      </c>
      <c r="B68" s="1">
        <f t="shared" si="3"/>
        <v>25</v>
      </c>
      <c r="C68" s="6" t="s">
        <v>15</v>
      </c>
      <c r="D68" s="58">
        <v>44344</v>
      </c>
      <c r="E68" s="7">
        <f t="shared" si="8"/>
        <v>147107</v>
      </c>
      <c r="F68" s="10">
        <v>19</v>
      </c>
      <c r="G68" s="10">
        <v>22</v>
      </c>
      <c r="H68" s="10">
        <v>20.5</v>
      </c>
      <c r="I68" s="10">
        <v>3.4</v>
      </c>
      <c r="J68" s="9">
        <v>56</v>
      </c>
      <c r="K68" s="8">
        <v>53435</v>
      </c>
      <c r="L68" s="8">
        <v>20020</v>
      </c>
      <c r="M68" s="25">
        <v>14985</v>
      </c>
      <c r="N68" s="8">
        <v>18000</v>
      </c>
      <c r="O68" s="8">
        <v>8000</v>
      </c>
      <c r="P68" s="8">
        <v>26000</v>
      </c>
      <c r="Q68" s="7">
        <v>11</v>
      </c>
      <c r="R68" s="7">
        <v>8533</v>
      </c>
      <c r="S68" s="7">
        <v>81729</v>
      </c>
      <c r="T68" s="7">
        <v>6025</v>
      </c>
      <c r="U68" s="7">
        <v>313</v>
      </c>
      <c r="V68" s="7">
        <v>4091</v>
      </c>
      <c r="W68" s="7">
        <v>857</v>
      </c>
      <c r="X68" s="7">
        <v>96600</v>
      </c>
      <c r="Y68" s="7">
        <v>101548</v>
      </c>
      <c r="Z68" s="11">
        <v>56.35</v>
      </c>
      <c r="AA68" s="11">
        <v>1975</v>
      </c>
      <c r="AB68" s="8">
        <v>10</v>
      </c>
      <c r="AC68" s="11">
        <v>13</v>
      </c>
      <c r="AD68" s="6"/>
      <c r="AE68" s="13">
        <v>94.809863034162106</v>
      </c>
      <c r="AF68" s="13">
        <f t="shared" si="9"/>
        <v>2.6187343961614404</v>
      </c>
      <c r="AG68" s="19"/>
    </row>
    <row r="69" spans="1:237" s="20" customFormat="1" x14ac:dyDescent="0.2">
      <c r="A69" s="1">
        <v>514</v>
      </c>
      <c r="B69" s="1">
        <f t="shared" si="3"/>
        <v>25</v>
      </c>
      <c r="C69" s="21" t="s">
        <v>15</v>
      </c>
      <c r="D69" s="58">
        <v>44345</v>
      </c>
      <c r="E69" s="7">
        <f t="shared" si="8"/>
        <v>147092</v>
      </c>
      <c r="F69" s="10">
        <v>19</v>
      </c>
      <c r="G69" s="10">
        <v>22</v>
      </c>
      <c r="H69" s="10">
        <v>20.5</v>
      </c>
      <c r="I69" s="10">
        <v>6.3</v>
      </c>
      <c r="J69" s="23">
        <v>54</v>
      </c>
      <c r="K69" s="8">
        <v>58470</v>
      </c>
      <c r="L69" s="8">
        <v>0</v>
      </c>
      <c r="M69" s="25">
        <v>18675</v>
      </c>
      <c r="N69" s="8">
        <v>17000</v>
      </c>
      <c r="O69" s="8">
        <v>8000</v>
      </c>
      <c r="P69" s="8">
        <v>25000</v>
      </c>
      <c r="Q69" s="10">
        <v>15</v>
      </c>
      <c r="R69" s="7">
        <v>8686</v>
      </c>
      <c r="S69" s="7">
        <v>80646</v>
      </c>
      <c r="T69" s="7">
        <v>5669</v>
      </c>
      <c r="U69" s="10">
        <v>301</v>
      </c>
      <c r="V69" s="7">
        <v>4955</v>
      </c>
      <c r="W69" s="7">
        <v>892</v>
      </c>
      <c r="X69" s="7">
        <v>95302</v>
      </c>
      <c r="Y69" s="7">
        <v>101149</v>
      </c>
      <c r="Z69" s="10">
        <v>56.28</v>
      </c>
      <c r="AA69" s="22">
        <v>1975</v>
      </c>
      <c r="AB69" s="10">
        <v>10</v>
      </c>
      <c r="AC69" s="22">
        <v>13</v>
      </c>
      <c r="AD69" s="10"/>
      <c r="AE69" s="13">
        <f>Y69/E69*100</f>
        <v>68.76580643406848</v>
      </c>
      <c r="AF69" s="13">
        <f t="shared" si="9"/>
        <v>3.2805369081113023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</row>
    <row r="70" spans="1:237" x14ac:dyDescent="0.2">
      <c r="A70" s="1">
        <f>16*30</f>
        <v>480</v>
      </c>
      <c r="B70" s="1">
        <f t="shared" si="3"/>
        <v>25</v>
      </c>
      <c r="C70" s="6" t="s">
        <v>15</v>
      </c>
      <c r="D70" s="58">
        <v>44346</v>
      </c>
      <c r="E70" s="7">
        <f t="shared" si="8"/>
        <v>147071</v>
      </c>
      <c r="F70" s="10">
        <v>20</v>
      </c>
      <c r="G70" s="10">
        <v>22</v>
      </c>
      <c r="H70" s="10">
        <v>21</v>
      </c>
      <c r="I70" s="10">
        <v>6.2</v>
      </c>
      <c r="J70" s="23">
        <v>52</v>
      </c>
      <c r="K70" s="8">
        <v>39795</v>
      </c>
      <c r="L70" s="8">
        <v>0</v>
      </c>
      <c r="M70" s="25">
        <v>13560</v>
      </c>
      <c r="N70" s="8">
        <v>18000</v>
      </c>
      <c r="O70" s="8">
        <v>8000</v>
      </c>
      <c r="P70" s="8">
        <v>26000</v>
      </c>
      <c r="Q70" s="10">
        <v>21</v>
      </c>
      <c r="R70" s="7">
        <v>10406</v>
      </c>
      <c r="S70" s="7">
        <v>77565</v>
      </c>
      <c r="T70" s="7">
        <v>10740</v>
      </c>
      <c r="U70" s="10">
        <v>160</v>
      </c>
      <c r="V70" s="7">
        <v>4255</v>
      </c>
      <c r="W70" s="7">
        <v>1368</v>
      </c>
      <c r="X70" s="7">
        <v>98871</v>
      </c>
      <c r="Y70" s="7">
        <v>104494</v>
      </c>
      <c r="Z70" s="10">
        <v>56</v>
      </c>
      <c r="AA70" s="22">
        <v>1975</v>
      </c>
      <c r="AB70" s="10">
        <v>10</v>
      </c>
      <c r="AC70" s="22">
        <v>13</v>
      </c>
      <c r="AD70" s="10"/>
      <c r="AE70" s="13">
        <v>71.050037056931686</v>
      </c>
      <c r="AF70" s="13">
        <f t="shared" si="9"/>
        <v>2.3172895778021432</v>
      </c>
    </row>
    <row r="71" spans="1:237" x14ac:dyDescent="0.2">
      <c r="A71" s="1">
        <v>515</v>
      </c>
      <c r="B71" s="1">
        <f t="shared" si="3"/>
        <v>25</v>
      </c>
      <c r="C71" s="6" t="s">
        <v>15</v>
      </c>
      <c r="D71" s="58">
        <v>44347</v>
      </c>
      <c r="E71" s="7">
        <f t="shared" si="8"/>
        <v>147049</v>
      </c>
      <c r="F71" s="10">
        <v>19</v>
      </c>
      <c r="G71" s="10">
        <v>23</v>
      </c>
      <c r="H71" s="10">
        <v>21</v>
      </c>
      <c r="I71" s="10">
        <v>6.4</v>
      </c>
      <c r="J71" s="9">
        <v>51</v>
      </c>
      <c r="K71" s="8">
        <v>26235</v>
      </c>
      <c r="L71" s="8">
        <v>23039</v>
      </c>
      <c r="M71" s="25">
        <v>13914</v>
      </c>
      <c r="N71" s="8">
        <v>18000</v>
      </c>
      <c r="O71" s="8">
        <v>8000</v>
      </c>
      <c r="P71" s="8">
        <v>26000</v>
      </c>
      <c r="Q71" s="10">
        <v>22</v>
      </c>
      <c r="R71" s="7">
        <v>16358</v>
      </c>
      <c r="S71" s="7">
        <v>62887</v>
      </c>
      <c r="T71" s="7">
        <v>4540</v>
      </c>
      <c r="U71" s="10">
        <v>119</v>
      </c>
      <c r="V71" s="7">
        <v>4196</v>
      </c>
      <c r="W71" s="7">
        <v>3903</v>
      </c>
      <c r="X71" s="7">
        <v>83904</v>
      </c>
      <c r="Y71" s="7">
        <v>92003</v>
      </c>
      <c r="Z71" s="10">
        <v>56</v>
      </c>
      <c r="AA71" s="22">
        <v>1975</v>
      </c>
      <c r="AB71" s="10">
        <v>10</v>
      </c>
      <c r="AC71" s="22">
        <v>13</v>
      </c>
      <c r="AD71" s="10"/>
      <c r="AE71" s="13">
        <v>62.56621942345749</v>
      </c>
      <c r="AF71" s="13">
        <f t="shared" si="9"/>
        <v>2.7006106943717674</v>
      </c>
    </row>
    <row r="72" spans="1:237" x14ac:dyDescent="0.2">
      <c r="A72" s="1">
        <f>16*30</f>
        <v>480</v>
      </c>
      <c r="B72" s="1">
        <f t="shared" si="3"/>
        <v>26</v>
      </c>
      <c r="C72" s="6" t="s">
        <v>15</v>
      </c>
      <c r="D72" s="58">
        <v>44348</v>
      </c>
      <c r="E72" s="7">
        <f t="shared" si="8"/>
        <v>147026</v>
      </c>
      <c r="F72" s="10">
        <v>20</v>
      </c>
      <c r="G72" s="10">
        <v>23</v>
      </c>
      <c r="H72" s="10">
        <v>21.5</v>
      </c>
      <c r="I72" s="10">
        <v>7.7</v>
      </c>
      <c r="J72" s="9">
        <v>51</v>
      </c>
      <c r="K72" s="8">
        <v>35360</v>
      </c>
      <c r="L72" s="8">
        <v>5008</v>
      </c>
      <c r="M72" s="25">
        <v>15593</v>
      </c>
      <c r="N72" s="8">
        <v>18000</v>
      </c>
      <c r="O72" s="8">
        <v>8000</v>
      </c>
      <c r="P72" s="8">
        <v>26000</v>
      </c>
      <c r="Q72" s="10">
        <v>23</v>
      </c>
      <c r="R72" s="7">
        <v>28918</v>
      </c>
      <c r="S72" s="7">
        <v>58878</v>
      </c>
      <c r="T72" s="7">
        <v>3434</v>
      </c>
      <c r="U72" s="10">
        <v>209</v>
      </c>
      <c r="V72" s="7">
        <v>4564</v>
      </c>
      <c r="W72" s="7">
        <v>1535</v>
      </c>
      <c r="X72" s="7">
        <v>91439</v>
      </c>
      <c r="Y72" s="7">
        <v>97538</v>
      </c>
      <c r="Z72" s="10">
        <v>55.14</v>
      </c>
      <c r="AA72" s="22">
        <v>1975</v>
      </c>
      <c r="AB72" s="10">
        <v>10</v>
      </c>
      <c r="AC72" s="22">
        <v>13</v>
      </c>
      <c r="AD72" s="10"/>
      <c r="AE72" s="13">
        <v>66.340647232462288</v>
      </c>
      <c r="AF72" s="13">
        <f t="shared" si="9"/>
        <v>2.899272731575584</v>
      </c>
    </row>
    <row r="73" spans="1:237" x14ac:dyDescent="0.2">
      <c r="A73" s="1">
        <v>516</v>
      </c>
      <c r="B73" s="1">
        <f t="shared" ref="B73:B136" si="10">B66+1</f>
        <v>26</v>
      </c>
      <c r="C73" s="6" t="s">
        <v>15</v>
      </c>
      <c r="D73" s="58">
        <v>44349</v>
      </c>
      <c r="E73" s="7">
        <f t="shared" si="8"/>
        <v>147006</v>
      </c>
      <c r="F73" s="10">
        <v>21</v>
      </c>
      <c r="G73" s="10">
        <v>23</v>
      </c>
      <c r="H73" s="10">
        <v>22</v>
      </c>
      <c r="I73" s="10">
        <v>4.4000000000000004</v>
      </c>
      <c r="J73" s="9">
        <v>50</v>
      </c>
      <c r="K73" s="8">
        <v>24775</v>
      </c>
      <c r="L73" s="8">
        <v>24038</v>
      </c>
      <c r="M73" s="25">
        <v>15195</v>
      </c>
      <c r="N73" s="8">
        <v>19000</v>
      </c>
      <c r="O73" s="8">
        <v>8000</v>
      </c>
      <c r="P73" s="8">
        <v>27000</v>
      </c>
      <c r="Q73" s="10">
        <v>20</v>
      </c>
      <c r="R73" s="7">
        <v>25499</v>
      </c>
      <c r="S73" s="7">
        <v>62904</v>
      </c>
      <c r="T73" s="7">
        <v>4427</v>
      </c>
      <c r="U73" s="10">
        <v>487</v>
      </c>
      <c r="V73" s="7">
        <v>3995</v>
      </c>
      <c r="W73" s="7">
        <v>1980</v>
      </c>
      <c r="X73" s="7">
        <v>93317</v>
      </c>
      <c r="Y73" s="7">
        <v>99292</v>
      </c>
      <c r="Z73" s="10">
        <v>55.68</v>
      </c>
      <c r="AA73" s="11">
        <v>1975</v>
      </c>
      <c r="AB73" s="10">
        <v>10</v>
      </c>
      <c r="AC73" s="11">
        <v>13</v>
      </c>
      <c r="AD73" s="10"/>
      <c r="AE73" s="13">
        <v>67.542821381440206</v>
      </c>
      <c r="AF73" s="13">
        <f t="shared" si="9"/>
        <v>2.748446067120732</v>
      </c>
    </row>
    <row r="74" spans="1:237" x14ac:dyDescent="0.2">
      <c r="A74" s="1">
        <f>16*30</f>
        <v>480</v>
      </c>
      <c r="B74" s="1">
        <f t="shared" si="10"/>
        <v>26</v>
      </c>
      <c r="C74" s="6" t="s">
        <v>15</v>
      </c>
      <c r="D74" s="58">
        <v>44350</v>
      </c>
      <c r="E74" s="7">
        <f t="shared" si="8"/>
        <v>146986</v>
      </c>
      <c r="F74" s="10">
        <v>22</v>
      </c>
      <c r="G74" s="10">
        <v>25</v>
      </c>
      <c r="H74" s="10">
        <v>23.5</v>
      </c>
      <c r="I74" s="10">
        <v>11</v>
      </c>
      <c r="J74" s="9">
        <v>50</v>
      </c>
      <c r="K74" s="8">
        <v>33618</v>
      </c>
      <c r="L74" s="8">
        <v>28065</v>
      </c>
      <c r="M74" s="25">
        <v>15838</v>
      </c>
      <c r="N74" s="8">
        <v>18000</v>
      </c>
      <c r="O74" s="8">
        <v>8000</v>
      </c>
      <c r="P74" s="8">
        <v>26000</v>
      </c>
      <c r="Q74" s="10">
        <v>20</v>
      </c>
      <c r="R74" s="7">
        <v>27187</v>
      </c>
      <c r="S74" s="7">
        <v>63881</v>
      </c>
      <c r="T74" s="7">
        <v>3914</v>
      </c>
      <c r="U74" s="10">
        <v>210</v>
      </c>
      <c r="V74" s="7">
        <v>3626</v>
      </c>
      <c r="W74" s="7">
        <v>581</v>
      </c>
      <c r="X74" s="7">
        <v>95192</v>
      </c>
      <c r="Y74" s="7">
        <v>99399</v>
      </c>
      <c r="Z74" s="10">
        <v>64.989999999999995</v>
      </c>
      <c r="AA74" s="11">
        <v>1975</v>
      </c>
      <c r="AB74" s="10">
        <v>10</v>
      </c>
      <c r="AC74" s="11">
        <v>13</v>
      </c>
      <c r="AD74" s="10"/>
      <c r="AE74" s="13">
        <v>67.624807804824954</v>
      </c>
      <c r="AF74" s="13">
        <f t="shared" si="9"/>
        <v>2.4517251744996975</v>
      </c>
    </row>
    <row r="75" spans="1:237" x14ac:dyDescent="0.2">
      <c r="A75" s="1">
        <v>517</v>
      </c>
      <c r="B75" s="1">
        <f t="shared" si="10"/>
        <v>26</v>
      </c>
      <c r="C75" s="6" t="s">
        <v>15</v>
      </c>
      <c r="D75" s="58">
        <v>44351</v>
      </c>
      <c r="E75" s="7">
        <f t="shared" si="8"/>
        <v>146980</v>
      </c>
      <c r="F75" s="10">
        <v>22</v>
      </c>
      <c r="G75" s="10">
        <v>26</v>
      </c>
      <c r="H75" s="10">
        <v>24</v>
      </c>
      <c r="I75" s="10">
        <v>9.6</v>
      </c>
      <c r="J75" s="9">
        <v>51</v>
      </c>
      <c r="K75" s="8">
        <v>45845</v>
      </c>
      <c r="L75" s="8">
        <v>28052</v>
      </c>
      <c r="M75" s="25">
        <v>15767</v>
      </c>
      <c r="N75" s="8">
        <v>18000</v>
      </c>
      <c r="O75" s="8">
        <v>8000</v>
      </c>
      <c r="P75" s="8">
        <v>26000</v>
      </c>
      <c r="Q75" s="10">
        <v>6</v>
      </c>
      <c r="R75" s="7">
        <v>24157</v>
      </c>
      <c r="S75" s="7">
        <v>61373</v>
      </c>
      <c r="T75" s="7">
        <v>3840</v>
      </c>
      <c r="U75" s="10">
        <v>277</v>
      </c>
      <c r="V75" s="7">
        <v>4407</v>
      </c>
      <c r="W75" s="7">
        <v>1510</v>
      </c>
      <c r="X75" s="7">
        <v>89647</v>
      </c>
      <c r="Y75" s="7">
        <v>95564</v>
      </c>
      <c r="Z75" s="10">
        <v>55.6</v>
      </c>
      <c r="AA75" s="11">
        <v>1975</v>
      </c>
      <c r="AB75" s="10">
        <v>10</v>
      </c>
      <c r="AC75" s="11">
        <v>13</v>
      </c>
      <c r="AD75" s="10"/>
      <c r="AE75" s="13">
        <v>65.018369846237576</v>
      </c>
      <c r="AF75" s="13">
        <f t="shared" si="9"/>
        <v>2.9674264021037993</v>
      </c>
    </row>
    <row r="76" spans="1:237" x14ac:dyDescent="0.2">
      <c r="A76" s="1">
        <f>16*30</f>
        <v>480</v>
      </c>
      <c r="B76" s="1">
        <f t="shared" si="10"/>
        <v>26</v>
      </c>
      <c r="C76" s="6" t="s">
        <v>15</v>
      </c>
      <c r="D76" s="58">
        <v>44352</v>
      </c>
      <c r="E76" s="7">
        <f t="shared" si="8"/>
        <v>146961</v>
      </c>
      <c r="F76" s="10">
        <v>22</v>
      </c>
      <c r="G76" s="10">
        <v>26</v>
      </c>
      <c r="H76" s="10">
        <v>24</v>
      </c>
      <c r="I76" s="10">
        <v>10.5</v>
      </c>
      <c r="J76" s="9">
        <v>49</v>
      </c>
      <c r="K76" s="8">
        <v>58130</v>
      </c>
      <c r="L76" s="8">
        <v>0</v>
      </c>
      <c r="M76" s="25">
        <v>15375</v>
      </c>
      <c r="N76" s="8">
        <v>19000</v>
      </c>
      <c r="O76" s="8">
        <v>8000</v>
      </c>
      <c r="P76" s="8">
        <v>27000</v>
      </c>
      <c r="Q76" s="10">
        <v>19</v>
      </c>
      <c r="R76" s="7">
        <v>24867</v>
      </c>
      <c r="S76" s="7">
        <v>65074</v>
      </c>
      <c r="T76" s="7">
        <v>4387</v>
      </c>
      <c r="U76" s="10">
        <v>201</v>
      </c>
      <c r="V76" s="7">
        <v>6421</v>
      </c>
      <c r="W76" s="7">
        <v>1334</v>
      </c>
      <c r="X76" s="7">
        <v>94529</v>
      </c>
      <c r="Y76" s="7">
        <v>102284</v>
      </c>
      <c r="Z76" s="10">
        <v>56.63</v>
      </c>
      <c r="AA76" s="11">
        <v>1975</v>
      </c>
      <c r="AB76" s="10">
        <v>10</v>
      </c>
      <c r="AC76" s="11">
        <v>13</v>
      </c>
      <c r="AD76" s="10"/>
      <c r="AE76" s="13">
        <v>69.599417532542645</v>
      </c>
      <c r="AF76" s="13">
        <f t="shared" si="9"/>
        <v>2.6543663267781805</v>
      </c>
    </row>
    <row r="77" spans="1:237" x14ac:dyDescent="0.2">
      <c r="A77" s="1">
        <v>518</v>
      </c>
      <c r="B77" s="1">
        <f t="shared" si="10"/>
        <v>26</v>
      </c>
      <c r="C77" s="6" t="s">
        <v>15</v>
      </c>
      <c r="D77" s="58">
        <v>44353</v>
      </c>
      <c r="E77" s="7">
        <f t="shared" si="8"/>
        <v>146947</v>
      </c>
      <c r="F77" s="10">
        <v>23</v>
      </c>
      <c r="G77" s="10">
        <v>26</v>
      </c>
      <c r="H77" s="10">
        <v>24.5</v>
      </c>
      <c r="I77" s="10">
        <v>8</v>
      </c>
      <c r="J77" s="9">
        <v>49</v>
      </c>
      <c r="K77" s="8">
        <v>42755</v>
      </c>
      <c r="L77" s="8">
        <v>0</v>
      </c>
      <c r="M77" s="8">
        <v>15705</v>
      </c>
      <c r="N77" s="8">
        <v>19000</v>
      </c>
      <c r="O77" s="8">
        <v>8000</v>
      </c>
      <c r="P77" s="8">
        <v>27000</v>
      </c>
      <c r="Q77" s="10">
        <v>14</v>
      </c>
      <c r="R77" s="7">
        <v>25245</v>
      </c>
      <c r="S77" s="7">
        <v>62414</v>
      </c>
      <c r="T77" s="7">
        <v>4413</v>
      </c>
      <c r="U77" s="10">
        <v>213</v>
      </c>
      <c r="V77" s="7">
        <v>5205</v>
      </c>
      <c r="W77" s="7">
        <v>1006</v>
      </c>
      <c r="X77" s="7">
        <v>92285</v>
      </c>
      <c r="Y77" s="7">
        <v>98496</v>
      </c>
      <c r="Z77" s="10">
        <v>55.54</v>
      </c>
      <c r="AA77" s="11">
        <v>1975</v>
      </c>
      <c r="AB77" s="10">
        <v>10</v>
      </c>
      <c r="AC77" s="11">
        <v>13</v>
      </c>
      <c r="AD77" s="10"/>
      <c r="AE77" s="13">
        <v>67.028248279992113</v>
      </c>
      <c r="AF77" s="13">
        <f t="shared" si="9"/>
        <v>2.870869632970916</v>
      </c>
    </row>
    <row r="78" spans="1:237" x14ac:dyDescent="0.2">
      <c r="A78" s="1">
        <f>16*30</f>
        <v>480</v>
      </c>
      <c r="B78" s="1">
        <f t="shared" si="10"/>
        <v>26</v>
      </c>
      <c r="C78" s="6" t="s">
        <v>15</v>
      </c>
      <c r="D78" s="58">
        <v>44354</v>
      </c>
      <c r="E78" s="7">
        <f t="shared" si="8"/>
        <v>146933</v>
      </c>
      <c r="F78" s="10">
        <v>23</v>
      </c>
      <c r="G78" s="10">
        <v>27</v>
      </c>
      <c r="H78" s="10">
        <v>25</v>
      </c>
      <c r="I78" s="10">
        <v>9.8000000000000007</v>
      </c>
      <c r="J78" s="9">
        <v>51</v>
      </c>
      <c r="K78" s="8">
        <v>27050</v>
      </c>
      <c r="L78" s="8">
        <v>16031</v>
      </c>
      <c r="M78" s="8">
        <v>17651</v>
      </c>
      <c r="N78" s="8">
        <v>18000</v>
      </c>
      <c r="O78" s="8">
        <v>8000</v>
      </c>
      <c r="P78" s="8">
        <v>26000</v>
      </c>
      <c r="Q78" s="10">
        <v>14</v>
      </c>
      <c r="R78" s="7">
        <v>30386</v>
      </c>
      <c r="S78" s="7">
        <v>57821</v>
      </c>
      <c r="T78" s="7">
        <v>8508</v>
      </c>
      <c r="U78" s="10">
        <v>187</v>
      </c>
      <c r="V78" s="7">
        <v>12608</v>
      </c>
      <c r="W78" s="7">
        <v>1756</v>
      </c>
      <c r="X78" s="7">
        <v>96902</v>
      </c>
      <c r="Y78" s="7">
        <v>111266</v>
      </c>
      <c r="Z78" s="10">
        <v>64.709999999999994</v>
      </c>
      <c r="AA78" s="11">
        <v>1975</v>
      </c>
      <c r="AB78" s="10">
        <v>10</v>
      </c>
      <c r="AC78" s="11">
        <v>13</v>
      </c>
      <c r="AD78" s="10"/>
      <c r="AE78" s="13">
        <v>75.725670884008352</v>
      </c>
      <c r="AF78" s="13">
        <f t="shared" si="9"/>
        <v>2.4515199942017967</v>
      </c>
    </row>
    <row r="79" spans="1:237" x14ac:dyDescent="0.2">
      <c r="A79" s="1">
        <v>519</v>
      </c>
      <c r="B79" s="1">
        <f t="shared" si="10"/>
        <v>27</v>
      </c>
      <c r="C79" s="6" t="s">
        <v>15</v>
      </c>
      <c r="D79" s="58">
        <v>44355</v>
      </c>
      <c r="E79" s="7">
        <f t="shared" si="8"/>
        <v>146911</v>
      </c>
      <c r="F79" s="10">
        <v>23</v>
      </c>
      <c r="G79" s="10">
        <v>28</v>
      </c>
      <c r="H79" s="10">
        <v>25.5</v>
      </c>
      <c r="I79" s="10">
        <v>10.3</v>
      </c>
      <c r="J79" s="9">
        <v>51</v>
      </c>
      <c r="K79" s="8">
        <v>25430</v>
      </c>
      <c r="L79" s="8">
        <v>44067</v>
      </c>
      <c r="M79" s="8">
        <v>18012</v>
      </c>
      <c r="N79" s="8">
        <v>19000</v>
      </c>
      <c r="O79" s="8">
        <v>8000</v>
      </c>
      <c r="P79" s="8">
        <v>27000</v>
      </c>
      <c r="Q79" s="10">
        <v>22</v>
      </c>
      <c r="R79" s="7">
        <v>19031</v>
      </c>
      <c r="S79" s="7">
        <v>66846</v>
      </c>
      <c r="T79" s="7">
        <v>3448</v>
      </c>
      <c r="U79" s="10">
        <v>136</v>
      </c>
      <c r="V79" s="7">
        <v>8377</v>
      </c>
      <c r="W79" s="7">
        <v>1454</v>
      </c>
      <c r="X79" s="7">
        <v>89461</v>
      </c>
      <c r="Y79" s="7">
        <v>99292</v>
      </c>
      <c r="Z79" s="10">
        <v>54.95</v>
      </c>
      <c r="AA79" s="11">
        <v>1975</v>
      </c>
      <c r="AB79" s="10">
        <v>10</v>
      </c>
      <c r="AC79" s="11">
        <v>13</v>
      </c>
      <c r="AD79" s="10"/>
      <c r="AE79" s="13">
        <v>67.586497947737072</v>
      </c>
      <c r="AF79" s="13">
        <f t="shared" si="9"/>
        <v>3.3012619244157642</v>
      </c>
    </row>
    <row r="80" spans="1:237" x14ac:dyDescent="0.2">
      <c r="A80" s="1">
        <f>16*30</f>
        <v>480</v>
      </c>
      <c r="B80" s="1">
        <f t="shared" si="10"/>
        <v>27</v>
      </c>
      <c r="C80" s="6" t="s">
        <v>15</v>
      </c>
      <c r="D80" s="58">
        <v>44356</v>
      </c>
      <c r="E80" s="7">
        <v>146895</v>
      </c>
      <c r="F80" s="7">
        <v>18</v>
      </c>
      <c r="G80" s="7">
        <v>26</v>
      </c>
      <c r="H80" s="7">
        <v>22</v>
      </c>
      <c r="I80" s="7">
        <v>10</v>
      </c>
      <c r="J80" s="9">
        <v>56</v>
      </c>
      <c r="K80" s="7">
        <v>51485</v>
      </c>
      <c r="L80" s="7">
        <v>16021</v>
      </c>
      <c r="M80" s="7">
        <v>18001</v>
      </c>
      <c r="N80" s="7">
        <v>18000</v>
      </c>
      <c r="O80" s="7">
        <v>8000</v>
      </c>
      <c r="P80" s="7">
        <v>26000</v>
      </c>
      <c r="Q80" s="7">
        <v>16</v>
      </c>
      <c r="R80" s="7">
        <v>14081</v>
      </c>
      <c r="S80" s="7">
        <v>77845</v>
      </c>
      <c r="T80" s="7">
        <v>4429</v>
      </c>
      <c r="U80" s="7">
        <v>210</v>
      </c>
      <c r="V80" s="7">
        <v>6417</v>
      </c>
      <c r="W80" s="7">
        <v>1400</v>
      </c>
      <c r="X80" s="7">
        <v>96565</v>
      </c>
      <c r="Y80" s="7">
        <v>104382</v>
      </c>
      <c r="Z80" s="7">
        <v>55.14</v>
      </c>
      <c r="AA80" s="11">
        <v>1975</v>
      </c>
      <c r="AB80" s="7">
        <v>10</v>
      </c>
      <c r="AC80" s="11">
        <v>13</v>
      </c>
      <c r="AD80" s="10"/>
      <c r="AE80" s="13">
        <v>71.058919636475039</v>
      </c>
      <c r="AF80" s="13">
        <v>3.1294611370235077</v>
      </c>
    </row>
    <row r="81" spans="1:32" x14ac:dyDescent="0.2">
      <c r="A81" s="1">
        <v>520</v>
      </c>
      <c r="B81" s="1">
        <f t="shared" si="10"/>
        <v>27</v>
      </c>
      <c r="C81" s="6" t="s">
        <v>15</v>
      </c>
      <c r="D81" s="58">
        <v>44357</v>
      </c>
      <c r="E81" s="7">
        <v>146877</v>
      </c>
      <c r="F81" s="7">
        <v>24</v>
      </c>
      <c r="G81" s="7">
        <v>30</v>
      </c>
      <c r="H81" s="7">
        <v>27</v>
      </c>
      <c r="I81" s="7">
        <v>16.600000000000001</v>
      </c>
      <c r="J81" s="9">
        <v>55</v>
      </c>
      <c r="K81" s="7">
        <v>49505</v>
      </c>
      <c r="L81" s="7">
        <v>24068</v>
      </c>
      <c r="M81" s="7">
        <v>17788</v>
      </c>
      <c r="N81" s="7">
        <v>20000</v>
      </c>
      <c r="O81" s="7">
        <v>9000</v>
      </c>
      <c r="P81" s="7">
        <v>29000</v>
      </c>
      <c r="Q81" s="7">
        <v>18</v>
      </c>
      <c r="R81" s="7">
        <v>21313</v>
      </c>
      <c r="S81" s="7">
        <v>65739</v>
      </c>
      <c r="T81" s="7">
        <v>5340</v>
      </c>
      <c r="U81" s="7">
        <v>346</v>
      </c>
      <c r="V81" s="7">
        <v>6948</v>
      </c>
      <c r="W81" s="7">
        <v>1061</v>
      </c>
      <c r="X81" s="7">
        <v>92738</v>
      </c>
      <c r="Y81" s="7">
        <v>100747</v>
      </c>
      <c r="Z81" s="7">
        <v>55.55</v>
      </c>
      <c r="AA81" s="11">
        <v>1975</v>
      </c>
      <c r="AB81" s="7">
        <v>10</v>
      </c>
      <c r="AC81" s="11">
        <v>13</v>
      </c>
      <c r="AD81" s="10"/>
      <c r="AE81" s="13">
        <v>68.592768098476952</v>
      </c>
      <c r="AF81" s="13">
        <v>3.178417437761524</v>
      </c>
    </row>
    <row r="82" spans="1:32" x14ac:dyDescent="0.2">
      <c r="A82" s="1">
        <f>16*30</f>
        <v>480</v>
      </c>
      <c r="B82" s="1">
        <f t="shared" si="10"/>
        <v>27</v>
      </c>
      <c r="C82" s="6" t="s">
        <v>15</v>
      </c>
      <c r="D82" s="58">
        <v>44358</v>
      </c>
      <c r="E82" s="7">
        <v>146861</v>
      </c>
      <c r="F82" s="7">
        <v>24</v>
      </c>
      <c r="G82" s="7">
        <v>30</v>
      </c>
      <c r="H82" s="7">
        <v>27</v>
      </c>
      <c r="I82" s="7">
        <v>18.3</v>
      </c>
      <c r="J82" s="9">
        <v>55</v>
      </c>
      <c r="K82" s="7">
        <v>55785</v>
      </c>
      <c r="L82" s="7">
        <v>20056</v>
      </c>
      <c r="M82" s="7">
        <v>16381</v>
      </c>
      <c r="N82" s="7">
        <v>20000</v>
      </c>
      <c r="O82" s="7">
        <v>9000</v>
      </c>
      <c r="P82" s="7">
        <v>29000</v>
      </c>
      <c r="Q82" s="7">
        <v>16</v>
      </c>
      <c r="R82" s="7">
        <v>14013</v>
      </c>
      <c r="S82" s="7">
        <v>76808</v>
      </c>
      <c r="T82" s="7">
        <v>5285</v>
      </c>
      <c r="U82" s="7">
        <v>193</v>
      </c>
      <c r="V82" s="7">
        <v>6852</v>
      </c>
      <c r="W82" s="7">
        <v>1181</v>
      </c>
      <c r="X82" s="7">
        <v>96299</v>
      </c>
      <c r="Y82" s="7">
        <v>104332</v>
      </c>
      <c r="Z82" s="7">
        <v>55.28</v>
      </c>
      <c r="AA82" s="11">
        <v>1975</v>
      </c>
      <c r="AB82" s="7">
        <v>10</v>
      </c>
      <c r="AC82" s="11">
        <v>13</v>
      </c>
      <c r="AD82" s="10"/>
      <c r="AE82" s="13">
        <v>71.041324790107652</v>
      </c>
      <c r="AF82" s="13">
        <v>2.8402387169579382</v>
      </c>
    </row>
    <row r="83" spans="1:32" x14ac:dyDescent="0.2">
      <c r="A83" s="1">
        <v>521</v>
      </c>
      <c r="B83" s="1">
        <f t="shared" si="10"/>
        <v>27</v>
      </c>
      <c r="C83" s="6" t="s">
        <v>15</v>
      </c>
      <c r="D83" s="58">
        <v>44359</v>
      </c>
      <c r="E83" s="7">
        <v>146846</v>
      </c>
      <c r="F83" s="7">
        <v>23</v>
      </c>
      <c r="G83" s="7">
        <v>30</v>
      </c>
      <c r="H83" s="7">
        <v>26.5</v>
      </c>
      <c r="I83" s="7">
        <v>19.600000000000001</v>
      </c>
      <c r="J83" s="9">
        <v>57</v>
      </c>
      <c r="K83" s="7">
        <v>59460</v>
      </c>
      <c r="L83" s="7">
        <v>0</v>
      </c>
      <c r="M83" s="7">
        <v>13035</v>
      </c>
      <c r="N83" s="7">
        <v>19000</v>
      </c>
      <c r="O83" s="7">
        <v>8000</v>
      </c>
      <c r="P83" s="7">
        <v>27000</v>
      </c>
      <c r="Q83" s="7">
        <v>15</v>
      </c>
      <c r="R83" s="7">
        <v>14410</v>
      </c>
      <c r="S83" s="7">
        <v>74176</v>
      </c>
      <c r="T83" s="7">
        <v>5113</v>
      </c>
      <c r="U83" s="7">
        <v>143</v>
      </c>
      <c r="V83" s="7">
        <v>9282</v>
      </c>
      <c r="W83" s="7">
        <v>1745</v>
      </c>
      <c r="X83" s="7">
        <v>93842</v>
      </c>
      <c r="Y83" s="7">
        <v>104869</v>
      </c>
      <c r="Z83" s="7">
        <v>55.81</v>
      </c>
      <c r="AA83" s="11">
        <v>1975</v>
      </c>
      <c r="AB83" s="7">
        <v>10</v>
      </c>
      <c r="AC83" s="11">
        <v>13</v>
      </c>
      <c r="AD83" s="10"/>
      <c r="AE83" s="13">
        <v>71.414270732604223</v>
      </c>
      <c r="AF83" s="13">
        <v>2.2271624012257956</v>
      </c>
    </row>
    <row r="84" spans="1:32" x14ac:dyDescent="0.2">
      <c r="A84" s="1">
        <f>16*30</f>
        <v>480</v>
      </c>
      <c r="B84" s="1">
        <f t="shared" si="10"/>
        <v>27</v>
      </c>
      <c r="C84" s="6" t="s">
        <v>15</v>
      </c>
      <c r="D84" s="58">
        <v>44360</v>
      </c>
      <c r="E84" s="7">
        <v>146822</v>
      </c>
      <c r="F84" s="7">
        <v>23</v>
      </c>
      <c r="G84" s="7">
        <v>30</v>
      </c>
      <c r="H84" s="7">
        <v>26.5</v>
      </c>
      <c r="I84" s="7">
        <v>25.2</v>
      </c>
      <c r="J84" s="9">
        <v>58</v>
      </c>
      <c r="K84" s="7">
        <v>46425</v>
      </c>
      <c r="L84" s="7">
        <v>0</v>
      </c>
      <c r="M84" s="7">
        <v>14015</v>
      </c>
      <c r="N84" s="7">
        <v>19000</v>
      </c>
      <c r="O84" s="7">
        <v>8000</v>
      </c>
      <c r="P84" s="7">
        <v>27000</v>
      </c>
      <c r="Q84" s="7">
        <v>24</v>
      </c>
      <c r="R84" s="7">
        <v>17524</v>
      </c>
      <c r="S84" s="7">
        <v>74904</v>
      </c>
      <c r="T84" s="7">
        <v>8906</v>
      </c>
      <c r="U84" s="7">
        <v>173</v>
      </c>
      <c r="V84" s="7">
        <v>10581</v>
      </c>
      <c r="W84" s="7">
        <v>1745</v>
      </c>
      <c r="X84" s="7">
        <v>101507</v>
      </c>
      <c r="Y84" s="7">
        <v>113833</v>
      </c>
      <c r="Z84" s="7">
        <v>55.09</v>
      </c>
      <c r="AA84" s="11">
        <v>1975</v>
      </c>
      <c r="AB84" s="7">
        <v>10</v>
      </c>
      <c r="AC84" s="11">
        <v>13</v>
      </c>
      <c r="AD84" s="10"/>
      <c r="AE84" s="13">
        <v>77.531296399722123</v>
      </c>
      <c r="AF84" s="13">
        <v>2.0785959729866845</v>
      </c>
    </row>
    <row r="85" spans="1:32" x14ac:dyDescent="0.2">
      <c r="A85" s="1">
        <v>522</v>
      </c>
      <c r="B85" s="1">
        <f t="shared" si="10"/>
        <v>27</v>
      </c>
      <c r="C85" s="6" t="s">
        <v>15</v>
      </c>
      <c r="D85" s="58">
        <v>44361</v>
      </c>
      <c r="E85" s="7">
        <v>146808</v>
      </c>
      <c r="F85" s="7">
        <v>24</v>
      </c>
      <c r="G85" s="7">
        <v>30</v>
      </c>
      <c r="H85" s="7">
        <v>27</v>
      </c>
      <c r="I85" s="7">
        <v>31.1</v>
      </c>
      <c r="J85" s="9">
        <v>59</v>
      </c>
      <c r="K85" s="7">
        <v>32410</v>
      </c>
      <c r="L85" s="7">
        <v>16043</v>
      </c>
      <c r="M85" s="7">
        <v>14103</v>
      </c>
      <c r="N85" s="7">
        <v>19500</v>
      </c>
      <c r="O85" s="7">
        <v>8000</v>
      </c>
      <c r="P85" s="7">
        <v>27500</v>
      </c>
      <c r="Q85" s="7">
        <v>14</v>
      </c>
      <c r="R85" s="7">
        <v>16606</v>
      </c>
      <c r="S85" s="7">
        <v>71539</v>
      </c>
      <c r="T85" s="7">
        <v>9702</v>
      </c>
      <c r="U85" s="7">
        <v>198</v>
      </c>
      <c r="V85" s="7">
        <v>8158</v>
      </c>
      <c r="W85" s="7">
        <v>1927</v>
      </c>
      <c r="X85" s="7">
        <v>98045</v>
      </c>
      <c r="Y85" s="7">
        <v>108130</v>
      </c>
      <c r="Z85" s="7">
        <v>55.54</v>
      </c>
      <c r="AA85" s="11">
        <v>1975</v>
      </c>
      <c r="AB85" s="7">
        <v>10</v>
      </c>
      <c r="AC85" s="11">
        <v>13</v>
      </c>
      <c r="AD85" s="10"/>
      <c r="AE85" s="13">
        <v>73.654024303852651</v>
      </c>
      <c r="AF85" s="13">
        <v>2.3483316288516392</v>
      </c>
    </row>
    <row r="86" spans="1:32" x14ac:dyDescent="0.2">
      <c r="A86" s="1">
        <f>16*30</f>
        <v>480</v>
      </c>
      <c r="B86" s="1">
        <f t="shared" si="10"/>
        <v>28</v>
      </c>
      <c r="C86" s="6" t="s">
        <v>15</v>
      </c>
      <c r="D86" s="58">
        <v>44362</v>
      </c>
      <c r="E86" s="7">
        <v>146788</v>
      </c>
      <c r="F86" s="7">
        <v>23</v>
      </c>
      <c r="G86" s="7">
        <v>30</v>
      </c>
      <c r="H86" s="7">
        <v>26.5</v>
      </c>
      <c r="I86" s="7">
        <v>25.4</v>
      </c>
      <c r="J86" s="9">
        <v>58</v>
      </c>
      <c r="K86" s="7">
        <v>34350</v>
      </c>
      <c r="L86" s="7">
        <v>40095</v>
      </c>
      <c r="M86" s="7">
        <v>14890</v>
      </c>
      <c r="N86" s="7">
        <v>19500</v>
      </c>
      <c r="O86" s="7">
        <v>8000</v>
      </c>
      <c r="P86" s="7">
        <v>27500</v>
      </c>
      <c r="Q86" s="7">
        <v>20</v>
      </c>
      <c r="R86" s="7">
        <v>17684</v>
      </c>
      <c r="S86" s="7">
        <v>73059</v>
      </c>
      <c r="T86" s="7">
        <v>8821</v>
      </c>
      <c r="U86" s="7">
        <v>146</v>
      </c>
      <c r="V86" s="7">
        <v>8914</v>
      </c>
      <c r="W86" s="7">
        <v>2109</v>
      </c>
      <c r="X86" s="7">
        <v>99710</v>
      </c>
      <c r="Y86" s="7">
        <v>110733</v>
      </c>
      <c r="Z86" s="7">
        <v>55.37</v>
      </c>
      <c r="AA86" s="11">
        <v>1975</v>
      </c>
      <c r="AB86" s="7">
        <v>10</v>
      </c>
      <c r="AC86" s="11">
        <v>13</v>
      </c>
      <c r="AD86" s="10"/>
      <c r="AE86" s="13">
        <v>75.437365452216795</v>
      </c>
      <c r="AF86" s="13">
        <v>2.4285279613459765</v>
      </c>
    </row>
    <row r="87" spans="1:32" x14ac:dyDescent="0.2">
      <c r="A87" s="1">
        <v>523</v>
      </c>
      <c r="B87" s="1">
        <f t="shared" si="10"/>
        <v>28</v>
      </c>
      <c r="C87" s="6" t="s">
        <v>15</v>
      </c>
      <c r="D87" s="58">
        <v>44363</v>
      </c>
      <c r="E87" s="7">
        <v>146753</v>
      </c>
      <c r="F87" s="7">
        <v>24</v>
      </c>
      <c r="G87" s="7">
        <v>31.5</v>
      </c>
      <c r="H87" s="7">
        <v>27.75</v>
      </c>
      <c r="I87" s="7">
        <v>33.9</v>
      </c>
      <c r="J87" s="9">
        <v>59</v>
      </c>
      <c r="K87" s="7">
        <v>59555</v>
      </c>
      <c r="L87" s="7">
        <v>24040</v>
      </c>
      <c r="M87" s="7">
        <v>19925</v>
      </c>
      <c r="N87" s="7">
        <v>19500</v>
      </c>
      <c r="O87" s="7">
        <v>8000</v>
      </c>
      <c r="P87" s="7">
        <v>27500</v>
      </c>
      <c r="Q87" s="7">
        <v>35</v>
      </c>
      <c r="R87" s="7">
        <v>18584</v>
      </c>
      <c r="S87" s="7">
        <v>80628</v>
      </c>
      <c r="T87" s="7">
        <v>9076</v>
      </c>
      <c r="U87" s="7">
        <v>165</v>
      </c>
      <c r="V87" s="7">
        <v>6693</v>
      </c>
      <c r="W87" s="7">
        <v>1254</v>
      </c>
      <c r="X87" s="7">
        <v>108453</v>
      </c>
      <c r="Y87" s="7">
        <v>116400</v>
      </c>
      <c r="Z87" s="7">
        <v>56.95</v>
      </c>
      <c r="AA87" s="11">
        <v>1975</v>
      </c>
      <c r="AB87" s="7">
        <v>10</v>
      </c>
      <c r="AC87" s="11">
        <v>13</v>
      </c>
      <c r="AD87" s="10"/>
      <c r="AE87" s="13">
        <v>79.316947524071054</v>
      </c>
      <c r="AF87" s="13">
        <v>3.0057414564533307</v>
      </c>
    </row>
    <row r="88" spans="1:32" x14ac:dyDescent="0.2">
      <c r="A88" s="1">
        <f>16*30</f>
        <v>480</v>
      </c>
      <c r="B88" s="1">
        <f t="shared" si="10"/>
        <v>28</v>
      </c>
      <c r="C88" s="6" t="s">
        <v>15</v>
      </c>
      <c r="D88" s="58">
        <v>44364</v>
      </c>
      <c r="E88" s="7">
        <v>146736</v>
      </c>
      <c r="F88" s="7">
        <v>25</v>
      </c>
      <c r="G88" s="7">
        <v>32</v>
      </c>
      <c r="H88" s="7">
        <v>28.5</v>
      </c>
      <c r="I88" s="7">
        <v>36.700000000000003</v>
      </c>
      <c r="J88" s="9">
        <v>60</v>
      </c>
      <c r="K88" s="7">
        <v>63670</v>
      </c>
      <c r="L88" s="7">
        <v>0</v>
      </c>
      <c r="M88" s="7">
        <v>14015</v>
      </c>
      <c r="N88" s="7">
        <v>20000</v>
      </c>
      <c r="O88" s="7">
        <v>8000</v>
      </c>
      <c r="P88" s="7">
        <v>28000</v>
      </c>
      <c r="Q88" s="7">
        <v>17</v>
      </c>
      <c r="R88" s="7">
        <v>15927</v>
      </c>
      <c r="S88" s="7">
        <v>75214</v>
      </c>
      <c r="T88" s="7">
        <v>11566</v>
      </c>
      <c r="U88" s="7">
        <v>180</v>
      </c>
      <c r="V88" s="7">
        <v>5267</v>
      </c>
      <c r="W88" s="7">
        <v>2981</v>
      </c>
      <c r="X88" s="7">
        <v>102887</v>
      </c>
      <c r="Y88" s="7">
        <v>111135</v>
      </c>
      <c r="Z88" s="7">
        <v>54.09</v>
      </c>
      <c r="AA88" s="11">
        <v>1975</v>
      </c>
      <c r="AB88" s="7">
        <v>10</v>
      </c>
      <c r="AC88" s="11">
        <v>13</v>
      </c>
      <c r="AD88" s="10"/>
      <c r="AE88" s="13">
        <v>75.7380601897285</v>
      </c>
      <c r="AF88" s="13">
        <v>2.3314454946263092</v>
      </c>
    </row>
    <row r="89" spans="1:32" x14ac:dyDescent="0.2">
      <c r="A89" s="1">
        <v>524</v>
      </c>
      <c r="B89" s="1">
        <f t="shared" si="10"/>
        <v>28</v>
      </c>
      <c r="C89" s="6" t="s">
        <v>15</v>
      </c>
      <c r="D89" s="58">
        <v>44365</v>
      </c>
      <c r="E89" s="7">
        <v>146721</v>
      </c>
      <c r="F89" s="7">
        <v>26</v>
      </c>
      <c r="G89" s="7">
        <v>32</v>
      </c>
      <c r="H89" s="7">
        <v>29</v>
      </c>
      <c r="I89" s="7">
        <v>37.799999999999997</v>
      </c>
      <c r="J89" s="9">
        <v>57</v>
      </c>
      <c r="K89" s="7">
        <v>49655</v>
      </c>
      <c r="L89" s="7">
        <v>0</v>
      </c>
      <c r="M89" s="7">
        <v>17325</v>
      </c>
      <c r="N89" s="7">
        <v>20000</v>
      </c>
      <c r="O89" s="7">
        <v>8000</v>
      </c>
      <c r="P89" s="7">
        <v>28000</v>
      </c>
      <c r="Q89" s="7">
        <v>15</v>
      </c>
      <c r="R89" s="7">
        <v>13800</v>
      </c>
      <c r="S89" s="7">
        <v>76062</v>
      </c>
      <c r="T89" s="7">
        <v>7288</v>
      </c>
      <c r="U89" s="7">
        <v>173</v>
      </c>
      <c r="V89" s="7">
        <v>4740</v>
      </c>
      <c r="W89" s="7">
        <v>1214</v>
      </c>
      <c r="X89" s="7">
        <v>97323</v>
      </c>
      <c r="Y89" s="7">
        <v>103277</v>
      </c>
      <c r="Z89" s="7">
        <v>56.06</v>
      </c>
      <c r="AA89" s="11">
        <v>1975</v>
      </c>
      <c r="AB89" s="7">
        <v>10</v>
      </c>
      <c r="AC89" s="11">
        <v>13</v>
      </c>
      <c r="AD89" s="10"/>
      <c r="AE89" s="13">
        <v>70.390060045937531</v>
      </c>
      <c r="AF89" s="13">
        <v>2.9923785698217054</v>
      </c>
    </row>
    <row r="90" spans="1:32" x14ac:dyDescent="0.2">
      <c r="A90" s="1">
        <f>16*30</f>
        <v>480</v>
      </c>
      <c r="B90" s="1">
        <f t="shared" si="10"/>
        <v>28</v>
      </c>
      <c r="C90" s="6" t="s">
        <v>15</v>
      </c>
      <c r="D90" s="58">
        <v>44366</v>
      </c>
      <c r="E90" s="7">
        <v>146697</v>
      </c>
      <c r="F90" s="7">
        <v>26</v>
      </c>
      <c r="G90" s="7">
        <v>32</v>
      </c>
      <c r="H90" s="7">
        <v>29</v>
      </c>
      <c r="I90" s="7">
        <v>39.1</v>
      </c>
      <c r="J90" s="9">
        <v>59</v>
      </c>
      <c r="K90" s="7">
        <v>32330</v>
      </c>
      <c r="L90" s="7">
        <v>44115</v>
      </c>
      <c r="M90" s="7">
        <v>17330</v>
      </c>
      <c r="N90" s="7">
        <v>20000</v>
      </c>
      <c r="O90" s="7">
        <v>8500</v>
      </c>
      <c r="P90" s="7">
        <v>28500</v>
      </c>
      <c r="Q90" s="7">
        <v>24</v>
      </c>
      <c r="R90" s="7">
        <v>24707</v>
      </c>
      <c r="S90" s="7">
        <v>84432</v>
      </c>
      <c r="T90" s="7">
        <v>8256</v>
      </c>
      <c r="U90" s="7">
        <v>227</v>
      </c>
      <c r="V90" s="7">
        <v>6836</v>
      </c>
      <c r="W90" s="7">
        <v>1236</v>
      </c>
      <c r="X90" s="7">
        <v>117622</v>
      </c>
      <c r="Y90" s="7">
        <v>125694</v>
      </c>
      <c r="Z90" s="7">
        <v>55.28</v>
      </c>
      <c r="AA90" s="11">
        <v>1975</v>
      </c>
      <c r="AB90" s="7">
        <v>10</v>
      </c>
      <c r="AC90" s="11">
        <v>13</v>
      </c>
      <c r="AD90" s="10"/>
      <c r="AE90" s="13">
        <v>85.682733798237194</v>
      </c>
      <c r="AF90" s="13">
        <v>2.4733878663403184</v>
      </c>
    </row>
    <row r="91" spans="1:32" x14ac:dyDescent="0.2">
      <c r="A91" s="1">
        <v>525</v>
      </c>
      <c r="B91" s="1">
        <f t="shared" si="10"/>
        <v>28</v>
      </c>
      <c r="C91" s="6" t="s">
        <v>15</v>
      </c>
      <c r="D91" s="58">
        <v>44367</v>
      </c>
      <c r="E91" s="7">
        <v>146673</v>
      </c>
      <c r="F91" s="7">
        <v>27</v>
      </c>
      <c r="G91" s="7">
        <v>34</v>
      </c>
      <c r="H91" s="7">
        <v>30.5</v>
      </c>
      <c r="I91" s="7">
        <v>39.9</v>
      </c>
      <c r="J91" s="9">
        <v>59</v>
      </c>
      <c r="K91" s="7">
        <v>59115</v>
      </c>
      <c r="L91" s="7">
        <v>0</v>
      </c>
      <c r="M91" s="7">
        <v>17205</v>
      </c>
      <c r="N91" s="7">
        <v>20000</v>
      </c>
      <c r="O91" s="7">
        <v>8500</v>
      </c>
      <c r="P91" s="7">
        <v>28500</v>
      </c>
      <c r="Q91" s="7">
        <v>24</v>
      </c>
      <c r="R91" s="7">
        <v>23027</v>
      </c>
      <c r="S91" s="7">
        <v>77798</v>
      </c>
      <c r="T91" s="7">
        <v>14933</v>
      </c>
      <c r="U91" s="7">
        <v>230</v>
      </c>
      <c r="V91" s="7">
        <v>3995</v>
      </c>
      <c r="W91" s="7">
        <v>1927</v>
      </c>
      <c r="X91" s="7">
        <v>115988</v>
      </c>
      <c r="Y91" s="7">
        <v>121910</v>
      </c>
      <c r="Z91" s="7">
        <v>55.31</v>
      </c>
      <c r="AA91" s="11">
        <v>1975</v>
      </c>
      <c r="AB91" s="7">
        <v>10</v>
      </c>
      <c r="AC91" s="11">
        <v>13</v>
      </c>
      <c r="AD91" s="10"/>
      <c r="AE91" s="13">
        <v>83.116865408084649</v>
      </c>
      <c r="AF91" s="13">
        <v>2.5515946754855787</v>
      </c>
    </row>
    <row r="92" spans="1:32" x14ac:dyDescent="0.2">
      <c r="A92" s="1">
        <f>16*30</f>
        <v>480</v>
      </c>
      <c r="B92" s="1">
        <f t="shared" si="10"/>
        <v>28</v>
      </c>
      <c r="C92" s="6" t="s">
        <v>15</v>
      </c>
      <c r="D92" s="58">
        <v>44368</v>
      </c>
      <c r="E92" s="7">
        <v>146659</v>
      </c>
      <c r="F92" s="7">
        <v>27</v>
      </c>
      <c r="G92" s="7">
        <v>34</v>
      </c>
      <c r="H92" s="7">
        <v>30.5</v>
      </c>
      <c r="I92" s="7">
        <v>38.700000000000003</v>
      </c>
      <c r="J92" s="9">
        <v>60</v>
      </c>
      <c r="K92" s="7">
        <v>41910</v>
      </c>
      <c r="L92" s="7">
        <v>24069</v>
      </c>
      <c r="M92" s="7">
        <v>17400</v>
      </c>
      <c r="N92" s="7">
        <v>20000</v>
      </c>
      <c r="O92" s="7">
        <v>8000</v>
      </c>
      <c r="P92" s="7">
        <v>28000</v>
      </c>
      <c r="Q92" s="7">
        <v>14</v>
      </c>
      <c r="R92" s="7">
        <v>21511</v>
      </c>
      <c r="S92" s="7">
        <v>70507</v>
      </c>
      <c r="T92" s="7">
        <v>13086</v>
      </c>
      <c r="U92" s="7">
        <v>217</v>
      </c>
      <c r="V92" s="7">
        <v>5464</v>
      </c>
      <c r="W92" s="7">
        <v>1836</v>
      </c>
      <c r="X92" s="7">
        <v>105321</v>
      </c>
      <c r="Y92" s="7">
        <v>112621</v>
      </c>
      <c r="Z92" s="7">
        <v>55.21</v>
      </c>
      <c r="AA92" s="11">
        <v>1975</v>
      </c>
      <c r="AB92" s="7">
        <v>10</v>
      </c>
      <c r="AC92" s="11">
        <v>13</v>
      </c>
      <c r="AD92" s="10"/>
      <c r="AE92" s="13">
        <v>76.791059532657385</v>
      </c>
      <c r="AF92" s="13">
        <v>2.7984150118329292</v>
      </c>
    </row>
    <row r="93" spans="1:32" x14ac:dyDescent="0.2">
      <c r="A93" s="1">
        <v>526</v>
      </c>
      <c r="B93" s="1">
        <f t="shared" si="10"/>
        <v>29</v>
      </c>
      <c r="C93" s="6" t="s">
        <v>15</v>
      </c>
      <c r="D93" s="58">
        <v>44369</v>
      </c>
      <c r="E93" s="7">
        <v>146631</v>
      </c>
      <c r="F93" s="7">
        <v>27</v>
      </c>
      <c r="G93" s="7">
        <v>35</v>
      </c>
      <c r="H93" s="7">
        <v>31</v>
      </c>
      <c r="I93" s="7">
        <v>36</v>
      </c>
      <c r="J93" s="9">
        <v>60</v>
      </c>
      <c r="K93" s="7">
        <v>48579</v>
      </c>
      <c r="L93" s="7">
        <v>24066</v>
      </c>
      <c r="M93" s="7">
        <v>17475</v>
      </c>
      <c r="N93" s="7">
        <v>20000</v>
      </c>
      <c r="O93" s="7">
        <v>8500</v>
      </c>
      <c r="P93" s="7">
        <v>28500</v>
      </c>
      <c r="Q93" s="7">
        <v>28</v>
      </c>
      <c r="R93" s="7">
        <v>19982</v>
      </c>
      <c r="S93" s="7">
        <v>70006</v>
      </c>
      <c r="T93" s="7">
        <v>15834</v>
      </c>
      <c r="U93" s="7">
        <v>420</v>
      </c>
      <c r="V93" s="7">
        <v>6023</v>
      </c>
      <c r="W93" s="7">
        <v>5127</v>
      </c>
      <c r="X93" s="7">
        <v>106242</v>
      </c>
      <c r="Y93" s="7">
        <v>117392</v>
      </c>
      <c r="Z93" s="7">
        <v>55.7</v>
      </c>
      <c r="AA93" s="11">
        <v>1975</v>
      </c>
      <c r="AB93" s="7">
        <v>10</v>
      </c>
      <c r="AC93" s="11">
        <v>13</v>
      </c>
      <c r="AD93" s="10"/>
      <c r="AE93" s="13">
        <v>80.059469007235847</v>
      </c>
      <c r="AF93" s="13">
        <v>2.6725355291996564</v>
      </c>
    </row>
    <row r="94" spans="1:32" x14ac:dyDescent="0.2">
      <c r="A94" s="1">
        <f>16*30</f>
        <v>480</v>
      </c>
      <c r="B94" s="1">
        <f t="shared" si="10"/>
        <v>29</v>
      </c>
      <c r="C94" s="6" t="s">
        <v>15</v>
      </c>
      <c r="D94" s="58">
        <v>44370</v>
      </c>
      <c r="E94" s="7">
        <v>146613</v>
      </c>
      <c r="F94" s="10">
        <v>27</v>
      </c>
      <c r="G94" s="10">
        <v>35</v>
      </c>
      <c r="H94" s="10">
        <v>31</v>
      </c>
      <c r="I94" s="10">
        <v>39.1</v>
      </c>
      <c r="J94" s="9">
        <v>61</v>
      </c>
      <c r="K94" s="7">
        <v>55170</v>
      </c>
      <c r="L94" s="7">
        <v>16058</v>
      </c>
      <c r="M94" s="7">
        <v>17405</v>
      </c>
      <c r="N94" s="7">
        <v>20000</v>
      </c>
      <c r="O94" s="7">
        <v>8500</v>
      </c>
      <c r="P94" s="7">
        <v>28500</v>
      </c>
      <c r="Q94" s="10">
        <v>18</v>
      </c>
      <c r="R94" s="7">
        <v>20530</v>
      </c>
      <c r="S94" s="7">
        <v>72662</v>
      </c>
      <c r="T94" s="7">
        <v>18393</v>
      </c>
      <c r="U94" s="7">
        <v>244</v>
      </c>
      <c r="V94" s="7">
        <v>7718</v>
      </c>
      <c r="W94" s="7">
        <v>1600</v>
      </c>
      <c r="X94" s="7">
        <v>111829</v>
      </c>
      <c r="Y94" s="7">
        <v>121147</v>
      </c>
      <c r="Z94" s="10">
        <v>55.93</v>
      </c>
      <c r="AA94" s="11">
        <v>1975</v>
      </c>
      <c r="AB94" s="10">
        <v>10</v>
      </c>
      <c r="AC94" s="10">
        <v>13</v>
      </c>
      <c r="AD94" s="10"/>
      <c r="AE94" s="13">
        <v>82.630462510145748</v>
      </c>
      <c r="AF94" s="13">
        <v>2.568718681694433</v>
      </c>
    </row>
    <row r="95" spans="1:32" x14ac:dyDescent="0.2">
      <c r="A95" s="1">
        <v>527</v>
      </c>
      <c r="B95" s="1">
        <f t="shared" si="10"/>
        <v>29</v>
      </c>
      <c r="C95" s="6" t="s">
        <v>15</v>
      </c>
      <c r="D95" s="58">
        <v>44371</v>
      </c>
      <c r="E95" s="7">
        <v>146591</v>
      </c>
      <c r="F95" s="10">
        <v>27</v>
      </c>
      <c r="G95" s="10">
        <v>35</v>
      </c>
      <c r="H95" s="10">
        <v>31</v>
      </c>
      <c r="I95" s="10">
        <v>35.4</v>
      </c>
      <c r="J95" s="9">
        <v>61</v>
      </c>
      <c r="K95" s="7">
        <v>53823</v>
      </c>
      <c r="L95" s="7">
        <v>0</v>
      </c>
      <c r="M95" s="7">
        <v>17480</v>
      </c>
      <c r="N95" s="7">
        <v>20000</v>
      </c>
      <c r="O95" s="7">
        <v>8500</v>
      </c>
      <c r="P95" s="7">
        <v>28500</v>
      </c>
      <c r="Q95" s="10">
        <v>22</v>
      </c>
      <c r="R95" s="7">
        <v>20223</v>
      </c>
      <c r="S95" s="7">
        <v>78932</v>
      </c>
      <c r="T95" s="7">
        <v>7976</v>
      </c>
      <c r="U95" s="7">
        <v>200</v>
      </c>
      <c r="V95" s="7">
        <v>6322</v>
      </c>
      <c r="W95" s="7">
        <v>2163</v>
      </c>
      <c r="X95" s="7">
        <v>107331</v>
      </c>
      <c r="Y95" s="7">
        <v>115816</v>
      </c>
      <c r="Z95" s="10">
        <v>55.74</v>
      </c>
      <c r="AA95" s="11">
        <v>1975</v>
      </c>
      <c r="AB95" s="10">
        <v>10</v>
      </c>
      <c r="AC95" s="10">
        <v>13</v>
      </c>
      <c r="AD95" s="10"/>
      <c r="AE95" s="13">
        <v>79.006214569789407</v>
      </c>
      <c r="AF95" s="13">
        <v>2.70773340308752</v>
      </c>
    </row>
    <row r="96" spans="1:32" x14ac:dyDescent="0.2">
      <c r="A96" s="1">
        <f>16*30</f>
        <v>480</v>
      </c>
      <c r="B96" s="1">
        <f t="shared" si="10"/>
        <v>29</v>
      </c>
      <c r="C96" s="6" t="s">
        <v>15</v>
      </c>
      <c r="D96" s="58">
        <v>44372</v>
      </c>
      <c r="E96" s="7">
        <v>146571</v>
      </c>
      <c r="F96" s="10">
        <v>28</v>
      </c>
      <c r="G96" s="10">
        <v>37</v>
      </c>
      <c r="H96" s="10">
        <v>32.5</v>
      </c>
      <c r="I96" s="10">
        <v>36.5</v>
      </c>
      <c r="J96" s="9">
        <v>62</v>
      </c>
      <c r="K96" s="7">
        <v>36343</v>
      </c>
      <c r="L96" s="7">
        <v>32067</v>
      </c>
      <c r="M96" s="7">
        <v>18005</v>
      </c>
      <c r="N96" s="7">
        <v>20000</v>
      </c>
      <c r="O96" s="7">
        <v>8500</v>
      </c>
      <c r="P96" s="7">
        <v>28500</v>
      </c>
      <c r="Q96" s="10">
        <v>20</v>
      </c>
      <c r="R96" s="7">
        <v>15588</v>
      </c>
      <c r="S96" s="7">
        <v>71291</v>
      </c>
      <c r="T96" s="7">
        <v>18087</v>
      </c>
      <c r="U96" s="7">
        <v>460</v>
      </c>
      <c r="V96" s="7">
        <v>8593</v>
      </c>
      <c r="W96" s="7">
        <v>2109</v>
      </c>
      <c r="X96" s="7">
        <v>105426</v>
      </c>
      <c r="Y96" s="7">
        <v>116128</v>
      </c>
      <c r="Z96" s="10">
        <v>56.91</v>
      </c>
      <c r="AA96" s="11">
        <v>1975</v>
      </c>
      <c r="AB96" s="10">
        <v>10</v>
      </c>
      <c r="AC96" s="10">
        <v>13</v>
      </c>
      <c r="AD96" s="10"/>
      <c r="AE96" s="13">
        <v>79.229861295890728</v>
      </c>
      <c r="AF96" s="13">
        <v>2.7243794364487752</v>
      </c>
    </row>
    <row r="97" spans="1:32" x14ac:dyDescent="0.2">
      <c r="A97" s="1">
        <v>528</v>
      </c>
      <c r="B97" s="1">
        <f t="shared" si="10"/>
        <v>29</v>
      </c>
      <c r="C97" s="6" t="s">
        <v>15</v>
      </c>
      <c r="D97" s="58">
        <v>44373</v>
      </c>
      <c r="E97" s="7">
        <v>146553</v>
      </c>
      <c r="F97" s="10">
        <v>26</v>
      </c>
      <c r="G97" s="10">
        <v>37</v>
      </c>
      <c r="H97" s="10">
        <v>31.5</v>
      </c>
      <c r="I97" s="10">
        <v>34.4</v>
      </c>
      <c r="J97" s="9">
        <v>62</v>
      </c>
      <c r="K97" s="7">
        <v>50405</v>
      </c>
      <c r="L97" s="7">
        <v>16052</v>
      </c>
      <c r="M97" s="7">
        <v>18120</v>
      </c>
      <c r="N97" s="7">
        <v>20000</v>
      </c>
      <c r="O97" s="7">
        <v>8500</v>
      </c>
      <c r="P97" s="7">
        <v>28500</v>
      </c>
      <c r="Q97" s="10">
        <v>18</v>
      </c>
      <c r="R97" s="7">
        <v>20673</v>
      </c>
      <c r="S97" s="7">
        <v>83419</v>
      </c>
      <c r="T97" s="7">
        <v>25667</v>
      </c>
      <c r="U97" s="7">
        <v>360</v>
      </c>
      <c r="V97" s="7">
        <v>5707</v>
      </c>
      <c r="W97" s="7">
        <v>1285</v>
      </c>
      <c r="X97" s="7">
        <v>130119</v>
      </c>
      <c r="Y97" s="7">
        <v>137111</v>
      </c>
      <c r="Z97" s="10">
        <v>56.61</v>
      </c>
      <c r="AA97" s="11">
        <v>1975</v>
      </c>
      <c r="AB97" s="10">
        <v>10</v>
      </c>
      <c r="AC97" s="10">
        <v>13</v>
      </c>
      <c r="AD97" s="10"/>
      <c r="AE97" s="13">
        <v>93.557279618977446</v>
      </c>
      <c r="AF97" s="13">
        <v>2.3344938821321843</v>
      </c>
    </row>
    <row r="98" spans="1:32" x14ac:dyDescent="0.2">
      <c r="A98" s="1">
        <f>16*30</f>
        <v>480</v>
      </c>
      <c r="B98" s="1">
        <f t="shared" si="10"/>
        <v>29</v>
      </c>
      <c r="C98" s="6" t="s">
        <v>15</v>
      </c>
      <c r="D98" s="58">
        <v>44374</v>
      </c>
      <c r="E98" s="7">
        <v>146533</v>
      </c>
      <c r="F98" s="10">
        <v>26</v>
      </c>
      <c r="G98" s="10">
        <v>33</v>
      </c>
      <c r="H98" s="10">
        <v>29.5</v>
      </c>
      <c r="I98" s="10">
        <v>29.4</v>
      </c>
      <c r="J98" s="9">
        <v>62</v>
      </c>
      <c r="K98" s="7">
        <v>48337</v>
      </c>
      <c r="L98" s="7">
        <v>0</v>
      </c>
      <c r="M98" s="7">
        <v>17997</v>
      </c>
      <c r="N98" s="7">
        <v>21000</v>
      </c>
      <c r="O98" s="7">
        <v>8500</v>
      </c>
      <c r="P98" s="7">
        <v>29500</v>
      </c>
      <c r="Q98" s="10">
        <v>20</v>
      </c>
      <c r="R98" s="7">
        <v>15476</v>
      </c>
      <c r="S98" s="7">
        <v>71149</v>
      </c>
      <c r="T98" s="7">
        <v>27902</v>
      </c>
      <c r="U98" s="7">
        <v>321</v>
      </c>
      <c r="V98" s="7">
        <v>5380</v>
      </c>
      <c r="W98" s="7">
        <v>1912</v>
      </c>
      <c r="X98" s="7">
        <v>114848</v>
      </c>
      <c r="Y98" s="7">
        <v>122140</v>
      </c>
      <c r="Z98" s="10">
        <v>57.3</v>
      </c>
      <c r="AA98" s="11">
        <v>1975</v>
      </c>
      <c r="AB98" s="10">
        <v>10</v>
      </c>
      <c r="AC98" s="10">
        <v>13</v>
      </c>
      <c r="AD98" s="10"/>
      <c r="AE98" s="13">
        <v>83.353237837210727</v>
      </c>
      <c r="AF98" s="13">
        <v>2.5715062193671838</v>
      </c>
    </row>
    <row r="99" spans="1:32" x14ac:dyDescent="0.2">
      <c r="A99" s="1">
        <v>529</v>
      </c>
      <c r="B99" s="1">
        <f t="shared" si="10"/>
        <v>29</v>
      </c>
      <c r="C99" s="6" t="s">
        <v>15</v>
      </c>
      <c r="D99" s="58">
        <v>44375</v>
      </c>
      <c r="E99" s="7">
        <v>146512</v>
      </c>
      <c r="F99" s="10">
        <v>24</v>
      </c>
      <c r="G99" s="10">
        <v>30</v>
      </c>
      <c r="H99" s="10">
        <v>27</v>
      </c>
      <c r="I99" s="10">
        <v>28.5</v>
      </c>
      <c r="J99" s="9">
        <v>59</v>
      </c>
      <c r="K99" s="7">
        <v>30340</v>
      </c>
      <c r="L99" s="7">
        <v>24064</v>
      </c>
      <c r="M99" s="7">
        <v>16965</v>
      </c>
      <c r="N99" s="7">
        <v>20000</v>
      </c>
      <c r="O99" s="7">
        <v>8500</v>
      </c>
      <c r="P99" s="7">
        <v>28500</v>
      </c>
      <c r="Q99" s="10">
        <v>21</v>
      </c>
      <c r="R99" s="7">
        <v>15235</v>
      </c>
      <c r="S99" s="7">
        <v>82506</v>
      </c>
      <c r="T99" s="7">
        <v>24767</v>
      </c>
      <c r="U99" s="7">
        <v>509</v>
      </c>
      <c r="V99" s="7">
        <v>7042</v>
      </c>
      <c r="W99" s="7">
        <v>5155</v>
      </c>
      <c r="X99" s="7">
        <v>123017</v>
      </c>
      <c r="Y99" s="7">
        <v>135214</v>
      </c>
      <c r="Z99" s="10">
        <v>57.64</v>
      </c>
      <c r="AA99" s="11">
        <v>1975</v>
      </c>
      <c r="AB99" s="10">
        <v>10</v>
      </c>
      <c r="AC99" s="10">
        <v>13</v>
      </c>
      <c r="AD99" s="10"/>
      <c r="AE99" s="13">
        <v>92.28868625095555</v>
      </c>
      <c r="AF99" s="13">
        <v>2.1767483866297654</v>
      </c>
    </row>
    <row r="100" spans="1:32" x14ac:dyDescent="0.2">
      <c r="A100" s="1">
        <f>16*30</f>
        <v>480</v>
      </c>
      <c r="B100" s="1">
        <f t="shared" si="10"/>
        <v>30</v>
      </c>
      <c r="C100" s="6" t="s">
        <v>15</v>
      </c>
      <c r="D100" s="58">
        <v>44376</v>
      </c>
      <c r="E100" s="7">
        <v>146492</v>
      </c>
      <c r="F100" s="10">
        <v>29</v>
      </c>
      <c r="G100" s="10">
        <v>31</v>
      </c>
      <c r="H100" s="10">
        <v>30</v>
      </c>
      <c r="I100" s="10">
        <v>32.9</v>
      </c>
      <c r="J100" s="9">
        <v>59</v>
      </c>
      <c r="K100" s="7">
        <v>37439</v>
      </c>
      <c r="L100" s="7">
        <v>16044</v>
      </c>
      <c r="M100" s="7">
        <v>17025</v>
      </c>
      <c r="N100" s="7">
        <v>21000</v>
      </c>
      <c r="O100" s="7">
        <v>8500</v>
      </c>
      <c r="P100" s="7">
        <v>29500</v>
      </c>
      <c r="Q100" s="10">
        <v>20</v>
      </c>
      <c r="R100" s="7">
        <v>12974</v>
      </c>
      <c r="S100" s="7">
        <v>82083</v>
      </c>
      <c r="T100" s="7">
        <v>18283</v>
      </c>
      <c r="U100" s="7">
        <v>528</v>
      </c>
      <c r="V100" s="7">
        <v>3394</v>
      </c>
      <c r="W100" s="7">
        <v>1543</v>
      </c>
      <c r="X100" s="7">
        <v>113868</v>
      </c>
      <c r="Y100" s="7">
        <v>118805</v>
      </c>
      <c r="Z100" s="10">
        <v>57.78</v>
      </c>
      <c r="AA100" s="11">
        <v>1975</v>
      </c>
      <c r="AB100" s="10">
        <v>10</v>
      </c>
      <c r="AC100" s="10">
        <v>13</v>
      </c>
      <c r="AD100" s="10"/>
      <c r="AE100" s="13">
        <v>81.099991808426395</v>
      </c>
      <c r="AF100" s="13">
        <v>2.480132391433679</v>
      </c>
    </row>
    <row r="101" spans="1:32" x14ac:dyDescent="0.2">
      <c r="A101" s="1">
        <v>530</v>
      </c>
      <c r="B101" s="1">
        <f t="shared" si="10"/>
        <v>30</v>
      </c>
      <c r="C101" s="6" t="s">
        <v>15</v>
      </c>
      <c r="D101" s="58">
        <v>44377</v>
      </c>
      <c r="E101" s="7">
        <v>146476</v>
      </c>
      <c r="F101" s="10">
        <v>29</v>
      </c>
      <c r="G101" s="10">
        <v>32</v>
      </c>
      <c r="H101" s="10">
        <v>30.5</v>
      </c>
      <c r="I101" s="10">
        <v>34.9</v>
      </c>
      <c r="J101" s="9">
        <v>58</v>
      </c>
      <c r="K101" s="7">
        <v>36458</v>
      </c>
      <c r="L101" s="7">
        <v>24059</v>
      </c>
      <c r="M101" s="7">
        <v>17725</v>
      </c>
      <c r="N101" s="7">
        <v>21000</v>
      </c>
      <c r="O101" s="7">
        <v>8500</v>
      </c>
      <c r="P101" s="7">
        <v>29500</v>
      </c>
      <c r="Q101" s="10">
        <v>16</v>
      </c>
      <c r="R101" s="7">
        <v>14457</v>
      </c>
      <c r="S101" s="7">
        <v>99430</v>
      </c>
      <c r="T101" s="7">
        <v>19177</v>
      </c>
      <c r="U101" s="7">
        <v>190</v>
      </c>
      <c r="V101" s="7">
        <v>3927</v>
      </c>
      <c r="W101" s="7">
        <v>1964</v>
      </c>
      <c r="X101" s="7">
        <v>133254</v>
      </c>
      <c r="Y101" s="7">
        <v>139145</v>
      </c>
      <c r="Z101" s="10">
        <v>57.52</v>
      </c>
      <c r="AA101" s="11">
        <v>1975</v>
      </c>
      <c r="AB101" s="10">
        <v>10</v>
      </c>
      <c r="AC101" s="10">
        <v>13</v>
      </c>
      <c r="AD101" s="10"/>
      <c r="AE101" s="13">
        <v>94.995084518965569</v>
      </c>
      <c r="AF101" s="13">
        <v>2.2146227724643213</v>
      </c>
    </row>
    <row r="102" spans="1:32" x14ac:dyDescent="0.2">
      <c r="A102" s="1">
        <f>16*30</f>
        <v>480</v>
      </c>
      <c r="B102" s="1">
        <f t="shared" si="10"/>
        <v>30</v>
      </c>
      <c r="C102" s="6" t="s">
        <v>15</v>
      </c>
      <c r="D102" s="58">
        <v>44378</v>
      </c>
      <c r="E102" s="7">
        <v>146463</v>
      </c>
      <c r="F102" s="10">
        <v>29</v>
      </c>
      <c r="G102" s="10">
        <v>32</v>
      </c>
      <c r="H102" s="10">
        <v>30.5</v>
      </c>
      <c r="I102" s="10">
        <v>34.9</v>
      </c>
      <c r="J102" s="9">
        <v>57</v>
      </c>
      <c r="K102" s="7">
        <v>42792</v>
      </c>
      <c r="L102" s="7">
        <v>16048</v>
      </c>
      <c r="M102" s="7">
        <v>17895</v>
      </c>
      <c r="N102" s="7">
        <v>21000</v>
      </c>
      <c r="O102" s="7">
        <v>8500</v>
      </c>
      <c r="P102" s="7">
        <v>29500</v>
      </c>
      <c r="Q102" s="10">
        <v>13</v>
      </c>
      <c r="R102" s="7">
        <v>16383</v>
      </c>
      <c r="S102" s="7">
        <v>96116</v>
      </c>
      <c r="T102" s="7">
        <v>13561</v>
      </c>
      <c r="U102" s="7">
        <v>132</v>
      </c>
      <c r="V102" s="7">
        <v>2917</v>
      </c>
      <c r="W102" s="7">
        <v>1824</v>
      </c>
      <c r="X102" s="7">
        <v>126192</v>
      </c>
      <c r="Y102" s="7">
        <v>130933</v>
      </c>
      <c r="Z102" s="10">
        <v>56.75</v>
      </c>
      <c r="AA102" s="11">
        <v>1975</v>
      </c>
      <c r="AB102" s="10">
        <v>10</v>
      </c>
      <c r="AC102" s="10">
        <v>13</v>
      </c>
      <c r="AD102" s="10"/>
      <c r="AE102" s="13">
        <v>89.396639424291465</v>
      </c>
      <c r="AF102" s="13">
        <v>2.4083340065206702</v>
      </c>
    </row>
    <row r="103" spans="1:32" x14ac:dyDescent="0.2">
      <c r="A103" s="1">
        <v>531</v>
      </c>
      <c r="B103" s="1">
        <f t="shared" si="10"/>
        <v>30</v>
      </c>
      <c r="C103" s="6" t="s">
        <v>15</v>
      </c>
      <c r="D103" s="58">
        <v>44379</v>
      </c>
      <c r="E103" s="7">
        <v>146442</v>
      </c>
      <c r="F103" s="10">
        <v>29</v>
      </c>
      <c r="G103" s="10">
        <v>31</v>
      </c>
      <c r="H103" s="10">
        <v>30</v>
      </c>
      <c r="I103" s="10">
        <v>30.1</v>
      </c>
      <c r="J103" s="9">
        <v>57</v>
      </c>
      <c r="K103" s="7">
        <v>40945</v>
      </c>
      <c r="L103" s="7">
        <v>23571</v>
      </c>
      <c r="M103" s="7">
        <v>17810</v>
      </c>
      <c r="N103" s="7">
        <v>21000</v>
      </c>
      <c r="O103" s="7">
        <v>8500</v>
      </c>
      <c r="P103" s="7">
        <v>29500</v>
      </c>
      <c r="Q103" s="10">
        <v>21</v>
      </c>
      <c r="R103" s="7">
        <v>17989</v>
      </c>
      <c r="S103" s="7">
        <v>89784</v>
      </c>
      <c r="T103" s="7">
        <v>14728</v>
      </c>
      <c r="U103" s="7">
        <v>142</v>
      </c>
      <c r="V103" s="7">
        <v>2201</v>
      </c>
      <c r="W103" s="7">
        <v>2285</v>
      </c>
      <c r="X103" s="7">
        <v>122643</v>
      </c>
      <c r="Y103" s="7">
        <v>127129</v>
      </c>
      <c r="Z103" s="10">
        <v>56.25</v>
      </c>
      <c r="AA103" s="11">
        <v>1975</v>
      </c>
      <c r="AB103" s="10">
        <v>10</v>
      </c>
      <c r="AC103" s="10">
        <v>13</v>
      </c>
      <c r="AD103" s="10"/>
      <c r="AE103" s="13">
        <v>86.811843596782339</v>
      </c>
      <c r="AF103" s="13">
        <v>2.4905585839755067</v>
      </c>
    </row>
    <row r="104" spans="1:32" x14ac:dyDescent="0.2">
      <c r="A104" s="1">
        <f>16*30</f>
        <v>480</v>
      </c>
      <c r="B104" s="1">
        <f t="shared" si="10"/>
        <v>30</v>
      </c>
      <c r="C104" s="6" t="s">
        <v>15</v>
      </c>
      <c r="D104" s="58">
        <v>44380</v>
      </c>
      <c r="E104" s="7">
        <v>146423</v>
      </c>
      <c r="F104" s="10">
        <v>28</v>
      </c>
      <c r="G104" s="10">
        <v>31</v>
      </c>
      <c r="H104" s="10">
        <v>29.5</v>
      </c>
      <c r="I104" s="10">
        <v>31.1</v>
      </c>
      <c r="J104" s="9">
        <v>57</v>
      </c>
      <c r="K104" s="7">
        <v>46706</v>
      </c>
      <c r="L104" s="7">
        <v>0</v>
      </c>
      <c r="M104" s="7">
        <v>17790</v>
      </c>
      <c r="N104" s="7">
        <v>21500</v>
      </c>
      <c r="O104" s="7">
        <v>8500</v>
      </c>
      <c r="P104" s="7">
        <v>30000</v>
      </c>
      <c r="Q104" s="10">
        <v>19</v>
      </c>
      <c r="R104" s="7">
        <v>16588</v>
      </c>
      <c r="S104" s="7">
        <v>89864</v>
      </c>
      <c r="T104" s="7">
        <v>16984</v>
      </c>
      <c r="U104" s="7">
        <v>125</v>
      </c>
      <c r="V104" s="7">
        <v>3874</v>
      </c>
      <c r="W104" s="7">
        <v>1321</v>
      </c>
      <c r="X104" s="7">
        <v>123561</v>
      </c>
      <c r="Y104" s="7">
        <v>128756</v>
      </c>
      <c r="Z104" s="10">
        <v>56.59</v>
      </c>
      <c r="AA104" s="11">
        <v>1975</v>
      </c>
      <c r="AB104" s="10">
        <v>10</v>
      </c>
      <c r="AC104" s="10">
        <v>13</v>
      </c>
      <c r="AD104" s="10"/>
      <c r="AE104" s="13">
        <v>87.934272621104597</v>
      </c>
      <c r="AF104" s="13">
        <v>2.4415677393466932</v>
      </c>
    </row>
    <row r="105" spans="1:32" x14ac:dyDescent="0.2">
      <c r="A105" s="1">
        <v>532</v>
      </c>
      <c r="B105" s="1">
        <f t="shared" si="10"/>
        <v>30</v>
      </c>
      <c r="C105" s="6" t="s">
        <v>15</v>
      </c>
      <c r="D105" s="58">
        <v>44381</v>
      </c>
      <c r="E105" s="7">
        <v>146398</v>
      </c>
      <c r="F105" s="10">
        <v>28</v>
      </c>
      <c r="G105" s="10">
        <v>31</v>
      </c>
      <c r="H105" s="10">
        <v>29.5</v>
      </c>
      <c r="I105" s="10">
        <v>29.7</v>
      </c>
      <c r="J105" s="9">
        <v>57</v>
      </c>
      <c r="K105" s="7">
        <v>28916</v>
      </c>
      <c r="L105" s="7">
        <v>0</v>
      </c>
      <c r="M105" s="7">
        <v>17585</v>
      </c>
      <c r="N105" s="7">
        <v>21000</v>
      </c>
      <c r="O105" s="7">
        <v>8500</v>
      </c>
      <c r="P105" s="7">
        <v>29500</v>
      </c>
      <c r="Q105" s="10">
        <v>25</v>
      </c>
      <c r="R105" s="7">
        <v>17030</v>
      </c>
      <c r="S105" s="7">
        <v>92694</v>
      </c>
      <c r="T105" s="7">
        <v>16975</v>
      </c>
      <c r="U105" s="7">
        <v>108</v>
      </c>
      <c r="V105" s="7">
        <v>3993</v>
      </c>
      <c r="W105" s="7">
        <v>1196</v>
      </c>
      <c r="X105" s="7">
        <v>126807</v>
      </c>
      <c r="Y105" s="7">
        <v>131996</v>
      </c>
      <c r="Z105" s="10">
        <v>56.56</v>
      </c>
      <c r="AA105" s="11">
        <v>1975</v>
      </c>
      <c r="AB105" s="10">
        <v>10</v>
      </c>
      <c r="AC105" s="10">
        <v>13</v>
      </c>
      <c r="AD105" s="10"/>
      <c r="AE105" s="13">
        <v>90.162433913031606</v>
      </c>
      <c r="AF105" s="13">
        <v>2.3554408425132078</v>
      </c>
    </row>
    <row r="106" spans="1:32" x14ac:dyDescent="0.2">
      <c r="A106" s="1">
        <f>16*30</f>
        <v>480</v>
      </c>
      <c r="B106" s="1">
        <f t="shared" si="10"/>
        <v>30</v>
      </c>
      <c r="C106" s="6" t="s">
        <v>15</v>
      </c>
      <c r="D106" s="58">
        <v>44382</v>
      </c>
      <c r="E106" s="7">
        <v>146367</v>
      </c>
      <c r="F106" s="10">
        <v>28</v>
      </c>
      <c r="G106" s="10">
        <v>32</v>
      </c>
      <c r="H106" s="10">
        <v>30</v>
      </c>
      <c r="I106" s="10">
        <v>31.7</v>
      </c>
      <c r="J106" s="9">
        <v>58</v>
      </c>
      <c r="K106" s="7">
        <v>11331</v>
      </c>
      <c r="L106" s="7">
        <v>32066</v>
      </c>
      <c r="M106" s="7">
        <v>17370</v>
      </c>
      <c r="N106" s="7">
        <v>21500</v>
      </c>
      <c r="O106" s="7">
        <v>8500</v>
      </c>
      <c r="P106" s="7">
        <v>30000</v>
      </c>
      <c r="Q106" s="10">
        <v>31</v>
      </c>
      <c r="R106" s="7">
        <v>14601</v>
      </c>
      <c r="S106" s="7">
        <v>66949</v>
      </c>
      <c r="T106" s="7">
        <v>11772</v>
      </c>
      <c r="U106" s="7">
        <v>66</v>
      </c>
      <c r="V106" s="7">
        <v>4517</v>
      </c>
      <c r="W106" s="7">
        <v>2892</v>
      </c>
      <c r="X106" s="7">
        <v>93388</v>
      </c>
      <c r="Y106" s="7">
        <v>100797</v>
      </c>
      <c r="Z106" s="10">
        <v>55.89</v>
      </c>
      <c r="AA106" s="11">
        <v>1975</v>
      </c>
      <c r="AB106" s="10">
        <v>10</v>
      </c>
      <c r="AC106" s="10">
        <v>13</v>
      </c>
      <c r="AD106" s="10"/>
      <c r="AE106" s="13">
        <v>68.865932894709871</v>
      </c>
      <c r="AF106" s="13">
        <v>3.0833164669532294</v>
      </c>
    </row>
    <row r="107" spans="1:32" x14ac:dyDescent="0.2">
      <c r="A107" s="1">
        <v>533</v>
      </c>
      <c r="B107" s="1">
        <f t="shared" si="10"/>
        <v>31</v>
      </c>
      <c r="C107" s="6" t="s">
        <v>15</v>
      </c>
      <c r="D107" s="58">
        <v>44383</v>
      </c>
      <c r="E107" s="7">
        <v>146332</v>
      </c>
      <c r="F107" s="10">
        <v>29</v>
      </c>
      <c r="G107" s="10">
        <v>32</v>
      </c>
      <c r="H107" s="10">
        <v>30.5</v>
      </c>
      <c r="I107" s="10">
        <v>33.4</v>
      </c>
      <c r="J107" s="9">
        <v>58</v>
      </c>
      <c r="K107" s="7">
        <v>26027</v>
      </c>
      <c r="L107" s="7">
        <v>24068</v>
      </c>
      <c r="M107" s="7">
        <v>18005</v>
      </c>
      <c r="N107" s="7">
        <v>21500</v>
      </c>
      <c r="O107" s="7">
        <v>8500</v>
      </c>
      <c r="P107" s="7">
        <v>30000</v>
      </c>
      <c r="Q107" s="10">
        <v>35</v>
      </c>
      <c r="R107" s="7">
        <v>17251</v>
      </c>
      <c r="S107" s="7">
        <v>89715</v>
      </c>
      <c r="T107" s="7">
        <v>21277</v>
      </c>
      <c r="U107" s="7">
        <v>70</v>
      </c>
      <c r="V107" s="7">
        <v>4933</v>
      </c>
      <c r="W107" s="7">
        <v>1196</v>
      </c>
      <c r="X107" s="7">
        <v>128313</v>
      </c>
      <c r="Y107" s="7">
        <v>134442</v>
      </c>
      <c r="Z107" s="10">
        <v>56.38</v>
      </c>
      <c r="AA107" s="11">
        <v>1975</v>
      </c>
      <c r="AB107" s="10">
        <v>10</v>
      </c>
      <c r="AC107" s="10">
        <v>13</v>
      </c>
      <c r="AD107" s="10"/>
      <c r="AE107" s="13">
        <v>91.874641226799341</v>
      </c>
      <c r="AF107" s="13">
        <v>2.3753799677849661</v>
      </c>
    </row>
    <row r="108" spans="1:32" x14ac:dyDescent="0.2">
      <c r="A108" s="1">
        <f>16*30</f>
        <v>480</v>
      </c>
      <c r="B108" s="1">
        <f t="shared" si="10"/>
        <v>31</v>
      </c>
      <c r="C108" s="6" t="s">
        <v>15</v>
      </c>
      <c r="D108" s="58">
        <v>44384</v>
      </c>
      <c r="E108" s="7">
        <v>146305</v>
      </c>
      <c r="F108" s="10">
        <v>28</v>
      </c>
      <c r="G108" s="10">
        <v>33</v>
      </c>
      <c r="H108" s="10">
        <v>30.5</v>
      </c>
      <c r="I108" s="10">
        <v>35.1</v>
      </c>
      <c r="J108" s="9">
        <v>57</v>
      </c>
      <c r="K108" s="7">
        <v>32090</v>
      </c>
      <c r="L108" s="7">
        <v>16051</v>
      </c>
      <c r="M108" s="7">
        <v>17061</v>
      </c>
      <c r="N108" s="7">
        <v>25000</v>
      </c>
      <c r="O108" s="7">
        <v>10000</v>
      </c>
      <c r="P108" s="7">
        <v>35000</v>
      </c>
      <c r="Q108" s="10">
        <v>27</v>
      </c>
      <c r="R108" s="7">
        <v>15187</v>
      </c>
      <c r="S108" s="7">
        <v>80817</v>
      </c>
      <c r="T108" s="7">
        <v>18375</v>
      </c>
      <c r="U108" s="7">
        <v>776</v>
      </c>
      <c r="V108" s="7">
        <v>4614</v>
      </c>
      <c r="W108" s="7">
        <v>2035</v>
      </c>
      <c r="X108" s="7">
        <v>115155</v>
      </c>
      <c r="Y108" s="7">
        <v>121804</v>
      </c>
      <c r="Z108" s="10">
        <v>56.31</v>
      </c>
      <c r="AA108" s="11">
        <v>1975</v>
      </c>
      <c r="AB108" s="10">
        <v>10</v>
      </c>
      <c r="AC108" s="10">
        <v>13</v>
      </c>
      <c r="AD108" s="10"/>
      <c r="AE108" s="13">
        <v>83.253477324766749</v>
      </c>
      <c r="AF108" s="13">
        <v>2.487467441819899</v>
      </c>
    </row>
    <row r="109" spans="1:32" x14ac:dyDescent="0.2">
      <c r="A109" s="1">
        <v>534</v>
      </c>
      <c r="B109" s="1">
        <f t="shared" si="10"/>
        <v>31</v>
      </c>
      <c r="C109" s="6" t="s">
        <v>15</v>
      </c>
      <c r="D109" s="58">
        <v>44385</v>
      </c>
      <c r="E109" s="7">
        <v>146276</v>
      </c>
      <c r="F109" s="10">
        <v>32</v>
      </c>
      <c r="G109" s="10">
        <v>35</v>
      </c>
      <c r="H109" s="10">
        <v>33.5</v>
      </c>
      <c r="I109" s="10">
        <v>35.4</v>
      </c>
      <c r="J109" s="9">
        <v>59</v>
      </c>
      <c r="K109" s="7">
        <v>31080</v>
      </c>
      <c r="L109" s="7">
        <v>28078</v>
      </c>
      <c r="M109" s="7">
        <v>16050</v>
      </c>
      <c r="N109" s="7">
        <v>25000</v>
      </c>
      <c r="O109" s="7">
        <v>10000</v>
      </c>
      <c r="P109" s="7">
        <v>35000</v>
      </c>
      <c r="Q109" s="10">
        <v>29</v>
      </c>
      <c r="R109" s="7">
        <v>16693</v>
      </c>
      <c r="S109" s="7">
        <v>85747</v>
      </c>
      <c r="T109" s="7">
        <v>18223</v>
      </c>
      <c r="U109" s="7">
        <v>96</v>
      </c>
      <c r="V109" s="7">
        <v>3022</v>
      </c>
      <c r="W109" s="7">
        <v>1116</v>
      </c>
      <c r="X109" s="7">
        <v>120759</v>
      </c>
      <c r="Y109" s="7">
        <v>124897</v>
      </c>
      <c r="Z109" s="10">
        <v>56.14</v>
      </c>
      <c r="AA109" s="11">
        <v>1975</v>
      </c>
      <c r="AB109" s="10">
        <v>10</v>
      </c>
      <c r="AC109" s="10">
        <v>13</v>
      </c>
      <c r="AD109" s="10"/>
      <c r="AE109" s="13">
        <v>85.384478656785802</v>
      </c>
      <c r="AF109" s="13">
        <v>2.2890254515927038</v>
      </c>
    </row>
    <row r="110" spans="1:32" x14ac:dyDescent="0.2">
      <c r="A110" s="1">
        <f>16*30</f>
        <v>480</v>
      </c>
      <c r="B110" s="1">
        <f t="shared" si="10"/>
        <v>31</v>
      </c>
      <c r="C110" s="6" t="s">
        <v>15</v>
      </c>
      <c r="D110" s="58">
        <v>44386</v>
      </c>
      <c r="E110" s="7">
        <v>146249</v>
      </c>
      <c r="F110" s="10">
        <v>31</v>
      </c>
      <c r="G110" s="10">
        <v>33</v>
      </c>
      <c r="H110" s="10">
        <v>32</v>
      </c>
      <c r="I110" s="10">
        <v>34.1</v>
      </c>
      <c r="J110" s="9">
        <v>59</v>
      </c>
      <c r="K110" s="7">
        <v>43108</v>
      </c>
      <c r="L110" s="7">
        <v>16053</v>
      </c>
      <c r="M110" s="7">
        <v>15975</v>
      </c>
      <c r="N110" s="7">
        <v>25500</v>
      </c>
      <c r="O110" s="7">
        <v>11000</v>
      </c>
      <c r="P110" s="7">
        <v>36500</v>
      </c>
      <c r="Q110" s="10">
        <v>27</v>
      </c>
      <c r="R110" s="7">
        <v>18519</v>
      </c>
      <c r="S110" s="7">
        <v>84709</v>
      </c>
      <c r="T110" s="7">
        <v>15201</v>
      </c>
      <c r="U110" s="7">
        <v>69</v>
      </c>
      <c r="V110" s="7">
        <v>3231</v>
      </c>
      <c r="W110" s="7">
        <v>618</v>
      </c>
      <c r="X110" s="7">
        <v>118498</v>
      </c>
      <c r="Y110" s="7">
        <v>122347</v>
      </c>
      <c r="Z110" s="10">
        <v>55.69</v>
      </c>
      <c r="AA110" s="11">
        <v>1975</v>
      </c>
      <c r="AB110" s="10">
        <v>10</v>
      </c>
      <c r="AC110" s="10">
        <v>13</v>
      </c>
      <c r="AD110" s="10"/>
      <c r="AE110" s="13">
        <v>83.656640387284696</v>
      </c>
      <c r="AF110" s="13">
        <v>2.3446084410926256</v>
      </c>
    </row>
    <row r="111" spans="1:32" x14ac:dyDescent="0.2">
      <c r="A111" s="1">
        <v>535</v>
      </c>
      <c r="B111" s="1">
        <f t="shared" si="10"/>
        <v>31</v>
      </c>
      <c r="C111" s="6" t="s">
        <v>15</v>
      </c>
      <c r="D111" s="58">
        <v>44387</v>
      </c>
      <c r="E111" s="7">
        <v>146219</v>
      </c>
      <c r="F111" s="10">
        <v>21.7</v>
      </c>
      <c r="G111" s="10">
        <v>29.9</v>
      </c>
      <c r="H111" s="10">
        <v>25.799999999999997</v>
      </c>
      <c r="I111" s="10">
        <v>38.9</v>
      </c>
      <c r="J111" s="9">
        <v>61</v>
      </c>
      <c r="K111" s="7">
        <v>43186</v>
      </c>
      <c r="L111" s="7">
        <v>0</v>
      </c>
      <c r="M111" s="7">
        <v>15595</v>
      </c>
      <c r="N111" s="7">
        <v>25500</v>
      </c>
      <c r="O111" s="7">
        <v>11000</v>
      </c>
      <c r="P111" s="7">
        <v>36500</v>
      </c>
      <c r="Q111" s="10">
        <v>30</v>
      </c>
      <c r="R111" s="7">
        <v>19543</v>
      </c>
      <c r="S111" s="7">
        <v>91932</v>
      </c>
      <c r="T111" s="7">
        <v>16467</v>
      </c>
      <c r="U111" s="7">
        <v>69</v>
      </c>
      <c r="V111" s="7">
        <v>6518</v>
      </c>
      <c r="W111" s="7">
        <v>2553</v>
      </c>
      <c r="X111" s="7">
        <v>128011</v>
      </c>
      <c r="Y111" s="7">
        <v>137082</v>
      </c>
      <c r="Z111" s="10">
        <v>56.35</v>
      </c>
      <c r="AA111" s="11">
        <v>1975</v>
      </c>
      <c r="AB111" s="10">
        <v>10</v>
      </c>
      <c r="AC111" s="10">
        <v>13</v>
      </c>
      <c r="AD111" s="10"/>
      <c r="AE111" s="13">
        <v>93.75115409078164</v>
      </c>
      <c r="AF111" s="13">
        <v>2.0188824215176124</v>
      </c>
    </row>
    <row r="112" spans="1:32" x14ac:dyDescent="0.2">
      <c r="A112" s="1">
        <f>16*30</f>
        <v>480</v>
      </c>
      <c r="B112" s="1">
        <f t="shared" si="10"/>
        <v>31</v>
      </c>
      <c r="C112" s="6" t="s">
        <v>15</v>
      </c>
      <c r="D112" s="58">
        <v>44388</v>
      </c>
      <c r="E112" s="7">
        <v>146184</v>
      </c>
      <c r="F112" s="10">
        <v>28</v>
      </c>
      <c r="G112" s="10">
        <v>32</v>
      </c>
      <c r="H112" s="10">
        <v>30</v>
      </c>
      <c r="I112" s="10">
        <v>36.4</v>
      </c>
      <c r="J112" s="9">
        <v>60</v>
      </c>
      <c r="K112" s="7">
        <v>27591</v>
      </c>
      <c r="L112" s="7">
        <v>0</v>
      </c>
      <c r="M112" s="7">
        <v>16005</v>
      </c>
      <c r="N112" s="7">
        <v>26000</v>
      </c>
      <c r="O112" s="7">
        <v>11000</v>
      </c>
      <c r="P112" s="7">
        <v>37000</v>
      </c>
      <c r="Q112" s="10">
        <v>35</v>
      </c>
      <c r="R112" s="7">
        <v>17609</v>
      </c>
      <c r="S112" s="7">
        <v>87062</v>
      </c>
      <c r="T112" s="7">
        <v>15934</v>
      </c>
      <c r="U112" s="7">
        <v>68</v>
      </c>
      <c r="V112" s="7">
        <v>3927</v>
      </c>
      <c r="W112" s="7">
        <v>881</v>
      </c>
      <c r="X112" s="7">
        <v>120673</v>
      </c>
      <c r="Y112" s="7">
        <v>125481</v>
      </c>
      <c r="Z112" s="10">
        <v>56.16</v>
      </c>
      <c r="AA112" s="11">
        <v>1975</v>
      </c>
      <c r="AB112" s="10">
        <v>10</v>
      </c>
      <c r="AC112" s="10">
        <v>13</v>
      </c>
      <c r="AD112" s="10"/>
      <c r="AE112" s="13">
        <v>85.837711377442133</v>
      </c>
      <c r="AF112" s="13">
        <v>2.2711750483285615</v>
      </c>
    </row>
    <row r="113" spans="1:32" x14ac:dyDescent="0.2">
      <c r="A113" s="1">
        <v>536</v>
      </c>
      <c r="B113" s="1">
        <f t="shared" si="10"/>
        <v>31</v>
      </c>
      <c r="C113" s="6" t="s">
        <v>15</v>
      </c>
      <c r="D113" s="58">
        <v>44389</v>
      </c>
      <c r="E113" s="7">
        <v>146153</v>
      </c>
      <c r="F113" s="10">
        <v>30</v>
      </c>
      <c r="G113" s="10">
        <v>34</v>
      </c>
      <c r="H113" s="10">
        <v>32</v>
      </c>
      <c r="I113" s="10">
        <v>36.799999999999997</v>
      </c>
      <c r="J113" s="9">
        <v>59</v>
      </c>
      <c r="K113" s="7">
        <v>11586</v>
      </c>
      <c r="L113" s="7">
        <v>28076</v>
      </c>
      <c r="M113" s="7">
        <v>16190</v>
      </c>
      <c r="N113" s="7">
        <v>26000</v>
      </c>
      <c r="O113" s="7">
        <v>11000</v>
      </c>
      <c r="P113" s="7">
        <v>37000</v>
      </c>
      <c r="Q113" s="10">
        <v>31</v>
      </c>
      <c r="R113" s="7">
        <v>18400</v>
      </c>
      <c r="S113" s="7">
        <v>93333</v>
      </c>
      <c r="T113" s="7">
        <v>16769</v>
      </c>
      <c r="U113" s="7">
        <v>44</v>
      </c>
      <c r="V113" s="7">
        <v>5006</v>
      </c>
      <c r="W113" s="7">
        <v>1745</v>
      </c>
      <c r="X113" s="7">
        <v>128546</v>
      </c>
      <c r="Y113" s="7">
        <v>135297</v>
      </c>
      <c r="Z113" s="10">
        <v>55.86</v>
      </c>
      <c r="AA113" s="11">
        <v>1975</v>
      </c>
      <c r="AB113" s="10">
        <v>10</v>
      </c>
      <c r="AC113" s="10">
        <v>13</v>
      </c>
      <c r="AD113" s="10"/>
      <c r="AE113" s="13">
        <v>92.572167523075137</v>
      </c>
      <c r="AF113" s="13">
        <v>2.1421888302220244</v>
      </c>
    </row>
    <row r="114" spans="1:32" x14ac:dyDescent="0.2">
      <c r="A114" s="1">
        <f>16*30</f>
        <v>480</v>
      </c>
      <c r="B114" s="1">
        <f t="shared" si="10"/>
        <v>32</v>
      </c>
      <c r="C114" s="6" t="s">
        <v>15</v>
      </c>
      <c r="D114" s="58">
        <v>44390</v>
      </c>
      <c r="E114" s="7">
        <v>146120</v>
      </c>
      <c r="F114" s="10">
        <v>30</v>
      </c>
      <c r="G114" s="10">
        <v>35</v>
      </c>
      <c r="H114" s="10">
        <v>32.5</v>
      </c>
      <c r="I114" s="10">
        <v>34.9</v>
      </c>
      <c r="J114" s="9">
        <v>61</v>
      </c>
      <c r="K114" s="7">
        <v>23472</v>
      </c>
      <c r="L114" s="7">
        <v>16080</v>
      </c>
      <c r="M114" s="7">
        <v>14750</v>
      </c>
      <c r="N114" s="7">
        <v>28000</v>
      </c>
      <c r="O114" s="7">
        <v>11000</v>
      </c>
      <c r="P114" s="7">
        <v>39000</v>
      </c>
      <c r="Q114" s="10">
        <v>33</v>
      </c>
      <c r="R114" s="7">
        <v>18211</v>
      </c>
      <c r="S114" s="7">
        <v>94135</v>
      </c>
      <c r="T114" s="7">
        <v>16567</v>
      </c>
      <c r="U114" s="7">
        <v>47</v>
      </c>
      <c r="V114" s="7">
        <v>5583</v>
      </c>
      <c r="W114" s="7">
        <v>1964</v>
      </c>
      <c r="X114" s="7">
        <v>128960</v>
      </c>
      <c r="Y114" s="7">
        <v>136507</v>
      </c>
      <c r="Z114" s="10">
        <v>55.81</v>
      </c>
      <c r="AA114" s="11">
        <v>1975</v>
      </c>
      <c r="AB114" s="10">
        <v>10</v>
      </c>
      <c r="AC114" s="10">
        <v>13</v>
      </c>
      <c r="AD114" s="10"/>
      <c r="AE114" s="13">
        <v>93.421160689843958</v>
      </c>
      <c r="AF114" s="13">
        <v>1.9360879210838804</v>
      </c>
    </row>
    <row r="115" spans="1:32" x14ac:dyDescent="0.2">
      <c r="A115" s="1">
        <v>537</v>
      </c>
      <c r="B115" s="1">
        <f t="shared" si="10"/>
        <v>32</v>
      </c>
      <c r="C115" s="6" t="s">
        <v>15</v>
      </c>
      <c r="D115" s="58">
        <v>44391</v>
      </c>
      <c r="E115" s="7">
        <v>146099</v>
      </c>
      <c r="F115" s="10">
        <v>31</v>
      </c>
      <c r="G115" s="10">
        <v>35</v>
      </c>
      <c r="H115" s="10">
        <v>33</v>
      </c>
      <c r="I115" s="10">
        <v>31.5</v>
      </c>
      <c r="J115" s="9">
        <v>59</v>
      </c>
      <c r="K115" s="7">
        <v>24802</v>
      </c>
      <c r="L115" s="7">
        <v>24060</v>
      </c>
      <c r="M115" s="7">
        <v>12975</v>
      </c>
      <c r="N115" s="7">
        <v>28000</v>
      </c>
      <c r="O115" s="7">
        <v>11000</v>
      </c>
      <c r="P115" s="7">
        <v>39000</v>
      </c>
      <c r="Q115" s="10">
        <v>21</v>
      </c>
      <c r="R115" s="7">
        <v>18240</v>
      </c>
      <c r="S115" s="7">
        <v>90119</v>
      </c>
      <c r="T115" s="7">
        <v>15853</v>
      </c>
      <c r="U115" s="7">
        <v>92</v>
      </c>
      <c r="V115" s="7">
        <v>5958</v>
      </c>
      <c r="W115" s="7">
        <v>1767</v>
      </c>
      <c r="X115" s="7">
        <v>124304</v>
      </c>
      <c r="Y115" s="7">
        <v>132029</v>
      </c>
      <c r="Z115" s="10">
        <v>55.76</v>
      </c>
      <c r="AA115" s="11">
        <v>1975</v>
      </c>
      <c r="AB115" s="10">
        <v>10</v>
      </c>
      <c r="AC115" s="10">
        <v>13</v>
      </c>
      <c r="AD115" s="10"/>
      <c r="AE115" s="13">
        <v>90.4</v>
      </c>
      <c r="AF115" s="13">
        <v>1.76</v>
      </c>
    </row>
    <row r="116" spans="1:32" x14ac:dyDescent="0.2">
      <c r="A116" s="1">
        <f>16*30</f>
        <v>480</v>
      </c>
      <c r="B116" s="1">
        <f t="shared" si="10"/>
        <v>32</v>
      </c>
      <c r="C116" s="6" t="s">
        <v>15</v>
      </c>
      <c r="D116" s="58">
        <v>44392</v>
      </c>
      <c r="E116" s="7">
        <v>146066</v>
      </c>
      <c r="F116" s="10">
        <v>31</v>
      </c>
      <c r="G116" s="10">
        <v>35</v>
      </c>
      <c r="H116" s="10">
        <v>33</v>
      </c>
      <c r="I116" s="10">
        <v>34.6</v>
      </c>
      <c r="J116" s="9">
        <v>61</v>
      </c>
      <c r="K116" s="7">
        <v>35887</v>
      </c>
      <c r="L116" s="7">
        <v>24067</v>
      </c>
      <c r="M116" s="7">
        <v>14985</v>
      </c>
      <c r="N116" s="7">
        <v>29500</v>
      </c>
      <c r="O116" s="7">
        <v>11000</v>
      </c>
      <c r="P116" s="7">
        <v>40500</v>
      </c>
      <c r="Q116" s="10">
        <v>33</v>
      </c>
      <c r="R116" s="7">
        <v>14990</v>
      </c>
      <c r="S116" s="7">
        <v>85144</v>
      </c>
      <c r="T116" s="7">
        <v>17395</v>
      </c>
      <c r="U116" s="7">
        <v>165</v>
      </c>
      <c r="V116" s="7">
        <v>6636</v>
      </c>
      <c r="W116" s="7">
        <v>1714</v>
      </c>
      <c r="X116" s="7">
        <v>117694</v>
      </c>
      <c r="Y116" s="7">
        <v>126044</v>
      </c>
      <c r="Z116" s="10">
        <v>56.16</v>
      </c>
      <c r="AA116" s="11">
        <v>1975</v>
      </c>
      <c r="AB116" s="10">
        <v>10</v>
      </c>
      <c r="AC116" s="10">
        <v>13</v>
      </c>
      <c r="AD116" s="10"/>
      <c r="AE116" s="13">
        <v>86.292497911902842</v>
      </c>
      <c r="AF116" s="13">
        <v>2.1169347456199668</v>
      </c>
    </row>
    <row r="117" spans="1:32" x14ac:dyDescent="0.2">
      <c r="A117" s="1">
        <v>538</v>
      </c>
      <c r="B117" s="1">
        <f t="shared" si="10"/>
        <v>32</v>
      </c>
      <c r="C117" s="6" t="s">
        <v>15</v>
      </c>
      <c r="D117" s="58">
        <v>44393</v>
      </c>
      <c r="E117" s="7">
        <v>146030</v>
      </c>
      <c r="F117" s="10">
        <v>30</v>
      </c>
      <c r="G117" s="10">
        <v>35</v>
      </c>
      <c r="H117" s="10">
        <v>32.5</v>
      </c>
      <c r="I117" s="10">
        <v>31.8</v>
      </c>
      <c r="J117" s="9">
        <v>59</v>
      </c>
      <c r="K117" s="7">
        <v>44969</v>
      </c>
      <c r="L117" s="7">
        <v>20076</v>
      </c>
      <c r="M117" s="7">
        <v>12140</v>
      </c>
      <c r="N117" s="7">
        <v>29300</v>
      </c>
      <c r="O117" s="7">
        <v>11000</v>
      </c>
      <c r="P117" s="7">
        <v>40300</v>
      </c>
      <c r="Q117" s="10">
        <v>36</v>
      </c>
      <c r="R117" s="7">
        <v>16548</v>
      </c>
      <c r="S117" s="7">
        <v>92313</v>
      </c>
      <c r="T117" s="7">
        <v>17299</v>
      </c>
      <c r="U117" s="7">
        <v>210</v>
      </c>
      <c r="V117" s="7">
        <v>6063</v>
      </c>
      <c r="W117" s="7">
        <v>1464</v>
      </c>
      <c r="X117" s="7">
        <v>126370</v>
      </c>
      <c r="Y117" s="7">
        <v>133897</v>
      </c>
      <c r="Z117" s="10">
        <v>56.03</v>
      </c>
      <c r="AA117" s="11">
        <v>1975</v>
      </c>
      <c r="AB117" s="10">
        <v>10</v>
      </c>
      <c r="AC117" s="10">
        <v>13</v>
      </c>
      <c r="AD117" s="10"/>
      <c r="AE117" s="13">
        <v>91.691433267136887</v>
      </c>
      <c r="AF117" s="13">
        <v>1.618181447408148</v>
      </c>
    </row>
    <row r="118" spans="1:32" x14ac:dyDescent="0.2">
      <c r="A118" s="1">
        <f>16*30</f>
        <v>480</v>
      </c>
      <c r="B118" s="1">
        <f t="shared" si="10"/>
        <v>32</v>
      </c>
      <c r="C118" s="6" t="s">
        <v>15</v>
      </c>
      <c r="D118" s="58">
        <v>44394</v>
      </c>
      <c r="E118" s="7">
        <v>146004</v>
      </c>
      <c r="F118" s="10">
        <v>27</v>
      </c>
      <c r="G118" s="10">
        <v>32</v>
      </c>
      <c r="H118" s="10">
        <v>29.5</v>
      </c>
      <c r="I118" s="10">
        <v>33.6</v>
      </c>
      <c r="J118" s="9">
        <v>61</v>
      </c>
      <c r="K118" s="7">
        <v>52905</v>
      </c>
      <c r="L118" s="7">
        <v>0</v>
      </c>
      <c r="M118" s="7">
        <v>13960</v>
      </c>
      <c r="N118" s="7">
        <v>29300</v>
      </c>
      <c r="O118" s="7">
        <v>11000</v>
      </c>
      <c r="P118" s="7">
        <v>40300</v>
      </c>
      <c r="Q118" s="10">
        <v>26</v>
      </c>
      <c r="R118" s="7">
        <v>15244</v>
      </c>
      <c r="S118" s="7">
        <v>85804</v>
      </c>
      <c r="T118" s="7">
        <v>16616</v>
      </c>
      <c r="U118" s="7">
        <v>187</v>
      </c>
      <c r="V118" s="7">
        <v>6235</v>
      </c>
      <c r="W118" s="7">
        <v>1732</v>
      </c>
      <c r="X118" s="7">
        <v>117851</v>
      </c>
      <c r="Y118" s="7">
        <v>125818</v>
      </c>
      <c r="Z118" s="10">
        <v>56.06</v>
      </c>
      <c r="AA118" s="11">
        <v>1975</v>
      </c>
      <c r="AB118" s="10">
        <v>10</v>
      </c>
      <c r="AC118" s="10">
        <v>13</v>
      </c>
      <c r="AD118" s="10"/>
      <c r="AE118" s="13">
        <v>86.174351387633223</v>
      </c>
      <c r="AF118" s="13">
        <v>1.9791993857200263</v>
      </c>
    </row>
    <row r="119" spans="1:32" x14ac:dyDescent="0.2">
      <c r="A119" s="1">
        <v>539</v>
      </c>
      <c r="B119" s="1">
        <f t="shared" si="10"/>
        <v>32</v>
      </c>
      <c r="C119" s="6" t="s">
        <v>15</v>
      </c>
      <c r="D119" s="58">
        <v>44395</v>
      </c>
      <c r="E119" s="7">
        <v>145958</v>
      </c>
      <c r="F119" s="10">
        <v>24</v>
      </c>
      <c r="G119" s="10">
        <v>29</v>
      </c>
      <c r="H119" s="10">
        <v>26.5</v>
      </c>
      <c r="I119" s="10">
        <v>31.2</v>
      </c>
      <c r="J119" s="30">
        <v>58</v>
      </c>
      <c r="K119" s="7">
        <v>38945</v>
      </c>
      <c r="L119" s="7">
        <v>0</v>
      </c>
      <c r="M119" s="7">
        <v>15016</v>
      </c>
      <c r="N119" s="7">
        <v>28000</v>
      </c>
      <c r="O119" s="7">
        <v>11000</v>
      </c>
      <c r="P119" s="7">
        <v>39000</v>
      </c>
      <c r="Q119" s="10">
        <v>46</v>
      </c>
      <c r="R119" s="7">
        <v>24231</v>
      </c>
      <c r="S119" s="7">
        <v>81268</v>
      </c>
      <c r="T119" s="7">
        <v>17391</v>
      </c>
      <c r="U119" s="7">
        <v>172</v>
      </c>
      <c r="V119" s="7">
        <v>2917</v>
      </c>
      <c r="W119" s="7">
        <v>1982</v>
      </c>
      <c r="X119" s="7">
        <v>123062</v>
      </c>
      <c r="Y119" s="7">
        <v>127961</v>
      </c>
      <c r="Z119" s="10">
        <v>56.12</v>
      </c>
      <c r="AA119" s="11">
        <v>1975</v>
      </c>
      <c r="AB119" s="10">
        <v>10</v>
      </c>
      <c r="AC119" s="10">
        <v>13</v>
      </c>
      <c r="AD119" s="10"/>
      <c r="AE119" s="13">
        <v>87.669740610312559</v>
      </c>
      <c r="AF119" s="13">
        <v>2.0910237802264269</v>
      </c>
    </row>
    <row r="120" spans="1:32" x14ac:dyDescent="0.2">
      <c r="A120" s="1">
        <f>16*30</f>
        <v>480</v>
      </c>
      <c r="B120" s="1">
        <f t="shared" si="10"/>
        <v>32</v>
      </c>
      <c r="C120" s="6" t="s">
        <v>15</v>
      </c>
      <c r="D120" s="58">
        <v>44396</v>
      </c>
      <c r="E120" s="7">
        <v>145910</v>
      </c>
      <c r="F120" s="10">
        <v>24</v>
      </c>
      <c r="G120" s="10">
        <v>29</v>
      </c>
      <c r="H120" s="10">
        <v>26.5</v>
      </c>
      <c r="I120" s="10">
        <v>29.2</v>
      </c>
      <c r="J120" s="30">
        <v>59</v>
      </c>
      <c r="K120" s="7">
        <v>23929</v>
      </c>
      <c r="L120" s="7">
        <v>28091</v>
      </c>
      <c r="M120" s="7">
        <v>14995</v>
      </c>
      <c r="N120" s="7">
        <v>27000</v>
      </c>
      <c r="O120" s="7">
        <v>12000</v>
      </c>
      <c r="P120" s="7">
        <v>39000</v>
      </c>
      <c r="Q120" s="10">
        <v>48</v>
      </c>
      <c r="R120" s="7">
        <v>16019</v>
      </c>
      <c r="S120" s="7">
        <v>90611</v>
      </c>
      <c r="T120" s="7">
        <v>15892</v>
      </c>
      <c r="U120" s="7">
        <v>263</v>
      </c>
      <c r="V120" s="7">
        <v>5269</v>
      </c>
      <c r="W120" s="7">
        <v>2054</v>
      </c>
      <c r="X120" s="7">
        <v>122785</v>
      </c>
      <c r="Y120" s="7">
        <v>130108</v>
      </c>
      <c r="Z120" s="10">
        <v>55.92</v>
      </c>
      <c r="AA120" s="11">
        <v>1975</v>
      </c>
      <c r="AB120" s="10">
        <v>10</v>
      </c>
      <c r="AC120" s="10">
        <v>13</v>
      </c>
      <c r="AD120" s="10"/>
      <c r="AE120" s="13">
        <v>89.170036323761224</v>
      </c>
      <c r="AF120" s="13">
        <v>2.0609872559708617</v>
      </c>
    </row>
    <row r="121" spans="1:32" x14ac:dyDescent="0.2">
      <c r="A121" s="1">
        <v>540</v>
      </c>
      <c r="B121" s="1">
        <f t="shared" si="10"/>
        <v>33</v>
      </c>
      <c r="C121" s="6" t="s">
        <v>15</v>
      </c>
      <c r="D121" s="58">
        <v>44397</v>
      </c>
      <c r="E121" s="7">
        <v>145850</v>
      </c>
      <c r="F121" s="10">
        <v>25</v>
      </c>
      <c r="G121" s="10">
        <v>29</v>
      </c>
      <c r="H121" s="10">
        <v>27</v>
      </c>
      <c r="I121" s="10">
        <v>28.8</v>
      </c>
      <c r="J121" s="30">
        <v>59</v>
      </c>
      <c r="K121" s="7">
        <v>37025</v>
      </c>
      <c r="L121" s="7">
        <v>30100</v>
      </c>
      <c r="M121" s="7">
        <v>15140</v>
      </c>
      <c r="N121" s="7">
        <v>27000</v>
      </c>
      <c r="O121" s="7">
        <v>12000</v>
      </c>
      <c r="P121" s="7">
        <v>39000</v>
      </c>
      <c r="Q121" s="10">
        <v>60</v>
      </c>
      <c r="R121" s="7">
        <v>13595</v>
      </c>
      <c r="S121" s="7">
        <v>92363</v>
      </c>
      <c r="T121" s="7">
        <v>19787</v>
      </c>
      <c r="U121" s="7">
        <v>199</v>
      </c>
      <c r="V121" s="7">
        <v>4709</v>
      </c>
      <c r="W121" s="7">
        <v>2125</v>
      </c>
      <c r="X121" s="7">
        <v>125944</v>
      </c>
      <c r="Y121" s="7">
        <v>132778</v>
      </c>
      <c r="Z121" s="10">
        <v>56.44</v>
      </c>
      <c r="AA121" s="11">
        <v>1975</v>
      </c>
      <c r="AB121" s="10">
        <v>10</v>
      </c>
      <c r="AC121" s="10">
        <v>13</v>
      </c>
      <c r="AD121" s="10"/>
      <c r="AE121" s="13">
        <v>91.037367158039089</v>
      </c>
      <c r="AF121" s="13">
        <v>2.0202855025838891</v>
      </c>
    </row>
    <row r="122" spans="1:32" x14ac:dyDescent="0.2">
      <c r="A122" s="1">
        <f>16*30</f>
        <v>480</v>
      </c>
      <c r="B122" s="1">
        <f t="shared" si="10"/>
        <v>33</v>
      </c>
      <c r="C122" s="6" t="s">
        <v>15</v>
      </c>
      <c r="D122" s="58">
        <v>44398</v>
      </c>
      <c r="E122" s="7">
        <v>145803</v>
      </c>
      <c r="F122" s="10">
        <v>25</v>
      </c>
      <c r="G122" s="10">
        <v>29</v>
      </c>
      <c r="H122" s="10">
        <v>27</v>
      </c>
      <c r="I122" s="10">
        <v>27.5</v>
      </c>
      <c r="J122" s="30">
        <v>59</v>
      </c>
      <c r="K122" s="7">
        <v>51985</v>
      </c>
      <c r="L122" s="7">
        <v>21100</v>
      </c>
      <c r="M122" s="7">
        <v>17020</v>
      </c>
      <c r="N122" s="7">
        <v>27000</v>
      </c>
      <c r="O122" s="7">
        <v>11000</v>
      </c>
      <c r="P122" s="7">
        <v>38000</v>
      </c>
      <c r="Q122" s="10">
        <v>47</v>
      </c>
      <c r="R122" s="7">
        <v>12550</v>
      </c>
      <c r="S122" s="7">
        <v>85440</v>
      </c>
      <c r="T122" s="7">
        <v>17111</v>
      </c>
      <c r="U122" s="7">
        <v>173</v>
      </c>
      <c r="V122" s="7">
        <v>2560</v>
      </c>
      <c r="W122" s="7">
        <v>1826</v>
      </c>
      <c r="X122" s="7">
        <v>115274</v>
      </c>
      <c r="Y122" s="7">
        <v>119660</v>
      </c>
      <c r="Z122" s="10">
        <v>56.32</v>
      </c>
      <c r="AA122" s="11">
        <v>1975</v>
      </c>
      <c r="AB122" s="10">
        <v>10</v>
      </c>
      <c r="AC122" s="10">
        <v>13</v>
      </c>
      <c r="AD122" s="10"/>
      <c r="AE122" s="13">
        <v>82.069641914089559</v>
      </c>
      <c r="AF122" s="13">
        <v>2.5255031300806827</v>
      </c>
    </row>
    <row r="123" spans="1:32" x14ac:dyDescent="0.2">
      <c r="A123" s="1">
        <v>541</v>
      </c>
      <c r="B123" s="1">
        <f t="shared" si="10"/>
        <v>33</v>
      </c>
      <c r="C123" s="6" t="s">
        <v>15</v>
      </c>
      <c r="D123" s="58">
        <v>44399</v>
      </c>
      <c r="E123" s="7">
        <v>145719</v>
      </c>
      <c r="F123" s="10">
        <v>24</v>
      </c>
      <c r="G123" s="10">
        <v>29</v>
      </c>
      <c r="H123" s="10">
        <v>26.5</v>
      </c>
      <c r="I123" s="10">
        <v>24.4</v>
      </c>
      <c r="J123" s="30">
        <v>58</v>
      </c>
      <c r="K123" s="7">
        <v>56065</v>
      </c>
      <c r="L123" s="7">
        <v>13046</v>
      </c>
      <c r="M123" s="7">
        <v>15806</v>
      </c>
      <c r="N123" s="7">
        <v>27000</v>
      </c>
      <c r="O123" s="7">
        <v>11000</v>
      </c>
      <c r="P123" s="7">
        <v>38000</v>
      </c>
      <c r="Q123" s="10">
        <v>84</v>
      </c>
      <c r="R123" s="7">
        <v>12655</v>
      </c>
      <c r="S123" s="7">
        <v>88365</v>
      </c>
      <c r="T123" s="7">
        <v>18379</v>
      </c>
      <c r="U123" s="7">
        <v>167</v>
      </c>
      <c r="V123" s="7">
        <v>4264</v>
      </c>
      <c r="W123" s="7">
        <v>1714</v>
      </c>
      <c r="X123" s="7">
        <v>119566</v>
      </c>
      <c r="Y123" s="7">
        <v>125544</v>
      </c>
      <c r="Z123" s="10">
        <v>56.41</v>
      </c>
      <c r="AA123" s="11">
        <v>1975</v>
      </c>
      <c r="AB123" s="10">
        <v>10</v>
      </c>
      <c r="AC123" s="10">
        <v>13</v>
      </c>
      <c r="AD123" s="10"/>
      <c r="AE123" s="13">
        <v>86.154859695715729</v>
      </c>
      <c r="AF123" s="13">
        <v>2.2318752497692356</v>
      </c>
    </row>
    <row r="124" spans="1:32" x14ac:dyDescent="0.2">
      <c r="A124" s="1">
        <f>16*30</f>
        <v>480</v>
      </c>
      <c r="B124" s="1">
        <f t="shared" si="10"/>
        <v>33</v>
      </c>
      <c r="C124" s="6" t="s">
        <v>15</v>
      </c>
      <c r="D124" s="58">
        <v>44400</v>
      </c>
      <c r="E124" s="7">
        <v>145630</v>
      </c>
      <c r="F124" s="10">
        <v>24</v>
      </c>
      <c r="G124" s="10">
        <v>28</v>
      </c>
      <c r="H124" s="10">
        <v>26</v>
      </c>
      <c r="I124" s="10">
        <v>26.5</v>
      </c>
      <c r="J124" s="30">
        <v>57</v>
      </c>
      <c r="K124" s="7">
        <v>53305</v>
      </c>
      <c r="L124" s="7">
        <v>20041</v>
      </c>
      <c r="M124" s="7">
        <v>17201</v>
      </c>
      <c r="N124" s="7">
        <v>26500</v>
      </c>
      <c r="O124" s="7">
        <v>11000</v>
      </c>
      <c r="P124" s="7">
        <v>37500</v>
      </c>
      <c r="Q124" s="10">
        <v>89</v>
      </c>
      <c r="R124" s="7">
        <v>12391</v>
      </c>
      <c r="S124" s="7">
        <v>74223</v>
      </c>
      <c r="T124" s="7">
        <v>12702</v>
      </c>
      <c r="U124" s="7">
        <v>62</v>
      </c>
      <c r="V124" s="7">
        <v>7292</v>
      </c>
      <c r="W124" s="7">
        <v>475</v>
      </c>
      <c r="X124" s="7">
        <v>99378</v>
      </c>
      <c r="Y124" s="7">
        <v>107145</v>
      </c>
      <c r="Z124" s="10">
        <v>55.94</v>
      </c>
      <c r="AA124" s="11">
        <v>1975</v>
      </c>
      <c r="AB124" s="10">
        <v>10</v>
      </c>
      <c r="AC124" s="10">
        <v>13</v>
      </c>
      <c r="AD124" s="10"/>
      <c r="AE124" s="13">
        <v>73.573439538556613</v>
      </c>
      <c r="AF124" s="13">
        <v>2.8698508379969456</v>
      </c>
    </row>
    <row r="125" spans="1:32" x14ac:dyDescent="0.2">
      <c r="A125" s="1">
        <v>542</v>
      </c>
      <c r="B125" s="1">
        <f t="shared" si="10"/>
        <v>33</v>
      </c>
      <c r="C125" s="6" t="s">
        <v>15</v>
      </c>
      <c r="D125" s="58">
        <v>44401</v>
      </c>
      <c r="E125" s="7">
        <v>145556</v>
      </c>
      <c r="F125" s="10">
        <v>24</v>
      </c>
      <c r="G125" s="10">
        <v>28</v>
      </c>
      <c r="H125" s="10">
        <v>26</v>
      </c>
      <c r="I125" s="10">
        <v>29.9</v>
      </c>
      <c r="J125" s="30">
        <v>59</v>
      </c>
      <c r="K125" s="7">
        <v>56145</v>
      </c>
      <c r="L125" s="7">
        <v>0</v>
      </c>
      <c r="M125" s="7">
        <v>15720</v>
      </c>
      <c r="N125" s="7">
        <v>26500</v>
      </c>
      <c r="O125" s="7">
        <v>11000</v>
      </c>
      <c r="P125" s="7">
        <v>37500</v>
      </c>
      <c r="Q125" s="10">
        <v>74</v>
      </c>
      <c r="R125" s="7">
        <v>10639</v>
      </c>
      <c r="S125" s="7">
        <v>77734</v>
      </c>
      <c r="T125" s="7">
        <v>15580</v>
      </c>
      <c r="U125" s="7">
        <v>76</v>
      </c>
      <c r="V125" s="7">
        <v>3063</v>
      </c>
      <c r="W125" s="7">
        <v>2107</v>
      </c>
      <c r="X125" s="7">
        <v>104029</v>
      </c>
      <c r="Y125" s="7">
        <v>109199</v>
      </c>
      <c r="Z125" s="10">
        <v>56.38</v>
      </c>
      <c r="AA125" s="11">
        <v>1975</v>
      </c>
      <c r="AB125" s="10">
        <v>10</v>
      </c>
      <c r="AC125" s="10">
        <v>13</v>
      </c>
      <c r="AD125" s="10"/>
      <c r="AE125" s="13">
        <v>75.021984665695669</v>
      </c>
      <c r="AF125" s="13">
        <v>2.5533409408816428</v>
      </c>
    </row>
    <row r="126" spans="1:32" x14ac:dyDescent="0.2">
      <c r="A126" s="1">
        <f>16*30</f>
        <v>480</v>
      </c>
      <c r="B126" s="1">
        <f t="shared" si="10"/>
        <v>33</v>
      </c>
      <c r="C126" s="6" t="s">
        <v>15</v>
      </c>
      <c r="D126" s="58">
        <v>44402</v>
      </c>
      <c r="E126" s="7">
        <v>145428</v>
      </c>
      <c r="F126" s="10">
        <v>25</v>
      </c>
      <c r="G126" s="10">
        <v>30</v>
      </c>
      <c r="H126" s="10">
        <v>27.5</v>
      </c>
      <c r="I126" s="10">
        <v>31.8</v>
      </c>
      <c r="J126" s="30">
        <v>59</v>
      </c>
      <c r="K126" s="7">
        <v>40425</v>
      </c>
      <c r="L126" s="7">
        <v>0</v>
      </c>
      <c r="M126" s="7">
        <v>15700</v>
      </c>
      <c r="N126" s="7">
        <v>26000</v>
      </c>
      <c r="O126" s="7">
        <v>11000</v>
      </c>
      <c r="P126" s="7">
        <v>37000</v>
      </c>
      <c r="Q126" s="10">
        <v>128</v>
      </c>
      <c r="R126" s="7">
        <v>11193</v>
      </c>
      <c r="S126" s="7">
        <v>92234</v>
      </c>
      <c r="T126" s="7">
        <v>20112</v>
      </c>
      <c r="U126" s="7">
        <v>127</v>
      </c>
      <c r="V126" s="7">
        <v>1792</v>
      </c>
      <c r="W126" s="7">
        <v>2607</v>
      </c>
      <c r="X126" s="7">
        <v>123666</v>
      </c>
      <c r="Y126" s="7">
        <v>128065</v>
      </c>
      <c r="Z126" s="10">
        <v>56.67</v>
      </c>
      <c r="AA126" s="11">
        <v>1975</v>
      </c>
      <c r="AB126" s="10">
        <v>10</v>
      </c>
      <c r="AC126" s="10">
        <v>13</v>
      </c>
      <c r="AD126" s="10"/>
      <c r="AE126" s="13">
        <v>88.060758588442383</v>
      </c>
      <c r="AF126" s="13">
        <v>2.1632961926379708</v>
      </c>
    </row>
    <row r="127" spans="1:32" x14ac:dyDescent="0.2">
      <c r="A127" s="1">
        <v>543</v>
      </c>
      <c r="B127" s="1">
        <f t="shared" si="10"/>
        <v>33</v>
      </c>
      <c r="C127" s="6" t="s">
        <v>15</v>
      </c>
      <c r="D127" s="58">
        <v>44403</v>
      </c>
      <c r="E127" s="7">
        <v>145307</v>
      </c>
      <c r="F127" s="10">
        <v>25</v>
      </c>
      <c r="G127" s="10">
        <v>32</v>
      </c>
      <c r="H127" s="10">
        <v>28.5</v>
      </c>
      <c r="I127" s="10">
        <v>31.7</v>
      </c>
      <c r="J127" s="30">
        <v>60</v>
      </c>
      <c r="K127" s="7">
        <v>24725</v>
      </c>
      <c r="L127" s="7">
        <v>32123</v>
      </c>
      <c r="M127" s="7">
        <v>17418</v>
      </c>
      <c r="N127" s="7">
        <v>26000</v>
      </c>
      <c r="O127" s="7">
        <v>11000</v>
      </c>
      <c r="P127" s="7">
        <v>37000</v>
      </c>
      <c r="Q127" s="10">
        <v>121</v>
      </c>
      <c r="R127" s="7">
        <v>12381</v>
      </c>
      <c r="S127" s="7">
        <v>97843</v>
      </c>
      <c r="T127" s="7">
        <v>20079</v>
      </c>
      <c r="U127" s="7">
        <v>1096</v>
      </c>
      <c r="V127" s="7">
        <v>3337</v>
      </c>
      <c r="W127" s="7">
        <v>2232</v>
      </c>
      <c r="X127" s="7">
        <v>131399</v>
      </c>
      <c r="Y127" s="7">
        <v>136968</v>
      </c>
      <c r="Z127" s="10">
        <v>56.54</v>
      </c>
      <c r="AA127" s="11">
        <v>1975</v>
      </c>
      <c r="AB127" s="10">
        <v>10</v>
      </c>
      <c r="AC127" s="10">
        <v>13</v>
      </c>
      <c r="AD127" s="10"/>
      <c r="AE127" s="13">
        <v>94.261116119663882</v>
      </c>
      <c r="AF127" s="13">
        <v>2.2491756225126194</v>
      </c>
    </row>
    <row r="128" spans="1:32" x14ac:dyDescent="0.2">
      <c r="A128" s="1">
        <f>16*30</f>
        <v>480</v>
      </c>
      <c r="B128" s="1">
        <f t="shared" si="10"/>
        <v>34</v>
      </c>
      <c r="C128" s="6" t="s">
        <v>15</v>
      </c>
      <c r="D128" s="58">
        <v>44404</v>
      </c>
      <c r="E128" s="7">
        <v>145184</v>
      </c>
      <c r="F128" s="10">
        <v>23</v>
      </c>
      <c r="G128" s="10">
        <v>28</v>
      </c>
      <c r="H128" s="10">
        <v>25.5</v>
      </c>
      <c r="I128" s="10">
        <v>28.9</v>
      </c>
      <c r="J128" s="30">
        <v>58</v>
      </c>
      <c r="K128" s="7">
        <v>39430</v>
      </c>
      <c r="L128" s="7">
        <v>8030</v>
      </c>
      <c r="M128" s="7">
        <v>17355</v>
      </c>
      <c r="N128" s="7">
        <v>26000</v>
      </c>
      <c r="O128" s="7">
        <v>11000</v>
      </c>
      <c r="P128" s="7">
        <v>37000</v>
      </c>
      <c r="Q128" s="10">
        <v>123</v>
      </c>
      <c r="R128" s="7">
        <v>13578</v>
      </c>
      <c r="S128" s="7">
        <v>96244</v>
      </c>
      <c r="T128" s="7">
        <v>17960</v>
      </c>
      <c r="U128" s="7">
        <v>146</v>
      </c>
      <c r="V128" s="7">
        <v>2385</v>
      </c>
      <c r="W128" s="7">
        <v>2321</v>
      </c>
      <c r="X128" s="7">
        <v>127928</v>
      </c>
      <c r="Y128" s="7">
        <v>132634</v>
      </c>
      <c r="Z128" s="10">
        <v>56.27</v>
      </c>
      <c r="AA128" s="11">
        <v>1975</v>
      </c>
      <c r="AB128" s="10">
        <v>10</v>
      </c>
      <c r="AC128" s="10">
        <v>13</v>
      </c>
      <c r="AD128" s="10"/>
      <c r="AE128" s="13">
        <v>91.355796782014536</v>
      </c>
      <c r="AF128" s="13">
        <v>2.3253741241569807</v>
      </c>
    </row>
    <row r="129" spans="1:32" x14ac:dyDescent="0.2">
      <c r="A129" s="1">
        <v>544</v>
      </c>
      <c r="B129" s="1">
        <f t="shared" si="10"/>
        <v>34</v>
      </c>
      <c r="C129" s="6" t="s">
        <v>15</v>
      </c>
      <c r="D129" s="58">
        <v>44405</v>
      </c>
      <c r="E129" s="7">
        <v>145109</v>
      </c>
      <c r="F129" s="10">
        <v>23</v>
      </c>
      <c r="G129" s="10">
        <v>29</v>
      </c>
      <c r="H129" s="10">
        <v>26</v>
      </c>
      <c r="I129" s="10">
        <v>27.1</v>
      </c>
      <c r="J129" s="30">
        <v>59</v>
      </c>
      <c r="K129" s="7">
        <v>30105</v>
      </c>
      <c r="L129" s="7">
        <v>40111</v>
      </c>
      <c r="M129" s="7">
        <v>16319</v>
      </c>
      <c r="N129" s="7">
        <v>26000</v>
      </c>
      <c r="O129" s="7">
        <v>11000</v>
      </c>
      <c r="P129" s="7">
        <v>37000</v>
      </c>
      <c r="Q129" s="10">
        <v>75</v>
      </c>
      <c r="R129" s="7">
        <v>10842</v>
      </c>
      <c r="S129" s="7">
        <v>69083</v>
      </c>
      <c r="T129" s="7">
        <v>11537</v>
      </c>
      <c r="U129" s="7">
        <v>142</v>
      </c>
      <c r="V129" s="7">
        <v>1529</v>
      </c>
      <c r="W129" s="7">
        <v>2690</v>
      </c>
      <c r="X129" s="7">
        <v>91604</v>
      </c>
      <c r="Y129" s="7">
        <v>95823</v>
      </c>
      <c r="Z129" s="10">
        <v>55.96</v>
      </c>
      <c r="AA129" s="11">
        <v>1975</v>
      </c>
      <c r="AB129" s="10">
        <v>10</v>
      </c>
      <c r="AC129" s="10">
        <v>13</v>
      </c>
      <c r="AD129" s="10"/>
      <c r="AE129" s="13">
        <v>66.035187341929173</v>
      </c>
      <c r="AF129" s="13">
        <v>3.0433091593994068</v>
      </c>
    </row>
    <row r="130" spans="1:32" x14ac:dyDescent="0.2">
      <c r="A130" s="1">
        <f>16*30</f>
        <v>480</v>
      </c>
      <c r="B130" s="1">
        <f t="shared" si="10"/>
        <v>34</v>
      </c>
      <c r="C130" s="6" t="s">
        <v>15</v>
      </c>
      <c r="D130" s="58">
        <v>44406</v>
      </c>
      <c r="E130" s="7">
        <v>145002</v>
      </c>
      <c r="F130" s="10">
        <v>24</v>
      </c>
      <c r="G130" s="10">
        <v>31</v>
      </c>
      <c r="H130" s="10">
        <v>27.5</v>
      </c>
      <c r="I130" s="10">
        <v>31.7</v>
      </c>
      <c r="J130" s="30">
        <v>58</v>
      </c>
      <c r="K130" s="7">
        <v>50897</v>
      </c>
      <c r="L130" s="7">
        <v>20060</v>
      </c>
      <c r="M130" s="7">
        <v>16847</v>
      </c>
      <c r="N130" s="7">
        <v>26500</v>
      </c>
      <c r="O130" s="7">
        <v>11000</v>
      </c>
      <c r="P130" s="7">
        <v>37500</v>
      </c>
      <c r="Q130" s="10">
        <v>107</v>
      </c>
      <c r="R130" s="7">
        <v>5829</v>
      </c>
      <c r="S130" s="7">
        <v>38701</v>
      </c>
      <c r="T130" s="7">
        <v>7021</v>
      </c>
      <c r="U130" s="7">
        <v>38</v>
      </c>
      <c r="V130" s="7">
        <v>3119</v>
      </c>
      <c r="W130" s="7">
        <v>2053</v>
      </c>
      <c r="X130" s="7">
        <v>51589</v>
      </c>
      <c r="Y130" s="7">
        <v>56761</v>
      </c>
      <c r="Z130" s="10">
        <v>56.63</v>
      </c>
      <c r="AA130" s="11">
        <v>1975</v>
      </c>
      <c r="AB130" s="10">
        <v>10</v>
      </c>
      <c r="AC130" s="10">
        <v>13</v>
      </c>
      <c r="AD130" s="10"/>
      <c r="AE130" s="13">
        <v>39.144977310657787</v>
      </c>
      <c r="AF130" s="13">
        <v>5.2411426004460218</v>
      </c>
    </row>
    <row r="131" spans="1:32" x14ac:dyDescent="0.2">
      <c r="A131" s="1">
        <v>545</v>
      </c>
      <c r="B131" s="1">
        <f t="shared" si="10"/>
        <v>34</v>
      </c>
      <c r="C131" s="6" t="s">
        <v>15</v>
      </c>
      <c r="D131" s="58">
        <v>44407</v>
      </c>
      <c r="E131" s="7">
        <v>144894</v>
      </c>
      <c r="F131" s="10">
        <v>22</v>
      </c>
      <c r="G131" s="10">
        <v>29</v>
      </c>
      <c r="H131" s="10">
        <v>25.5</v>
      </c>
      <c r="I131" s="10">
        <v>27.4</v>
      </c>
      <c r="J131" s="30">
        <v>58</v>
      </c>
      <c r="K131" s="7">
        <v>54110</v>
      </c>
      <c r="L131" s="7">
        <v>12046</v>
      </c>
      <c r="M131" s="7">
        <v>14151</v>
      </c>
      <c r="N131" s="7">
        <v>26000</v>
      </c>
      <c r="O131" s="7">
        <v>10500</v>
      </c>
      <c r="P131" s="7">
        <v>36500</v>
      </c>
      <c r="Q131" s="10">
        <v>108</v>
      </c>
      <c r="R131" s="7">
        <v>10983</v>
      </c>
      <c r="S131" s="7">
        <v>94209</v>
      </c>
      <c r="T131" s="7">
        <v>19678</v>
      </c>
      <c r="U131" s="7">
        <v>98</v>
      </c>
      <c r="V131" s="7">
        <v>2804</v>
      </c>
      <c r="W131" s="7">
        <v>2699</v>
      </c>
      <c r="X131" s="7">
        <v>124968</v>
      </c>
      <c r="Y131" s="7">
        <v>130471</v>
      </c>
      <c r="Z131" s="10">
        <v>57.05</v>
      </c>
      <c r="AA131" s="11">
        <v>1975</v>
      </c>
      <c r="AB131" s="10">
        <v>10</v>
      </c>
      <c r="AC131" s="10">
        <v>13</v>
      </c>
      <c r="AD131" s="10"/>
      <c r="AE131" s="13">
        <v>90.045826604276229</v>
      </c>
      <c r="AF131" s="13">
        <v>1.9011548471142552</v>
      </c>
    </row>
    <row r="132" spans="1:32" x14ac:dyDescent="0.2">
      <c r="A132" s="1">
        <f>16*30</f>
        <v>480</v>
      </c>
      <c r="B132" s="1">
        <f t="shared" si="10"/>
        <v>34</v>
      </c>
      <c r="C132" s="6" t="s">
        <v>15</v>
      </c>
      <c r="D132" s="58">
        <v>44408</v>
      </c>
      <c r="E132" s="7">
        <v>144764</v>
      </c>
      <c r="F132" s="10">
        <v>23</v>
      </c>
      <c r="G132" s="10">
        <v>28</v>
      </c>
      <c r="H132" s="10">
        <v>25.5</v>
      </c>
      <c r="I132" s="10">
        <v>27</v>
      </c>
      <c r="J132" s="30">
        <v>58</v>
      </c>
      <c r="K132" s="7">
        <v>52005</v>
      </c>
      <c r="L132" s="7">
        <v>0</v>
      </c>
      <c r="M132" s="7">
        <v>14995</v>
      </c>
      <c r="N132" s="7">
        <v>26000</v>
      </c>
      <c r="O132" s="7">
        <v>10500</v>
      </c>
      <c r="P132" s="7">
        <v>36500</v>
      </c>
      <c r="Q132" s="10">
        <v>130</v>
      </c>
      <c r="R132" s="7">
        <v>7950</v>
      </c>
      <c r="S132" s="7">
        <v>74975</v>
      </c>
      <c r="T132" s="7">
        <v>17310</v>
      </c>
      <c r="U132" s="7">
        <v>164</v>
      </c>
      <c r="V132" s="7">
        <v>1850</v>
      </c>
      <c r="W132" s="7">
        <v>2619</v>
      </c>
      <c r="X132" s="7">
        <v>100399</v>
      </c>
      <c r="Y132" s="7">
        <v>104868</v>
      </c>
      <c r="Z132" s="10">
        <v>56.89</v>
      </c>
      <c r="AA132" s="11">
        <v>1975</v>
      </c>
      <c r="AB132" s="10">
        <v>10</v>
      </c>
      <c r="AC132" s="10">
        <v>13</v>
      </c>
      <c r="AD132" s="10"/>
      <c r="AE132" s="13">
        <v>72.440662043049372</v>
      </c>
      <c r="AF132" s="13">
        <v>2.5134343779880659</v>
      </c>
    </row>
    <row r="133" spans="1:32" x14ac:dyDescent="0.2">
      <c r="A133" s="1">
        <v>546</v>
      </c>
      <c r="B133" s="1">
        <f t="shared" si="10"/>
        <v>34</v>
      </c>
      <c r="C133" s="6" t="s">
        <v>15</v>
      </c>
      <c r="D133" s="58">
        <v>44409</v>
      </c>
      <c r="E133" s="7">
        <v>144638</v>
      </c>
      <c r="F133" s="7">
        <v>21</v>
      </c>
      <c r="G133" s="7">
        <v>27</v>
      </c>
      <c r="H133" s="7">
        <v>24</v>
      </c>
      <c r="I133" s="7">
        <v>25.5</v>
      </c>
      <c r="J133" s="30">
        <v>57</v>
      </c>
      <c r="K133" s="7">
        <v>37010</v>
      </c>
      <c r="L133" s="7">
        <v>0</v>
      </c>
      <c r="M133" s="7">
        <v>12015</v>
      </c>
      <c r="N133" s="7">
        <v>26000</v>
      </c>
      <c r="O133" s="7">
        <v>10000</v>
      </c>
      <c r="P133" s="7">
        <v>36000</v>
      </c>
      <c r="Q133" s="7">
        <v>126</v>
      </c>
      <c r="R133" s="7">
        <v>8415</v>
      </c>
      <c r="S133" s="7">
        <v>89113</v>
      </c>
      <c r="T133" s="7">
        <v>22170</v>
      </c>
      <c r="U133" s="7">
        <v>206</v>
      </c>
      <c r="V133" s="7">
        <v>1722</v>
      </c>
      <c r="W133" s="7">
        <v>2545</v>
      </c>
      <c r="X133" s="7">
        <v>119904</v>
      </c>
      <c r="Y133" s="7">
        <v>124171</v>
      </c>
      <c r="Z133" s="10">
        <v>57.15</v>
      </c>
      <c r="AA133" s="11">
        <v>1975</v>
      </c>
      <c r="AB133" s="10">
        <v>10</v>
      </c>
      <c r="AC133" s="10">
        <v>13</v>
      </c>
      <c r="AD133" s="10"/>
      <c r="AE133" s="13">
        <v>85.849500131362433</v>
      </c>
      <c r="AF133" s="13">
        <v>1.693118525842918</v>
      </c>
    </row>
    <row r="134" spans="1:32" x14ac:dyDescent="0.2">
      <c r="A134" s="1">
        <f>16*30</f>
        <v>480</v>
      </c>
      <c r="B134" s="1">
        <f t="shared" si="10"/>
        <v>34</v>
      </c>
      <c r="C134" s="6" t="s">
        <v>15</v>
      </c>
      <c r="D134" s="58">
        <v>44410</v>
      </c>
      <c r="E134" s="7">
        <v>144511</v>
      </c>
      <c r="F134" s="7">
        <v>21</v>
      </c>
      <c r="G134" s="7">
        <v>27</v>
      </c>
      <c r="H134" s="7">
        <v>24</v>
      </c>
      <c r="I134" s="7">
        <v>17</v>
      </c>
      <c r="J134" s="30">
        <v>57</v>
      </c>
      <c r="K134" s="7">
        <v>24995</v>
      </c>
      <c r="L134" s="7">
        <v>8010</v>
      </c>
      <c r="M134" s="7">
        <v>12975</v>
      </c>
      <c r="N134" s="7">
        <v>25000</v>
      </c>
      <c r="O134" s="7">
        <v>9000</v>
      </c>
      <c r="P134" s="7">
        <v>34000</v>
      </c>
      <c r="Q134" s="7">
        <v>127</v>
      </c>
      <c r="R134" s="7">
        <v>9731</v>
      </c>
      <c r="S134" s="7">
        <v>99435</v>
      </c>
      <c r="T134" s="7">
        <v>24500</v>
      </c>
      <c r="U134" s="7">
        <v>174</v>
      </c>
      <c r="V134" s="7">
        <v>6681</v>
      </c>
      <c r="W134" s="7">
        <v>1765</v>
      </c>
      <c r="X134" s="7">
        <v>133840</v>
      </c>
      <c r="Y134" s="7">
        <v>142286</v>
      </c>
      <c r="Z134" s="10">
        <v>57.12</v>
      </c>
      <c r="AA134" s="11">
        <v>1975</v>
      </c>
      <c r="AB134" s="10">
        <v>10</v>
      </c>
      <c r="AC134" s="10">
        <v>13</v>
      </c>
      <c r="AD134" s="10"/>
      <c r="AE134" s="13">
        <v>98.460324819563908</v>
      </c>
      <c r="AF134" s="13">
        <v>1.5964561611440187</v>
      </c>
    </row>
    <row r="135" spans="1:32" x14ac:dyDescent="0.2">
      <c r="A135" s="1">
        <v>547</v>
      </c>
      <c r="B135" s="1">
        <f t="shared" si="10"/>
        <v>35</v>
      </c>
      <c r="C135" s="6" t="s">
        <v>15</v>
      </c>
      <c r="D135" s="58">
        <v>44411</v>
      </c>
      <c r="E135" s="7">
        <v>144380</v>
      </c>
      <c r="F135" s="7">
        <v>22</v>
      </c>
      <c r="G135" s="7">
        <v>27</v>
      </c>
      <c r="H135" s="7">
        <v>24.5</v>
      </c>
      <c r="I135" s="7">
        <v>25.6</v>
      </c>
      <c r="J135" s="30">
        <v>59</v>
      </c>
      <c r="K135" s="7">
        <v>20030</v>
      </c>
      <c r="L135" s="7">
        <v>24071</v>
      </c>
      <c r="M135" s="7">
        <v>14890</v>
      </c>
      <c r="N135" s="7">
        <v>25000</v>
      </c>
      <c r="O135" s="7">
        <v>9000</v>
      </c>
      <c r="P135" s="7">
        <v>34000</v>
      </c>
      <c r="Q135" s="7">
        <v>131</v>
      </c>
      <c r="R135" s="7">
        <v>4981</v>
      </c>
      <c r="S135" s="7">
        <v>73642</v>
      </c>
      <c r="T135" s="7">
        <v>48290</v>
      </c>
      <c r="U135" s="7">
        <v>2694</v>
      </c>
      <c r="V135" s="7">
        <v>6527</v>
      </c>
      <c r="W135" s="7">
        <v>1650</v>
      </c>
      <c r="X135" s="7">
        <v>129607</v>
      </c>
      <c r="Y135" s="7">
        <v>137784</v>
      </c>
      <c r="Z135" s="10">
        <v>57.14</v>
      </c>
      <c r="AA135" s="11">
        <v>1975</v>
      </c>
      <c r="AB135" s="10">
        <v>10</v>
      </c>
      <c r="AC135" s="10">
        <v>13</v>
      </c>
      <c r="AD135" s="10"/>
      <c r="AE135" s="13">
        <v>95.431500207785007</v>
      </c>
      <c r="AF135" s="13">
        <v>1.8912793169124869</v>
      </c>
    </row>
    <row r="136" spans="1:32" x14ac:dyDescent="0.2">
      <c r="A136" s="1">
        <f>16*30</f>
        <v>480</v>
      </c>
      <c r="B136" s="1">
        <f t="shared" si="10"/>
        <v>35</v>
      </c>
      <c r="C136" s="6" t="s">
        <v>15</v>
      </c>
      <c r="D136" s="58">
        <v>44412</v>
      </c>
      <c r="E136" s="7">
        <v>144218</v>
      </c>
      <c r="F136" s="7">
        <v>22</v>
      </c>
      <c r="G136" s="7">
        <v>26</v>
      </c>
      <c r="H136" s="7">
        <v>24</v>
      </c>
      <c r="I136" s="7">
        <v>25.6</v>
      </c>
      <c r="J136" s="30">
        <v>58</v>
      </c>
      <c r="K136" s="7">
        <v>29211</v>
      </c>
      <c r="L136" s="7">
        <v>16060</v>
      </c>
      <c r="M136" s="7">
        <v>14155</v>
      </c>
      <c r="N136" s="7">
        <v>25000</v>
      </c>
      <c r="O136" s="7">
        <v>9000</v>
      </c>
      <c r="P136" s="7">
        <v>34000</v>
      </c>
      <c r="Q136" s="7">
        <v>162</v>
      </c>
      <c r="R136" s="7">
        <v>4199</v>
      </c>
      <c r="S136" s="7">
        <v>71749</v>
      </c>
      <c r="T136" s="7">
        <v>50064</v>
      </c>
      <c r="U136" s="7">
        <v>3003</v>
      </c>
      <c r="V136" s="7">
        <v>6469</v>
      </c>
      <c r="W136" s="7">
        <v>1715</v>
      </c>
      <c r="X136" s="7">
        <v>129015</v>
      </c>
      <c r="Y136" s="7">
        <v>137199</v>
      </c>
      <c r="Z136" s="10">
        <v>57.32</v>
      </c>
      <c r="AA136" s="11">
        <v>1975</v>
      </c>
      <c r="AB136" s="10">
        <v>10</v>
      </c>
      <c r="AC136" s="10">
        <v>13</v>
      </c>
      <c r="AD136" s="10"/>
      <c r="AE136" s="13">
        <v>95.133062447128651</v>
      </c>
      <c r="AF136" s="13">
        <v>1.7999181073501118</v>
      </c>
    </row>
    <row r="137" spans="1:32" x14ac:dyDescent="0.2">
      <c r="A137" s="1">
        <v>548</v>
      </c>
      <c r="B137" s="1">
        <f t="shared" ref="B137:B200" si="11">B130+1</f>
        <v>35</v>
      </c>
      <c r="C137" s="6" t="s">
        <v>15</v>
      </c>
      <c r="D137" s="58">
        <v>44413</v>
      </c>
      <c r="E137" s="7">
        <v>144075</v>
      </c>
      <c r="F137" s="7">
        <v>22</v>
      </c>
      <c r="G137" s="7">
        <v>26</v>
      </c>
      <c r="H137" s="7">
        <v>24</v>
      </c>
      <c r="I137" s="7">
        <v>25.6</v>
      </c>
      <c r="J137" s="30">
        <v>58</v>
      </c>
      <c r="K137" s="7">
        <v>31116</v>
      </c>
      <c r="L137" s="7">
        <v>24083</v>
      </c>
      <c r="M137" s="7">
        <v>13995</v>
      </c>
      <c r="N137" s="7">
        <v>25000</v>
      </c>
      <c r="O137" s="7">
        <v>9000</v>
      </c>
      <c r="P137" s="7">
        <v>34000</v>
      </c>
      <c r="Q137" s="7">
        <v>143</v>
      </c>
      <c r="R137" s="7">
        <v>5561</v>
      </c>
      <c r="S137" s="7">
        <v>59466</v>
      </c>
      <c r="T137" s="7">
        <v>41277</v>
      </c>
      <c r="U137" s="7">
        <v>2798</v>
      </c>
      <c r="V137" s="7">
        <v>6293</v>
      </c>
      <c r="W137" s="7">
        <v>2155</v>
      </c>
      <c r="X137" s="7">
        <v>109102</v>
      </c>
      <c r="Y137" s="7">
        <v>117550</v>
      </c>
      <c r="Z137" s="10">
        <v>58.05</v>
      </c>
      <c r="AA137" s="11">
        <v>1975</v>
      </c>
      <c r="AB137" s="10">
        <v>10</v>
      </c>
      <c r="AC137" s="10">
        <v>13</v>
      </c>
      <c r="AD137" s="10"/>
      <c r="AE137" s="13">
        <v>81.589449939267737</v>
      </c>
      <c r="AF137" s="13">
        <v>2.0509168125719222</v>
      </c>
    </row>
    <row r="138" spans="1:32" x14ac:dyDescent="0.2">
      <c r="A138" s="1">
        <f>16*30</f>
        <v>480</v>
      </c>
      <c r="B138" s="1">
        <f t="shared" si="11"/>
        <v>35</v>
      </c>
      <c r="C138" s="6" t="s">
        <v>15</v>
      </c>
      <c r="D138" s="58">
        <v>44414</v>
      </c>
      <c r="E138" s="7">
        <v>143943</v>
      </c>
      <c r="F138" s="7">
        <v>22</v>
      </c>
      <c r="G138" s="7">
        <v>26</v>
      </c>
      <c r="H138" s="7">
        <v>24</v>
      </c>
      <c r="I138" s="7">
        <v>294.89999999999998</v>
      </c>
      <c r="J138" s="30">
        <v>58</v>
      </c>
      <c r="K138" s="7">
        <v>41204</v>
      </c>
      <c r="L138" s="7">
        <v>20065</v>
      </c>
      <c r="M138" s="7">
        <v>13589</v>
      </c>
      <c r="N138" s="7">
        <v>25000</v>
      </c>
      <c r="O138" s="7">
        <v>9000</v>
      </c>
      <c r="P138" s="7">
        <v>34000</v>
      </c>
      <c r="Q138" s="7">
        <v>132</v>
      </c>
      <c r="R138" s="7">
        <v>8190</v>
      </c>
      <c r="S138" s="7">
        <v>99004</v>
      </c>
      <c r="T138" s="7">
        <v>28214</v>
      </c>
      <c r="U138" s="7">
        <v>160</v>
      </c>
      <c r="V138" s="7">
        <v>5058</v>
      </c>
      <c r="W138" s="7">
        <v>1563</v>
      </c>
      <c r="X138" s="7">
        <v>135568</v>
      </c>
      <c r="Y138" s="7">
        <v>142189</v>
      </c>
      <c r="Z138" s="10">
        <v>58.61</v>
      </c>
      <c r="AA138" s="11">
        <v>1975</v>
      </c>
      <c r="AB138" s="10">
        <v>10</v>
      </c>
      <c r="AC138" s="10">
        <v>13</v>
      </c>
      <c r="AD138" s="10"/>
      <c r="AE138" s="13">
        <v>98.781462106528281</v>
      </c>
      <c r="AF138" s="13">
        <v>1.6306087834875029</v>
      </c>
    </row>
    <row r="139" spans="1:32" x14ac:dyDescent="0.2">
      <c r="A139" s="1">
        <v>549</v>
      </c>
      <c r="B139" s="1">
        <f t="shared" si="11"/>
        <v>35</v>
      </c>
      <c r="C139" s="6" t="s">
        <v>15</v>
      </c>
      <c r="D139" s="58">
        <v>44415</v>
      </c>
      <c r="E139" s="7">
        <v>143782</v>
      </c>
      <c r="F139" s="7">
        <v>22</v>
      </c>
      <c r="G139" s="7">
        <v>27</v>
      </c>
      <c r="H139" s="7">
        <v>24.5</v>
      </c>
      <c r="I139" s="7">
        <v>27.1</v>
      </c>
      <c r="J139" s="30">
        <v>59</v>
      </c>
      <c r="K139" s="7">
        <v>47680</v>
      </c>
      <c r="L139" s="7">
        <v>0</v>
      </c>
      <c r="M139" s="7">
        <v>14005</v>
      </c>
      <c r="N139" s="7">
        <v>24500</v>
      </c>
      <c r="O139" s="7">
        <v>8800</v>
      </c>
      <c r="P139" s="7">
        <v>33300</v>
      </c>
      <c r="Q139" s="7">
        <v>161</v>
      </c>
      <c r="R139" s="7">
        <v>6763</v>
      </c>
      <c r="S139" s="7">
        <v>85717</v>
      </c>
      <c r="T139" s="7">
        <v>25126</v>
      </c>
      <c r="U139" s="7">
        <v>211</v>
      </c>
      <c r="V139" s="7">
        <v>5637</v>
      </c>
      <c r="W139" s="7">
        <v>2567</v>
      </c>
      <c r="X139" s="7">
        <v>117817</v>
      </c>
      <c r="Y139" s="7">
        <v>126021</v>
      </c>
      <c r="Z139" s="10">
        <v>58.17</v>
      </c>
      <c r="AA139" s="11">
        <v>1975</v>
      </c>
      <c r="AB139" s="10">
        <v>10</v>
      </c>
      <c r="AC139" s="10">
        <v>13</v>
      </c>
      <c r="AD139" s="10"/>
      <c r="AE139" s="13">
        <v>87.647271563895345</v>
      </c>
      <c r="AF139" s="13">
        <v>1.9104739832478264</v>
      </c>
    </row>
    <row r="140" spans="1:32" x14ac:dyDescent="0.2">
      <c r="A140" s="1">
        <f>16*30</f>
        <v>480</v>
      </c>
      <c r="B140" s="1">
        <f t="shared" si="11"/>
        <v>35</v>
      </c>
      <c r="C140" s="6" t="s">
        <v>15</v>
      </c>
      <c r="D140" s="58">
        <v>44416</v>
      </c>
      <c r="E140" s="7">
        <v>143640</v>
      </c>
      <c r="F140" s="7">
        <v>23</v>
      </c>
      <c r="G140" s="7">
        <v>28</v>
      </c>
      <c r="H140" s="7">
        <v>25.5</v>
      </c>
      <c r="I140" s="7">
        <v>28.7</v>
      </c>
      <c r="J140" s="30">
        <v>59</v>
      </c>
      <c r="K140" s="7">
        <v>33675</v>
      </c>
      <c r="L140" s="7">
        <v>0</v>
      </c>
      <c r="M140" s="7">
        <v>14780</v>
      </c>
      <c r="N140" s="7">
        <v>25000</v>
      </c>
      <c r="O140" s="7">
        <v>9000</v>
      </c>
      <c r="P140" s="7">
        <v>34000</v>
      </c>
      <c r="Q140" s="7">
        <v>142</v>
      </c>
      <c r="R140" s="7">
        <v>8439</v>
      </c>
      <c r="S140" s="7">
        <v>97491</v>
      </c>
      <c r="T140" s="7">
        <v>26385</v>
      </c>
      <c r="U140" s="7">
        <v>192</v>
      </c>
      <c r="V140" s="7">
        <v>6416</v>
      </c>
      <c r="W140" s="7">
        <v>1350</v>
      </c>
      <c r="X140" s="7">
        <v>132507</v>
      </c>
      <c r="Y140" s="7">
        <v>140273</v>
      </c>
      <c r="Z140" s="10">
        <v>58.21</v>
      </c>
      <c r="AA140" s="11">
        <v>1975</v>
      </c>
      <c r="AB140" s="10">
        <v>10</v>
      </c>
      <c r="AC140" s="10">
        <v>13</v>
      </c>
      <c r="AD140" s="10"/>
      <c r="AE140" s="13">
        <v>97.655945419103318</v>
      </c>
      <c r="AF140" s="13">
        <v>1.8101007548496131</v>
      </c>
    </row>
    <row r="141" spans="1:32" x14ac:dyDescent="0.2">
      <c r="A141" s="1">
        <v>550</v>
      </c>
      <c r="B141" s="1">
        <f t="shared" si="11"/>
        <v>35</v>
      </c>
      <c r="C141" s="6" t="s">
        <v>15</v>
      </c>
      <c r="D141" s="58">
        <v>44417</v>
      </c>
      <c r="E141" s="7">
        <v>143484</v>
      </c>
      <c r="F141" s="7">
        <v>22</v>
      </c>
      <c r="G141" s="7">
        <v>26</v>
      </c>
      <c r="H141" s="7">
        <v>24</v>
      </c>
      <c r="I141" s="7">
        <v>26.6</v>
      </c>
      <c r="J141" s="30">
        <v>60</v>
      </c>
      <c r="K141" s="7">
        <v>18895</v>
      </c>
      <c r="L141" s="7">
        <v>24092</v>
      </c>
      <c r="M141" s="7">
        <v>13967</v>
      </c>
      <c r="N141" s="7">
        <v>26000</v>
      </c>
      <c r="O141" s="7">
        <v>9000</v>
      </c>
      <c r="P141" s="7">
        <v>35000</v>
      </c>
      <c r="Q141" s="7">
        <v>156</v>
      </c>
      <c r="R141" s="7">
        <v>6075</v>
      </c>
      <c r="S141" s="7">
        <v>54015</v>
      </c>
      <c r="T141" s="7">
        <v>42223</v>
      </c>
      <c r="U141" s="7">
        <v>90</v>
      </c>
      <c r="V141" s="7">
        <v>2507</v>
      </c>
      <c r="W141" s="7">
        <v>2675</v>
      </c>
      <c r="X141" s="7">
        <v>102403</v>
      </c>
      <c r="Y141" s="7">
        <v>107585</v>
      </c>
      <c r="Z141" s="10">
        <v>57.62</v>
      </c>
      <c r="AA141" s="11">
        <v>1975</v>
      </c>
      <c r="AB141" s="10">
        <v>10</v>
      </c>
      <c r="AC141" s="10">
        <v>13</v>
      </c>
      <c r="AD141" s="10"/>
      <c r="AE141" s="13">
        <v>74.980485629059686</v>
      </c>
      <c r="AF141" s="13">
        <v>2.2530880025330342</v>
      </c>
    </row>
    <row r="142" spans="1:32" x14ac:dyDescent="0.2">
      <c r="A142" s="1">
        <f>16*30</f>
        <v>480</v>
      </c>
      <c r="B142" s="1">
        <f t="shared" si="11"/>
        <v>36</v>
      </c>
      <c r="C142" s="6" t="s">
        <v>15</v>
      </c>
      <c r="D142" s="58">
        <v>44418</v>
      </c>
      <c r="E142" s="7">
        <v>143327</v>
      </c>
      <c r="F142" s="7">
        <v>21</v>
      </c>
      <c r="G142" s="7">
        <v>26</v>
      </c>
      <c r="H142" s="7">
        <v>23.5</v>
      </c>
      <c r="I142" s="7">
        <v>25.7</v>
      </c>
      <c r="J142" s="30">
        <v>59</v>
      </c>
      <c r="K142" s="7">
        <v>29020</v>
      </c>
      <c r="L142" s="7">
        <v>32095</v>
      </c>
      <c r="M142" s="7">
        <v>16015</v>
      </c>
      <c r="N142" s="7">
        <v>25500</v>
      </c>
      <c r="O142" s="7">
        <v>9000</v>
      </c>
      <c r="P142" s="7">
        <v>34500</v>
      </c>
      <c r="Q142" s="7">
        <v>157</v>
      </c>
      <c r="R142" s="7">
        <v>8187</v>
      </c>
      <c r="S142" s="7">
        <v>95664</v>
      </c>
      <c r="T142" s="7">
        <v>26471</v>
      </c>
      <c r="U142" s="7">
        <v>178</v>
      </c>
      <c r="V142" s="7">
        <v>4633</v>
      </c>
      <c r="W142" s="7">
        <v>1175</v>
      </c>
      <c r="X142" s="7">
        <v>130500</v>
      </c>
      <c r="Y142" s="7">
        <v>136308</v>
      </c>
      <c r="Z142" s="10">
        <v>57.88</v>
      </c>
      <c r="AA142" s="11">
        <v>1975</v>
      </c>
      <c r="AB142" s="10">
        <v>10</v>
      </c>
      <c r="AC142" s="10">
        <v>13</v>
      </c>
      <c r="AD142" s="10"/>
      <c r="AE142" s="13">
        <v>95.10280686821045</v>
      </c>
      <c r="AF142" s="13">
        <v>2.0299113643987567</v>
      </c>
    </row>
    <row r="143" spans="1:32" x14ac:dyDescent="0.2">
      <c r="A143" s="1">
        <v>551</v>
      </c>
      <c r="B143" s="1">
        <f t="shared" si="11"/>
        <v>36</v>
      </c>
      <c r="C143" s="6" t="s">
        <v>15</v>
      </c>
      <c r="D143" s="58">
        <v>44419</v>
      </c>
      <c r="E143" s="7">
        <v>143219</v>
      </c>
      <c r="F143" s="7">
        <v>21</v>
      </c>
      <c r="G143" s="7">
        <v>25</v>
      </c>
      <c r="H143" s="7">
        <v>23</v>
      </c>
      <c r="I143" s="7">
        <v>25.5</v>
      </c>
      <c r="J143" s="30">
        <v>58</v>
      </c>
      <c r="K143" s="7">
        <v>45100</v>
      </c>
      <c r="L143" s="7">
        <v>31100</v>
      </c>
      <c r="M143" s="7">
        <v>18890</v>
      </c>
      <c r="N143" s="7">
        <v>25500</v>
      </c>
      <c r="O143" s="7">
        <v>9000</v>
      </c>
      <c r="P143" s="7">
        <v>34500</v>
      </c>
      <c r="Q143" s="7">
        <v>108</v>
      </c>
      <c r="R143" s="7">
        <v>7861</v>
      </c>
      <c r="S143" s="7">
        <v>89441</v>
      </c>
      <c r="T143" s="7">
        <v>25664</v>
      </c>
      <c r="U143" s="7">
        <v>176</v>
      </c>
      <c r="V143" s="7">
        <v>4953</v>
      </c>
      <c r="W143" s="7">
        <v>1853</v>
      </c>
      <c r="X143" s="7">
        <v>123142</v>
      </c>
      <c r="Y143" s="7">
        <v>129948</v>
      </c>
      <c r="Z143" s="10">
        <v>58.1</v>
      </c>
      <c r="AA143" s="11">
        <v>1975</v>
      </c>
      <c r="AB143" s="10">
        <v>10</v>
      </c>
      <c r="AC143" s="10">
        <v>13</v>
      </c>
      <c r="AD143" s="10"/>
      <c r="AE143" s="13">
        <v>90.733771357152335</v>
      </c>
      <c r="AF143" s="13">
        <v>2.5019937804328669</v>
      </c>
    </row>
    <row r="144" spans="1:32" x14ac:dyDescent="0.2">
      <c r="A144" s="1">
        <f>16*30</f>
        <v>480</v>
      </c>
      <c r="B144" s="1">
        <f t="shared" si="11"/>
        <v>36</v>
      </c>
      <c r="C144" s="6" t="s">
        <v>15</v>
      </c>
      <c r="D144" s="58">
        <v>44420</v>
      </c>
      <c r="E144" s="7">
        <v>143062</v>
      </c>
      <c r="F144" s="7">
        <v>20</v>
      </c>
      <c r="G144" s="7">
        <v>24</v>
      </c>
      <c r="H144" s="7">
        <v>22</v>
      </c>
      <c r="I144" s="7">
        <v>24.7</v>
      </c>
      <c r="J144" s="30">
        <v>57</v>
      </c>
      <c r="K144" s="7">
        <v>57310</v>
      </c>
      <c r="L144" s="7">
        <v>13052</v>
      </c>
      <c r="M144" s="7">
        <v>16890</v>
      </c>
      <c r="N144" s="7">
        <v>25000</v>
      </c>
      <c r="O144" s="7">
        <v>9000</v>
      </c>
      <c r="P144" s="7">
        <v>34000</v>
      </c>
      <c r="Q144" s="7">
        <v>157</v>
      </c>
      <c r="R144" s="7">
        <v>7510</v>
      </c>
      <c r="S144" s="7">
        <v>97473</v>
      </c>
      <c r="T144" s="7">
        <v>31978</v>
      </c>
      <c r="U144" s="7">
        <v>180</v>
      </c>
      <c r="V144" s="7">
        <v>4571</v>
      </c>
      <c r="W144" s="7">
        <v>1116</v>
      </c>
      <c r="X144" s="7">
        <v>137141</v>
      </c>
      <c r="Y144" s="7">
        <v>142828</v>
      </c>
      <c r="Z144" s="10">
        <v>57.84</v>
      </c>
      <c r="AA144" s="11">
        <v>1975</v>
      </c>
      <c r="AB144" s="10">
        <v>10</v>
      </c>
      <c r="AC144" s="10">
        <v>13</v>
      </c>
      <c r="AD144" s="10"/>
      <c r="AE144" s="13">
        <v>99.836434552851216</v>
      </c>
      <c r="AF144" s="13">
        <v>2.0445042157894817</v>
      </c>
    </row>
    <row r="145" spans="1:32" x14ac:dyDescent="0.2">
      <c r="A145" s="1">
        <v>552</v>
      </c>
      <c r="B145" s="1">
        <f t="shared" si="11"/>
        <v>36</v>
      </c>
      <c r="C145" s="6" t="s">
        <v>15</v>
      </c>
      <c r="D145" s="58">
        <v>44421</v>
      </c>
      <c r="E145" s="7">
        <v>142911</v>
      </c>
      <c r="F145" s="7">
        <v>21</v>
      </c>
      <c r="G145" s="7">
        <v>24</v>
      </c>
      <c r="H145" s="7">
        <v>22.5</v>
      </c>
      <c r="I145" s="7">
        <v>23.7</v>
      </c>
      <c r="J145" s="30">
        <v>60</v>
      </c>
      <c r="K145" s="7">
        <v>53382</v>
      </c>
      <c r="L145" s="7">
        <v>18039</v>
      </c>
      <c r="M145" s="7">
        <v>15995</v>
      </c>
      <c r="N145" s="7">
        <v>25000</v>
      </c>
      <c r="O145" s="7">
        <v>9000</v>
      </c>
      <c r="P145" s="7">
        <v>34000</v>
      </c>
      <c r="Q145" s="7">
        <v>151</v>
      </c>
      <c r="R145" s="7">
        <v>5119</v>
      </c>
      <c r="S145" s="7">
        <v>77034</v>
      </c>
      <c r="T145" s="7">
        <v>27076</v>
      </c>
      <c r="U145" s="7">
        <v>262</v>
      </c>
      <c r="V145" s="7">
        <v>3890</v>
      </c>
      <c r="W145" s="7">
        <v>2175</v>
      </c>
      <c r="X145" s="7">
        <v>109491</v>
      </c>
      <c r="Y145" s="7">
        <v>115556</v>
      </c>
      <c r="Z145" s="10">
        <v>58.25</v>
      </c>
      <c r="AA145" s="11">
        <v>1975</v>
      </c>
      <c r="AB145" s="10">
        <v>10</v>
      </c>
      <c r="AC145" s="10">
        <v>13</v>
      </c>
      <c r="AD145" s="10"/>
      <c r="AE145" s="13">
        <v>80.858716263968489</v>
      </c>
      <c r="AF145" s="13">
        <v>2.3762701605984251</v>
      </c>
    </row>
    <row r="146" spans="1:32" x14ac:dyDescent="0.2">
      <c r="A146" s="1">
        <f>16*30</f>
        <v>480</v>
      </c>
      <c r="B146" s="1">
        <f t="shared" si="11"/>
        <v>36</v>
      </c>
      <c r="C146" s="6" t="s">
        <v>15</v>
      </c>
      <c r="D146" s="58">
        <v>44422</v>
      </c>
      <c r="E146" s="7">
        <v>142735</v>
      </c>
      <c r="F146" s="7">
        <v>19</v>
      </c>
      <c r="G146" s="7">
        <v>23</v>
      </c>
      <c r="H146" s="7">
        <v>21</v>
      </c>
      <c r="I146" s="7">
        <v>22.7</v>
      </c>
      <c r="J146" s="30">
        <v>58</v>
      </c>
      <c r="K146" s="7">
        <v>55426</v>
      </c>
      <c r="L146" s="7">
        <v>0</v>
      </c>
      <c r="M146" s="7">
        <v>16005</v>
      </c>
      <c r="N146" s="7">
        <v>25000</v>
      </c>
      <c r="O146" s="7">
        <v>9000</v>
      </c>
      <c r="P146" s="7">
        <v>34000</v>
      </c>
      <c r="Q146" s="7">
        <v>176</v>
      </c>
      <c r="R146" s="7">
        <v>6761</v>
      </c>
      <c r="S146" s="7">
        <v>90412</v>
      </c>
      <c r="T146" s="7">
        <v>28067</v>
      </c>
      <c r="U146" s="7">
        <v>192</v>
      </c>
      <c r="V146" s="7">
        <v>4178</v>
      </c>
      <c r="W146" s="7">
        <v>2345</v>
      </c>
      <c r="X146" s="7">
        <v>125432</v>
      </c>
      <c r="Y146" s="7">
        <v>131955</v>
      </c>
      <c r="Z146" s="10">
        <v>57.95</v>
      </c>
      <c r="AA146" s="11">
        <v>1975</v>
      </c>
      <c r="AB146" s="10">
        <v>10</v>
      </c>
      <c r="AC146" s="10">
        <v>13</v>
      </c>
      <c r="AD146" s="10"/>
      <c r="AE146" s="13">
        <v>92.44754264896487</v>
      </c>
      <c r="AF146" s="13">
        <v>2.0930345008392246</v>
      </c>
    </row>
    <row r="147" spans="1:32" x14ac:dyDescent="0.2">
      <c r="A147" s="1">
        <v>553</v>
      </c>
      <c r="B147" s="1">
        <f t="shared" si="11"/>
        <v>36</v>
      </c>
      <c r="C147" s="6" t="s">
        <v>15</v>
      </c>
      <c r="D147" s="58">
        <v>44423</v>
      </c>
      <c r="E147" s="7">
        <v>142546</v>
      </c>
      <c r="F147" s="7">
        <v>20</v>
      </c>
      <c r="G147" s="7">
        <v>23</v>
      </c>
      <c r="H147" s="7">
        <v>21.5</v>
      </c>
      <c r="I147" s="7">
        <v>25.2</v>
      </c>
      <c r="J147" s="30">
        <v>57</v>
      </c>
      <c r="K147" s="7">
        <v>39421</v>
      </c>
      <c r="L147" s="7">
        <v>0</v>
      </c>
      <c r="M147" s="7">
        <v>15450</v>
      </c>
      <c r="N147" s="7">
        <v>24500</v>
      </c>
      <c r="O147" s="7">
        <v>8500</v>
      </c>
      <c r="P147" s="7">
        <v>33000</v>
      </c>
      <c r="Q147" s="7">
        <v>189</v>
      </c>
      <c r="R147" s="7">
        <v>7330</v>
      </c>
      <c r="S147" s="7">
        <v>98105</v>
      </c>
      <c r="T147" s="7">
        <v>25593</v>
      </c>
      <c r="U147" s="7">
        <v>180</v>
      </c>
      <c r="V147" s="7">
        <v>4524</v>
      </c>
      <c r="W147" s="7">
        <v>1785</v>
      </c>
      <c r="X147" s="7">
        <v>131208</v>
      </c>
      <c r="Y147" s="7">
        <v>137517</v>
      </c>
      <c r="Z147" s="10">
        <v>57.93</v>
      </c>
      <c r="AA147" s="11">
        <v>1975</v>
      </c>
      <c r="AB147" s="10">
        <v>10</v>
      </c>
      <c r="AC147" s="10">
        <v>13</v>
      </c>
      <c r="AD147" s="10"/>
      <c r="AE147" s="13">
        <v>96.472016050958985</v>
      </c>
      <c r="AF147" s="13">
        <v>1.93940524511659</v>
      </c>
    </row>
    <row r="148" spans="1:32" x14ac:dyDescent="0.2">
      <c r="A148" s="1">
        <f>16*30</f>
        <v>480</v>
      </c>
      <c r="B148" s="1">
        <f t="shared" si="11"/>
        <v>36</v>
      </c>
      <c r="C148" s="6" t="s">
        <v>15</v>
      </c>
      <c r="D148" s="58">
        <v>44424</v>
      </c>
      <c r="E148" s="7">
        <v>142354</v>
      </c>
      <c r="F148" s="7">
        <v>21</v>
      </c>
      <c r="G148" s="7">
        <v>24</v>
      </c>
      <c r="H148" s="7">
        <v>22.5</v>
      </c>
      <c r="I148" s="7">
        <v>25.2</v>
      </c>
      <c r="J148" s="30">
        <v>58</v>
      </c>
      <c r="K148" s="7">
        <v>23971</v>
      </c>
      <c r="L148" s="7">
        <v>24078</v>
      </c>
      <c r="M148" s="7">
        <v>16340</v>
      </c>
      <c r="N148" s="7">
        <v>25000</v>
      </c>
      <c r="O148" s="7">
        <v>8500</v>
      </c>
      <c r="P148" s="7">
        <v>33500</v>
      </c>
      <c r="Q148" s="7">
        <v>192</v>
      </c>
      <c r="R148" s="7">
        <v>6590</v>
      </c>
      <c r="S148" s="7">
        <v>85887</v>
      </c>
      <c r="T148" s="7">
        <v>28034</v>
      </c>
      <c r="U148" s="7">
        <v>187</v>
      </c>
      <c r="V148" s="7">
        <v>4969</v>
      </c>
      <c r="W148" s="7">
        <v>2734</v>
      </c>
      <c r="X148" s="7">
        <v>120698</v>
      </c>
      <c r="Y148" s="7">
        <v>128401</v>
      </c>
      <c r="Z148" s="10">
        <v>58.04</v>
      </c>
      <c r="AA148" s="11">
        <v>1975</v>
      </c>
      <c r="AB148" s="10">
        <v>10</v>
      </c>
      <c r="AC148" s="10">
        <v>13</v>
      </c>
      <c r="AD148" s="10"/>
      <c r="AE148" s="13">
        <v>90.198378689745283</v>
      </c>
      <c r="AF148" s="13">
        <v>2.1925840088831374</v>
      </c>
    </row>
    <row r="149" spans="1:32" x14ac:dyDescent="0.2">
      <c r="A149" s="1">
        <v>554</v>
      </c>
      <c r="B149" s="1">
        <f t="shared" si="11"/>
        <v>37</v>
      </c>
      <c r="C149" s="6" t="s">
        <v>15</v>
      </c>
      <c r="D149" s="58">
        <v>44425</v>
      </c>
      <c r="E149" s="7">
        <v>142199</v>
      </c>
      <c r="F149" s="7">
        <v>21</v>
      </c>
      <c r="G149" s="7">
        <v>24</v>
      </c>
      <c r="H149" s="7">
        <v>22.5</v>
      </c>
      <c r="I149" s="7">
        <v>23.5</v>
      </c>
      <c r="J149" s="30">
        <v>58</v>
      </c>
      <c r="K149" s="7">
        <v>31079</v>
      </c>
      <c r="L149" s="7">
        <v>32092</v>
      </c>
      <c r="M149" s="7">
        <v>17015</v>
      </c>
      <c r="N149" s="7">
        <v>25000</v>
      </c>
      <c r="O149" s="7">
        <v>8500</v>
      </c>
      <c r="P149" s="7">
        <v>33500</v>
      </c>
      <c r="Q149" s="7">
        <v>155</v>
      </c>
      <c r="R149" s="7">
        <v>7724</v>
      </c>
      <c r="S149" s="7">
        <v>91987</v>
      </c>
      <c r="T149" s="7">
        <v>27305</v>
      </c>
      <c r="U149" s="7">
        <v>158</v>
      </c>
      <c r="V149" s="7">
        <v>5501</v>
      </c>
      <c r="W149" s="7">
        <v>2015</v>
      </c>
      <c r="X149" s="7">
        <v>127174</v>
      </c>
      <c r="Y149" s="7">
        <v>134690</v>
      </c>
      <c r="Z149" s="10">
        <v>58.12</v>
      </c>
      <c r="AA149" s="11">
        <v>1975</v>
      </c>
      <c r="AB149" s="10">
        <v>10</v>
      </c>
      <c r="AC149" s="10">
        <v>13</v>
      </c>
      <c r="AD149" s="10"/>
      <c r="AE149" s="13">
        <v>94.719372147483455</v>
      </c>
      <c r="AF149" s="13">
        <v>2.1735568055462373</v>
      </c>
    </row>
    <row r="150" spans="1:32" x14ac:dyDescent="0.2">
      <c r="A150" s="1">
        <f>16*30</f>
        <v>480</v>
      </c>
      <c r="B150" s="1">
        <f t="shared" si="11"/>
        <v>37</v>
      </c>
      <c r="C150" s="6" t="s">
        <v>15</v>
      </c>
      <c r="D150" s="58">
        <v>44426</v>
      </c>
      <c r="E150" s="7">
        <v>142020</v>
      </c>
      <c r="F150" s="7">
        <v>19</v>
      </c>
      <c r="G150" s="7">
        <v>22</v>
      </c>
      <c r="H150" s="7">
        <v>20.5</v>
      </c>
      <c r="I150" s="7">
        <v>20.8</v>
      </c>
      <c r="J150" s="30">
        <v>59</v>
      </c>
      <c r="K150" s="7">
        <v>46156</v>
      </c>
      <c r="L150" s="7">
        <v>28079</v>
      </c>
      <c r="M150" s="7">
        <v>18110</v>
      </c>
      <c r="N150" s="7">
        <v>24500</v>
      </c>
      <c r="O150" s="7">
        <v>8500</v>
      </c>
      <c r="P150" s="7">
        <v>33000</v>
      </c>
      <c r="Q150" s="7">
        <v>179</v>
      </c>
      <c r="R150" s="7">
        <v>7162</v>
      </c>
      <c r="S150" s="7">
        <v>92719</v>
      </c>
      <c r="T150" s="7">
        <v>29945</v>
      </c>
      <c r="U150" s="7">
        <v>283</v>
      </c>
      <c r="V150" s="7">
        <v>2871</v>
      </c>
      <c r="W150" s="7">
        <v>2089</v>
      </c>
      <c r="X150" s="7">
        <v>130109</v>
      </c>
      <c r="Y150" s="7">
        <v>135069</v>
      </c>
      <c r="Z150" s="10">
        <v>57.85</v>
      </c>
      <c r="AA150" s="11">
        <v>1975</v>
      </c>
      <c r="AB150" s="10">
        <v>10</v>
      </c>
      <c r="AC150" s="10">
        <v>13</v>
      </c>
      <c r="AD150" s="10"/>
      <c r="AE150" s="13">
        <v>95.105618926911703</v>
      </c>
      <c r="AF150" s="13">
        <v>2.3177116433072751</v>
      </c>
    </row>
    <row r="151" spans="1:32" x14ac:dyDescent="0.2">
      <c r="A151" s="1">
        <v>555</v>
      </c>
      <c r="B151" s="1">
        <f t="shared" si="11"/>
        <v>37</v>
      </c>
      <c r="C151" s="6" t="s">
        <v>15</v>
      </c>
      <c r="D151" s="58">
        <v>44427</v>
      </c>
      <c r="E151" s="7">
        <v>141811</v>
      </c>
      <c r="F151" s="7">
        <v>19</v>
      </c>
      <c r="G151" s="7">
        <v>23</v>
      </c>
      <c r="H151" s="7">
        <v>21</v>
      </c>
      <c r="I151" s="7">
        <v>21.7</v>
      </c>
      <c r="J151" s="30">
        <v>57</v>
      </c>
      <c r="K151" s="7">
        <v>56125</v>
      </c>
      <c r="L151" s="7">
        <v>16057</v>
      </c>
      <c r="M151" s="7">
        <v>14950</v>
      </c>
      <c r="N151" s="7">
        <v>25000</v>
      </c>
      <c r="O151" s="7">
        <v>8500</v>
      </c>
      <c r="P151" s="7">
        <v>33500</v>
      </c>
      <c r="Q151" s="7">
        <v>209</v>
      </c>
      <c r="R151" s="7">
        <v>5185</v>
      </c>
      <c r="S151" s="7">
        <v>79822</v>
      </c>
      <c r="T151" s="7">
        <v>29615</v>
      </c>
      <c r="U151" s="7">
        <v>223</v>
      </c>
      <c r="V151" s="7">
        <v>4137</v>
      </c>
      <c r="W151" s="7">
        <v>2137</v>
      </c>
      <c r="X151" s="7">
        <v>114845</v>
      </c>
      <c r="Y151" s="7">
        <v>121119</v>
      </c>
      <c r="Z151" s="10">
        <v>57.87</v>
      </c>
      <c r="AA151" s="11">
        <v>1975</v>
      </c>
      <c r="AB151" s="10">
        <v>10</v>
      </c>
      <c r="AC151" s="10">
        <v>13</v>
      </c>
      <c r="AD151" s="10"/>
      <c r="AE151" s="13">
        <v>85.408748263533866</v>
      </c>
      <c r="AF151" s="13">
        <v>2.1329242592902977</v>
      </c>
    </row>
    <row r="152" spans="1:32" x14ac:dyDescent="0.2">
      <c r="A152" s="1">
        <f>16*30</f>
        <v>480</v>
      </c>
      <c r="B152" s="1">
        <f t="shared" si="11"/>
        <v>37</v>
      </c>
      <c r="C152" s="6" t="s">
        <v>15</v>
      </c>
      <c r="D152" s="58">
        <v>44428</v>
      </c>
      <c r="E152" s="7">
        <v>141627</v>
      </c>
      <c r="F152" s="7">
        <v>20</v>
      </c>
      <c r="G152" s="7">
        <v>24</v>
      </c>
      <c r="H152" s="7">
        <v>22</v>
      </c>
      <c r="I152" s="7">
        <v>23.6</v>
      </c>
      <c r="J152" s="30">
        <v>57</v>
      </c>
      <c r="K152" s="7">
        <v>57232</v>
      </c>
      <c r="L152" s="7">
        <v>20061</v>
      </c>
      <c r="M152" s="7">
        <v>16035</v>
      </c>
      <c r="N152" s="7">
        <v>24500</v>
      </c>
      <c r="O152" s="7">
        <v>8500</v>
      </c>
      <c r="P152" s="7">
        <v>33000</v>
      </c>
      <c r="Q152" s="7">
        <v>184</v>
      </c>
      <c r="R152" s="7">
        <v>6071</v>
      </c>
      <c r="S152" s="7">
        <v>86914</v>
      </c>
      <c r="T152" s="7">
        <v>29652</v>
      </c>
      <c r="U152" s="7">
        <v>220</v>
      </c>
      <c r="V152" s="7">
        <v>5403</v>
      </c>
      <c r="W152" s="7">
        <v>1051</v>
      </c>
      <c r="X152" s="7">
        <v>122857</v>
      </c>
      <c r="Y152" s="7">
        <v>129311</v>
      </c>
      <c r="Z152" s="10">
        <v>57.98</v>
      </c>
      <c r="AA152" s="11">
        <v>1975</v>
      </c>
      <c r="AB152" s="10">
        <v>10</v>
      </c>
      <c r="AC152" s="10">
        <v>13</v>
      </c>
      <c r="AD152" s="10"/>
      <c r="AE152" s="13">
        <v>91.303918038227167</v>
      </c>
      <c r="AF152" s="13">
        <v>2.138726659473094</v>
      </c>
    </row>
    <row r="153" spans="1:32" x14ac:dyDescent="0.2">
      <c r="A153" s="1">
        <v>556</v>
      </c>
      <c r="B153" s="1">
        <f t="shared" si="11"/>
        <v>37</v>
      </c>
      <c r="C153" s="6" t="s">
        <v>15</v>
      </c>
      <c r="D153" s="58">
        <v>44429</v>
      </c>
      <c r="E153" s="7">
        <v>141443</v>
      </c>
      <c r="F153" s="7">
        <v>21</v>
      </c>
      <c r="G153" s="7">
        <v>25</v>
      </c>
      <c r="H153" s="7">
        <v>23</v>
      </c>
      <c r="I153" s="7">
        <v>24.7</v>
      </c>
      <c r="J153" s="30">
        <v>59</v>
      </c>
      <c r="K153" s="7">
        <v>61258</v>
      </c>
      <c r="L153" s="7">
        <v>0</v>
      </c>
      <c r="M153" s="7">
        <v>16075</v>
      </c>
      <c r="N153" s="7">
        <v>24500</v>
      </c>
      <c r="O153" s="7">
        <v>8500</v>
      </c>
      <c r="P153" s="7">
        <v>33000</v>
      </c>
      <c r="Q153" s="7">
        <v>184</v>
      </c>
      <c r="R153" s="7">
        <v>6290</v>
      </c>
      <c r="S153" s="7">
        <v>88851</v>
      </c>
      <c r="T153" s="7">
        <v>30832</v>
      </c>
      <c r="U153" s="7">
        <v>227</v>
      </c>
      <c r="V153" s="7">
        <v>6364</v>
      </c>
      <c r="W153" s="7">
        <v>1431</v>
      </c>
      <c r="X153" s="7">
        <v>126200</v>
      </c>
      <c r="Y153" s="7">
        <v>133995</v>
      </c>
      <c r="Z153" s="10">
        <v>58</v>
      </c>
      <c r="AA153" s="11">
        <v>1975</v>
      </c>
      <c r="AB153" s="10">
        <v>10</v>
      </c>
      <c r="AC153" s="10">
        <v>13</v>
      </c>
      <c r="AD153" s="10"/>
      <c r="AE153" s="13">
        <v>94.734274584108093</v>
      </c>
      <c r="AF153" s="13">
        <v>2.0683993612731304</v>
      </c>
    </row>
    <row r="154" spans="1:32" x14ac:dyDescent="0.2">
      <c r="A154" s="1">
        <f>16*30</f>
        <v>480</v>
      </c>
      <c r="B154" s="1">
        <f t="shared" si="11"/>
        <v>37</v>
      </c>
      <c r="C154" s="6" t="s">
        <v>15</v>
      </c>
      <c r="D154" s="58">
        <v>44430</v>
      </c>
      <c r="E154" s="7">
        <v>141261</v>
      </c>
      <c r="F154" s="7">
        <v>19</v>
      </c>
      <c r="G154" s="7">
        <v>23</v>
      </c>
      <c r="H154" s="7">
        <v>21</v>
      </c>
      <c r="I154" s="7">
        <v>20.399999999999999</v>
      </c>
      <c r="J154" s="30">
        <v>57</v>
      </c>
      <c r="K154" s="7">
        <v>45183</v>
      </c>
      <c r="L154" s="7">
        <v>0</v>
      </c>
      <c r="M154" s="7">
        <v>15855</v>
      </c>
      <c r="N154" s="7">
        <v>24500</v>
      </c>
      <c r="O154" s="7">
        <v>8500</v>
      </c>
      <c r="P154" s="7">
        <v>33000</v>
      </c>
      <c r="Q154" s="7">
        <v>182</v>
      </c>
      <c r="R154" s="7">
        <v>6296</v>
      </c>
      <c r="S154" s="7">
        <v>92206</v>
      </c>
      <c r="T154" s="7">
        <v>32094</v>
      </c>
      <c r="U154" s="7">
        <v>223</v>
      </c>
      <c r="V154" s="7">
        <v>5591</v>
      </c>
      <c r="W154" s="7">
        <v>1758</v>
      </c>
      <c r="X154" s="7">
        <v>130819</v>
      </c>
      <c r="Y154" s="7">
        <v>138168</v>
      </c>
      <c r="Z154" s="10">
        <v>58.04</v>
      </c>
      <c r="AA154" s="11">
        <v>1975</v>
      </c>
      <c r="AB154" s="10">
        <v>10</v>
      </c>
      <c r="AC154" s="10">
        <v>13</v>
      </c>
      <c r="AD154" s="10"/>
      <c r="AE154" s="13">
        <v>97.810436001444131</v>
      </c>
      <c r="AF154" s="13">
        <v>1.9771124524400643</v>
      </c>
    </row>
    <row r="155" spans="1:32" x14ac:dyDescent="0.2">
      <c r="A155" s="1">
        <v>557</v>
      </c>
      <c r="B155" s="1">
        <f t="shared" si="11"/>
        <v>37</v>
      </c>
      <c r="C155" s="6" t="s">
        <v>15</v>
      </c>
      <c r="D155" s="58">
        <v>44431</v>
      </c>
      <c r="E155" s="7">
        <v>141075</v>
      </c>
      <c r="F155" s="7">
        <v>19</v>
      </c>
      <c r="G155" s="7">
        <v>23</v>
      </c>
      <c r="H155" s="7">
        <v>21</v>
      </c>
      <c r="I155" s="7">
        <v>19.3</v>
      </c>
      <c r="J155" s="30">
        <v>56</v>
      </c>
      <c r="K155" s="7">
        <v>29328</v>
      </c>
      <c r="L155" s="7">
        <v>20065</v>
      </c>
      <c r="M155" s="7">
        <v>15065</v>
      </c>
      <c r="N155" s="7">
        <v>24500</v>
      </c>
      <c r="O155" s="7">
        <v>8500</v>
      </c>
      <c r="P155" s="7">
        <v>33000</v>
      </c>
      <c r="Q155" s="7">
        <v>186</v>
      </c>
      <c r="R155" s="7">
        <v>5399</v>
      </c>
      <c r="S155" s="7">
        <v>79156</v>
      </c>
      <c r="T155" s="7">
        <v>29560</v>
      </c>
      <c r="U155" s="7">
        <v>238</v>
      </c>
      <c r="V155" s="7">
        <v>4213</v>
      </c>
      <c r="W155" s="7">
        <v>1362</v>
      </c>
      <c r="X155" s="7">
        <v>114353</v>
      </c>
      <c r="Y155" s="7">
        <v>119928</v>
      </c>
      <c r="Z155" s="10">
        <v>58.19</v>
      </c>
      <c r="AA155" s="11">
        <v>1975</v>
      </c>
      <c r="AB155" s="10">
        <v>10</v>
      </c>
      <c r="AC155" s="10">
        <v>13</v>
      </c>
      <c r="AD155" s="10"/>
      <c r="AE155" s="13">
        <v>85.01010101010101</v>
      </c>
      <c r="AF155" s="13">
        <v>2.1587392488193839</v>
      </c>
    </row>
    <row r="156" spans="1:32" x14ac:dyDescent="0.2">
      <c r="A156" s="1">
        <f>16*30</f>
        <v>480</v>
      </c>
      <c r="B156" s="1">
        <f t="shared" si="11"/>
        <v>38</v>
      </c>
      <c r="C156" s="6" t="s">
        <v>15</v>
      </c>
      <c r="D156" s="58">
        <v>44432</v>
      </c>
      <c r="E156" s="7">
        <v>140881</v>
      </c>
      <c r="F156" s="7">
        <v>19</v>
      </c>
      <c r="G156" s="7">
        <v>23</v>
      </c>
      <c r="H156" s="7">
        <v>21</v>
      </c>
      <c r="I156" s="7">
        <v>16.600000000000001</v>
      </c>
      <c r="J156" s="30">
        <v>56</v>
      </c>
      <c r="K156" s="7">
        <v>34328</v>
      </c>
      <c r="L156" s="7">
        <v>40133</v>
      </c>
      <c r="M156" s="7">
        <v>15865</v>
      </c>
      <c r="N156" s="7">
        <v>24500</v>
      </c>
      <c r="O156" s="7">
        <v>8500</v>
      </c>
      <c r="P156" s="7">
        <v>33000</v>
      </c>
      <c r="Q156" s="7">
        <v>194</v>
      </c>
      <c r="R156" s="7">
        <v>5819</v>
      </c>
      <c r="S156" s="7">
        <v>84160</v>
      </c>
      <c r="T156" s="7">
        <v>29837</v>
      </c>
      <c r="U156" s="7">
        <v>254</v>
      </c>
      <c r="V156" s="7">
        <v>3253</v>
      </c>
      <c r="W156" s="7">
        <v>1689</v>
      </c>
      <c r="X156" s="7">
        <v>120070</v>
      </c>
      <c r="Y156" s="7">
        <v>125012</v>
      </c>
      <c r="Z156" s="10">
        <v>58.08</v>
      </c>
      <c r="AA156" s="11">
        <v>1975</v>
      </c>
      <c r="AB156" s="10">
        <v>10</v>
      </c>
      <c r="AC156" s="10">
        <v>13</v>
      </c>
      <c r="AD156" s="10"/>
      <c r="AE156" s="13">
        <v>88.735883476125238</v>
      </c>
      <c r="AF156" s="13">
        <v>2.1850519430024526</v>
      </c>
    </row>
    <row r="157" spans="1:32" x14ac:dyDescent="0.2">
      <c r="A157" s="1">
        <v>558</v>
      </c>
      <c r="B157" s="1">
        <f t="shared" si="11"/>
        <v>38</v>
      </c>
      <c r="C157" s="6" t="s">
        <v>15</v>
      </c>
      <c r="D157" s="58">
        <v>44433</v>
      </c>
      <c r="E157" s="7">
        <v>140661</v>
      </c>
      <c r="F157" s="7">
        <v>19</v>
      </c>
      <c r="G157" s="7">
        <v>23</v>
      </c>
      <c r="H157" s="7">
        <v>21</v>
      </c>
      <c r="I157" s="7">
        <v>15.7</v>
      </c>
      <c r="J157" s="30">
        <v>56</v>
      </c>
      <c r="K157" s="7">
        <v>58596</v>
      </c>
      <c r="L157" s="7">
        <v>16065</v>
      </c>
      <c r="M157" s="7">
        <v>17515</v>
      </c>
      <c r="N157" s="7">
        <v>24500</v>
      </c>
      <c r="O157" s="7">
        <v>8500</v>
      </c>
      <c r="P157" s="7">
        <v>33000</v>
      </c>
      <c r="Q157" s="7">
        <v>220</v>
      </c>
      <c r="R157" s="7">
        <v>5887</v>
      </c>
      <c r="S157" s="7">
        <v>85525</v>
      </c>
      <c r="T157" s="7">
        <v>31064</v>
      </c>
      <c r="U157" s="7">
        <v>287</v>
      </c>
      <c r="V157" s="7">
        <v>3952</v>
      </c>
      <c r="W157" s="7">
        <v>1068</v>
      </c>
      <c r="X157" s="7">
        <v>122763</v>
      </c>
      <c r="Y157" s="7">
        <v>127783</v>
      </c>
      <c r="Z157" s="10">
        <v>58.08</v>
      </c>
      <c r="AA157" s="11">
        <v>1975</v>
      </c>
      <c r="AB157" s="10">
        <v>10</v>
      </c>
      <c r="AC157" s="10">
        <v>13</v>
      </c>
      <c r="AD157" s="10"/>
      <c r="AE157" s="13">
        <v>90.84465487946197</v>
      </c>
      <c r="AF157" s="13">
        <v>2.3599915826652489</v>
      </c>
    </row>
    <row r="158" spans="1:32" x14ac:dyDescent="0.2">
      <c r="A158" s="1">
        <f>16*30</f>
        <v>480</v>
      </c>
      <c r="B158" s="1">
        <f t="shared" si="11"/>
        <v>38</v>
      </c>
      <c r="C158" s="6" t="s">
        <v>15</v>
      </c>
      <c r="D158" s="58">
        <v>44434</v>
      </c>
      <c r="E158" s="7">
        <v>140450</v>
      </c>
      <c r="F158" s="7">
        <v>19</v>
      </c>
      <c r="G158" s="7">
        <v>23</v>
      </c>
      <c r="H158" s="7">
        <v>21</v>
      </c>
      <c r="I158" s="7">
        <v>20.7</v>
      </c>
      <c r="J158" s="30">
        <v>56</v>
      </c>
      <c r="K158" s="7">
        <v>57146</v>
      </c>
      <c r="L158" s="7">
        <v>16045</v>
      </c>
      <c r="M158" s="7">
        <v>17555</v>
      </c>
      <c r="N158" s="7">
        <v>24500</v>
      </c>
      <c r="O158" s="7">
        <v>8500</v>
      </c>
      <c r="P158" s="7">
        <v>33000</v>
      </c>
      <c r="Q158" s="7">
        <v>211</v>
      </c>
      <c r="R158" s="7">
        <v>5787</v>
      </c>
      <c r="S158" s="7">
        <v>86734</v>
      </c>
      <c r="T158" s="7">
        <v>31995</v>
      </c>
      <c r="U158" s="7">
        <v>251</v>
      </c>
      <c r="V158" s="7">
        <v>5711</v>
      </c>
      <c r="W158" s="7">
        <v>948</v>
      </c>
      <c r="X158" s="7">
        <v>124767</v>
      </c>
      <c r="Y158" s="7">
        <v>131426</v>
      </c>
      <c r="Z158" s="10">
        <v>58.18</v>
      </c>
      <c r="AA158" s="11">
        <v>1975</v>
      </c>
      <c r="AB158" s="10">
        <v>5</v>
      </c>
      <c r="AC158" s="10">
        <v>13</v>
      </c>
      <c r="AD158" s="10"/>
      <c r="AE158" s="13">
        <v>93.574937700249194</v>
      </c>
      <c r="AF158" s="13">
        <v>2.2958622475746213</v>
      </c>
    </row>
    <row r="159" spans="1:32" x14ac:dyDescent="0.2">
      <c r="A159" s="1">
        <v>559</v>
      </c>
      <c r="B159" s="1">
        <f t="shared" si="11"/>
        <v>38</v>
      </c>
      <c r="C159" s="6" t="s">
        <v>15</v>
      </c>
      <c r="D159" s="58">
        <v>44435</v>
      </c>
      <c r="E159" s="7">
        <v>140359</v>
      </c>
      <c r="F159" s="7">
        <v>19</v>
      </c>
      <c r="G159" s="7">
        <v>23</v>
      </c>
      <c r="H159" s="7">
        <v>21</v>
      </c>
      <c r="I159" s="7">
        <v>21.3</v>
      </c>
      <c r="J159" s="30">
        <v>56</v>
      </c>
      <c r="K159" s="7">
        <v>55636</v>
      </c>
      <c r="L159" s="7">
        <v>20052</v>
      </c>
      <c r="M159" s="7">
        <v>17555</v>
      </c>
      <c r="N159" s="7">
        <v>24500</v>
      </c>
      <c r="O159" s="7">
        <v>8500</v>
      </c>
      <c r="P159" s="7">
        <v>33000</v>
      </c>
      <c r="Q159" s="7">
        <v>91</v>
      </c>
      <c r="R159" s="7">
        <v>4789</v>
      </c>
      <c r="S159" s="7">
        <v>79396</v>
      </c>
      <c r="T159" s="7">
        <v>30158</v>
      </c>
      <c r="U159" s="7">
        <v>195</v>
      </c>
      <c r="V159" s="7">
        <v>3829</v>
      </c>
      <c r="W159" s="7">
        <v>2344</v>
      </c>
      <c r="X159" s="7">
        <v>114538</v>
      </c>
      <c r="Y159" s="7">
        <v>120711</v>
      </c>
      <c r="Z159" s="10">
        <v>58.28</v>
      </c>
      <c r="AA159" s="11">
        <v>1975</v>
      </c>
      <c r="AB159" s="10">
        <v>5</v>
      </c>
      <c r="AC159" s="10">
        <v>13</v>
      </c>
      <c r="AD159" s="10"/>
      <c r="AE159" s="13">
        <v>86.001610156812163</v>
      </c>
      <c r="AF159" s="13">
        <v>2.495367089095712</v>
      </c>
    </row>
    <row r="160" spans="1:32" x14ac:dyDescent="0.2">
      <c r="A160" s="1">
        <f>16*30</f>
        <v>480</v>
      </c>
      <c r="B160" s="1">
        <f t="shared" si="11"/>
        <v>38</v>
      </c>
      <c r="C160" s="6" t="s">
        <v>15</v>
      </c>
      <c r="D160" s="58">
        <v>44436</v>
      </c>
      <c r="E160" s="7">
        <v>140311</v>
      </c>
      <c r="F160" s="7">
        <v>19</v>
      </c>
      <c r="G160" s="7">
        <v>23</v>
      </c>
      <c r="H160" s="7">
        <v>21</v>
      </c>
      <c r="I160" s="7">
        <v>19.7</v>
      </c>
      <c r="J160" s="30">
        <v>56</v>
      </c>
      <c r="K160" s="7">
        <v>55636</v>
      </c>
      <c r="L160" s="7">
        <v>0</v>
      </c>
      <c r="M160" s="7">
        <v>16985</v>
      </c>
      <c r="N160" s="7">
        <v>24500</v>
      </c>
      <c r="O160" s="7">
        <v>8500</v>
      </c>
      <c r="P160" s="7">
        <v>33000</v>
      </c>
      <c r="Q160" s="7">
        <v>48</v>
      </c>
      <c r="R160" s="7">
        <v>4727</v>
      </c>
      <c r="S160" s="7">
        <v>82099</v>
      </c>
      <c r="T160" s="7">
        <v>33771</v>
      </c>
      <c r="U160" s="7">
        <v>282</v>
      </c>
      <c r="V160" s="7">
        <v>3175</v>
      </c>
      <c r="W160" s="7">
        <v>1983</v>
      </c>
      <c r="X160" s="7">
        <v>120879</v>
      </c>
      <c r="Y160" s="7">
        <v>126037</v>
      </c>
      <c r="Z160" s="10">
        <v>58.51</v>
      </c>
      <c r="AA160" s="11">
        <v>1975</v>
      </c>
      <c r="AB160" s="10">
        <v>5</v>
      </c>
      <c r="AC160" s="10">
        <v>13</v>
      </c>
      <c r="AD160" s="10"/>
      <c r="AE160" s="13">
        <v>89.826884563576627</v>
      </c>
      <c r="AF160" s="13">
        <v>2.3032304619573676</v>
      </c>
    </row>
    <row r="161" spans="1:32" x14ac:dyDescent="0.2">
      <c r="A161" s="1">
        <v>560</v>
      </c>
      <c r="B161" s="1">
        <f t="shared" si="11"/>
        <v>38</v>
      </c>
      <c r="C161" s="6" t="s">
        <v>15</v>
      </c>
      <c r="D161" s="58">
        <v>44437</v>
      </c>
      <c r="E161" s="7">
        <v>140255</v>
      </c>
      <c r="F161" s="7">
        <v>19</v>
      </c>
      <c r="G161" s="7">
        <v>23</v>
      </c>
      <c r="H161" s="7">
        <v>21</v>
      </c>
      <c r="I161" s="7">
        <v>21.3</v>
      </c>
      <c r="J161" s="30">
        <v>56</v>
      </c>
      <c r="K161" s="7">
        <v>38651</v>
      </c>
      <c r="L161" s="7">
        <v>0</v>
      </c>
      <c r="M161" s="7">
        <v>17010</v>
      </c>
      <c r="N161" s="7">
        <v>24500</v>
      </c>
      <c r="O161" s="7">
        <v>8500</v>
      </c>
      <c r="P161" s="7">
        <v>33000</v>
      </c>
      <c r="Q161" s="7">
        <v>56</v>
      </c>
      <c r="R161" s="7">
        <v>4105</v>
      </c>
      <c r="S161" s="7">
        <v>81549</v>
      </c>
      <c r="T161" s="7">
        <v>35841</v>
      </c>
      <c r="U161" s="7">
        <v>317</v>
      </c>
      <c r="V161" s="7">
        <v>3540</v>
      </c>
      <c r="W161" s="7">
        <v>1413</v>
      </c>
      <c r="X161" s="7">
        <v>121812</v>
      </c>
      <c r="Y161" s="7">
        <v>126765</v>
      </c>
      <c r="Z161" s="10">
        <v>58.73</v>
      </c>
      <c r="AA161" s="11">
        <v>1975</v>
      </c>
      <c r="AB161" s="10">
        <v>5</v>
      </c>
      <c r="AC161" s="10">
        <v>13</v>
      </c>
      <c r="AD161" s="10"/>
      <c r="AE161" s="13">
        <v>90.381804570247056</v>
      </c>
      <c r="AF161" s="13">
        <v>2.2847829646582158</v>
      </c>
    </row>
    <row r="162" spans="1:32" x14ac:dyDescent="0.2">
      <c r="A162" s="1">
        <f>16*30</f>
        <v>480</v>
      </c>
      <c r="B162" s="1">
        <f t="shared" si="11"/>
        <v>38</v>
      </c>
      <c r="C162" s="6" t="s">
        <v>15</v>
      </c>
      <c r="D162" s="58">
        <v>44438</v>
      </c>
      <c r="E162" s="7">
        <v>140200</v>
      </c>
      <c r="F162" s="7">
        <v>19</v>
      </c>
      <c r="G162" s="7">
        <v>22</v>
      </c>
      <c r="H162" s="7">
        <v>20.5</v>
      </c>
      <c r="I162" s="7">
        <v>15.4</v>
      </c>
      <c r="J162" s="30">
        <v>59</v>
      </c>
      <c r="K162" s="7">
        <v>21641</v>
      </c>
      <c r="L162" s="7">
        <v>32096</v>
      </c>
      <c r="M162" s="7">
        <v>14125</v>
      </c>
      <c r="N162" s="7">
        <v>24500</v>
      </c>
      <c r="O162" s="7">
        <v>8500</v>
      </c>
      <c r="P162" s="7">
        <v>33000</v>
      </c>
      <c r="Q162" s="7">
        <v>55</v>
      </c>
      <c r="R162" s="7">
        <v>4083</v>
      </c>
      <c r="S162" s="7">
        <v>87750</v>
      </c>
      <c r="T162" s="7">
        <v>40750</v>
      </c>
      <c r="U162" s="7">
        <v>271</v>
      </c>
      <c r="V162" s="7">
        <v>5593</v>
      </c>
      <c r="W162" s="7">
        <v>1189</v>
      </c>
      <c r="X162" s="7">
        <v>132854</v>
      </c>
      <c r="Y162" s="7">
        <v>139636</v>
      </c>
      <c r="Z162" s="10">
        <v>58.87</v>
      </c>
      <c r="AA162" s="11">
        <v>1975</v>
      </c>
      <c r="AB162" s="10">
        <v>5</v>
      </c>
      <c r="AC162" s="10">
        <v>13</v>
      </c>
      <c r="AD162" s="10"/>
      <c r="AE162" s="13">
        <v>99.597717546362347</v>
      </c>
      <c r="AF162" s="13">
        <v>1.7182922097003277</v>
      </c>
    </row>
    <row r="163" spans="1:32" x14ac:dyDescent="0.2">
      <c r="A163" s="1">
        <v>561</v>
      </c>
      <c r="B163" s="1">
        <f t="shared" si="11"/>
        <v>39</v>
      </c>
      <c r="C163" s="6" t="s">
        <v>15</v>
      </c>
      <c r="D163" s="58">
        <v>44439</v>
      </c>
      <c r="E163" s="7">
        <v>140143</v>
      </c>
      <c r="F163" s="7">
        <v>19</v>
      </c>
      <c r="G163" s="7">
        <v>23</v>
      </c>
      <c r="H163" s="7">
        <v>21</v>
      </c>
      <c r="I163" s="7">
        <v>17.5</v>
      </c>
      <c r="J163" s="30">
        <v>56</v>
      </c>
      <c r="K163" s="7">
        <v>39612</v>
      </c>
      <c r="L163" s="7">
        <v>40108</v>
      </c>
      <c r="M163" s="7">
        <v>15055</v>
      </c>
      <c r="N163" s="7">
        <v>24500</v>
      </c>
      <c r="O163" s="7">
        <v>8500</v>
      </c>
      <c r="P163" s="7">
        <v>33000</v>
      </c>
      <c r="Q163" s="7">
        <v>57</v>
      </c>
      <c r="R163" s="7">
        <v>3212</v>
      </c>
      <c r="S163" s="7">
        <v>70654</v>
      </c>
      <c r="T163" s="7">
        <v>33753</v>
      </c>
      <c r="U163" s="7">
        <v>315</v>
      </c>
      <c r="V163" s="7">
        <v>4568</v>
      </c>
      <c r="W163" s="7">
        <v>847</v>
      </c>
      <c r="X163" s="7">
        <v>107934</v>
      </c>
      <c r="Y163" s="7">
        <v>113349</v>
      </c>
      <c r="Z163" s="10">
        <v>58.97</v>
      </c>
      <c r="AA163" s="11">
        <v>1975</v>
      </c>
      <c r="AB163" s="10">
        <v>5</v>
      </c>
      <c r="AC163" s="10">
        <v>13</v>
      </c>
      <c r="AD163" s="10"/>
      <c r="AE163" s="13">
        <v>80.880957307892658</v>
      </c>
      <c r="AF163" s="13">
        <v>2.2523295726580672</v>
      </c>
    </row>
    <row r="164" spans="1:32" x14ac:dyDescent="0.2">
      <c r="A164" s="1">
        <f>16*30</f>
        <v>480</v>
      </c>
      <c r="B164" s="1">
        <f t="shared" si="11"/>
        <v>39</v>
      </c>
      <c r="C164" s="6" t="s">
        <v>15</v>
      </c>
      <c r="D164" s="58">
        <v>44440</v>
      </c>
      <c r="E164" s="7">
        <v>140098</v>
      </c>
      <c r="F164" s="7">
        <v>19</v>
      </c>
      <c r="G164" s="7">
        <v>23</v>
      </c>
      <c r="H164" s="7">
        <v>21</v>
      </c>
      <c r="I164" s="7">
        <v>15.4</v>
      </c>
      <c r="J164" s="30">
        <v>56</v>
      </c>
      <c r="K164" s="7">
        <v>64655</v>
      </c>
      <c r="L164" s="7">
        <v>8019</v>
      </c>
      <c r="M164" s="7">
        <v>15005</v>
      </c>
      <c r="N164" s="7">
        <v>24500</v>
      </c>
      <c r="O164" s="7">
        <v>8500</v>
      </c>
      <c r="P164" s="7">
        <v>33000</v>
      </c>
      <c r="Q164" s="7">
        <v>45</v>
      </c>
      <c r="R164" s="7">
        <v>4030</v>
      </c>
      <c r="S164" s="7">
        <v>84530</v>
      </c>
      <c r="T164" s="7">
        <v>39770</v>
      </c>
      <c r="U164" s="7">
        <v>410</v>
      </c>
      <c r="V164" s="7">
        <v>4463</v>
      </c>
      <c r="W164" s="7">
        <v>775</v>
      </c>
      <c r="X164" s="7">
        <v>128740</v>
      </c>
      <c r="Y164" s="7">
        <v>133978</v>
      </c>
      <c r="Z164" s="10">
        <v>58.92</v>
      </c>
      <c r="AA164" s="11">
        <v>1975</v>
      </c>
      <c r="AB164" s="10">
        <v>5</v>
      </c>
      <c r="AC164" s="10">
        <v>13</v>
      </c>
      <c r="AD164" s="10"/>
      <c r="AE164" s="13">
        <v>95.631629288069774</v>
      </c>
      <c r="AF164" s="13">
        <v>1.9008146528033902</v>
      </c>
    </row>
    <row r="165" spans="1:32" x14ac:dyDescent="0.2">
      <c r="A165" s="1">
        <v>562</v>
      </c>
      <c r="B165" s="1">
        <f t="shared" si="11"/>
        <v>39</v>
      </c>
      <c r="C165" s="6" t="s">
        <v>15</v>
      </c>
      <c r="D165" s="58">
        <v>44441</v>
      </c>
      <c r="E165" s="7">
        <v>140051</v>
      </c>
      <c r="F165" s="7">
        <v>19</v>
      </c>
      <c r="G165" s="7">
        <v>23</v>
      </c>
      <c r="H165" s="7">
        <v>21</v>
      </c>
      <c r="I165" s="7">
        <v>14.6</v>
      </c>
      <c r="J165" s="30">
        <v>58</v>
      </c>
      <c r="K165" s="7">
        <v>56779</v>
      </c>
      <c r="L165" s="7">
        <v>16068</v>
      </c>
      <c r="M165" s="7">
        <v>15895</v>
      </c>
      <c r="N165" s="7">
        <v>24500</v>
      </c>
      <c r="O165" s="7">
        <v>8500</v>
      </c>
      <c r="P165" s="7">
        <v>33000</v>
      </c>
      <c r="Q165" s="7">
        <v>47</v>
      </c>
      <c r="R165" s="7">
        <v>3181</v>
      </c>
      <c r="S165" s="7">
        <v>79209</v>
      </c>
      <c r="T165" s="7">
        <v>40654</v>
      </c>
      <c r="U165" s="7">
        <v>363</v>
      </c>
      <c r="V165" s="7">
        <v>3878</v>
      </c>
      <c r="W165" s="7">
        <v>1288</v>
      </c>
      <c r="X165" s="7">
        <v>123407</v>
      </c>
      <c r="Y165" s="7">
        <v>128573</v>
      </c>
      <c r="Z165" s="10">
        <v>59.18</v>
      </c>
      <c r="AA165" s="11">
        <v>1975</v>
      </c>
      <c r="AB165" s="10">
        <v>5</v>
      </c>
      <c r="AC165" s="10">
        <v>13</v>
      </c>
      <c r="AD165" s="10"/>
      <c r="AE165" s="13">
        <v>91.804414106289855</v>
      </c>
      <c r="AF165" s="13">
        <v>2.0889872725595233</v>
      </c>
    </row>
    <row r="166" spans="1:32" x14ac:dyDescent="0.2">
      <c r="A166" s="1">
        <f>16*30</f>
        <v>480</v>
      </c>
      <c r="B166" s="1">
        <f t="shared" si="11"/>
        <v>39</v>
      </c>
      <c r="C166" s="6" t="s">
        <v>15</v>
      </c>
      <c r="D166" s="58">
        <v>44442</v>
      </c>
      <c r="E166" s="7">
        <v>140004</v>
      </c>
      <c r="F166" s="7">
        <v>19</v>
      </c>
      <c r="G166" s="7">
        <v>23</v>
      </c>
      <c r="H166" s="7">
        <v>21</v>
      </c>
      <c r="I166" s="7">
        <v>14.5</v>
      </c>
      <c r="J166" s="30">
        <v>57</v>
      </c>
      <c r="K166" s="7">
        <v>56952</v>
      </c>
      <c r="L166" s="7">
        <v>20057</v>
      </c>
      <c r="M166" s="7">
        <v>17705</v>
      </c>
      <c r="N166" s="7">
        <v>24500</v>
      </c>
      <c r="O166" s="7">
        <v>8500</v>
      </c>
      <c r="P166" s="7">
        <v>33000</v>
      </c>
      <c r="Q166" s="7">
        <v>47</v>
      </c>
      <c r="R166" s="7">
        <v>3030</v>
      </c>
      <c r="S166" s="7">
        <v>79873</v>
      </c>
      <c r="T166" s="7">
        <v>42260</v>
      </c>
      <c r="U166" s="7">
        <v>388</v>
      </c>
      <c r="V166" s="7">
        <v>2978</v>
      </c>
      <c r="W166" s="7">
        <v>1288</v>
      </c>
      <c r="X166" s="7">
        <v>125551</v>
      </c>
      <c r="Y166" s="7">
        <v>129817</v>
      </c>
      <c r="Z166" s="10">
        <v>59.3</v>
      </c>
      <c r="AA166" s="11">
        <v>1975</v>
      </c>
      <c r="AB166" s="10">
        <v>5</v>
      </c>
      <c r="AC166" s="10">
        <v>13</v>
      </c>
      <c r="AD166" s="10"/>
      <c r="AE166" s="13">
        <v>92.723779320590836</v>
      </c>
      <c r="AF166" s="13">
        <v>2.2999037911468605</v>
      </c>
    </row>
    <row r="167" spans="1:32" x14ac:dyDescent="0.2">
      <c r="A167" s="1">
        <v>563</v>
      </c>
      <c r="B167" s="1">
        <f t="shared" si="11"/>
        <v>39</v>
      </c>
      <c r="C167" s="6" t="s">
        <v>15</v>
      </c>
      <c r="D167" s="58">
        <v>44443</v>
      </c>
      <c r="E167" s="7">
        <v>139969</v>
      </c>
      <c r="F167" s="7">
        <v>19</v>
      </c>
      <c r="G167" s="7">
        <v>23</v>
      </c>
      <c r="H167" s="7">
        <v>21</v>
      </c>
      <c r="I167" s="7">
        <v>10.4</v>
      </c>
      <c r="J167" s="30">
        <v>58</v>
      </c>
      <c r="K167" s="7">
        <v>59304</v>
      </c>
      <c r="L167" s="7">
        <v>0</v>
      </c>
      <c r="M167" s="7">
        <v>16895</v>
      </c>
      <c r="N167" s="7">
        <v>24500</v>
      </c>
      <c r="O167" s="7">
        <v>8500</v>
      </c>
      <c r="P167" s="7">
        <v>33000</v>
      </c>
      <c r="Q167" s="7">
        <v>35</v>
      </c>
      <c r="R167" s="7">
        <v>2513</v>
      </c>
      <c r="S167" s="7">
        <v>77015</v>
      </c>
      <c r="T167" s="7">
        <v>46231</v>
      </c>
      <c r="U167" s="7">
        <v>441</v>
      </c>
      <c r="V167" s="7">
        <v>3939</v>
      </c>
      <c r="W167" s="7">
        <v>1288</v>
      </c>
      <c r="X167" s="7">
        <v>126200</v>
      </c>
      <c r="Y167" s="7">
        <v>131427</v>
      </c>
      <c r="Z167" s="10">
        <v>59.66</v>
      </c>
      <c r="AA167" s="11">
        <v>1975</v>
      </c>
      <c r="AB167" s="10">
        <v>5</v>
      </c>
      <c r="AC167" s="10">
        <v>13</v>
      </c>
      <c r="AD167" s="10"/>
      <c r="AE167" s="13">
        <v>93.897220098736142</v>
      </c>
      <c r="AF167" s="13">
        <v>2.154717567209671</v>
      </c>
    </row>
    <row r="168" spans="1:32" x14ac:dyDescent="0.2">
      <c r="A168" s="1">
        <f>16*30</f>
        <v>480</v>
      </c>
      <c r="B168" s="1">
        <f t="shared" si="11"/>
        <v>39</v>
      </c>
      <c r="C168" s="6" t="s">
        <v>15</v>
      </c>
      <c r="D168" s="58">
        <v>44444</v>
      </c>
      <c r="E168" s="7">
        <v>139942</v>
      </c>
      <c r="F168" s="7">
        <v>19</v>
      </c>
      <c r="G168" s="7">
        <v>21</v>
      </c>
      <c r="H168" s="7">
        <v>20</v>
      </c>
      <c r="I168" s="7">
        <v>4.9000000000000004</v>
      </c>
      <c r="J168" s="30">
        <v>57</v>
      </c>
      <c r="K168" s="7">
        <v>42409</v>
      </c>
      <c r="L168" s="7">
        <v>0</v>
      </c>
      <c r="M168" s="7">
        <v>16565</v>
      </c>
      <c r="N168" s="7">
        <v>24500</v>
      </c>
      <c r="O168" s="7">
        <v>8500</v>
      </c>
      <c r="P168" s="7">
        <v>33000</v>
      </c>
      <c r="Q168" s="7">
        <v>27</v>
      </c>
      <c r="R168" s="7">
        <v>2186</v>
      </c>
      <c r="S168" s="7">
        <v>73168</v>
      </c>
      <c r="T168" s="7">
        <v>45965</v>
      </c>
      <c r="U168" s="7">
        <v>550</v>
      </c>
      <c r="V168" s="7">
        <v>6428</v>
      </c>
      <c r="W168" s="7">
        <v>1576</v>
      </c>
      <c r="X168" s="7">
        <v>121869</v>
      </c>
      <c r="Y168" s="7">
        <v>129873</v>
      </c>
      <c r="Z168" s="10">
        <v>59.8</v>
      </c>
      <c r="AA168" s="11">
        <v>1975</v>
      </c>
      <c r="AB168" s="10">
        <v>5</v>
      </c>
      <c r="AC168" s="10">
        <v>13</v>
      </c>
      <c r="AD168" s="10"/>
      <c r="AE168" s="13">
        <v>92.804876305898148</v>
      </c>
      <c r="AF168" s="13">
        <v>2.1329043678301933</v>
      </c>
    </row>
    <row r="169" spans="1:32" x14ac:dyDescent="0.2">
      <c r="A169" s="1">
        <v>564</v>
      </c>
      <c r="B169" s="1">
        <f t="shared" si="11"/>
        <v>39</v>
      </c>
      <c r="C169" s="6" t="s">
        <v>15</v>
      </c>
      <c r="D169" s="58">
        <v>44445</v>
      </c>
      <c r="E169" s="7">
        <v>139902</v>
      </c>
      <c r="F169" s="7">
        <v>19</v>
      </c>
      <c r="G169" s="7">
        <v>21</v>
      </c>
      <c r="H169" s="7">
        <v>20</v>
      </c>
      <c r="I169" s="7">
        <v>6.7</v>
      </c>
      <c r="J169" s="30">
        <v>57</v>
      </c>
      <c r="K169" s="7">
        <v>25844</v>
      </c>
      <c r="L169" s="7">
        <v>32104</v>
      </c>
      <c r="M169" s="7">
        <v>17015</v>
      </c>
      <c r="N169" s="7">
        <v>24500</v>
      </c>
      <c r="O169" s="7">
        <v>8500</v>
      </c>
      <c r="P169" s="7">
        <v>33000</v>
      </c>
      <c r="Q169" s="7">
        <v>40</v>
      </c>
      <c r="R169" s="7">
        <v>2460</v>
      </c>
      <c r="S169" s="7">
        <v>74827</v>
      </c>
      <c r="T169" s="7">
        <v>45694</v>
      </c>
      <c r="U169" s="7">
        <v>489</v>
      </c>
      <c r="V169" s="7">
        <v>4047</v>
      </c>
      <c r="W169" s="7">
        <v>2135</v>
      </c>
      <c r="X169" s="7">
        <v>123470</v>
      </c>
      <c r="Y169" s="7">
        <v>129652</v>
      </c>
      <c r="Z169" s="10">
        <v>59.3</v>
      </c>
      <c r="AA169" s="11">
        <v>1975</v>
      </c>
      <c r="AB169" s="10">
        <v>5</v>
      </c>
      <c r="AC169" s="10">
        <v>13</v>
      </c>
      <c r="AD169" s="10"/>
      <c r="AE169" s="13">
        <v>92.673442838558415</v>
      </c>
      <c r="AF169" s="13">
        <v>2.2130847193543239</v>
      </c>
    </row>
    <row r="170" spans="1:32" x14ac:dyDescent="0.2">
      <c r="A170" s="1">
        <f>16*30</f>
        <v>480</v>
      </c>
      <c r="B170" s="1">
        <f t="shared" si="11"/>
        <v>40</v>
      </c>
      <c r="C170" s="6" t="s">
        <v>15</v>
      </c>
      <c r="D170" s="58">
        <v>44446</v>
      </c>
      <c r="E170" s="7">
        <v>139864</v>
      </c>
      <c r="F170" s="7">
        <v>19</v>
      </c>
      <c r="G170" s="7">
        <v>22</v>
      </c>
      <c r="H170" s="7">
        <v>20.5</v>
      </c>
      <c r="I170" s="7">
        <v>12.5</v>
      </c>
      <c r="J170" s="30">
        <v>57</v>
      </c>
      <c r="K170" s="7">
        <v>40933</v>
      </c>
      <c r="L170" s="7">
        <v>32098</v>
      </c>
      <c r="M170" s="7">
        <v>17005</v>
      </c>
      <c r="N170" s="7">
        <v>24500</v>
      </c>
      <c r="O170" s="7">
        <v>8500</v>
      </c>
      <c r="P170" s="7">
        <v>33000</v>
      </c>
      <c r="Q170" s="7">
        <v>38</v>
      </c>
      <c r="R170" s="7">
        <v>2023</v>
      </c>
      <c r="S170" s="7">
        <v>68874</v>
      </c>
      <c r="T170" s="7">
        <v>46273</v>
      </c>
      <c r="U170" s="7">
        <v>479</v>
      </c>
      <c r="V170" s="7">
        <v>3707</v>
      </c>
      <c r="W170" s="7">
        <v>1033</v>
      </c>
      <c r="X170" s="7">
        <v>117649</v>
      </c>
      <c r="Y170" s="7">
        <v>122389</v>
      </c>
      <c r="Z170" s="10">
        <v>59.5</v>
      </c>
      <c r="AA170" s="11">
        <v>1975</v>
      </c>
      <c r="AB170" s="10">
        <v>5</v>
      </c>
      <c r="AC170" s="10">
        <v>13</v>
      </c>
      <c r="AD170" s="10"/>
      <c r="AE170" s="13">
        <v>87.505719842132351</v>
      </c>
      <c r="AF170" s="13">
        <v>2.3351634487391113</v>
      </c>
    </row>
    <row r="171" spans="1:32" x14ac:dyDescent="0.2">
      <c r="A171" s="1">
        <v>565</v>
      </c>
      <c r="B171" s="1">
        <f t="shared" si="11"/>
        <v>40</v>
      </c>
      <c r="C171" s="6" t="s">
        <v>15</v>
      </c>
      <c r="D171" s="58">
        <v>44447</v>
      </c>
      <c r="E171" s="7">
        <v>139830</v>
      </c>
      <c r="F171" s="7">
        <v>19</v>
      </c>
      <c r="G171" s="7">
        <v>22</v>
      </c>
      <c r="H171" s="7">
        <v>20.5</v>
      </c>
      <c r="I171" s="7">
        <v>12.3</v>
      </c>
      <c r="J171" s="30">
        <v>57</v>
      </c>
      <c r="K171" s="7">
        <v>56026</v>
      </c>
      <c r="L171" s="7">
        <v>4010</v>
      </c>
      <c r="M171" s="7">
        <v>16985</v>
      </c>
      <c r="N171" s="7">
        <v>24500</v>
      </c>
      <c r="O171" s="7">
        <v>8500</v>
      </c>
      <c r="P171" s="7">
        <v>33000</v>
      </c>
      <c r="Q171" s="7">
        <v>34</v>
      </c>
      <c r="R171" s="7">
        <v>2384</v>
      </c>
      <c r="S171" s="7">
        <v>73838</v>
      </c>
      <c r="T171" s="7">
        <v>47496</v>
      </c>
      <c r="U171" s="7">
        <v>504</v>
      </c>
      <c r="V171" s="7">
        <v>5279</v>
      </c>
      <c r="W171" s="7">
        <v>1050</v>
      </c>
      <c r="X171" s="7">
        <v>124222</v>
      </c>
      <c r="Y171" s="7">
        <v>130551</v>
      </c>
      <c r="Z171" s="10">
        <v>59.8</v>
      </c>
      <c r="AA171" s="11">
        <v>1975</v>
      </c>
      <c r="AB171" s="10">
        <v>5</v>
      </c>
      <c r="AC171" s="10">
        <v>13</v>
      </c>
      <c r="AD171" s="10"/>
      <c r="AE171" s="13">
        <v>93.364084960308944</v>
      </c>
      <c r="AF171" s="13">
        <v>2.1756256201365609</v>
      </c>
    </row>
    <row r="172" spans="1:32" x14ac:dyDescent="0.2">
      <c r="A172" s="1">
        <f>16*30</f>
        <v>480</v>
      </c>
      <c r="B172" s="1">
        <f t="shared" si="11"/>
        <v>40</v>
      </c>
      <c r="C172" s="6" t="s">
        <v>15</v>
      </c>
      <c r="D172" s="58">
        <v>44448</v>
      </c>
      <c r="E172" s="7">
        <v>139791</v>
      </c>
      <c r="F172" s="7">
        <v>19</v>
      </c>
      <c r="G172" s="7">
        <v>22</v>
      </c>
      <c r="H172" s="7">
        <v>20.5</v>
      </c>
      <c r="I172" s="7">
        <v>12</v>
      </c>
      <c r="J172" s="30">
        <v>56</v>
      </c>
      <c r="K172" s="7">
        <v>43051</v>
      </c>
      <c r="L172" s="7">
        <v>8017</v>
      </c>
      <c r="M172" s="7">
        <v>16995</v>
      </c>
      <c r="N172" s="7">
        <v>24500</v>
      </c>
      <c r="O172" s="7">
        <v>8500</v>
      </c>
      <c r="P172" s="7">
        <v>33000</v>
      </c>
      <c r="Q172" s="7">
        <v>39</v>
      </c>
      <c r="R172" s="7">
        <v>1604</v>
      </c>
      <c r="S172" s="7">
        <v>57823</v>
      </c>
      <c r="T172" s="7">
        <v>41221</v>
      </c>
      <c r="U172" s="7">
        <v>464</v>
      </c>
      <c r="V172" s="7">
        <v>4042</v>
      </c>
      <c r="W172" s="7">
        <v>1166</v>
      </c>
      <c r="X172" s="7">
        <v>101112</v>
      </c>
      <c r="Y172" s="7">
        <v>106320</v>
      </c>
      <c r="Z172" s="10">
        <v>60.1</v>
      </c>
      <c r="AA172" s="11">
        <v>1975</v>
      </c>
      <c r="AB172" s="10">
        <v>5</v>
      </c>
      <c r="AC172" s="10">
        <v>13</v>
      </c>
      <c r="AD172" s="10"/>
      <c r="AE172" s="13">
        <v>76.056398480588882</v>
      </c>
      <c r="AF172" s="13">
        <v>2.6596943393816925</v>
      </c>
    </row>
    <row r="173" spans="1:32" x14ac:dyDescent="0.2">
      <c r="A173" s="1">
        <v>566</v>
      </c>
      <c r="B173" s="1">
        <f t="shared" si="11"/>
        <v>40</v>
      </c>
      <c r="C173" s="6" t="s">
        <v>15</v>
      </c>
      <c r="D173" s="58">
        <v>44449</v>
      </c>
      <c r="E173" s="7">
        <v>139758</v>
      </c>
      <c r="F173" s="7">
        <v>19</v>
      </c>
      <c r="G173" s="7">
        <v>22</v>
      </c>
      <c r="H173" s="7">
        <v>20.5</v>
      </c>
      <c r="I173" s="7">
        <v>10</v>
      </c>
      <c r="J173" s="30">
        <v>54</v>
      </c>
      <c r="K173" s="7">
        <v>34073</v>
      </c>
      <c r="L173" s="7">
        <v>20061</v>
      </c>
      <c r="M173" s="7">
        <v>17015</v>
      </c>
      <c r="N173" s="7">
        <v>24500</v>
      </c>
      <c r="O173" s="7">
        <v>8500</v>
      </c>
      <c r="P173" s="7">
        <v>33000</v>
      </c>
      <c r="Q173" s="7">
        <v>33</v>
      </c>
      <c r="R173" s="7">
        <v>1899</v>
      </c>
      <c r="S173" s="7">
        <v>67531</v>
      </c>
      <c r="T173" s="7">
        <v>46580</v>
      </c>
      <c r="U173" s="7">
        <v>582</v>
      </c>
      <c r="V173" s="7">
        <v>9194</v>
      </c>
      <c r="W173" s="7">
        <v>1333</v>
      </c>
      <c r="X173" s="7">
        <v>116592</v>
      </c>
      <c r="Y173" s="7">
        <v>127119</v>
      </c>
      <c r="Z173" s="10">
        <v>60.08</v>
      </c>
      <c r="AA173" s="11">
        <v>1975</v>
      </c>
      <c r="AB173" s="10">
        <v>5</v>
      </c>
      <c r="AC173" s="10">
        <v>13</v>
      </c>
      <c r="AD173" s="10"/>
      <c r="AE173" s="13">
        <v>90.956510539647113</v>
      </c>
      <c r="AF173" s="13">
        <v>2.2278788041053494</v>
      </c>
    </row>
    <row r="174" spans="1:32" x14ac:dyDescent="0.2">
      <c r="A174" s="1">
        <f>16*30</f>
        <v>480</v>
      </c>
      <c r="B174" s="1">
        <f t="shared" si="11"/>
        <v>40</v>
      </c>
      <c r="C174" s="6" t="s">
        <v>15</v>
      </c>
      <c r="D174" s="58">
        <v>44450</v>
      </c>
      <c r="E174" s="7">
        <v>139723</v>
      </c>
      <c r="F174" s="7">
        <v>19</v>
      </c>
      <c r="G174" s="7">
        <v>22</v>
      </c>
      <c r="H174" s="7">
        <v>20.5</v>
      </c>
      <c r="I174" s="7">
        <v>12</v>
      </c>
      <c r="J174" s="30">
        <v>56</v>
      </c>
      <c r="K174" s="7">
        <v>37119</v>
      </c>
      <c r="L174" s="7">
        <v>0</v>
      </c>
      <c r="M174" s="7">
        <v>16005</v>
      </c>
      <c r="N174" s="7">
        <v>24500</v>
      </c>
      <c r="O174" s="7">
        <v>8500</v>
      </c>
      <c r="P174" s="7">
        <v>33000</v>
      </c>
      <c r="Q174" s="7">
        <v>35</v>
      </c>
      <c r="R174" s="7">
        <v>2118</v>
      </c>
      <c r="S174" s="7">
        <v>76163</v>
      </c>
      <c r="T174" s="7">
        <v>51446</v>
      </c>
      <c r="U174" s="7">
        <v>627</v>
      </c>
      <c r="V174" s="7">
        <v>7395</v>
      </c>
      <c r="W174" s="7">
        <v>566</v>
      </c>
      <c r="X174" s="7">
        <v>130354</v>
      </c>
      <c r="Y174" s="7">
        <v>138315</v>
      </c>
      <c r="Z174" s="10">
        <v>60.02</v>
      </c>
      <c r="AA174" s="11">
        <v>1975</v>
      </c>
      <c r="AB174" s="10">
        <v>5</v>
      </c>
      <c r="AC174" s="10">
        <v>13</v>
      </c>
      <c r="AD174" s="10"/>
      <c r="AE174" s="13">
        <v>98.992291891814517</v>
      </c>
      <c r="AF174" s="13">
        <v>1.9279262044054937</v>
      </c>
    </row>
    <row r="175" spans="1:32" x14ac:dyDescent="0.2">
      <c r="A175" s="1">
        <v>567</v>
      </c>
      <c r="B175" s="1">
        <f t="shared" si="11"/>
        <v>40</v>
      </c>
      <c r="C175" s="6" t="s">
        <v>15</v>
      </c>
      <c r="D175" s="58">
        <v>44451</v>
      </c>
      <c r="E175" s="7">
        <v>139682</v>
      </c>
      <c r="F175" s="7">
        <v>19</v>
      </c>
      <c r="G175" s="7">
        <v>22</v>
      </c>
      <c r="H175" s="7">
        <v>20.5</v>
      </c>
      <c r="I175" s="7">
        <v>12</v>
      </c>
      <c r="J175" s="30">
        <v>56</v>
      </c>
      <c r="K175" s="7">
        <v>21114</v>
      </c>
      <c r="L175" s="7">
        <v>0</v>
      </c>
      <c r="M175" s="7">
        <v>16065</v>
      </c>
      <c r="N175" s="7">
        <v>24500</v>
      </c>
      <c r="O175" s="7">
        <v>8500</v>
      </c>
      <c r="P175" s="7">
        <v>33000</v>
      </c>
      <c r="Q175" s="7">
        <v>41</v>
      </c>
      <c r="R175" s="7">
        <v>1733</v>
      </c>
      <c r="S175" s="7">
        <v>64256</v>
      </c>
      <c r="T175" s="7">
        <v>44089</v>
      </c>
      <c r="U175" s="7">
        <v>559</v>
      </c>
      <c r="V175" s="7">
        <v>7172</v>
      </c>
      <c r="W175" s="7">
        <v>2133</v>
      </c>
      <c r="X175" s="7">
        <v>110637</v>
      </c>
      <c r="Y175" s="7">
        <v>119942</v>
      </c>
      <c r="Z175" s="10">
        <v>60.08</v>
      </c>
      <c r="AA175" s="11">
        <v>1975</v>
      </c>
      <c r="AB175" s="10">
        <v>5</v>
      </c>
      <c r="AC175" s="10">
        <v>13</v>
      </c>
      <c r="AD175" s="10"/>
      <c r="AE175" s="13">
        <v>85.867899944158879</v>
      </c>
      <c r="AF175" s="13">
        <v>2.229356483685268</v>
      </c>
    </row>
    <row r="176" spans="1:32" x14ac:dyDescent="0.2">
      <c r="A176" s="1">
        <f>16*30</f>
        <v>480</v>
      </c>
      <c r="B176" s="1">
        <f t="shared" si="11"/>
        <v>40</v>
      </c>
      <c r="C176" s="6" t="s">
        <v>15</v>
      </c>
      <c r="D176" s="58">
        <v>44452</v>
      </c>
      <c r="E176" s="7">
        <v>139645</v>
      </c>
      <c r="F176" s="7">
        <v>18</v>
      </c>
      <c r="G176" s="7">
        <v>21</v>
      </c>
      <c r="H176" s="7">
        <v>19.5</v>
      </c>
      <c r="I176" s="7">
        <v>11</v>
      </c>
      <c r="J176" s="30">
        <v>58</v>
      </c>
      <c r="K176" s="7">
        <v>5046</v>
      </c>
      <c r="L176" s="7">
        <v>16047</v>
      </c>
      <c r="M176" s="7">
        <v>16350</v>
      </c>
      <c r="N176" s="7">
        <v>24500</v>
      </c>
      <c r="O176" s="7">
        <v>8500</v>
      </c>
      <c r="P176" s="7">
        <v>33000</v>
      </c>
      <c r="Q176" s="7">
        <v>37</v>
      </c>
      <c r="R176" s="7">
        <v>1898</v>
      </c>
      <c r="S176" s="7">
        <v>71352</v>
      </c>
      <c r="T176" s="7">
        <v>50634</v>
      </c>
      <c r="U176" s="7">
        <v>649</v>
      </c>
      <c r="V176" s="7">
        <v>9147</v>
      </c>
      <c r="W176" s="7">
        <v>983</v>
      </c>
      <c r="X176" s="7">
        <v>124533</v>
      </c>
      <c r="Y176" s="7">
        <v>134663</v>
      </c>
      <c r="Z176" s="10">
        <v>60.16</v>
      </c>
      <c r="AA176" s="11">
        <v>1975</v>
      </c>
      <c r="AB176" s="10">
        <v>5</v>
      </c>
      <c r="AC176" s="10">
        <v>13</v>
      </c>
      <c r="AD176" s="10"/>
      <c r="AE176" s="13">
        <v>96.432382111783454</v>
      </c>
      <c r="AF176" s="13">
        <v>2.0181881137168105</v>
      </c>
    </row>
    <row r="177" spans="1:32" x14ac:dyDescent="0.2">
      <c r="A177" s="1">
        <v>568</v>
      </c>
      <c r="B177" s="1">
        <f t="shared" si="11"/>
        <v>41</v>
      </c>
      <c r="C177" s="6" t="s">
        <v>15</v>
      </c>
      <c r="D177" s="58">
        <v>44453</v>
      </c>
      <c r="E177" s="7">
        <v>139619</v>
      </c>
      <c r="F177" s="7">
        <v>18</v>
      </c>
      <c r="G177" s="7">
        <v>21</v>
      </c>
      <c r="H177" s="7">
        <v>19.5</v>
      </c>
      <c r="I177" s="7">
        <v>7</v>
      </c>
      <c r="J177" s="30">
        <v>59</v>
      </c>
      <c r="K177" s="7">
        <v>4743</v>
      </c>
      <c r="L177" s="7">
        <v>32106</v>
      </c>
      <c r="M177" s="7">
        <v>16795</v>
      </c>
      <c r="N177" s="7">
        <v>24500</v>
      </c>
      <c r="O177" s="7">
        <v>8500</v>
      </c>
      <c r="P177" s="7">
        <v>33000</v>
      </c>
      <c r="Q177" s="7">
        <v>26</v>
      </c>
      <c r="R177" s="7">
        <v>1763</v>
      </c>
      <c r="S177" s="7">
        <v>72139</v>
      </c>
      <c r="T177" s="7">
        <v>54494</v>
      </c>
      <c r="U177" s="7">
        <v>760</v>
      </c>
      <c r="V177" s="7">
        <v>4579</v>
      </c>
      <c r="W177" s="7">
        <v>1500</v>
      </c>
      <c r="X177" s="7">
        <v>129156</v>
      </c>
      <c r="Y177" s="7">
        <v>135235</v>
      </c>
      <c r="Z177" s="10">
        <v>60.37</v>
      </c>
      <c r="AA177" s="11">
        <v>1975</v>
      </c>
      <c r="AB177" s="10">
        <v>5</v>
      </c>
      <c r="AC177" s="10">
        <v>13</v>
      </c>
      <c r="AD177" s="10"/>
      <c r="AE177" s="13">
        <v>96.860026214197205</v>
      </c>
      <c r="AF177" s="13">
        <v>2.05716784307495</v>
      </c>
    </row>
    <row r="178" spans="1:32" x14ac:dyDescent="0.2">
      <c r="A178" s="1">
        <f>16*30</f>
        <v>480</v>
      </c>
      <c r="B178" s="1">
        <f t="shared" si="11"/>
        <v>41</v>
      </c>
      <c r="C178" s="6" t="s">
        <v>15</v>
      </c>
      <c r="D178" s="58">
        <v>44454</v>
      </c>
      <c r="E178" s="7">
        <v>139579</v>
      </c>
      <c r="F178" s="7">
        <v>18</v>
      </c>
      <c r="G178" s="7">
        <v>21</v>
      </c>
      <c r="H178" s="7">
        <v>19.5</v>
      </c>
      <c r="I178" s="7">
        <v>9</v>
      </c>
      <c r="J178" s="30">
        <v>58</v>
      </c>
      <c r="K178" s="7">
        <v>20054</v>
      </c>
      <c r="L178" s="7">
        <v>32124</v>
      </c>
      <c r="M178" s="7">
        <v>17005</v>
      </c>
      <c r="N178" s="7">
        <v>24500</v>
      </c>
      <c r="O178" s="7">
        <v>8500</v>
      </c>
      <c r="P178" s="7">
        <v>33000</v>
      </c>
      <c r="Q178" s="7">
        <v>40</v>
      </c>
      <c r="R178" s="7">
        <v>1457</v>
      </c>
      <c r="S178" s="7">
        <v>64920</v>
      </c>
      <c r="T178" s="7">
        <v>52192</v>
      </c>
      <c r="U178" s="7">
        <v>722</v>
      </c>
      <c r="V178" s="7">
        <v>6289</v>
      </c>
      <c r="W178" s="7">
        <v>1750</v>
      </c>
      <c r="X178" s="7">
        <v>119291</v>
      </c>
      <c r="Y178" s="7">
        <v>127330</v>
      </c>
      <c r="Z178" s="10">
        <v>60.54</v>
      </c>
      <c r="AA178" s="11">
        <v>1975</v>
      </c>
      <c r="AB178" s="10">
        <v>5</v>
      </c>
      <c r="AC178" s="10">
        <v>13</v>
      </c>
      <c r="AD178" s="10"/>
      <c r="AE178" s="13">
        <v>91.224324576046541</v>
      </c>
      <c r="AF178" s="13">
        <v>2.205989701160977</v>
      </c>
    </row>
    <row r="179" spans="1:32" x14ac:dyDescent="0.2">
      <c r="A179" s="1">
        <v>569</v>
      </c>
      <c r="B179" s="1">
        <f t="shared" si="11"/>
        <v>41</v>
      </c>
      <c r="C179" s="6" t="s">
        <v>15</v>
      </c>
      <c r="D179" s="58">
        <v>44455</v>
      </c>
      <c r="E179" s="7">
        <v>139545</v>
      </c>
      <c r="F179" s="7">
        <v>18</v>
      </c>
      <c r="G179" s="7">
        <v>21</v>
      </c>
      <c r="H179" s="7">
        <v>19.5</v>
      </c>
      <c r="I179" s="7">
        <v>9</v>
      </c>
      <c r="J179" s="30">
        <v>57</v>
      </c>
      <c r="K179" s="7">
        <v>35173</v>
      </c>
      <c r="L179" s="7">
        <v>20069</v>
      </c>
      <c r="M179" s="7">
        <v>17775</v>
      </c>
      <c r="N179" s="7">
        <v>24500</v>
      </c>
      <c r="O179" s="7">
        <v>8500</v>
      </c>
      <c r="P179" s="7">
        <v>33000</v>
      </c>
      <c r="Q179" s="7">
        <v>34</v>
      </c>
      <c r="R179" s="7">
        <v>926</v>
      </c>
      <c r="S179" s="7">
        <v>43976</v>
      </c>
      <c r="T179" s="7">
        <v>39029</v>
      </c>
      <c r="U179" s="7">
        <v>567</v>
      </c>
      <c r="V179" s="7">
        <v>3743</v>
      </c>
      <c r="W179" s="7">
        <v>750</v>
      </c>
      <c r="X179" s="7">
        <v>84498</v>
      </c>
      <c r="Y179" s="7">
        <v>88991</v>
      </c>
      <c r="Z179" s="10">
        <v>60.82</v>
      </c>
      <c r="AA179" s="11">
        <v>1975</v>
      </c>
      <c r="AB179" s="10">
        <v>5</v>
      </c>
      <c r="AC179" s="10">
        <v>13</v>
      </c>
      <c r="AD179" s="10"/>
      <c r="AE179" s="13">
        <v>63.772259844494606</v>
      </c>
      <c r="AF179" s="13">
        <v>3.284105548828061</v>
      </c>
    </row>
    <row r="180" spans="1:32" x14ac:dyDescent="0.2">
      <c r="A180" s="1">
        <f>16*30</f>
        <v>480</v>
      </c>
      <c r="B180" s="1">
        <f t="shared" si="11"/>
        <v>41</v>
      </c>
      <c r="C180" s="6" t="s">
        <v>15</v>
      </c>
      <c r="D180" s="58">
        <v>44456</v>
      </c>
      <c r="E180" s="7">
        <v>139526</v>
      </c>
      <c r="F180" s="7">
        <v>17</v>
      </c>
      <c r="G180" s="7">
        <v>19</v>
      </c>
      <c r="H180" s="7">
        <v>18</v>
      </c>
      <c r="I180" s="7">
        <v>7</v>
      </c>
      <c r="J180" s="30">
        <v>58</v>
      </c>
      <c r="K180" s="7">
        <v>38168</v>
      </c>
      <c r="L180" s="7">
        <v>20064</v>
      </c>
      <c r="M180" s="7">
        <v>17035</v>
      </c>
      <c r="N180" s="7">
        <v>24000</v>
      </c>
      <c r="O180" s="7">
        <v>8500</v>
      </c>
      <c r="P180" s="7">
        <v>32500</v>
      </c>
      <c r="Q180" s="7">
        <v>19</v>
      </c>
      <c r="R180" s="7">
        <v>1364</v>
      </c>
      <c r="S180" s="7">
        <v>76840</v>
      </c>
      <c r="T180" s="7">
        <v>66475</v>
      </c>
      <c r="U180" s="7">
        <v>745</v>
      </c>
      <c r="V180" s="7">
        <v>9206</v>
      </c>
      <c r="W180" s="7">
        <v>1123</v>
      </c>
      <c r="X180" s="7">
        <v>145424</v>
      </c>
      <c r="Y180" s="7">
        <v>155753</v>
      </c>
      <c r="Z180" s="10">
        <v>60.52</v>
      </c>
      <c r="AA180" s="11">
        <v>1975</v>
      </c>
      <c r="AB180" s="10">
        <v>5</v>
      </c>
      <c r="AC180" s="10">
        <v>13</v>
      </c>
      <c r="AD180" s="10"/>
      <c r="AE180" s="13">
        <v>111.63009044909194</v>
      </c>
      <c r="AF180" s="13">
        <v>1.8072024142110987</v>
      </c>
    </row>
    <row r="181" spans="1:32" x14ac:dyDescent="0.2">
      <c r="A181" s="1">
        <v>570</v>
      </c>
      <c r="B181" s="1">
        <f t="shared" si="11"/>
        <v>41</v>
      </c>
      <c r="C181" s="6" t="s">
        <v>15</v>
      </c>
      <c r="D181" s="58">
        <v>44457</v>
      </c>
      <c r="E181" s="7">
        <v>139497</v>
      </c>
      <c r="F181" s="7">
        <v>18</v>
      </c>
      <c r="G181" s="7">
        <v>21</v>
      </c>
      <c r="H181" s="7">
        <v>19.5</v>
      </c>
      <c r="I181" s="7">
        <v>9</v>
      </c>
      <c r="J181" s="30">
        <v>60</v>
      </c>
      <c r="K181" s="7">
        <v>41197</v>
      </c>
      <c r="L181" s="7">
        <v>0</v>
      </c>
      <c r="M181" s="7">
        <v>17215</v>
      </c>
      <c r="N181" s="7">
        <v>24500</v>
      </c>
      <c r="O181" s="7">
        <v>8500</v>
      </c>
      <c r="P181" s="7">
        <v>33000</v>
      </c>
      <c r="Q181" s="7">
        <v>29</v>
      </c>
      <c r="R181" s="7">
        <v>484</v>
      </c>
      <c r="S181" s="7">
        <v>56308</v>
      </c>
      <c r="T181" s="7">
        <v>51324</v>
      </c>
      <c r="U181" s="7">
        <v>657</v>
      </c>
      <c r="V181" s="7">
        <v>6038</v>
      </c>
      <c r="W181" s="7">
        <v>1233</v>
      </c>
      <c r="X181" s="7">
        <v>108773</v>
      </c>
      <c r="Y181" s="7">
        <v>116044</v>
      </c>
      <c r="Z181" s="10">
        <v>60.92</v>
      </c>
      <c r="AA181" s="11">
        <v>1975</v>
      </c>
      <c r="AB181" s="10">
        <v>5</v>
      </c>
      <c r="AC181" s="10">
        <v>13</v>
      </c>
      <c r="AD181" s="10"/>
      <c r="AE181" s="13">
        <v>83.187452059900934</v>
      </c>
      <c r="AF181" s="13">
        <v>2.4351428453802919</v>
      </c>
    </row>
    <row r="182" spans="1:32" x14ac:dyDescent="0.2">
      <c r="A182" s="1">
        <f>16*30</f>
        <v>480</v>
      </c>
      <c r="B182" s="1">
        <f t="shared" si="11"/>
        <v>41</v>
      </c>
      <c r="C182" s="6" t="s">
        <v>15</v>
      </c>
      <c r="D182" s="58">
        <v>44458</v>
      </c>
      <c r="E182" s="7">
        <v>139466</v>
      </c>
      <c r="F182" s="7">
        <v>18</v>
      </c>
      <c r="G182" s="7">
        <v>21</v>
      </c>
      <c r="H182" s="7">
        <v>19.5</v>
      </c>
      <c r="I182" s="7">
        <v>10</v>
      </c>
      <c r="J182" s="30">
        <v>59</v>
      </c>
      <c r="K182" s="7">
        <v>23982</v>
      </c>
      <c r="L182" s="7">
        <v>0</v>
      </c>
      <c r="M182" s="7">
        <v>16985</v>
      </c>
      <c r="N182" s="7">
        <v>24000</v>
      </c>
      <c r="O182" s="7">
        <v>8500</v>
      </c>
      <c r="P182" s="7">
        <v>32500</v>
      </c>
      <c r="Q182" s="7">
        <v>31</v>
      </c>
      <c r="R182" s="7">
        <v>738</v>
      </c>
      <c r="S182" s="7">
        <v>73717</v>
      </c>
      <c r="T182" s="7">
        <v>61824</v>
      </c>
      <c r="U182" s="7">
        <v>762</v>
      </c>
      <c r="V182" s="7">
        <v>10626</v>
      </c>
      <c r="W182" s="7">
        <v>1050</v>
      </c>
      <c r="X182" s="7">
        <v>137041</v>
      </c>
      <c r="Y182" s="7">
        <v>148717</v>
      </c>
      <c r="Z182" s="10">
        <v>60.87</v>
      </c>
      <c r="AA182" s="11">
        <v>1975</v>
      </c>
      <c r="AB182" s="10">
        <v>5</v>
      </c>
      <c r="AC182" s="10">
        <v>13</v>
      </c>
      <c r="AD182" s="10"/>
      <c r="AE182" s="13">
        <v>106.63315790228442</v>
      </c>
      <c r="AF182" s="13">
        <v>1.8762972127649646</v>
      </c>
    </row>
    <row r="183" spans="1:32" x14ac:dyDescent="0.2">
      <c r="A183" s="1">
        <v>571</v>
      </c>
      <c r="B183" s="1">
        <f t="shared" si="11"/>
        <v>41</v>
      </c>
      <c r="C183" s="6" t="s">
        <v>15</v>
      </c>
      <c r="D183" s="58">
        <v>44459</v>
      </c>
      <c r="E183" s="7">
        <v>139444</v>
      </c>
      <c r="F183" s="7">
        <v>18</v>
      </c>
      <c r="G183" s="7">
        <v>21</v>
      </c>
      <c r="H183" s="7">
        <v>19.5</v>
      </c>
      <c r="I183" s="7">
        <v>7</v>
      </c>
      <c r="J183" s="30">
        <v>58</v>
      </c>
      <c r="K183" s="7">
        <v>6997</v>
      </c>
      <c r="L183" s="7">
        <v>36136</v>
      </c>
      <c r="M183" s="7">
        <v>17300</v>
      </c>
      <c r="N183" s="7">
        <v>24000</v>
      </c>
      <c r="O183" s="7">
        <v>8500</v>
      </c>
      <c r="P183" s="7">
        <v>32500</v>
      </c>
      <c r="Q183" s="7">
        <v>22</v>
      </c>
      <c r="R183" s="7">
        <v>799</v>
      </c>
      <c r="S183" s="7">
        <v>79758</v>
      </c>
      <c r="T183" s="7">
        <v>68026</v>
      </c>
      <c r="U183" s="7">
        <v>1052</v>
      </c>
      <c r="V183" s="7">
        <v>3133</v>
      </c>
      <c r="W183" s="7">
        <v>1812</v>
      </c>
      <c r="X183" s="7">
        <v>149635</v>
      </c>
      <c r="Y183" s="7">
        <v>154580</v>
      </c>
      <c r="Z183" s="10">
        <v>60.92</v>
      </c>
      <c r="AA183" s="11">
        <v>1975</v>
      </c>
      <c r="AB183" s="10">
        <v>5</v>
      </c>
      <c r="AC183" s="10">
        <v>13</v>
      </c>
      <c r="AD183" s="10"/>
      <c r="AE183" s="13">
        <v>110.85453658816442</v>
      </c>
      <c r="AF183" s="13">
        <v>1.8371004582599308</v>
      </c>
    </row>
    <row r="184" spans="1:32" x14ac:dyDescent="0.2">
      <c r="A184" s="1">
        <f>16*30</f>
        <v>480</v>
      </c>
      <c r="B184" s="1">
        <f t="shared" si="11"/>
        <v>42</v>
      </c>
      <c r="C184" s="6" t="s">
        <v>15</v>
      </c>
      <c r="D184" s="58">
        <v>44460</v>
      </c>
      <c r="E184" s="7">
        <v>139407</v>
      </c>
      <c r="F184" s="7">
        <v>18</v>
      </c>
      <c r="G184" s="7">
        <v>20</v>
      </c>
      <c r="H184" s="7">
        <v>19</v>
      </c>
      <c r="I184" s="7">
        <v>5</v>
      </c>
      <c r="J184" s="30">
        <v>59</v>
      </c>
      <c r="K184" s="7">
        <v>25833</v>
      </c>
      <c r="L184" s="7">
        <v>16057</v>
      </c>
      <c r="M184" s="7">
        <v>16005</v>
      </c>
      <c r="N184" s="7">
        <v>24000</v>
      </c>
      <c r="O184" s="7">
        <v>8500</v>
      </c>
      <c r="P184" s="7">
        <v>32500</v>
      </c>
      <c r="Q184" s="7">
        <v>37</v>
      </c>
      <c r="R184" s="7">
        <v>455</v>
      </c>
      <c r="S184" s="7">
        <v>55610</v>
      </c>
      <c r="T184" s="7">
        <v>51864</v>
      </c>
      <c r="U184" s="7">
        <v>718</v>
      </c>
      <c r="V184" s="7">
        <v>7367</v>
      </c>
      <c r="W184" s="7">
        <v>1196</v>
      </c>
      <c r="X184" s="7">
        <v>108647</v>
      </c>
      <c r="Y184" s="7">
        <v>117210</v>
      </c>
      <c r="Z184" s="10">
        <v>61.05</v>
      </c>
      <c r="AA184" s="11">
        <v>1975</v>
      </c>
      <c r="AB184" s="10">
        <v>5</v>
      </c>
      <c r="AC184" s="10">
        <v>13</v>
      </c>
      <c r="AD184" s="10"/>
      <c r="AE184" s="13">
        <v>84.077557081064796</v>
      </c>
      <c r="AF184" s="13">
        <v>2.2366876730838849</v>
      </c>
    </row>
    <row r="185" spans="1:32" x14ac:dyDescent="0.2">
      <c r="A185" s="1">
        <v>572</v>
      </c>
      <c r="B185" s="1">
        <f t="shared" si="11"/>
        <v>42</v>
      </c>
      <c r="C185" s="6" t="s">
        <v>15</v>
      </c>
      <c r="D185" s="58">
        <v>44461</v>
      </c>
      <c r="E185" s="7">
        <v>139375</v>
      </c>
      <c r="F185" s="7">
        <v>15</v>
      </c>
      <c r="G185" s="7">
        <v>23</v>
      </c>
      <c r="H185" s="7">
        <v>19</v>
      </c>
      <c r="I185" s="7">
        <v>7</v>
      </c>
      <c r="J185" s="30">
        <v>59</v>
      </c>
      <c r="K185" s="7">
        <v>25885</v>
      </c>
      <c r="L185" s="7">
        <v>36132</v>
      </c>
      <c r="M185" s="7">
        <v>12802</v>
      </c>
      <c r="N185" s="7">
        <v>23500</v>
      </c>
      <c r="O185" s="7">
        <v>8000</v>
      </c>
      <c r="P185" s="7">
        <v>31500</v>
      </c>
      <c r="Q185" s="7">
        <v>32</v>
      </c>
      <c r="R185" s="7">
        <v>532</v>
      </c>
      <c r="S185" s="7">
        <v>66758</v>
      </c>
      <c r="T185" s="7">
        <v>59579</v>
      </c>
      <c r="U185" s="7">
        <v>1016</v>
      </c>
      <c r="V185" s="7">
        <v>7108</v>
      </c>
      <c r="W185" s="7">
        <v>1264</v>
      </c>
      <c r="X185" s="7">
        <v>127885</v>
      </c>
      <c r="Y185" s="7">
        <v>136257</v>
      </c>
      <c r="Z185" s="10">
        <v>61.05</v>
      </c>
      <c r="AA185" s="11">
        <v>1975</v>
      </c>
      <c r="AB185" s="10">
        <v>5</v>
      </c>
      <c r="AC185" s="10">
        <v>13</v>
      </c>
      <c r="AD185" s="10"/>
      <c r="AE185" s="13">
        <v>97.762869955156944</v>
      </c>
      <c r="AF185" s="13">
        <v>1.5389812611239768</v>
      </c>
    </row>
    <row r="186" spans="1:32" x14ac:dyDescent="0.2">
      <c r="A186" s="1">
        <f>16*30</f>
        <v>480</v>
      </c>
      <c r="B186" s="1">
        <f t="shared" si="11"/>
        <v>42</v>
      </c>
      <c r="C186" s="6" t="s">
        <v>15</v>
      </c>
      <c r="D186" s="58">
        <v>44462</v>
      </c>
      <c r="E186" s="7">
        <v>139346</v>
      </c>
      <c r="F186" s="7">
        <v>17</v>
      </c>
      <c r="G186" s="7">
        <v>24</v>
      </c>
      <c r="H186" s="7">
        <v>20.5</v>
      </c>
      <c r="I186" s="7">
        <v>5</v>
      </c>
      <c r="J186" s="30">
        <v>58</v>
      </c>
      <c r="K186" s="7">
        <v>49215</v>
      </c>
      <c r="L186" s="7">
        <v>16050</v>
      </c>
      <c r="M186" s="7">
        <v>11870</v>
      </c>
      <c r="N186" s="7">
        <v>23500</v>
      </c>
      <c r="O186" s="7">
        <v>8000</v>
      </c>
      <c r="P186" s="7">
        <v>31500</v>
      </c>
      <c r="Q186" s="7">
        <v>29</v>
      </c>
      <c r="R186" s="7">
        <v>433</v>
      </c>
      <c r="S186" s="7">
        <v>58203</v>
      </c>
      <c r="T186" s="7">
        <v>58295</v>
      </c>
      <c r="U186" s="7">
        <v>1054</v>
      </c>
      <c r="V186" s="7">
        <v>6625</v>
      </c>
      <c r="W186" s="7">
        <v>1419</v>
      </c>
      <c r="X186" s="7">
        <v>117985</v>
      </c>
      <c r="Y186" s="7">
        <v>126029</v>
      </c>
      <c r="Z186" s="10">
        <v>61.45</v>
      </c>
      <c r="AA186" s="11">
        <v>1975</v>
      </c>
      <c r="AB186" s="10">
        <v>5</v>
      </c>
      <c r="AC186" s="10">
        <v>13</v>
      </c>
      <c r="AD186" s="10"/>
      <c r="AE186" s="13">
        <v>90.443213296398895</v>
      </c>
      <c r="AF186" s="13">
        <v>1.5327041787126356</v>
      </c>
    </row>
    <row r="187" spans="1:32" x14ac:dyDescent="0.2">
      <c r="A187" s="1">
        <v>573</v>
      </c>
      <c r="B187" s="1">
        <f t="shared" si="11"/>
        <v>42</v>
      </c>
      <c r="C187" s="6" t="s">
        <v>15</v>
      </c>
      <c r="D187" s="58">
        <v>44463</v>
      </c>
      <c r="E187" s="7">
        <v>139314</v>
      </c>
      <c r="F187" s="7">
        <v>18</v>
      </c>
      <c r="G187" s="7">
        <v>25</v>
      </c>
      <c r="H187" s="7">
        <v>21.5</v>
      </c>
      <c r="I187" s="7">
        <v>10</v>
      </c>
      <c r="J187" s="30">
        <v>58</v>
      </c>
      <c r="K187" s="7">
        <v>53395</v>
      </c>
      <c r="L187" s="7">
        <v>19081</v>
      </c>
      <c r="M187" s="7">
        <v>19081</v>
      </c>
      <c r="N187" s="7">
        <v>23500</v>
      </c>
      <c r="O187" s="7">
        <v>8000</v>
      </c>
      <c r="P187" s="7">
        <v>31500</v>
      </c>
      <c r="Q187" s="7">
        <v>32</v>
      </c>
      <c r="R187" s="7">
        <v>365</v>
      </c>
      <c r="S187" s="7">
        <v>55654</v>
      </c>
      <c r="T187" s="7">
        <v>60138</v>
      </c>
      <c r="U187" s="7">
        <v>1180</v>
      </c>
      <c r="V187" s="7">
        <v>5607</v>
      </c>
      <c r="W187" s="7">
        <v>1414</v>
      </c>
      <c r="X187" s="7">
        <v>117337</v>
      </c>
      <c r="Y187" s="7">
        <v>124358</v>
      </c>
      <c r="Z187" s="10">
        <v>61.66</v>
      </c>
      <c r="AA187" s="11">
        <v>1975</v>
      </c>
      <c r="AB187" s="10">
        <v>5</v>
      </c>
      <c r="AC187" s="10">
        <v>13</v>
      </c>
      <c r="AD187" s="10"/>
      <c r="AE187" s="13">
        <v>89.264539098726615</v>
      </c>
      <c r="AF187" s="13">
        <v>2.4884211407746726</v>
      </c>
    </row>
    <row r="188" spans="1:32" x14ac:dyDescent="0.2">
      <c r="A188" s="1">
        <f>16*30</f>
        <v>480</v>
      </c>
      <c r="B188" s="1">
        <f t="shared" si="11"/>
        <v>42</v>
      </c>
      <c r="C188" s="6" t="s">
        <v>15</v>
      </c>
      <c r="D188" s="58">
        <v>44464</v>
      </c>
      <c r="E188" s="7">
        <v>139279</v>
      </c>
      <c r="F188" s="7">
        <v>17</v>
      </c>
      <c r="G188" s="7">
        <v>25</v>
      </c>
      <c r="H188" s="7">
        <v>21</v>
      </c>
      <c r="I188" s="7">
        <v>12</v>
      </c>
      <c r="J188" s="30">
        <v>57</v>
      </c>
      <c r="K188" s="7">
        <v>54535</v>
      </c>
      <c r="L188" s="7">
        <v>0</v>
      </c>
      <c r="M188" s="7">
        <v>18050</v>
      </c>
      <c r="N188" s="7">
        <v>23500</v>
      </c>
      <c r="O188" s="7">
        <v>8000</v>
      </c>
      <c r="P188" s="7">
        <v>31500</v>
      </c>
      <c r="Q188" s="7">
        <v>35</v>
      </c>
      <c r="R188" s="7">
        <v>321</v>
      </c>
      <c r="S188" s="7">
        <v>56860</v>
      </c>
      <c r="T188" s="7">
        <v>63547</v>
      </c>
      <c r="U188" s="7">
        <v>1108</v>
      </c>
      <c r="V188" s="7">
        <v>7100</v>
      </c>
      <c r="W188" s="7">
        <v>1359</v>
      </c>
      <c r="X188" s="7">
        <v>121836</v>
      </c>
      <c r="Y188" s="7">
        <v>130295</v>
      </c>
      <c r="Z188" s="10">
        <v>61.62</v>
      </c>
      <c r="AA188" s="11">
        <v>1975</v>
      </c>
      <c r="AB188" s="10">
        <v>5</v>
      </c>
      <c r="AC188" s="10">
        <v>13</v>
      </c>
      <c r="AD188" s="10"/>
      <c r="AE188" s="13">
        <v>93.549637777410808</v>
      </c>
      <c r="AF188" s="13">
        <v>2.2481628243820273</v>
      </c>
    </row>
    <row r="189" spans="1:32" x14ac:dyDescent="0.2">
      <c r="A189" s="1">
        <v>574</v>
      </c>
      <c r="B189" s="1">
        <f t="shared" si="11"/>
        <v>42</v>
      </c>
      <c r="C189" s="6" t="s">
        <v>15</v>
      </c>
      <c r="D189" s="58">
        <v>44465</v>
      </c>
      <c r="E189" s="7">
        <v>139249</v>
      </c>
      <c r="F189" s="7">
        <v>18</v>
      </c>
      <c r="G189" s="7">
        <v>26</v>
      </c>
      <c r="H189" s="7">
        <v>22</v>
      </c>
      <c r="I189" s="7">
        <v>9</v>
      </c>
      <c r="J189" s="30">
        <v>58</v>
      </c>
      <c r="K189" s="7">
        <v>36485</v>
      </c>
      <c r="L189" s="7">
        <v>0</v>
      </c>
      <c r="M189" s="7">
        <v>16540</v>
      </c>
      <c r="N189" s="7">
        <v>23500</v>
      </c>
      <c r="O189" s="7">
        <v>8000</v>
      </c>
      <c r="P189" s="7">
        <v>31500</v>
      </c>
      <c r="Q189" s="7">
        <v>30</v>
      </c>
      <c r="R189" s="7">
        <v>350</v>
      </c>
      <c r="S189" s="7">
        <v>56254</v>
      </c>
      <c r="T189" s="7">
        <v>63820</v>
      </c>
      <c r="U189" s="7">
        <v>1163</v>
      </c>
      <c r="V189" s="7">
        <v>7462</v>
      </c>
      <c r="W189" s="7">
        <v>1597</v>
      </c>
      <c r="X189" s="7">
        <v>121587</v>
      </c>
      <c r="Y189" s="7">
        <v>130646</v>
      </c>
      <c r="Z189" s="10">
        <v>61.74</v>
      </c>
      <c r="AA189" s="11">
        <v>1975</v>
      </c>
      <c r="AB189" s="10">
        <v>5</v>
      </c>
      <c r="AC189" s="10">
        <v>13</v>
      </c>
      <c r="AD189" s="10"/>
      <c r="AE189" s="13">
        <v>93.821858684802038</v>
      </c>
      <c r="AF189" s="13">
        <v>2.0505613278980914</v>
      </c>
    </row>
    <row r="190" spans="1:32" x14ac:dyDescent="0.2">
      <c r="A190" s="1">
        <f>16*30</f>
        <v>480</v>
      </c>
      <c r="B190" s="1">
        <f t="shared" si="11"/>
        <v>42</v>
      </c>
      <c r="C190" s="6" t="s">
        <v>15</v>
      </c>
      <c r="D190" s="58">
        <v>44466</v>
      </c>
      <c r="E190" s="7">
        <v>139221</v>
      </c>
      <c r="F190" s="7">
        <v>18</v>
      </c>
      <c r="G190" s="7">
        <v>25</v>
      </c>
      <c r="H190" s="7">
        <v>21.5</v>
      </c>
      <c r="I190" s="7">
        <v>9</v>
      </c>
      <c r="J190" s="30">
        <v>59</v>
      </c>
      <c r="K190" s="7">
        <v>19945</v>
      </c>
      <c r="L190" s="7">
        <v>35811</v>
      </c>
      <c r="M190" s="7">
        <v>17511</v>
      </c>
      <c r="N190" s="7">
        <v>23000</v>
      </c>
      <c r="O190" s="7">
        <v>8000</v>
      </c>
      <c r="P190" s="7">
        <v>31000</v>
      </c>
      <c r="Q190" s="7">
        <v>28</v>
      </c>
      <c r="R190" s="7">
        <v>300</v>
      </c>
      <c r="S190" s="7">
        <v>53990</v>
      </c>
      <c r="T190" s="7">
        <v>63376</v>
      </c>
      <c r="U190" s="7">
        <v>1460</v>
      </c>
      <c r="V190" s="7">
        <v>1376</v>
      </c>
      <c r="W190" s="7">
        <v>1590</v>
      </c>
      <c r="X190" s="7">
        <v>119126</v>
      </c>
      <c r="Y190" s="7">
        <v>122092</v>
      </c>
      <c r="Z190" s="10">
        <v>61.76</v>
      </c>
      <c r="AA190" s="11">
        <v>1975</v>
      </c>
      <c r="AB190" s="10">
        <v>5</v>
      </c>
      <c r="AC190" s="10">
        <v>13</v>
      </c>
      <c r="AD190" s="10"/>
      <c r="AE190" s="13">
        <v>87.696540033471962</v>
      </c>
      <c r="AF190" s="13">
        <v>2.3222900033424212</v>
      </c>
    </row>
    <row r="191" spans="1:32" x14ac:dyDescent="0.2">
      <c r="A191" s="1">
        <v>575</v>
      </c>
      <c r="B191" s="1">
        <f t="shared" si="11"/>
        <v>43</v>
      </c>
      <c r="C191" s="6" t="s">
        <v>15</v>
      </c>
      <c r="D191" s="58">
        <v>44467</v>
      </c>
      <c r="E191" s="7">
        <v>139191</v>
      </c>
      <c r="F191" s="7">
        <v>17</v>
      </c>
      <c r="G191" s="7">
        <v>24</v>
      </c>
      <c r="H191" s="7">
        <v>20.5</v>
      </c>
      <c r="I191" s="7">
        <v>7</v>
      </c>
      <c r="J191" s="30">
        <v>58</v>
      </c>
      <c r="K191" s="7">
        <v>38245</v>
      </c>
      <c r="L191" s="7">
        <v>0</v>
      </c>
      <c r="M191" s="7">
        <v>16505</v>
      </c>
      <c r="N191" s="7">
        <v>23000</v>
      </c>
      <c r="O191" s="7">
        <v>8000</v>
      </c>
      <c r="P191" s="7">
        <v>31000</v>
      </c>
      <c r="Q191" s="7">
        <v>30</v>
      </c>
      <c r="R191" s="7">
        <v>281</v>
      </c>
      <c r="S191" s="7">
        <v>51696</v>
      </c>
      <c r="T191" s="7">
        <v>60139</v>
      </c>
      <c r="U191" s="7">
        <v>1223</v>
      </c>
      <c r="V191" s="7">
        <v>2321</v>
      </c>
      <c r="W191" s="7">
        <v>2528</v>
      </c>
      <c r="X191" s="7">
        <v>113339</v>
      </c>
      <c r="Y191" s="7">
        <v>118188</v>
      </c>
      <c r="Z191" s="10">
        <v>61.75</v>
      </c>
      <c r="AA191" s="11">
        <v>1975</v>
      </c>
      <c r="AB191" s="10">
        <v>5</v>
      </c>
      <c r="AC191" s="10">
        <v>13</v>
      </c>
      <c r="AD191" s="10"/>
      <c r="AE191" s="13">
        <v>84.910662327305644</v>
      </c>
      <c r="AF191" s="13">
        <v>2.2615447371367021</v>
      </c>
    </row>
    <row r="192" spans="1:32" x14ac:dyDescent="0.2">
      <c r="A192" s="1">
        <f>16*30</f>
        <v>480</v>
      </c>
      <c r="B192" s="1">
        <f t="shared" si="11"/>
        <v>43</v>
      </c>
      <c r="C192" s="6" t="s">
        <v>15</v>
      </c>
      <c r="D192" s="58">
        <v>44468</v>
      </c>
      <c r="E192" s="7">
        <v>139149</v>
      </c>
      <c r="F192" s="7">
        <v>18</v>
      </c>
      <c r="G192" s="7">
        <v>25</v>
      </c>
      <c r="H192" s="7">
        <v>21.5</v>
      </c>
      <c r="I192" s="7">
        <v>9</v>
      </c>
      <c r="J192" s="30">
        <v>57</v>
      </c>
      <c r="K192" s="7">
        <v>21740</v>
      </c>
      <c r="L192" s="7">
        <v>24112</v>
      </c>
      <c r="M192" s="7">
        <v>16605</v>
      </c>
      <c r="N192" s="7">
        <v>23500</v>
      </c>
      <c r="O192" s="7">
        <v>8000</v>
      </c>
      <c r="P192" s="7">
        <v>31500</v>
      </c>
      <c r="Q192" s="7">
        <v>42</v>
      </c>
      <c r="R192" s="7">
        <v>261</v>
      </c>
      <c r="S192" s="7">
        <v>52333</v>
      </c>
      <c r="T192" s="7">
        <v>65086</v>
      </c>
      <c r="U192" s="7">
        <v>1282</v>
      </c>
      <c r="V192" s="7">
        <v>5054</v>
      </c>
      <c r="W192" s="7">
        <v>1163</v>
      </c>
      <c r="X192" s="7">
        <v>118962</v>
      </c>
      <c r="Y192" s="7">
        <v>125179</v>
      </c>
      <c r="Z192" s="10">
        <v>61.97</v>
      </c>
      <c r="AA192" s="11">
        <v>1975</v>
      </c>
      <c r="AB192" s="10">
        <v>5</v>
      </c>
      <c r="AC192" s="10">
        <v>13</v>
      </c>
      <c r="AD192" s="10"/>
      <c r="AE192" s="13">
        <v>89.960402158836928</v>
      </c>
      <c r="AF192" s="13">
        <v>2.1405526082841075</v>
      </c>
    </row>
    <row r="193" spans="1:32" x14ac:dyDescent="0.2">
      <c r="A193" s="1">
        <v>576</v>
      </c>
      <c r="B193" s="1">
        <f t="shared" si="11"/>
        <v>43</v>
      </c>
      <c r="C193" s="6" t="s">
        <v>15</v>
      </c>
      <c r="D193" s="58">
        <v>44469</v>
      </c>
      <c r="E193" s="7">
        <v>139121</v>
      </c>
      <c r="F193" s="7">
        <v>19</v>
      </c>
      <c r="G193" s="7">
        <v>25</v>
      </c>
      <c r="H193" s="7">
        <v>22</v>
      </c>
      <c r="I193" s="7">
        <v>9</v>
      </c>
      <c r="J193" s="30">
        <v>57</v>
      </c>
      <c r="K193" s="7">
        <v>29247</v>
      </c>
      <c r="L193" s="7">
        <v>32092</v>
      </c>
      <c r="M193" s="7">
        <v>17869</v>
      </c>
      <c r="N193" s="7">
        <v>23500</v>
      </c>
      <c r="O193" s="7">
        <v>8000</v>
      </c>
      <c r="P193" s="7">
        <v>31500</v>
      </c>
      <c r="Q193" s="7">
        <v>28</v>
      </c>
      <c r="R193" s="7">
        <v>264</v>
      </c>
      <c r="S193" s="7">
        <v>54674</v>
      </c>
      <c r="T193" s="7">
        <v>65087</v>
      </c>
      <c r="U193" s="7">
        <v>1324</v>
      </c>
      <c r="V193" s="7">
        <v>9285</v>
      </c>
      <c r="W193" s="7">
        <v>1181</v>
      </c>
      <c r="X193" s="7">
        <v>121349</v>
      </c>
      <c r="Y193" s="7">
        <v>131815</v>
      </c>
      <c r="Z193" s="10">
        <v>61.98</v>
      </c>
      <c r="AA193" s="11">
        <v>1975</v>
      </c>
      <c r="AB193" s="10">
        <v>5</v>
      </c>
      <c r="AC193" s="10">
        <v>13</v>
      </c>
      <c r="AD193" s="10"/>
      <c r="AE193" s="13">
        <v>94.748456379698254</v>
      </c>
      <c r="AF193" s="13">
        <v>2.1871765602042044</v>
      </c>
    </row>
    <row r="194" spans="1:32" x14ac:dyDescent="0.2">
      <c r="A194" s="1">
        <f>16*30</f>
        <v>480</v>
      </c>
      <c r="B194" s="1">
        <f t="shared" si="11"/>
        <v>43</v>
      </c>
      <c r="C194" s="6" t="s">
        <v>15</v>
      </c>
      <c r="D194" s="58">
        <v>44470</v>
      </c>
      <c r="E194" s="7">
        <v>139079</v>
      </c>
      <c r="F194" s="7">
        <v>19</v>
      </c>
      <c r="G194" s="7">
        <v>25</v>
      </c>
      <c r="H194" s="7">
        <v>22</v>
      </c>
      <c r="I194" s="7">
        <v>11</v>
      </c>
      <c r="J194" s="30">
        <v>56</v>
      </c>
      <c r="K194" s="7">
        <v>43470</v>
      </c>
      <c r="L194" s="7">
        <v>32076</v>
      </c>
      <c r="M194" s="7">
        <v>17826</v>
      </c>
      <c r="N194" s="7">
        <v>23450</v>
      </c>
      <c r="O194" s="7">
        <v>8000</v>
      </c>
      <c r="P194" s="7">
        <v>31450</v>
      </c>
      <c r="Q194" s="7">
        <v>42</v>
      </c>
      <c r="R194" s="7">
        <v>272</v>
      </c>
      <c r="S194" s="7">
        <v>56436</v>
      </c>
      <c r="T194" s="7">
        <v>66180</v>
      </c>
      <c r="U194" s="7">
        <v>1118</v>
      </c>
      <c r="V194" s="7">
        <v>5287</v>
      </c>
      <c r="W194" s="7">
        <v>1831</v>
      </c>
      <c r="X194" s="7">
        <v>124006</v>
      </c>
      <c r="Y194" s="7">
        <v>131124</v>
      </c>
      <c r="Z194" s="10">
        <v>62.98</v>
      </c>
      <c r="AA194" s="11">
        <v>1975</v>
      </c>
      <c r="AB194" s="10">
        <v>5</v>
      </c>
      <c r="AC194" s="10">
        <v>13</v>
      </c>
      <c r="AD194" s="10"/>
      <c r="AE194" s="13">
        <v>94.280229222240592</v>
      </c>
      <c r="AF194" s="13">
        <v>2.1585845126014984</v>
      </c>
    </row>
    <row r="195" spans="1:32" x14ac:dyDescent="0.2">
      <c r="A195" s="1">
        <v>577</v>
      </c>
      <c r="B195" s="1">
        <f t="shared" si="11"/>
        <v>43</v>
      </c>
      <c r="C195" s="6" t="s">
        <v>15</v>
      </c>
      <c r="D195" s="58">
        <v>44471</v>
      </c>
      <c r="E195" s="7">
        <v>139048</v>
      </c>
      <c r="F195" s="7">
        <v>18</v>
      </c>
      <c r="G195" s="7">
        <v>24</v>
      </c>
      <c r="H195" s="7">
        <v>21</v>
      </c>
      <c r="I195" s="7">
        <v>7</v>
      </c>
      <c r="J195" s="30">
        <v>58</v>
      </c>
      <c r="K195" s="7">
        <v>57720</v>
      </c>
      <c r="L195" s="7">
        <v>0</v>
      </c>
      <c r="M195" s="7">
        <v>16520</v>
      </c>
      <c r="N195" s="7">
        <v>23450</v>
      </c>
      <c r="O195" s="7">
        <v>8000</v>
      </c>
      <c r="P195" s="7">
        <v>31450</v>
      </c>
      <c r="Q195" s="7">
        <v>31</v>
      </c>
      <c r="R195" s="7">
        <v>256</v>
      </c>
      <c r="S195" s="7">
        <v>53408</v>
      </c>
      <c r="T195" s="7">
        <v>63991</v>
      </c>
      <c r="U195" s="7">
        <v>1234</v>
      </c>
      <c r="V195" s="7">
        <v>7467</v>
      </c>
      <c r="W195" s="7">
        <v>1521</v>
      </c>
      <c r="X195" s="7">
        <v>118889</v>
      </c>
      <c r="Y195" s="7">
        <v>127877</v>
      </c>
      <c r="Z195" s="10">
        <v>62.05</v>
      </c>
      <c r="AA195" s="11">
        <v>1975</v>
      </c>
      <c r="AB195" s="10">
        <v>5</v>
      </c>
      <c r="AC195" s="10">
        <v>13</v>
      </c>
      <c r="AD195" s="10"/>
      <c r="AE195" s="13">
        <v>91.966083654565338</v>
      </c>
      <c r="AF195" s="13">
        <v>2.0819764752159702</v>
      </c>
    </row>
    <row r="196" spans="1:32" x14ac:dyDescent="0.2">
      <c r="A196" s="1">
        <f>16*30</f>
        <v>480</v>
      </c>
      <c r="B196" s="1">
        <f t="shared" si="11"/>
        <v>43</v>
      </c>
      <c r="C196" s="6" t="s">
        <v>15</v>
      </c>
      <c r="D196" s="58">
        <v>44472</v>
      </c>
      <c r="E196" s="7">
        <v>139013</v>
      </c>
      <c r="F196" s="7">
        <v>18</v>
      </c>
      <c r="G196" s="7">
        <v>24</v>
      </c>
      <c r="H196" s="7">
        <v>21</v>
      </c>
      <c r="I196" s="7">
        <v>9</v>
      </c>
      <c r="J196" s="30">
        <v>58</v>
      </c>
      <c r="K196" s="7">
        <v>41200</v>
      </c>
      <c r="L196" s="7">
        <v>0</v>
      </c>
      <c r="M196" s="7">
        <v>16375</v>
      </c>
      <c r="N196" s="7">
        <v>23400</v>
      </c>
      <c r="O196" s="7">
        <v>8100</v>
      </c>
      <c r="P196" s="7">
        <v>31500</v>
      </c>
      <c r="Q196" s="7">
        <v>35</v>
      </c>
      <c r="R196" s="7">
        <v>286</v>
      </c>
      <c r="S196" s="7">
        <v>58035</v>
      </c>
      <c r="T196" s="7">
        <v>69056</v>
      </c>
      <c r="U196" s="7">
        <v>1452</v>
      </c>
      <c r="V196" s="7">
        <v>4015</v>
      </c>
      <c r="W196" s="7">
        <v>1831</v>
      </c>
      <c r="X196" s="7">
        <v>128829</v>
      </c>
      <c r="Y196" s="7">
        <v>134675</v>
      </c>
      <c r="Z196" s="10">
        <v>62.05</v>
      </c>
      <c r="AA196" s="11">
        <v>1975</v>
      </c>
      <c r="AB196" s="10">
        <v>5</v>
      </c>
      <c r="AC196" s="10">
        <v>13</v>
      </c>
      <c r="AD196" s="10"/>
      <c r="AE196" s="13">
        <v>96.879428542654296</v>
      </c>
      <c r="AF196" s="13">
        <v>1.9595328054960257</v>
      </c>
    </row>
    <row r="197" spans="1:32" x14ac:dyDescent="0.2">
      <c r="A197" s="1">
        <v>578</v>
      </c>
      <c r="B197" s="1">
        <f t="shared" si="11"/>
        <v>43</v>
      </c>
      <c r="C197" s="6" t="s">
        <v>15</v>
      </c>
      <c r="D197" s="58">
        <v>44473</v>
      </c>
      <c r="E197" s="7">
        <v>138972</v>
      </c>
      <c r="F197" s="7">
        <v>19</v>
      </c>
      <c r="G197" s="7">
        <v>26</v>
      </c>
      <c r="H197" s="7">
        <v>22.5</v>
      </c>
      <c r="I197" s="7">
        <v>11</v>
      </c>
      <c r="J197" s="30">
        <v>57</v>
      </c>
      <c r="K197" s="7">
        <v>24825</v>
      </c>
      <c r="L197" s="7">
        <v>32111</v>
      </c>
      <c r="M197" s="7">
        <v>16430</v>
      </c>
      <c r="N197" s="7">
        <v>23500</v>
      </c>
      <c r="O197" s="7">
        <v>8000</v>
      </c>
      <c r="P197" s="7">
        <v>31500</v>
      </c>
      <c r="Q197" s="7">
        <v>41</v>
      </c>
      <c r="R197" s="7">
        <v>245</v>
      </c>
      <c r="S197" s="7">
        <v>51210</v>
      </c>
      <c r="T197" s="7">
        <v>62588</v>
      </c>
      <c r="U197" s="7">
        <v>1042</v>
      </c>
      <c r="V197" s="7">
        <v>7529</v>
      </c>
      <c r="W197" s="7">
        <v>1310</v>
      </c>
      <c r="X197" s="7">
        <v>115085</v>
      </c>
      <c r="Y197" s="7">
        <v>123924</v>
      </c>
      <c r="Z197" s="10">
        <v>62.15</v>
      </c>
      <c r="AA197" s="11">
        <v>1975</v>
      </c>
      <c r="AB197" s="10">
        <v>5</v>
      </c>
      <c r="AC197" s="10">
        <v>13</v>
      </c>
      <c r="AD197" s="10"/>
      <c r="AE197" s="13">
        <v>89.171919523357218</v>
      </c>
      <c r="AF197" s="13">
        <v>2.1332463311603824</v>
      </c>
    </row>
    <row r="198" spans="1:32" x14ac:dyDescent="0.2">
      <c r="A198" s="1">
        <f>16*30</f>
        <v>480</v>
      </c>
      <c r="B198" s="1">
        <f t="shared" si="11"/>
        <v>44</v>
      </c>
      <c r="C198" s="6" t="s">
        <v>15</v>
      </c>
      <c r="D198" s="58">
        <v>44474</v>
      </c>
      <c r="E198" s="7">
        <v>138929</v>
      </c>
      <c r="F198" s="7">
        <v>18</v>
      </c>
      <c r="G198" s="7">
        <v>24</v>
      </c>
      <c r="H198" s="7">
        <v>21</v>
      </c>
      <c r="I198" s="7">
        <v>5</v>
      </c>
      <c r="J198" s="30">
        <v>57</v>
      </c>
      <c r="K198" s="7">
        <v>40506</v>
      </c>
      <c r="L198" s="7">
        <v>32108</v>
      </c>
      <c r="M198" s="7">
        <v>16984</v>
      </c>
      <c r="N198" s="7">
        <v>23500</v>
      </c>
      <c r="O198" s="7">
        <v>8000</v>
      </c>
      <c r="P198" s="7">
        <v>31500</v>
      </c>
      <c r="Q198" s="7">
        <v>43</v>
      </c>
      <c r="R198" s="7">
        <v>307</v>
      </c>
      <c r="S198" s="7">
        <v>63086</v>
      </c>
      <c r="T198" s="7">
        <v>72884</v>
      </c>
      <c r="U198" s="7">
        <v>1387</v>
      </c>
      <c r="V198" s="7">
        <v>6142</v>
      </c>
      <c r="W198" s="7">
        <v>1183</v>
      </c>
      <c r="X198" s="7">
        <v>137664</v>
      </c>
      <c r="Y198" s="7">
        <v>144989</v>
      </c>
      <c r="Z198" s="10">
        <v>62</v>
      </c>
      <c r="AA198" s="11">
        <v>1975</v>
      </c>
      <c r="AB198" s="10">
        <v>5</v>
      </c>
      <c r="AC198" s="10">
        <v>13</v>
      </c>
      <c r="AD198" s="10"/>
      <c r="AE198" s="13">
        <v>104.36194027164956</v>
      </c>
      <c r="AF198" s="13">
        <v>1.889353563863243</v>
      </c>
    </row>
    <row r="199" spans="1:32" x14ac:dyDescent="0.2">
      <c r="A199" s="1">
        <v>579</v>
      </c>
      <c r="B199" s="1">
        <f t="shared" si="11"/>
        <v>44</v>
      </c>
      <c r="C199" s="6" t="s">
        <v>15</v>
      </c>
      <c r="D199" s="58">
        <v>44475</v>
      </c>
      <c r="E199" s="7">
        <v>138903</v>
      </c>
      <c r="F199" s="7">
        <v>18</v>
      </c>
      <c r="G199" s="7">
        <v>24</v>
      </c>
      <c r="H199" s="7">
        <v>21</v>
      </c>
      <c r="I199" s="7">
        <v>7</v>
      </c>
      <c r="J199" s="30">
        <v>57</v>
      </c>
      <c r="K199" s="7">
        <v>55630</v>
      </c>
      <c r="L199" s="7">
        <v>24068</v>
      </c>
      <c r="M199" s="7">
        <v>17098</v>
      </c>
      <c r="N199" s="7">
        <v>23000</v>
      </c>
      <c r="O199" s="7">
        <v>8000</v>
      </c>
      <c r="P199" s="7">
        <v>31000</v>
      </c>
      <c r="Q199" s="7">
        <v>26</v>
      </c>
      <c r="R199" s="7">
        <v>207</v>
      </c>
      <c r="S199" s="7">
        <v>50428</v>
      </c>
      <c r="T199" s="7">
        <v>63710</v>
      </c>
      <c r="U199" s="7">
        <v>1246</v>
      </c>
      <c r="V199" s="7">
        <v>6196</v>
      </c>
      <c r="W199" s="7">
        <v>1308</v>
      </c>
      <c r="X199" s="7">
        <v>115591</v>
      </c>
      <c r="Y199" s="7">
        <v>123095</v>
      </c>
      <c r="Z199" s="10">
        <v>62.23</v>
      </c>
      <c r="AA199" s="11">
        <v>1975</v>
      </c>
      <c r="AB199" s="10">
        <v>5</v>
      </c>
      <c r="AC199" s="10">
        <v>13</v>
      </c>
      <c r="AD199" s="10"/>
      <c r="AE199" s="13">
        <v>88.619396269339035</v>
      </c>
      <c r="AF199" s="13">
        <v>2.232056065206689</v>
      </c>
    </row>
    <row r="200" spans="1:32" x14ac:dyDescent="0.2">
      <c r="A200" s="1">
        <f>16*30</f>
        <v>480</v>
      </c>
      <c r="B200" s="1">
        <f t="shared" si="11"/>
        <v>44</v>
      </c>
      <c r="C200" s="6" t="s">
        <v>15</v>
      </c>
      <c r="D200" s="58">
        <v>44476</v>
      </c>
      <c r="E200" s="7">
        <v>138869</v>
      </c>
      <c r="F200" s="7">
        <v>18</v>
      </c>
      <c r="G200" s="7">
        <v>24</v>
      </c>
      <c r="H200" s="7">
        <v>21</v>
      </c>
      <c r="I200" s="7">
        <v>7</v>
      </c>
      <c r="J200" s="30">
        <v>57</v>
      </c>
      <c r="K200" s="7">
        <v>62600</v>
      </c>
      <c r="L200" s="7">
        <v>16047</v>
      </c>
      <c r="M200" s="7">
        <v>17235</v>
      </c>
      <c r="N200" s="7">
        <v>23500</v>
      </c>
      <c r="O200" s="7">
        <v>8000</v>
      </c>
      <c r="P200" s="7">
        <v>31500</v>
      </c>
      <c r="Q200" s="7">
        <v>34</v>
      </c>
      <c r="R200" s="7">
        <v>203</v>
      </c>
      <c r="S200" s="7">
        <v>53161</v>
      </c>
      <c r="T200" s="7">
        <v>66096</v>
      </c>
      <c r="U200" s="7">
        <v>1356</v>
      </c>
      <c r="V200" s="7">
        <v>6777</v>
      </c>
      <c r="W200" s="7">
        <v>1357</v>
      </c>
      <c r="X200" s="7">
        <v>120816</v>
      </c>
      <c r="Y200" s="7">
        <v>128950</v>
      </c>
      <c r="Z200" s="10">
        <v>62.19</v>
      </c>
      <c r="AA200" s="11">
        <v>1975</v>
      </c>
      <c r="AB200" s="10">
        <v>5</v>
      </c>
      <c r="AC200" s="10">
        <v>13</v>
      </c>
      <c r="AD200" s="10"/>
      <c r="AE200" s="13">
        <v>92.857297164954019</v>
      </c>
      <c r="AF200" s="13">
        <v>2.1491631450505557</v>
      </c>
    </row>
    <row r="201" spans="1:32" x14ac:dyDescent="0.2">
      <c r="A201" s="1">
        <v>580</v>
      </c>
      <c r="B201" s="1">
        <f t="shared" ref="B201:B264" si="12">B194+1</f>
        <v>44</v>
      </c>
      <c r="C201" s="31" t="s">
        <v>15</v>
      </c>
      <c r="D201" s="58">
        <v>44477</v>
      </c>
      <c r="E201" s="32">
        <v>138836</v>
      </c>
      <c r="F201" s="32">
        <v>18</v>
      </c>
      <c r="G201" s="32">
        <v>24</v>
      </c>
      <c r="H201" s="32">
        <v>21</v>
      </c>
      <c r="I201" s="32">
        <v>9</v>
      </c>
      <c r="J201" s="33">
        <v>58</v>
      </c>
      <c r="K201" s="32">
        <v>61412</v>
      </c>
      <c r="L201" s="32">
        <v>21062</v>
      </c>
      <c r="M201" s="32">
        <v>16675</v>
      </c>
      <c r="N201" s="32">
        <v>23500</v>
      </c>
      <c r="O201" s="32">
        <v>8000</v>
      </c>
      <c r="P201" s="32">
        <v>31500</v>
      </c>
      <c r="Q201" s="32">
        <v>33</v>
      </c>
      <c r="R201" s="32">
        <v>220</v>
      </c>
      <c r="S201" s="32">
        <v>50830</v>
      </c>
      <c r="T201" s="32">
        <v>68015</v>
      </c>
      <c r="U201" s="32">
        <v>1482</v>
      </c>
      <c r="V201" s="32">
        <v>7252</v>
      </c>
      <c r="W201" s="32">
        <v>1690</v>
      </c>
      <c r="X201" s="32">
        <v>120547</v>
      </c>
      <c r="Y201" s="32">
        <v>129489</v>
      </c>
      <c r="Z201" s="34">
        <v>62.39</v>
      </c>
      <c r="AA201" s="35">
        <v>1975</v>
      </c>
      <c r="AB201" s="34">
        <v>5</v>
      </c>
      <c r="AC201" s="34">
        <v>13</v>
      </c>
      <c r="AD201" s="34"/>
      <c r="AE201" s="28">
        <v>93.2675963006713</v>
      </c>
      <c r="AF201" s="28">
        <v>2.0640393847877294</v>
      </c>
    </row>
    <row r="202" spans="1:32" x14ac:dyDescent="0.2">
      <c r="A202" s="1">
        <f>16*30</f>
        <v>480</v>
      </c>
      <c r="B202" s="1">
        <f t="shared" si="12"/>
        <v>44</v>
      </c>
      <c r="C202" s="31" t="s">
        <v>15</v>
      </c>
      <c r="D202" s="58">
        <v>44478</v>
      </c>
      <c r="E202" s="10">
        <v>138836</v>
      </c>
      <c r="F202" s="10">
        <v>19</v>
      </c>
      <c r="G202" s="10">
        <v>24</v>
      </c>
      <c r="H202" s="10">
        <v>21.5</v>
      </c>
      <c r="I202" s="10"/>
      <c r="J202" s="9">
        <v>57</v>
      </c>
      <c r="K202" s="10">
        <v>49214</v>
      </c>
      <c r="L202" s="10">
        <v>0</v>
      </c>
      <c r="M202" s="10">
        <v>16585</v>
      </c>
      <c r="N202" s="10">
        <v>23000</v>
      </c>
      <c r="O202" s="10">
        <v>8000</v>
      </c>
      <c r="P202" s="10">
        <v>31000</v>
      </c>
      <c r="Q202" s="10">
        <v>37</v>
      </c>
      <c r="R202" s="10">
        <v>186</v>
      </c>
      <c r="S202" s="10">
        <v>51838</v>
      </c>
      <c r="T202" s="10">
        <v>69224</v>
      </c>
      <c r="U202" s="10">
        <v>1490</v>
      </c>
      <c r="V202" s="10">
        <v>6434</v>
      </c>
      <c r="W202" s="10">
        <v>1658</v>
      </c>
      <c r="X202" s="10">
        <v>122738</v>
      </c>
      <c r="Y202" s="10">
        <v>130830</v>
      </c>
      <c r="Z202" s="10">
        <v>62.64</v>
      </c>
      <c r="AA202" s="10"/>
      <c r="AB202" s="10"/>
      <c r="AC202" s="10"/>
      <c r="AD202" s="10"/>
      <c r="AE202" s="13">
        <v>94.233484110749373</v>
      </c>
      <c r="AF202" s="13">
        <v>2.0237477802836379</v>
      </c>
    </row>
    <row r="203" spans="1:32" x14ac:dyDescent="0.2">
      <c r="A203" s="1">
        <v>581</v>
      </c>
      <c r="B203" s="1">
        <f t="shared" si="12"/>
        <v>44</v>
      </c>
      <c r="C203" s="31" t="s">
        <v>15</v>
      </c>
      <c r="D203" s="58">
        <v>44479</v>
      </c>
      <c r="E203" s="10">
        <v>138799</v>
      </c>
      <c r="F203" s="10"/>
      <c r="G203" s="10"/>
      <c r="H203" s="10"/>
      <c r="I203" s="10"/>
      <c r="J203" s="9"/>
      <c r="K203" s="10">
        <v>32895</v>
      </c>
      <c r="L203" s="10"/>
      <c r="M203" s="10">
        <v>16319</v>
      </c>
      <c r="N203" s="10"/>
      <c r="O203" s="10"/>
      <c r="P203" s="10"/>
      <c r="Q203" s="10">
        <v>35</v>
      </c>
      <c r="R203" s="10">
        <v>193</v>
      </c>
      <c r="S203" s="10">
        <v>49358</v>
      </c>
      <c r="T203" s="10">
        <v>67868</v>
      </c>
      <c r="U203" s="10">
        <v>1516</v>
      </c>
      <c r="V203" s="10">
        <v>9991</v>
      </c>
      <c r="W203" s="10">
        <v>1173</v>
      </c>
      <c r="X203" s="10">
        <v>118935</v>
      </c>
      <c r="Y203" s="10">
        <v>130099</v>
      </c>
      <c r="Z203" s="10">
        <v>62.5</v>
      </c>
      <c r="AA203" s="10"/>
      <c r="AB203" s="10"/>
      <c r="AC203" s="10"/>
      <c r="AD203" s="10"/>
      <c r="AE203" s="13">
        <v>93.731943313712634</v>
      </c>
      <c r="AF203" s="13">
        <v>2.0069639274706184</v>
      </c>
    </row>
    <row r="204" spans="1:32" x14ac:dyDescent="0.2">
      <c r="A204" s="1">
        <f>16*30</f>
        <v>480</v>
      </c>
      <c r="B204" s="1">
        <f t="shared" si="12"/>
        <v>44</v>
      </c>
      <c r="C204" s="31" t="s">
        <v>15</v>
      </c>
      <c r="D204" s="58">
        <v>44480</v>
      </c>
      <c r="E204" s="10">
        <v>138764</v>
      </c>
      <c r="F204" s="10"/>
      <c r="G204" s="10"/>
      <c r="H204" s="10"/>
      <c r="I204" s="10"/>
      <c r="J204" s="9"/>
      <c r="K204" s="10">
        <v>58985</v>
      </c>
      <c r="L204" s="10">
        <v>43113</v>
      </c>
      <c r="M204" s="10">
        <v>17023</v>
      </c>
      <c r="N204" s="10"/>
      <c r="O204" s="10"/>
      <c r="P204" s="10"/>
      <c r="Q204" s="10">
        <v>45</v>
      </c>
      <c r="R204" s="10">
        <v>200</v>
      </c>
      <c r="S204" s="10">
        <v>51580</v>
      </c>
      <c r="T204" s="10">
        <v>71456</v>
      </c>
      <c r="U204" s="10">
        <v>1541</v>
      </c>
      <c r="V204" s="10">
        <v>5171</v>
      </c>
      <c r="W204" s="10">
        <v>1794</v>
      </c>
      <c r="X204" s="10">
        <v>124777</v>
      </c>
      <c r="Y204" s="10">
        <v>131742</v>
      </c>
      <c r="Z204" s="10">
        <v>62.56</v>
      </c>
      <c r="AA204" s="10"/>
      <c r="AB204" s="10"/>
      <c r="AC204" s="10"/>
      <c r="AD204" s="10"/>
      <c r="AE204" s="13">
        <v>94.939609697039572</v>
      </c>
      <c r="AF204" s="13">
        <v>2.0654520008319754</v>
      </c>
    </row>
    <row r="205" spans="1:32" x14ac:dyDescent="0.2">
      <c r="A205" s="1">
        <v>582</v>
      </c>
      <c r="B205" s="1">
        <f t="shared" si="12"/>
        <v>45</v>
      </c>
      <c r="C205" s="31" t="s">
        <v>15</v>
      </c>
      <c r="D205" s="58">
        <v>44481</v>
      </c>
      <c r="E205" s="10">
        <v>138719</v>
      </c>
      <c r="F205" s="10"/>
      <c r="G205" s="10"/>
      <c r="H205" s="10"/>
      <c r="I205" s="10"/>
      <c r="J205" s="9"/>
      <c r="K205" s="10">
        <v>66115</v>
      </c>
      <c r="L205" s="10">
        <v>24081</v>
      </c>
      <c r="M205" s="10">
        <v>16951</v>
      </c>
      <c r="N205" s="10"/>
      <c r="O205" s="10"/>
      <c r="P205" s="10"/>
      <c r="Q205" s="10">
        <v>29</v>
      </c>
      <c r="R205" s="10">
        <v>194</v>
      </c>
      <c r="S205" s="10">
        <v>50664</v>
      </c>
      <c r="T205" s="10">
        <v>71933</v>
      </c>
      <c r="U205" s="10">
        <v>1661</v>
      </c>
      <c r="V205" s="10">
        <v>7212</v>
      </c>
      <c r="W205" s="10">
        <v>1974</v>
      </c>
      <c r="X205" s="10">
        <v>124452</v>
      </c>
      <c r="Y205" s="10">
        <v>133638</v>
      </c>
      <c r="Z205" s="10">
        <v>62.67</v>
      </c>
      <c r="AA205" s="10"/>
      <c r="AB205" s="10"/>
      <c r="AC205" s="10"/>
      <c r="AD205" s="10"/>
      <c r="AE205" s="13">
        <v>96.337199662627327</v>
      </c>
      <c r="AF205" s="13">
        <v>2.0239774136204085</v>
      </c>
    </row>
    <row r="206" spans="1:32" x14ac:dyDescent="0.2">
      <c r="A206" s="1">
        <f>16*30</f>
        <v>480</v>
      </c>
      <c r="B206" s="1">
        <f t="shared" si="12"/>
        <v>45</v>
      </c>
      <c r="C206" s="31" t="s">
        <v>15</v>
      </c>
      <c r="D206" s="58">
        <v>44482</v>
      </c>
      <c r="E206" s="10">
        <v>138690</v>
      </c>
      <c r="F206" s="10"/>
      <c r="G206" s="10"/>
      <c r="H206" s="10"/>
      <c r="I206" s="10"/>
      <c r="J206" s="9"/>
      <c r="K206" s="10">
        <v>65875</v>
      </c>
      <c r="L206" s="10">
        <v>16067</v>
      </c>
      <c r="M206" s="10">
        <v>16307</v>
      </c>
      <c r="N206" s="10"/>
      <c r="O206" s="10"/>
      <c r="P206" s="10"/>
      <c r="Q206" s="10">
        <v>31</v>
      </c>
      <c r="R206" s="10">
        <v>187</v>
      </c>
      <c r="S206" s="10">
        <v>46332</v>
      </c>
      <c r="T206" s="10">
        <v>68942</v>
      </c>
      <c r="U206" s="10">
        <v>1631</v>
      </c>
      <c r="V206" s="10">
        <v>7284</v>
      </c>
      <c r="W206" s="10">
        <v>2051</v>
      </c>
      <c r="X206" s="10">
        <v>117092</v>
      </c>
      <c r="Y206" s="10">
        <v>126427</v>
      </c>
      <c r="Z206" s="10">
        <v>62.78</v>
      </c>
      <c r="AA206" s="10"/>
      <c r="AB206" s="10"/>
      <c r="AC206" s="10"/>
      <c r="AD206" s="10"/>
      <c r="AE206" s="13">
        <v>91.157978224817938</v>
      </c>
      <c r="AF206" s="13">
        <v>2.0545320816979924</v>
      </c>
    </row>
    <row r="207" spans="1:32" x14ac:dyDescent="0.2">
      <c r="A207" s="1">
        <v>583</v>
      </c>
      <c r="B207" s="1">
        <f t="shared" si="12"/>
        <v>45</v>
      </c>
      <c r="C207" s="31" t="s">
        <v>15</v>
      </c>
      <c r="D207" s="58">
        <v>44483</v>
      </c>
      <c r="E207" s="10">
        <v>138659</v>
      </c>
      <c r="F207" s="10"/>
      <c r="G207" s="10"/>
      <c r="H207" s="10"/>
      <c r="I207" s="10"/>
      <c r="J207" s="9"/>
      <c r="K207" s="10">
        <v>72900</v>
      </c>
      <c r="L207" s="10">
        <v>24067</v>
      </c>
      <c r="M207" s="10">
        <v>17042</v>
      </c>
      <c r="N207" s="10"/>
      <c r="O207" s="10"/>
      <c r="P207" s="10"/>
      <c r="Q207" s="10">
        <v>28</v>
      </c>
      <c r="R207" s="10">
        <v>201</v>
      </c>
      <c r="S207" s="10">
        <v>49703</v>
      </c>
      <c r="T207" s="10">
        <v>76283</v>
      </c>
      <c r="U207" s="10">
        <v>2072</v>
      </c>
      <c r="V207" s="10">
        <v>4084</v>
      </c>
      <c r="W207" s="10">
        <v>1792</v>
      </c>
      <c r="X207" s="10">
        <v>128259</v>
      </c>
      <c r="Y207" s="10">
        <v>134135</v>
      </c>
      <c r="Z207" s="10">
        <v>62.94</v>
      </c>
      <c r="AA207" s="10"/>
      <c r="AB207" s="10"/>
      <c r="AC207" s="10"/>
      <c r="AD207" s="10"/>
      <c r="AE207" s="13">
        <v>96.73731961142083</v>
      </c>
      <c r="AF207" s="13">
        <v>2.0186066925612614</v>
      </c>
    </row>
    <row r="208" spans="1:32" x14ac:dyDescent="0.2">
      <c r="A208" s="1">
        <f>16*30</f>
        <v>480</v>
      </c>
      <c r="B208" s="1">
        <f t="shared" si="12"/>
        <v>45</v>
      </c>
      <c r="C208" s="31" t="s">
        <v>15</v>
      </c>
      <c r="D208" s="58">
        <v>44484</v>
      </c>
      <c r="E208" s="10">
        <v>138631</v>
      </c>
      <c r="F208" s="10"/>
      <c r="G208" s="10"/>
      <c r="H208" s="10"/>
      <c r="I208" s="10"/>
      <c r="J208" s="9"/>
      <c r="K208" s="10">
        <v>76450</v>
      </c>
      <c r="L208" s="10">
        <v>20082</v>
      </c>
      <c r="M208" s="10">
        <v>16532</v>
      </c>
      <c r="N208" s="10"/>
      <c r="O208" s="10"/>
      <c r="P208" s="10"/>
      <c r="Q208" s="10">
        <v>26</v>
      </c>
      <c r="R208" s="10">
        <v>141</v>
      </c>
      <c r="S208" s="10">
        <v>45749</v>
      </c>
      <c r="T208" s="10">
        <v>72919</v>
      </c>
      <c r="U208" s="10">
        <v>2070</v>
      </c>
      <c r="V208" s="10">
        <v>7158</v>
      </c>
      <c r="W208" s="10">
        <v>1613</v>
      </c>
      <c r="X208" s="10">
        <v>120879</v>
      </c>
      <c r="Y208" s="10">
        <v>129650</v>
      </c>
      <c r="Z208" s="10">
        <v>62.97</v>
      </c>
      <c r="AA208" s="10"/>
      <c r="AB208" s="10"/>
      <c r="AC208" s="10"/>
      <c r="AD208" s="10"/>
      <c r="AE208" s="13">
        <v>93.521651001579727</v>
      </c>
      <c r="AF208" s="13">
        <v>2.0249727448737058</v>
      </c>
    </row>
    <row r="209" spans="1:32" x14ac:dyDescent="0.2">
      <c r="A209" s="1">
        <v>584</v>
      </c>
      <c r="B209" s="1">
        <f t="shared" si="12"/>
        <v>45</v>
      </c>
      <c r="C209" s="31" t="s">
        <v>15</v>
      </c>
      <c r="D209" s="58">
        <v>44485</v>
      </c>
      <c r="E209" s="10">
        <v>138605</v>
      </c>
      <c r="F209" s="10"/>
      <c r="G209" s="10"/>
      <c r="H209" s="10"/>
      <c r="I209" s="10"/>
      <c r="J209" s="9"/>
      <c r="K209" s="10">
        <v>60010</v>
      </c>
      <c r="L209" s="10"/>
      <c r="M209" s="10">
        <v>16440</v>
      </c>
      <c r="N209" s="10"/>
      <c r="O209" s="10"/>
      <c r="P209" s="10"/>
      <c r="Q209" s="10">
        <v>34</v>
      </c>
      <c r="R209" s="10">
        <v>151</v>
      </c>
      <c r="S209" s="10">
        <v>45539</v>
      </c>
      <c r="T209" s="10">
        <v>74050</v>
      </c>
      <c r="U209" s="10">
        <v>1970</v>
      </c>
      <c r="V209" s="10">
        <v>6914</v>
      </c>
      <c r="W209" s="10">
        <v>1562</v>
      </c>
      <c r="X209" s="10">
        <v>121710</v>
      </c>
      <c r="Y209" s="10">
        <v>130186</v>
      </c>
      <c r="Z209" s="10">
        <v>63.04</v>
      </c>
      <c r="AA209" s="10"/>
      <c r="AB209" s="10"/>
      <c r="AC209" s="10"/>
      <c r="AD209" s="10"/>
      <c r="AE209" s="13">
        <v>93.925904548897947</v>
      </c>
      <c r="AF209" s="13">
        <v>2.0031862260954085</v>
      </c>
    </row>
    <row r="210" spans="1:32" x14ac:dyDescent="0.2">
      <c r="A210" s="1">
        <f>16*30</f>
        <v>480</v>
      </c>
      <c r="B210" s="1">
        <f t="shared" si="12"/>
        <v>45</v>
      </c>
      <c r="C210" s="31" t="s">
        <v>15</v>
      </c>
      <c r="D210" s="58">
        <v>44486</v>
      </c>
      <c r="E210" s="10">
        <v>138571</v>
      </c>
      <c r="F210" s="10"/>
      <c r="G210" s="10"/>
      <c r="H210" s="10"/>
      <c r="I210" s="10"/>
      <c r="J210" s="9"/>
      <c r="K210" s="10">
        <v>43045</v>
      </c>
      <c r="L210" s="10"/>
      <c r="M210" s="10">
        <v>16965</v>
      </c>
      <c r="N210" s="10"/>
      <c r="O210" s="10"/>
      <c r="P210" s="10"/>
      <c r="Q210" s="10">
        <v>37</v>
      </c>
      <c r="R210" s="10">
        <v>166</v>
      </c>
      <c r="S210" s="10">
        <v>44464</v>
      </c>
      <c r="T210" s="10">
        <v>72283</v>
      </c>
      <c r="U210" s="10">
        <v>1975</v>
      </c>
      <c r="V210" s="10">
        <v>10151</v>
      </c>
      <c r="W210" s="10">
        <v>940</v>
      </c>
      <c r="X210" s="10">
        <v>118888</v>
      </c>
      <c r="Y210" s="10">
        <v>129979</v>
      </c>
      <c r="Z210" s="10">
        <v>62.99</v>
      </c>
      <c r="AA210" s="10"/>
      <c r="AB210" s="10"/>
      <c r="AC210" s="10"/>
      <c r="AD210" s="10"/>
      <c r="AE210" s="13">
        <v>93.799568452273562</v>
      </c>
      <c r="AF210" s="13">
        <v>2.0720921443901572</v>
      </c>
    </row>
    <row r="211" spans="1:32" x14ac:dyDescent="0.2">
      <c r="A211" s="1">
        <v>585</v>
      </c>
      <c r="B211" s="1">
        <f t="shared" si="12"/>
        <v>45</v>
      </c>
      <c r="C211" s="31" t="s">
        <v>15</v>
      </c>
      <c r="D211" s="58">
        <v>44487</v>
      </c>
      <c r="E211" s="10">
        <v>138534</v>
      </c>
      <c r="F211" s="10"/>
      <c r="G211" s="10"/>
      <c r="H211" s="10"/>
      <c r="I211" s="10"/>
      <c r="J211" s="9"/>
      <c r="K211" s="10">
        <v>69825</v>
      </c>
      <c r="L211" s="10">
        <v>44138</v>
      </c>
      <c r="M211" s="10">
        <v>17358</v>
      </c>
      <c r="N211" s="10"/>
      <c r="O211" s="10"/>
      <c r="P211" s="10"/>
      <c r="Q211" s="10">
        <v>54</v>
      </c>
      <c r="R211" s="10">
        <v>155</v>
      </c>
      <c r="S211" s="10">
        <v>43004</v>
      </c>
      <c r="T211" s="10">
        <v>70804</v>
      </c>
      <c r="U211" s="10">
        <v>1865</v>
      </c>
      <c r="V211" s="10">
        <v>8625</v>
      </c>
      <c r="W211" s="10">
        <v>2169</v>
      </c>
      <c r="X211" s="10">
        <v>115828</v>
      </c>
      <c r="Y211" s="10">
        <v>126622</v>
      </c>
      <c r="Z211" s="10">
        <v>62.96</v>
      </c>
      <c r="AA211" s="10"/>
      <c r="AB211" s="10"/>
      <c r="AC211" s="10"/>
      <c r="AD211" s="10"/>
      <c r="AE211" s="13">
        <v>91.401388828735179</v>
      </c>
      <c r="AF211" s="13">
        <v>2.1773377171168717</v>
      </c>
    </row>
    <row r="212" spans="1:32" x14ac:dyDescent="0.2">
      <c r="A212" s="1">
        <f>16*30</f>
        <v>480</v>
      </c>
      <c r="B212" s="1">
        <f t="shared" si="12"/>
        <v>46</v>
      </c>
      <c r="C212" s="31" t="s">
        <v>15</v>
      </c>
      <c r="D212" s="58">
        <v>44488</v>
      </c>
      <c r="E212" s="10">
        <v>138480</v>
      </c>
      <c r="F212" s="10"/>
      <c r="G212" s="10"/>
      <c r="H212" s="10"/>
      <c r="I212" s="10"/>
      <c r="J212" s="10"/>
      <c r="K212" s="10">
        <v>76685</v>
      </c>
      <c r="L212" s="10">
        <v>24094</v>
      </c>
      <c r="M212" s="10">
        <v>17234</v>
      </c>
      <c r="N212" s="10"/>
      <c r="O212" s="10"/>
      <c r="P212" s="10"/>
      <c r="Q212" s="10">
        <v>52</v>
      </c>
      <c r="R212" s="10">
        <v>169</v>
      </c>
      <c r="S212" s="10">
        <v>48958</v>
      </c>
      <c r="T212" s="10">
        <v>77744</v>
      </c>
      <c r="U212" s="10">
        <v>1852</v>
      </c>
      <c r="V212" s="10">
        <v>8534</v>
      </c>
      <c r="W212" s="10">
        <v>2316</v>
      </c>
      <c r="X212" s="10">
        <v>128723</v>
      </c>
      <c r="Y212" s="10">
        <v>139573</v>
      </c>
      <c r="Z212" s="10">
        <v>62.85</v>
      </c>
      <c r="AA212" s="10"/>
      <c r="AB212" s="10"/>
      <c r="AC212" s="10"/>
      <c r="AD212" s="10"/>
      <c r="AE212" s="13">
        <v>100.78928365106874</v>
      </c>
      <c r="AF212" s="13">
        <v>1.9646237651727185</v>
      </c>
    </row>
    <row r="213" spans="1:32" x14ac:dyDescent="0.2">
      <c r="A213" s="1">
        <v>586</v>
      </c>
      <c r="B213" s="1">
        <f t="shared" si="12"/>
        <v>46</v>
      </c>
      <c r="C213" s="31" t="s">
        <v>15</v>
      </c>
      <c r="D213" s="58">
        <v>44489</v>
      </c>
      <c r="E213" s="10">
        <v>138428</v>
      </c>
      <c r="F213" s="10"/>
      <c r="G213" s="10"/>
      <c r="H213" s="10"/>
      <c r="I213" s="10"/>
      <c r="J213" s="10"/>
      <c r="K213" s="10">
        <v>59860</v>
      </c>
      <c r="L213" s="10"/>
      <c r="M213" s="10">
        <v>16825</v>
      </c>
      <c r="N213" s="10"/>
      <c r="O213" s="10"/>
      <c r="P213" s="10"/>
      <c r="Q213" s="10">
        <v>28</v>
      </c>
      <c r="R213" s="10">
        <v>140</v>
      </c>
      <c r="S213" s="10">
        <v>42041</v>
      </c>
      <c r="T213" s="10">
        <v>73797</v>
      </c>
      <c r="U213" s="10">
        <v>2038</v>
      </c>
      <c r="V213" s="10">
        <v>7548</v>
      </c>
      <c r="W213" s="10">
        <v>1558</v>
      </c>
      <c r="X213" s="10">
        <v>118016</v>
      </c>
      <c r="Y213" s="10">
        <v>127122</v>
      </c>
      <c r="Z213" s="10">
        <v>63.08</v>
      </c>
      <c r="AA213" s="10"/>
      <c r="AB213" s="10"/>
      <c r="AC213" s="10"/>
      <c r="AD213" s="10"/>
      <c r="AE213" s="13">
        <v>91.832577224260987</v>
      </c>
      <c r="AF213" s="13">
        <v>2.0981796535020854</v>
      </c>
    </row>
    <row r="214" spans="1:32" x14ac:dyDescent="0.2">
      <c r="A214" s="1">
        <f>16*30</f>
        <v>480</v>
      </c>
      <c r="B214" s="1">
        <f t="shared" si="12"/>
        <v>46</v>
      </c>
      <c r="C214" s="31" t="s">
        <v>15</v>
      </c>
      <c r="D214" s="58">
        <v>44490</v>
      </c>
      <c r="E214" s="10">
        <v>138400</v>
      </c>
      <c r="F214" s="10"/>
      <c r="G214" s="10"/>
      <c r="H214" s="10"/>
      <c r="I214" s="10"/>
      <c r="J214" s="10"/>
      <c r="K214" s="10">
        <v>63305</v>
      </c>
      <c r="L214" s="10">
        <v>20055</v>
      </c>
      <c r="M214" s="10">
        <v>16610</v>
      </c>
      <c r="N214" s="10"/>
      <c r="O214" s="10"/>
      <c r="P214" s="10"/>
      <c r="Q214" s="10">
        <v>44</v>
      </c>
      <c r="R214" s="10">
        <v>118</v>
      </c>
      <c r="S214" s="10">
        <v>45910</v>
      </c>
      <c r="T214" s="10">
        <v>67738</v>
      </c>
      <c r="U214" s="10">
        <v>2106</v>
      </c>
      <c r="V214" s="10">
        <v>5080</v>
      </c>
      <c r="W214" s="10">
        <v>2686</v>
      </c>
      <c r="X214" s="10">
        <v>115872</v>
      </c>
      <c r="Y214" s="10">
        <v>123638</v>
      </c>
      <c r="Z214" s="10">
        <v>62.89</v>
      </c>
      <c r="AA214" s="10"/>
      <c r="AB214" s="10"/>
      <c r="AC214" s="10"/>
      <c r="AD214" s="10"/>
      <c r="AE214" s="13">
        <v>89.333815028901725</v>
      </c>
      <c r="AF214" s="13">
        <v>2.136171253863155</v>
      </c>
    </row>
    <row r="215" spans="1:32" x14ac:dyDescent="0.2">
      <c r="A215" s="1">
        <v>587</v>
      </c>
      <c r="B215" s="1">
        <f t="shared" si="12"/>
        <v>46</v>
      </c>
      <c r="C215" s="31" t="s">
        <v>15</v>
      </c>
      <c r="D215" s="58">
        <v>44491</v>
      </c>
      <c r="E215" s="10">
        <v>138356</v>
      </c>
      <c r="F215" s="10"/>
      <c r="G215" s="10"/>
      <c r="H215" s="10"/>
      <c r="I215" s="10"/>
      <c r="J215" s="10"/>
      <c r="K215" s="10">
        <v>66880</v>
      </c>
      <c r="L215" s="10">
        <v>20074</v>
      </c>
      <c r="M215" s="10">
        <v>16499</v>
      </c>
      <c r="N215" s="10"/>
      <c r="O215" s="10"/>
      <c r="P215" s="10"/>
      <c r="Q215" s="10">
        <v>33</v>
      </c>
      <c r="R215" s="10">
        <v>146</v>
      </c>
      <c r="S215" s="10">
        <v>67773</v>
      </c>
      <c r="T215" s="10">
        <v>57546</v>
      </c>
      <c r="U215" s="10">
        <v>1952</v>
      </c>
      <c r="V215" s="10">
        <v>8926</v>
      </c>
      <c r="W215" s="10">
        <v>1592</v>
      </c>
      <c r="X215" s="10">
        <v>127417</v>
      </c>
      <c r="Y215" s="10">
        <v>137935</v>
      </c>
      <c r="Z215" s="10">
        <v>62.81</v>
      </c>
      <c r="AA215" s="10"/>
      <c r="AB215" s="10"/>
      <c r="AC215" s="10"/>
      <c r="AD215" s="10"/>
      <c r="AE215" s="13">
        <v>99.695712509757442</v>
      </c>
      <c r="AF215" s="13">
        <v>1.904383236563544</v>
      </c>
    </row>
    <row r="216" spans="1:32" x14ac:dyDescent="0.2">
      <c r="A216" s="1">
        <f>16*30</f>
        <v>480</v>
      </c>
      <c r="B216" s="1">
        <f t="shared" si="12"/>
        <v>46</v>
      </c>
      <c r="C216" s="31" t="s">
        <v>15</v>
      </c>
      <c r="D216" s="58">
        <v>44492</v>
      </c>
      <c r="E216" s="10">
        <v>138323</v>
      </c>
      <c r="F216" s="10"/>
      <c r="G216" s="10"/>
      <c r="H216" s="10"/>
      <c r="I216" s="10"/>
      <c r="J216" s="10"/>
      <c r="K216" s="10">
        <v>50515</v>
      </c>
      <c r="L216" s="10"/>
      <c r="M216" s="10">
        <v>16365</v>
      </c>
      <c r="N216" s="10"/>
      <c r="O216" s="10"/>
      <c r="P216" s="10"/>
      <c r="Q216" s="10">
        <v>35</v>
      </c>
      <c r="R216" s="10">
        <v>111</v>
      </c>
      <c r="S216" s="10">
        <v>57307</v>
      </c>
      <c r="T216" s="10">
        <v>50718</v>
      </c>
      <c r="U216" s="10">
        <v>1955</v>
      </c>
      <c r="V216" s="10">
        <v>7029</v>
      </c>
      <c r="W216" s="10">
        <v>3777</v>
      </c>
      <c r="X216" s="10">
        <v>110091</v>
      </c>
      <c r="Y216" s="10">
        <v>120897</v>
      </c>
      <c r="Z216" s="10">
        <v>62.96</v>
      </c>
      <c r="AA216" s="10"/>
      <c r="AB216" s="10"/>
      <c r="AC216" s="10"/>
      <c r="AD216" s="10"/>
      <c r="AE216" s="13">
        <v>87.401950507146324</v>
      </c>
      <c r="AF216" s="13">
        <v>2.1499866641707115</v>
      </c>
    </row>
    <row r="217" spans="1:32" x14ac:dyDescent="0.2">
      <c r="A217" s="1">
        <v>588</v>
      </c>
      <c r="B217" s="1">
        <f t="shared" si="12"/>
        <v>46</v>
      </c>
      <c r="C217" s="31" t="s">
        <v>15</v>
      </c>
      <c r="D217" s="58">
        <v>44493</v>
      </c>
      <c r="E217" s="10">
        <v>138288</v>
      </c>
      <c r="F217" s="10"/>
      <c r="G217" s="10"/>
      <c r="H217" s="10"/>
      <c r="I217" s="10"/>
      <c r="J217" s="10"/>
      <c r="K217" s="10">
        <v>34000</v>
      </c>
      <c r="L217" s="10"/>
      <c r="M217" s="10">
        <v>16515</v>
      </c>
      <c r="N217" s="10"/>
      <c r="O217" s="10"/>
      <c r="P217" s="10"/>
      <c r="Q217" s="10">
        <v>29</v>
      </c>
      <c r="R217" s="10">
        <v>125</v>
      </c>
      <c r="S217" s="10">
        <v>63958</v>
      </c>
      <c r="T217" s="10">
        <v>56059</v>
      </c>
      <c r="U217" s="10">
        <v>2327</v>
      </c>
      <c r="V217" s="10">
        <v>9330</v>
      </c>
      <c r="W217" s="10">
        <v>2190</v>
      </c>
      <c r="X217" s="10">
        <v>122469</v>
      </c>
      <c r="Y217" s="10">
        <v>133989</v>
      </c>
      <c r="Z217" s="10">
        <v>62.24</v>
      </c>
      <c r="AA217" s="10"/>
      <c r="AB217" s="10"/>
      <c r="AC217" s="10"/>
      <c r="AD217" s="10"/>
      <c r="AE217" s="13">
        <v>96.891270392224925</v>
      </c>
      <c r="AF217" s="13">
        <v>1.9803404035718619</v>
      </c>
    </row>
    <row r="218" spans="1:32" x14ac:dyDescent="0.2">
      <c r="A218" s="1">
        <f>16*30</f>
        <v>480</v>
      </c>
      <c r="B218" s="1">
        <f t="shared" si="12"/>
        <v>46</v>
      </c>
      <c r="C218" s="31" t="s">
        <v>15</v>
      </c>
      <c r="D218" s="58">
        <v>44494</v>
      </c>
      <c r="E218" s="10">
        <v>138259</v>
      </c>
      <c r="F218" s="10"/>
      <c r="G218" s="10"/>
      <c r="H218" s="10"/>
      <c r="I218" s="10"/>
      <c r="J218" s="10"/>
      <c r="K218" s="10">
        <v>45690</v>
      </c>
      <c r="L218" s="10">
        <v>28074</v>
      </c>
      <c r="M218" s="10">
        <v>16384</v>
      </c>
      <c r="N218" s="10"/>
      <c r="O218" s="10"/>
      <c r="P218" s="10"/>
      <c r="Q218" s="10">
        <v>32</v>
      </c>
      <c r="R218" s="10">
        <v>93</v>
      </c>
      <c r="S218" s="10">
        <v>61479</v>
      </c>
      <c r="T218" s="10">
        <v>55313</v>
      </c>
      <c r="U218" s="10">
        <v>2087</v>
      </c>
      <c r="V218" s="10">
        <v>9434</v>
      </c>
      <c r="W218" s="10">
        <v>1730</v>
      </c>
      <c r="X218" s="10">
        <v>118972</v>
      </c>
      <c r="Y218" s="10">
        <v>130136</v>
      </c>
      <c r="Z218" s="10">
        <v>63</v>
      </c>
      <c r="AA218" s="10"/>
      <c r="AB218" s="10"/>
      <c r="AC218" s="10"/>
      <c r="AD218" s="10"/>
      <c r="AE218" s="13">
        <v>94.12479476923744</v>
      </c>
      <c r="AF218" s="13">
        <v>1.9983977689762409</v>
      </c>
    </row>
    <row r="219" spans="1:32" x14ac:dyDescent="0.2">
      <c r="A219" s="1">
        <v>589</v>
      </c>
      <c r="B219" s="1">
        <f t="shared" si="12"/>
        <v>47</v>
      </c>
      <c r="C219" s="31" t="s">
        <v>15</v>
      </c>
      <c r="D219" s="58">
        <v>44495</v>
      </c>
      <c r="E219" s="10">
        <v>138227</v>
      </c>
      <c r="F219" s="10"/>
      <c r="G219" s="10"/>
      <c r="H219" s="10"/>
      <c r="I219" s="10"/>
      <c r="J219" s="10"/>
      <c r="K219" s="10">
        <v>69035</v>
      </c>
      <c r="L219" s="10">
        <v>40140</v>
      </c>
      <c r="M219" s="10">
        <v>16795</v>
      </c>
      <c r="N219" s="10"/>
      <c r="O219" s="10"/>
      <c r="P219" s="10"/>
      <c r="Q219" s="10">
        <v>47</v>
      </c>
      <c r="R219" s="10">
        <v>125</v>
      </c>
      <c r="S219" s="10">
        <v>62092</v>
      </c>
      <c r="T219" s="10">
        <v>56424</v>
      </c>
      <c r="U219" s="10">
        <v>1883</v>
      </c>
      <c r="V219" s="10">
        <v>6342</v>
      </c>
      <c r="W219" s="10">
        <v>1968</v>
      </c>
      <c r="X219" s="10">
        <v>120524</v>
      </c>
      <c r="Y219" s="10">
        <v>128834</v>
      </c>
      <c r="Z219" s="10">
        <v>63.3</v>
      </c>
      <c r="AA219" s="10"/>
      <c r="AB219" s="10"/>
      <c r="AC219" s="10"/>
      <c r="AD219" s="10"/>
      <c r="AE219" s="13">
        <v>93.204656109153788</v>
      </c>
      <c r="AF219" s="13">
        <v>2.0594241788685252</v>
      </c>
    </row>
    <row r="220" spans="1:32" x14ac:dyDescent="0.2">
      <c r="A220" s="1">
        <f>16*30</f>
        <v>480</v>
      </c>
      <c r="B220" s="1">
        <f t="shared" si="12"/>
        <v>47</v>
      </c>
      <c r="C220" s="31" t="s">
        <v>15</v>
      </c>
      <c r="D220" s="58">
        <v>44496</v>
      </c>
      <c r="E220" s="10">
        <v>138180</v>
      </c>
      <c r="F220" s="10"/>
      <c r="G220" s="10"/>
      <c r="H220" s="10"/>
      <c r="I220" s="10"/>
      <c r="J220" s="10"/>
      <c r="K220" s="10">
        <v>72545</v>
      </c>
      <c r="L220" s="10">
        <v>20040</v>
      </c>
      <c r="M220" s="10">
        <v>16530</v>
      </c>
      <c r="N220" s="10"/>
      <c r="O220" s="10"/>
      <c r="P220" s="10"/>
      <c r="Q220" s="10">
        <v>32</v>
      </c>
      <c r="R220" s="10">
        <v>103</v>
      </c>
      <c r="S220" s="10">
        <v>62194</v>
      </c>
      <c r="T220" s="10">
        <v>58636</v>
      </c>
      <c r="U220" s="10">
        <v>2556</v>
      </c>
      <c r="V220" s="10">
        <v>6955</v>
      </c>
      <c r="W220" s="10">
        <v>2199</v>
      </c>
      <c r="X220" s="10">
        <v>123489</v>
      </c>
      <c r="Y220" s="10">
        <v>132643</v>
      </c>
      <c r="Z220" s="10">
        <v>63.27</v>
      </c>
      <c r="AA220" s="10"/>
      <c r="AB220" s="10"/>
      <c r="AC220" s="10"/>
      <c r="AD220" s="10"/>
      <c r="AE220" s="13">
        <v>95.99290780141844</v>
      </c>
      <c r="AF220" s="13">
        <v>1.9696573604431535</v>
      </c>
    </row>
    <row r="221" spans="1:32" x14ac:dyDescent="0.2">
      <c r="A221" s="1">
        <v>590</v>
      </c>
      <c r="B221" s="1">
        <f t="shared" si="12"/>
        <v>47</v>
      </c>
      <c r="C221" s="31" t="s">
        <v>15</v>
      </c>
      <c r="D221" s="58">
        <v>44497</v>
      </c>
      <c r="E221" s="10">
        <v>138148</v>
      </c>
      <c r="F221" s="10"/>
      <c r="G221" s="10"/>
      <c r="H221" s="10"/>
      <c r="I221" s="10"/>
      <c r="J221" s="10"/>
      <c r="K221" s="10">
        <v>71995</v>
      </c>
      <c r="L221" s="10">
        <v>16028</v>
      </c>
      <c r="M221" s="10">
        <v>16578</v>
      </c>
      <c r="N221" s="10"/>
      <c r="O221" s="10"/>
      <c r="P221" s="10"/>
      <c r="Q221" s="10">
        <v>35</v>
      </c>
      <c r="R221" s="10">
        <v>89</v>
      </c>
      <c r="S221" s="10">
        <v>56143</v>
      </c>
      <c r="T221" s="10">
        <v>56427</v>
      </c>
      <c r="U221" s="10">
        <v>2610</v>
      </c>
      <c r="V221" s="10">
        <v>9840</v>
      </c>
      <c r="W221" s="10">
        <v>851</v>
      </c>
      <c r="X221" s="10">
        <v>115269</v>
      </c>
      <c r="Y221" s="10">
        <v>125960</v>
      </c>
      <c r="Z221" s="10">
        <v>63.38</v>
      </c>
      <c r="AA221" s="10"/>
      <c r="AB221" s="10"/>
      <c r="AC221" s="10"/>
      <c r="AD221" s="10"/>
      <c r="AE221" s="13">
        <v>91.177577670324581</v>
      </c>
      <c r="AF221" s="13">
        <v>2.0765732177821006</v>
      </c>
    </row>
    <row r="222" spans="1:32" x14ac:dyDescent="0.2">
      <c r="A222" s="1">
        <f>16*30</f>
        <v>480</v>
      </c>
      <c r="B222" s="1">
        <f t="shared" si="12"/>
        <v>47</v>
      </c>
      <c r="C222" s="31" t="s">
        <v>15</v>
      </c>
      <c r="D222" s="58">
        <v>44498</v>
      </c>
      <c r="E222" s="10">
        <v>138113</v>
      </c>
      <c r="F222" s="10"/>
      <c r="G222" s="10"/>
      <c r="H222" s="10"/>
      <c r="I222" s="10"/>
      <c r="J222" s="10"/>
      <c r="K222" s="10">
        <v>79695</v>
      </c>
      <c r="L222" s="10">
        <v>24085</v>
      </c>
      <c r="M222" s="10">
        <v>16385</v>
      </c>
      <c r="N222" s="10"/>
      <c r="O222" s="10"/>
      <c r="P222" s="10"/>
      <c r="Q222" s="10">
        <v>30</v>
      </c>
      <c r="R222" s="10">
        <v>26</v>
      </c>
      <c r="S222" s="10">
        <v>21984</v>
      </c>
      <c r="T222" s="10">
        <v>26387</v>
      </c>
      <c r="U222" s="10">
        <v>1221</v>
      </c>
      <c r="V222" s="10">
        <v>5011</v>
      </c>
      <c r="W222" s="10">
        <v>641</v>
      </c>
      <c r="X222" s="10">
        <v>49618</v>
      </c>
      <c r="Y222" s="10">
        <v>55270</v>
      </c>
      <c r="Z222" s="10">
        <v>63.66</v>
      </c>
      <c r="AA222" s="10"/>
      <c r="AB222" s="10"/>
      <c r="AC222" s="10"/>
      <c r="AD222" s="10"/>
      <c r="AE222" s="13">
        <v>40.01795631113653</v>
      </c>
      <c r="AF222" s="13">
        <v>4.6568296008495924</v>
      </c>
    </row>
    <row r="223" spans="1:32" x14ac:dyDescent="0.2">
      <c r="A223" s="1">
        <v>591</v>
      </c>
      <c r="B223" s="1">
        <f t="shared" si="12"/>
        <v>47</v>
      </c>
      <c r="C223" s="31" t="s">
        <v>15</v>
      </c>
      <c r="D223" s="58">
        <v>44499</v>
      </c>
      <c r="E223" s="10">
        <v>138083</v>
      </c>
      <c r="F223" s="10"/>
      <c r="G223" s="10"/>
      <c r="H223" s="10"/>
      <c r="I223" s="10"/>
      <c r="J223" s="10"/>
      <c r="K223" s="10">
        <v>63665</v>
      </c>
      <c r="L223" s="10"/>
      <c r="M223" s="10">
        <v>16030</v>
      </c>
      <c r="N223" s="10"/>
      <c r="O223" s="10"/>
      <c r="P223" s="10"/>
      <c r="Q223" s="10">
        <v>36</v>
      </c>
      <c r="R223" s="10">
        <v>156</v>
      </c>
      <c r="S223" s="10">
        <v>88802</v>
      </c>
      <c r="T223" s="10">
        <v>82969</v>
      </c>
      <c r="U223" s="10">
        <v>3149</v>
      </c>
      <c r="V223" s="10">
        <v>17657</v>
      </c>
      <c r="W223" s="10">
        <v>3090</v>
      </c>
      <c r="X223" s="10">
        <v>175076</v>
      </c>
      <c r="Y223" s="10">
        <v>195823</v>
      </c>
      <c r="Z223" s="10">
        <v>63.5</v>
      </c>
      <c r="AA223" s="10"/>
      <c r="AB223" s="10"/>
      <c r="AC223" s="10"/>
      <c r="AD223" s="10"/>
      <c r="AE223" s="13">
        <v>141.81542985016259</v>
      </c>
      <c r="AF223" s="13">
        <v>1.2891281661596941</v>
      </c>
    </row>
    <row r="224" spans="1:32" x14ac:dyDescent="0.2">
      <c r="A224" s="1">
        <f>16*30</f>
        <v>480</v>
      </c>
      <c r="B224" s="1">
        <f t="shared" si="12"/>
        <v>47</v>
      </c>
      <c r="C224" s="31" t="s">
        <v>15</v>
      </c>
      <c r="D224" s="58">
        <v>44500</v>
      </c>
      <c r="E224" s="10">
        <v>138047</v>
      </c>
      <c r="F224" s="10"/>
      <c r="G224" s="10"/>
      <c r="H224" s="10"/>
      <c r="I224" s="10"/>
      <c r="J224" s="10"/>
      <c r="K224" s="10">
        <v>47055</v>
      </c>
      <c r="L224" s="10"/>
      <c r="M224" s="10">
        <v>16610</v>
      </c>
      <c r="N224" s="10"/>
      <c r="O224" s="10"/>
      <c r="P224" s="10"/>
      <c r="Q224" s="10">
        <v>40</v>
      </c>
      <c r="R224" s="10">
        <v>122</v>
      </c>
      <c r="S224" s="10">
        <v>70314</v>
      </c>
      <c r="T224" s="10">
        <v>64873</v>
      </c>
      <c r="U224" s="10">
        <v>2646</v>
      </c>
      <c r="V224" s="10">
        <v>10810</v>
      </c>
      <c r="W224" s="10">
        <v>2900</v>
      </c>
      <c r="X224" s="10">
        <v>137955</v>
      </c>
      <c r="Y224" s="10">
        <v>151665</v>
      </c>
      <c r="Z224" s="10">
        <v>63.39</v>
      </c>
      <c r="AA224" s="10"/>
      <c r="AB224" s="10"/>
      <c r="AC224" s="10"/>
      <c r="AD224" s="10"/>
      <c r="AE224" s="13">
        <v>109.86475620621962</v>
      </c>
      <c r="AF224" s="13">
        <v>1.727680817282687</v>
      </c>
    </row>
    <row r="225" spans="1:32" x14ac:dyDescent="0.2">
      <c r="A225" s="1">
        <v>592</v>
      </c>
      <c r="B225" s="1">
        <f t="shared" si="12"/>
        <v>47</v>
      </c>
      <c r="C225" s="31" t="s">
        <v>15</v>
      </c>
      <c r="D225" s="58">
        <v>44501</v>
      </c>
      <c r="E225" s="10">
        <v>138007</v>
      </c>
      <c r="F225" s="10"/>
      <c r="G225" s="10"/>
      <c r="H225" s="10"/>
      <c r="I225" s="10"/>
      <c r="J225" s="10"/>
      <c r="K225" s="10">
        <v>58390</v>
      </c>
      <c r="L225" s="10">
        <v>28082</v>
      </c>
      <c r="M225" s="10">
        <v>16747</v>
      </c>
      <c r="N225" s="10"/>
      <c r="O225" s="10"/>
      <c r="P225" s="10"/>
      <c r="Q225" s="10">
        <v>26</v>
      </c>
      <c r="R225" s="10">
        <v>85</v>
      </c>
      <c r="S225" s="10">
        <v>60908</v>
      </c>
      <c r="T225" s="10">
        <v>61506</v>
      </c>
      <c r="U225" s="10">
        <v>2800</v>
      </c>
      <c r="V225" s="10">
        <v>5281</v>
      </c>
      <c r="W225" s="10">
        <v>1845</v>
      </c>
      <c r="X225" s="10">
        <v>125299</v>
      </c>
      <c r="Y225" s="10">
        <v>132425</v>
      </c>
      <c r="Z225" s="10">
        <v>63.67</v>
      </c>
      <c r="AA225" s="10"/>
      <c r="AB225" s="10"/>
      <c r="AC225" s="10"/>
      <c r="AD225" s="10"/>
      <c r="AE225" s="13">
        <v>95.955277630844819</v>
      </c>
      <c r="AF225" s="13">
        <v>1.9862421273273474</v>
      </c>
    </row>
    <row r="226" spans="1:32" x14ac:dyDescent="0.2">
      <c r="A226" s="1">
        <f>16*30</f>
        <v>480</v>
      </c>
      <c r="B226" s="1">
        <f t="shared" si="12"/>
        <v>48</v>
      </c>
      <c r="C226" s="31" t="s">
        <v>15</v>
      </c>
      <c r="D226" s="58">
        <v>44502</v>
      </c>
      <c r="E226" s="10">
        <v>137981</v>
      </c>
      <c r="F226" s="10"/>
      <c r="G226" s="10"/>
      <c r="H226" s="10"/>
      <c r="I226" s="10"/>
      <c r="J226" s="10"/>
      <c r="K226" s="10">
        <v>58010</v>
      </c>
      <c r="L226" s="10">
        <v>16065</v>
      </c>
      <c r="M226" s="10">
        <v>16445</v>
      </c>
      <c r="N226" s="10"/>
      <c r="O226" s="10"/>
      <c r="P226" s="10"/>
      <c r="Q226" s="10">
        <v>47</v>
      </c>
      <c r="R226" s="10">
        <v>100</v>
      </c>
      <c r="S226" s="10">
        <v>57402</v>
      </c>
      <c r="T226" s="10">
        <v>56800</v>
      </c>
      <c r="U226" s="10">
        <v>2571</v>
      </c>
      <c r="V226" s="10">
        <v>10188</v>
      </c>
      <c r="W226" s="10">
        <v>1042</v>
      </c>
      <c r="X226" s="10">
        <v>116873</v>
      </c>
      <c r="Y226" s="10">
        <v>128103</v>
      </c>
      <c r="Z226" s="10">
        <v>63.61</v>
      </c>
      <c r="AA226" s="10"/>
      <c r="AB226" s="10"/>
      <c r="AC226" s="10"/>
      <c r="AD226" s="10"/>
      <c r="AE226" s="13">
        <v>92.841043332052962</v>
      </c>
      <c r="AF226" s="13">
        <v>2.0181302018648202</v>
      </c>
    </row>
    <row r="227" spans="1:32" x14ac:dyDescent="0.2">
      <c r="A227" s="1">
        <v>593</v>
      </c>
      <c r="B227" s="1">
        <f t="shared" si="12"/>
        <v>48</v>
      </c>
      <c r="C227" s="31" t="s">
        <v>15</v>
      </c>
      <c r="D227" s="58">
        <v>44503</v>
      </c>
      <c r="E227" s="10">
        <v>137934</v>
      </c>
      <c r="F227" s="10"/>
      <c r="G227" s="10"/>
      <c r="H227" s="10"/>
      <c r="I227" s="10"/>
      <c r="J227" s="10"/>
      <c r="K227" s="10">
        <v>81005</v>
      </c>
      <c r="L227" s="10">
        <v>40096</v>
      </c>
      <c r="M227" s="10">
        <v>17101</v>
      </c>
      <c r="N227" s="10"/>
      <c r="O227" s="10"/>
      <c r="P227" s="10"/>
      <c r="Q227" s="10">
        <v>26</v>
      </c>
      <c r="R227" s="10">
        <v>107</v>
      </c>
      <c r="S227" s="10">
        <v>59602</v>
      </c>
      <c r="T227" s="10">
        <v>59595</v>
      </c>
      <c r="U227" s="10">
        <v>2614</v>
      </c>
      <c r="V227" s="10">
        <v>7161</v>
      </c>
      <c r="W227" s="10">
        <v>1611</v>
      </c>
      <c r="X227" s="10">
        <v>121918</v>
      </c>
      <c r="Y227" s="10">
        <v>130690</v>
      </c>
      <c r="Z227" s="10">
        <v>63.71</v>
      </c>
      <c r="AA227" s="10"/>
      <c r="AB227" s="10"/>
      <c r="AC227" s="10"/>
      <c r="AD227" s="10"/>
      <c r="AE227" s="13">
        <v>94.748212913422364</v>
      </c>
      <c r="AF227" s="13">
        <v>2.0538633438526221</v>
      </c>
    </row>
    <row r="228" spans="1:32" x14ac:dyDescent="0.2">
      <c r="A228" s="1">
        <f>16*30</f>
        <v>480</v>
      </c>
      <c r="B228" s="1">
        <f t="shared" si="12"/>
        <v>48</v>
      </c>
      <c r="C228" s="31" t="s">
        <v>15</v>
      </c>
      <c r="D228" s="58">
        <v>44504</v>
      </c>
      <c r="E228" s="10">
        <v>137908</v>
      </c>
      <c r="F228" s="10"/>
      <c r="G228" s="10"/>
      <c r="H228" s="10"/>
      <c r="I228" s="10"/>
      <c r="J228" s="10"/>
      <c r="K228" s="10">
        <v>72185</v>
      </c>
      <c r="L228" s="10">
        <v>8010</v>
      </c>
      <c r="M228" s="10">
        <v>16830</v>
      </c>
      <c r="N228" s="10"/>
      <c r="O228" s="10"/>
      <c r="P228" s="10"/>
      <c r="Q228" s="10">
        <v>45</v>
      </c>
      <c r="R228" s="10">
        <v>82</v>
      </c>
      <c r="S228" s="10">
        <v>57025</v>
      </c>
      <c r="T228" s="10">
        <v>58969</v>
      </c>
      <c r="U228" s="10">
        <v>2659</v>
      </c>
      <c r="V228" s="10">
        <v>7299</v>
      </c>
      <c r="W228" s="10">
        <v>2287</v>
      </c>
      <c r="X228" s="10">
        <v>118735</v>
      </c>
      <c r="Y228" s="10">
        <v>128321</v>
      </c>
      <c r="Z228" s="10">
        <v>63.74</v>
      </c>
      <c r="AA228" s="10"/>
      <c r="AB228" s="10"/>
      <c r="AC228" s="10"/>
      <c r="AD228" s="10"/>
      <c r="AE228" s="13">
        <v>93.048264060098035</v>
      </c>
      <c r="AF228" s="13">
        <v>2.0576633463087735</v>
      </c>
    </row>
    <row r="229" spans="1:32" x14ac:dyDescent="0.2">
      <c r="A229" s="1">
        <v>594</v>
      </c>
      <c r="B229" s="1">
        <f t="shared" si="12"/>
        <v>48</v>
      </c>
      <c r="C229" s="31" t="s">
        <v>15</v>
      </c>
      <c r="D229" s="58">
        <v>44505</v>
      </c>
      <c r="E229" s="10">
        <v>137863</v>
      </c>
      <c r="F229" s="10"/>
      <c r="G229" s="10"/>
      <c r="H229" s="10"/>
      <c r="I229" s="10"/>
      <c r="J229" s="10"/>
      <c r="K229" s="10">
        <v>71665</v>
      </c>
      <c r="L229" s="10">
        <v>16054</v>
      </c>
      <c r="M229" s="10">
        <v>16574</v>
      </c>
      <c r="N229" s="10"/>
      <c r="O229" s="10"/>
      <c r="P229" s="10"/>
      <c r="Q229" s="10">
        <v>38</v>
      </c>
      <c r="R229" s="10">
        <v>101</v>
      </c>
      <c r="S229" s="10">
        <v>60122</v>
      </c>
      <c r="T229" s="10">
        <v>63032</v>
      </c>
      <c r="U229" s="10">
        <v>3032</v>
      </c>
      <c r="V229" s="10">
        <v>2829</v>
      </c>
      <c r="W229" s="10">
        <v>1370</v>
      </c>
      <c r="X229" s="10">
        <v>126287</v>
      </c>
      <c r="Y229" s="10">
        <v>130486</v>
      </c>
      <c r="Z229" s="10">
        <v>63.79</v>
      </c>
      <c r="AA229" s="10"/>
      <c r="AB229" s="10"/>
      <c r="AC229" s="10"/>
      <c r="AD229" s="10"/>
      <c r="AE229" s="13">
        <v>94.649035636827861</v>
      </c>
      <c r="AF229" s="13">
        <v>1.9911813420844333</v>
      </c>
    </row>
    <row r="230" spans="1:32" x14ac:dyDescent="0.2">
      <c r="A230" s="1">
        <f>16*30</f>
        <v>480</v>
      </c>
      <c r="B230" s="1">
        <f t="shared" si="12"/>
        <v>48</v>
      </c>
      <c r="C230" s="31" t="s">
        <v>15</v>
      </c>
      <c r="D230" s="58">
        <v>44506</v>
      </c>
      <c r="E230" s="10">
        <v>137825</v>
      </c>
      <c r="F230" s="10"/>
      <c r="G230" s="10"/>
      <c r="H230" s="10"/>
      <c r="I230" s="10"/>
      <c r="J230" s="10"/>
      <c r="K230" s="10">
        <v>79000</v>
      </c>
      <c r="L230" s="10">
        <v>24035</v>
      </c>
      <c r="M230" s="10">
        <v>16700</v>
      </c>
      <c r="N230" s="10"/>
      <c r="O230" s="10"/>
      <c r="P230" s="10"/>
      <c r="Q230" s="10">
        <v>38</v>
      </c>
      <c r="R230" s="10">
        <v>109</v>
      </c>
      <c r="S230" s="10">
        <v>58501</v>
      </c>
      <c r="T230" s="10">
        <v>57428</v>
      </c>
      <c r="U230" s="10">
        <v>2277</v>
      </c>
      <c r="V230" s="10">
        <v>4627</v>
      </c>
      <c r="W230" s="10">
        <v>2531</v>
      </c>
      <c r="X230" s="10">
        <v>118315</v>
      </c>
      <c r="Y230" s="10">
        <v>125473</v>
      </c>
      <c r="Z230" s="10">
        <v>63.56</v>
      </c>
      <c r="AA230" s="10"/>
      <c r="AB230" s="10"/>
      <c r="AC230" s="10"/>
      <c r="AD230" s="10"/>
      <c r="AE230" s="13">
        <v>91.037910393615093</v>
      </c>
      <c r="AF230" s="13">
        <v>2.0940271139245095</v>
      </c>
    </row>
    <row r="231" spans="1:32" x14ac:dyDescent="0.2">
      <c r="A231" s="1">
        <v>595</v>
      </c>
      <c r="B231" s="1">
        <f t="shared" si="12"/>
        <v>48</v>
      </c>
      <c r="C231" s="31" t="s">
        <v>15</v>
      </c>
      <c r="D231" s="58">
        <v>44507</v>
      </c>
      <c r="E231" s="10">
        <v>137787</v>
      </c>
      <c r="F231" s="10"/>
      <c r="G231" s="10"/>
      <c r="H231" s="10"/>
      <c r="I231" s="10"/>
      <c r="J231" s="10"/>
      <c r="K231" s="10">
        <v>62455</v>
      </c>
      <c r="L231" s="10"/>
      <c r="M231" s="10">
        <v>16545</v>
      </c>
      <c r="N231" s="10"/>
      <c r="O231" s="10"/>
      <c r="P231" s="10"/>
      <c r="Q231" s="10">
        <v>47</v>
      </c>
      <c r="R231" s="10">
        <v>133</v>
      </c>
      <c r="S231" s="10">
        <v>61583</v>
      </c>
      <c r="T231" s="10">
        <v>53255</v>
      </c>
      <c r="U231" s="10">
        <v>1657</v>
      </c>
      <c r="V231" s="10">
        <v>7807</v>
      </c>
      <c r="W231" s="10">
        <v>1576</v>
      </c>
      <c r="X231" s="10">
        <v>116628</v>
      </c>
      <c r="Y231" s="10">
        <v>126011</v>
      </c>
      <c r="Z231" s="10">
        <v>63.47</v>
      </c>
      <c r="AA231" s="10"/>
      <c r="AB231" s="10"/>
      <c r="AC231" s="10"/>
      <c r="AD231" s="10"/>
      <c r="AE231" s="13">
        <v>91.453475291573227</v>
      </c>
      <c r="AF231" s="13">
        <v>2.0686633256714102</v>
      </c>
    </row>
    <row r="232" spans="1:32" x14ac:dyDescent="0.2">
      <c r="A232" s="1">
        <f>16*30</f>
        <v>480</v>
      </c>
      <c r="B232" s="1">
        <f t="shared" si="12"/>
        <v>48</v>
      </c>
      <c r="C232" s="31" t="s">
        <v>15</v>
      </c>
      <c r="D232" s="58">
        <v>44508</v>
      </c>
      <c r="E232" s="10">
        <v>137740</v>
      </c>
      <c r="F232" s="10"/>
      <c r="G232" s="10"/>
      <c r="H232" s="10"/>
      <c r="I232" s="10"/>
      <c r="J232" s="10"/>
      <c r="K232" s="10">
        <v>77895</v>
      </c>
      <c r="L232" s="10">
        <v>32107</v>
      </c>
      <c r="M232" s="10">
        <v>16667</v>
      </c>
      <c r="N232" s="10"/>
      <c r="O232" s="10"/>
      <c r="P232" s="10"/>
      <c r="Q232" s="10">
        <v>39</v>
      </c>
      <c r="R232" s="10">
        <v>135</v>
      </c>
      <c r="S232" s="10">
        <v>59187</v>
      </c>
      <c r="T232" s="10">
        <v>53026</v>
      </c>
      <c r="U232" s="10">
        <v>2083</v>
      </c>
      <c r="V232" s="10">
        <v>9624</v>
      </c>
      <c r="W232" s="10">
        <v>2087</v>
      </c>
      <c r="X232" s="10">
        <v>114431</v>
      </c>
      <c r="Y232" s="10">
        <v>126142</v>
      </c>
      <c r="Z232" s="10">
        <v>63.5</v>
      </c>
      <c r="AA232" s="10"/>
      <c r="AB232" s="10"/>
      <c r="AC232" s="10"/>
      <c r="AD232" s="10"/>
      <c r="AE232" s="13">
        <v>91.579788006388853</v>
      </c>
      <c r="AF232" s="13">
        <v>2.0807696163441349</v>
      </c>
    </row>
    <row r="233" spans="1:32" x14ac:dyDescent="0.2">
      <c r="A233" s="1">
        <v>596</v>
      </c>
      <c r="B233" s="1">
        <f t="shared" si="12"/>
        <v>49</v>
      </c>
      <c r="C233" s="31" t="s">
        <v>15</v>
      </c>
      <c r="D233" s="58">
        <v>44509</v>
      </c>
      <c r="E233" s="10">
        <v>137701</v>
      </c>
      <c r="F233" s="10"/>
      <c r="G233" s="10"/>
      <c r="H233" s="10"/>
      <c r="I233" s="10"/>
      <c r="J233" s="10"/>
      <c r="K233" s="10">
        <v>69480</v>
      </c>
      <c r="L233" s="10">
        <v>8030</v>
      </c>
      <c r="M233" s="10">
        <v>16445</v>
      </c>
      <c r="N233" s="10"/>
      <c r="O233" s="10"/>
      <c r="P233" s="10"/>
      <c r="Q233" s="10">
        <v>41</v>
      </c>
      <c r="R233" s="10">
        <v>108</v>
      </c>
      <c r="S233" s="10">
        <v>59066</v>
      </c>
      <c r="T233" s="10">
        <v>58674</v>
      </c>
      <c r="U233" s="10">
        <v>2741</v>
      </c>
      <c r="V233" s="10">
        <v>7070</v>
      </c>
      <c r="W233" s="10">
        <v>1469</v>
      </c>
      <c r="X233" s="10">
        <v>120589</v>
      </c>
      <c r="Y233" s="10">
        <v>129128</v>
      </c>
      <c r="Z233" s="10">
        <v>63.65</v>
      </c>
      <c r="AA233" s="10"/>
      <c r="AB233" s="10"/>
      <c r="AC233" s="10"/>
      <c r="AD233" s="10"/>
      <c r="AE233" s="13">
        <v>93.774191908555494</v>
      </c>
      <c r="AF233" s="13">
        <v>2.0008523667583193</v>
      </c>
    </row>
    <row r="234" spans="1:32" x14ac:dyDescent="0.2">
      <c r="A234" s="1">
        <f>16*30</f>
        <v>480</v>
      </c>
      <c r="B234" s="1">
        <f t="shared" si="12"/>
        <v>49</v>
      </c>
      <c r="C234" s="31" t="s">
        <v>15</v>
      </c>
      <c r="D234" s="58">
        <v>44510</v>
      </c>
      <c r="E234" s="10">
        <v>137660</v>
      </c>
      <c r="F234" s="10"/>
      <c r="G234" s="10"/>
      <c r="H234" s="10"/>
      <c r="I234" s="10"/>
      <c r="J234" s="10"/>
      <c r="K234" s="10">
        <v>83110</v>
      </c>
      <c r="L234" s="10">
        <v>30100</v>
      </c>
      <c r="M234" s="10">
        <v>16470</v>
      </c>
      <c r="N234" s="10"/>
      <c r="O234" s="10"/>
      <c r="P234" s="10"/>
      <c r="Q234" s="10">
        <v>52</v>
      </c>
      <c r="R234" s="10">
        <v>93</v>
      </c>
      <c r="S234" s="10">
        <v>57020</v>
      </c>
      <c r="T234" s="10">
        <v>58011</v>
      </c>
      <c r="U234" s="10">
        <v>3958</v>
      </c>
      <c r="V234" s="10">
        <v>10017</v>
      </c>
      <c r="W234" s="10">
        <v>1340</v>
      </c>
      <c r="X234" s="10">
        <v>119082</v>
      </c>
      <c r="Y234" s="10">
        <v>130439</v>
      </c>
      <c r="Z234" s="10">
        <v>63.67</v>
      </c>
      <c r="AA234" s="10"/>
      <c r="AB234" s="10"/>
      <c r="AC234" s="10"/>
      <c r="AD234" s="10"/>
      <c r="AE234" s="13">
        <v>94.75446752869388</v>
      </c>
      <c r="AF234" s="13">
        <v>1.9831304759227895</v>
      </c>
    </row>
    <row r="235" spans="1:32" x14ac:dyDescent="0.2">
      <c r="A235" s="1">
        <v>597</v>
      </c>
      <c r="B235" s="1">
        <f t="shared" si="12"/>
        <v>49</v>
      </c>
      <c r="C235" s="31" t="s">
        <v>15</v>
      </c>
      <c r="D235" s="58">
        <v>44511</v>
      </c>
      <c r="E235" s="10">
        <v>137608</v>
      </c>
      <c r="F235" s="10"/>
      <c r="G235" s="10"/>
      <c r="H235" s="10"/>
      <c r="I235" s="10"/>
      <c r="J235" s="10"/>
      <c r="K235" s="10">
        <v>82455</v>
      </c>
      <c r="L235" s="10">
        <v>16060</v>
      </c>
      <c r="M235" s="10">
        <v>16715</v>
      </c>
      <c r="N235" s="10"/>
      <c r="O235" s="10"/>
      <c r="P235" s="10"/>
      <c r="Q235" s="10">
        <v>57</v>
      </c>
      <c r="R235" s="10">
        <v>78</v>
      </c>
      <c r="S235" s="10">
        <v>55222</v>
      </c>
      <c r="T235" s="10">
        <v>57485</v>
      </c>
      <c r="U235" s="10">
        <v>2430</v>
      </c>
      <c r="V235" s="10">
        <v>6154</v>
      </c>
      <c r="W235" s="10">
        <v>1940</v>
      </c>
      <c r="X235" s="10">
        <v>115215</v>
      </c>
      <c r="Y235" s="10">
        <v>123309</v>
      </c>
      <c r="Z235" s="10">
        <v>63.72</v>
      </c>
      <c r="AA235" s="10"/>
      <c r="AB235" s="10"/>
      <c r="AC235" s="10"/>
      <c r="AD235" s="10"/>
      <c r="AE235" s="13">
        <v>89.608889018080333</v>
      </c>
      <c r="AF235" s="13">
        <v>2.127334768044046</v>
      </c>
    </row>
    <row r="236" spans="1:32" x14ac:dyDescent="0.2">
      <c r="A236" s="1">
        <f>16*30</f>
        <v>480</v>
      </c>
      <c r="B236" s="1">
        <f t="shared" si="12"/>
        <v>49</v>
      </c>
      <c r="C236" s="31" t="s">
        <v>15</v>
      </c>
      <c r="D236" s="58">
        <v>44512</v>
      </c>
      <c r="E236" s="10">
        <v>137551</v>
      </c>
      <c r="F236" s="10"/>
      <c r="G236" s="10"/>
      <c r="H236" s="10"/>
      <c r="I236" s="10"/>
      <c r="J236" s="10"/>
      <c r="K236" s="10">
        <v>65755</v>
      </c>
      <c r="L236" s="10"/>
      <c r="M236" s="10">
        <v>16700</v>
      </c>
      <c r="N236" s="10"/>
      <c r="O236" s="10"/>
      <c r="P236" s="10"/>
      <c r="Q236" s="10">
        <v>41</v>
      </c>
      <c r="R236" s="10">
        <v>66</v>
      </c>
      <c r="S236" s="10">
        <v>56112</v>
      </c>
      <c r="T236" s="10">
        <v>58086</v>
      </c>
      <c r="U236" s="10">
        <v>2514</v>
      </c>
      <c r="V236" s="10">
        <v>9294</v>
      </c>
      <c r="W236" s="10">
        <v>1309</v>
      </c>
      <c r="X236" s="10">
        <v>116778</v>
      </c>
      <c r="Y236" s="10">
        <v>127381</v>
      </c>
      <c r="Z236" s="10">
        <v>63.73</v>
      </c>
      <c r="AA236" s="10"/>
      <c r="AB236" s="10"/>
      <c r="AC236" s="10"/>
      <c r="AD236" s="10"/>
      <c r="AE236" s="13">
        <v>92.606378724982008</v>
      </c>
      <c r="AF236" s="13">
        <v>2.0571591829270699</v>
      </c>
    </row>
    <row r="237" spans="1:32" x14ac:dyDescent="0.2">
      <c r="A237" s="1">
        <v>598</v>
      </c>
      <c r="B237" s="1">
        <f t="shared" si="12"/>
        <v>49</v>
      </c>
      <c r="C237" s="31" t="s">
        <v>15</v>
      </c>
      <c r="D237" s="58">
        <v>44513</v>
      </c>
      <c r="E237" s="10">
        <v>137510</v>
      </c>
      <c r="F237" s="10"/>
      <c r="G237" s="10"/>
      <c r="H237" s="10"/>
      <c r="I237" s="10"/>
      <c r="J237" s="10"/>
      <c r="K237" s="10">
        <v>49075</v>
      </c>
      <c r="L237" s="10"/>
      <c r="M237" s="10">
        <v>16680</v>
      </c>
      <c r="N237" s="10"/>
      <c r="O237" s="10"/>
      <c r="P237" s="10"/>
      <c r="Q237" s="10">
        <v>43</v>
      </c>
      <c r="R237" s="10">
        <v>97</v>
      </c>
      <c r="S237" s="10">
        <v>53876</v>
      </c>
      <c r="T237" s="10">
        <v>56880</v>
      </c>
      <c r="U237" s="10">
        <v>2418</v>
      </c>
      <c r="V237" s="10">
        <v>12685</v>
      </c>
      <c r="W237" s="10">
        <v>1023</v>
      </c>
      <c r="X237" s="10">
        <v>113271</v>
      </c>
      <c r="Y237" s="10">
        <v>126979</v>
      </c>
      <c r="Z237" s="10">
        <v>63.81</v>
      </c>
      <c r="AA237" s="10"/>
      <c r="AB237" s="10"/>
      <c r="AC237" s="10"/>
      <c r="AD237" s="10"/>
      <c r="AE237" s="13">
        <v>92.34164788015417</v>
      </c>
      <c r="AF237" s="13">
        <v>2.05861626190661</v>
      </c>
    </row>
    <row r="238" spans="1:32" x14ac:dyDescent="0.2">
      <c r="A238" s="1">
        <f>16*30</f>
        <v>480</v>
      </c>
      <c r="B238" s="1">
        <f t="shared" si="12"/>
        <v>49</v>
      </c>
      <c r="C238" s="31" t="s">
        <v>15</v>
      </c>
      <c r="D238" s="58">
        <v>44514</v>
      </c>
      <c r="E238" s="10">
        <v>137467</v>
      </c>
      <c r="F238" s="10"/>
      <c r="G238" s="10"/>
      <c r="H238" s="10"/>
      <c r="I238" s="10"/>
      <c r="J238" s="10"/>
      <c r="K238" s="10">
        <v>32525</v>
      </c>
      <c r="L238" s="10"/>
      <c r="M238" s="10">
        <v>16550</v>
      </c>
      <c r="N238" s="10"/>
      <c r="O238" s="10"/>
      <c r="P238" s="10"/>
      <c r="Q238" s="10">
        <v>40</v>
      </c>
      <c r="R238" s="10">
        <v>86</v>
      </c>
      <c r="S238" s="10">
        <v>51454</v>
      </c>
      <c r="T238" s="10">
        <v>56080</v>
      </c>
      <c r="U238" s="10">
        <v>2470</v>
      </c>
      <c r="V238" s="10">
        <v>8462</v>
      </c>
      <c r="W238" s="10">
        <v>1320</v>
      </c>
      <c r="X238" s="10">
        <v>110090</v>
      </c>
      <c r="Y238" s="10">
        <v>119872</v>
      </c>
      <c r="Z238" s="10">
        <v>63.75</v>
      </c>
      <c r="AA238" s="10"/>
      <c r="AB238" s="10"/>
      <c r="AC238" s="10"/>
      <c r="AD238" s="10"/>
      <c r="AE238" s="13">
        <v>87.200564499116155</v>
      </c>
      <c r="AF238" s="13">
        <v>2.1657087821781142</v>
      </c>
    </row>
    <row r="239" spans="1:32" x14ac:dyDescent="0.2">
      <c r="A239" s="1">
        <v>599</v>
      </c>
      <c r="B239" s="1">
        <f t="shared" si="12"/>
        <v>49</v>
      </c>
      <c r="C239" s="31" t="s">
        <v>15</v>
      </c>
      <c r="D239" s="58">
        <v>44515</v>
      </c>
      <c r="E239" s="10">
        <v>137427</v>
      </c>
      <c r="F239" s="10"/>
      <c r="G239" s="10"/>
      <c r="H239" s="10"/>
      <c r="I239" s="10"/>
      <c r="J239" s="10"/>
      <c r="K239" s="10">
        <v>40080</v>
      </c>
      <c r="L239" s="10">
        <v>24050</v>
      </c>
      <c r="M239" s="10">
        <v>16495</v>
      </c>
      <c r="N239" s="10"/>
      <c r="O239" s="10"/>
      <c r="P239" s="10"/>
      <c r="Q239" s="10">
        <v>42</v>
      </c>
      <c r="R239" s="10">
        <v>99</v>
      </c>
      <c r="S239" s="10">
        <v>60794</v>
      </c>
      <c r="T239" s="10">
        <v>63649</v>
      </c>
      <c r="U239" s="10">
        <v>2806</v>
      </c>
      <c r="V239" s="10">
        <v>5193</v>
      </c>
      <c r="W239" s="10">
        <v>1523</v>
      </c>
      <c r="X239" s="10">
        <v>127348</v>
      </c>
      <c r="Y239" s="10">
        <v>134064</v>
      </c>
      <c r="Z239" s="10">
        <v>63.86</v>
      </c>
      <c r="AA239" s="10"/>
      <c r="AB239" s="10"/>
      <c r="AC239" s="10"/>
      <c r="AD239" s="10"/>
      <c r="AE239" s="13">
        <v>97.552882621318957</v>
      </c>
      <c r="AF239" s="13">
        <v>1.9266872907590742</v>
      </c>
    </row>
    <row r="240" spans="1:32" x14ac:dyDescent="0.2">
      <c r="A240" s="1">
        <f>16*30</f>
        <v>480</v>
      </c>
      <c r="B240" s="1">
        <f t="shared" si="12"/>
        <v>50</v>
      </c>
      <c r="C240" s="31" t="s">
        <v>15</v>
      </c>
      <c r="D240" s="58">
        <v>44516</v>
      </c>
      <c r="E240" s="10">
        <v>137385</v>
      </c>
      <c r="F240" s="10"/>
      <c r="G240" s="10"/>
      <c r="H240" s="10"/>
      <c r="I240" s="10"/>
      <c r="J240" s="10"/>
      <c r="K240" s="10">
        <v>55705</v>
      </c>
      <c r="L240" s="10">
        <v>32075</v>
      </c>
      <c r="M240" s="10">
        <v>16450</v>
      </c>
      <c r="N240" s="10"/>
      <c r="O240" s="10"/>
      <c r="P240" s="10"/>
      <c r="Q240" s="10">
        <v>31</v>
      </c>
      <c r="R240" s="10">
        <v>98</v>
      </c>
      <c r="S240" s="10">
        <v>53658</v>
      </c>
      <c r="T240" s="10">
        <v>58623</v>
      </c>
      <c r="U240" s="10">
        <v>2558</v>
      </c>
      <c r="V240" s="10">
        <v>7823</v>
      </c>
      <c r="W240" s="10">
        <v>1365</v>
      </c>
      <c r="X240" s="10">
        <v>114937</v>
      </c>
      <c r="Y240" s="10">
        <v>124125</v>
      </c>
      <c r="Z240" s="10">
        <v>63.88</v>
      </c>
      <c r="AA240" s="10"/>
      <c r="AB240" s="10"/>
      <c r="AC240" s="10"/>
      <c r="AD240" s="10"/>
      <c r="AE240" s="13">
        <v>90.348291298176648</v>
      </c>
      <c r="AF240" s="13">
        <v>2.0746351574358015</v>
      </c>
    </row>
    <row r="241" spans="1:32" x14ac:dyDescent="0.2">
      <c r="A241" s="1">
        <v>600</v>
      </c>
      <c r="B241" s="1">
        <f t="shared" si="12"/>
        <v>50</v>
      </c>
      <c r="C241" s="31" t="s">
        <v>15</v>
      </c>
      <c r="D241" s="58">
        <v>44517</v>
      </c>
      <c r="E241" s="10">
        <v>137354</v>
      </c>
      <c r="F241" s="10"/>
      <c r="G241" s="10"/>
      <c r="H241" s="10"/>
      <c r="I241" s="10"/>
      <c r="J241" s="10"/>
      <c r="K241" s="10">
        <v>63290</v>
      </c>
      <c r="L241" s="10">
        <v>24055</v>
      </c>
      <c r="M241" s="10">
        <v>16470</v>
      </c>
      <c r="N241" s="10"/>
      <c r="O241" s="10"/>
      <c r="P241" s="10"/>
      <c r="Q241" s="10">
        <v>47</v>
      </c>
      <c r="R241" s="10">
        <v>77</v>
      </c>
      <c r="S241" s="10">
        <v>56534</v>
      </c>
      <c r="T241" s="10">
        <v>61912</v>
      </c>
      <c r="U241" s="10">
        <v>2401</v>
      </c>
      <c r="V241" s="10">
        <v>12376</v>
      </c>
      <c r="W241" s="10">
        <v>2889</v>
      </c>
      <c r="X241" s="10">
        <v>120924</v>
      </c>
      <c r="Y241" s="10">
        <v>136189</v>
      </c>
      <c r="Z241" s="10">
        <v>63.79</v>
      </c>
      <c r="AA241" s="10"/>
      <c r="AB241" s="10"/>
      <c r="AC241" s="10"/>
      <c r="AD241" s="10"/>
      <c r="AE241" s="13">
        <v>99.151826666860813</v>
      </c>
      <c r="AF241" s="13">
        <v>1.8958281433790904</v>
      </c>
    </row>
    <row r="242" spans="1:32" x14ac:dyDescent="0.2">
      <c r="A242" s="1">
        <f>16*30</f>
        <v>480</v>
      </c>
      <c r="B242" s="1">
        <f t="shared" si="12"/>
        <v>50</v>
      </c>
      <c r="C242" s="31" t="s">
        <v>15</v>
      </c>
      <c r="D242" s="58">
        <v>44518</v>
      </c>
      <c r="E242" s="10">
        <v>137307</v>
      </c>
      <c r="F242" s="10"/>
      <c r="G242" s="10"/>
      <c r="H242" s="10"/>
      <c r="I242" s="10"/>
      <c r="J242" s="10"/>
      <c r="K242" s="10">
        <v>63015</v>
      </c>
      <c r="L242" s="10">
        <v>16054</v>
      </c>
      <c r="M242" s="10">
        <v>16329</v>
      </c>
      <c r="N242" s="10"/>
      <c r="O242" s="10"/>
      <c r="P242" s="10"/>
      <c r="Q242" s="10">
        <v>35</v>
      </c>
      <c r="R242" s="10">
        <v>59</v>
      </c>
      <c r="S242" s="10">
        <v>44373</v>
      </c>
      <c r="T242" s="10">
        <v>53260</v>
      </c>
      <c r="U242" s="10">
        <v>2535</v>
      </c>
      <c r="V242" s="10">
        <v>17931</v>
      </c>
      <c r="W242" s="10">
        <v>1127</v>
      </c>
      <c r="X242" s="10">
        <v>100227</v>
      </c>
      <c r="Y242" s="10">
        <v>119285</v>
      </c>
      <c r="Z242" s="10">
        <v>64.05</v>
      </c>
      <c r="AA242" s="10"/>
      <c r="AB242" s="10"/>
      <c r="AC242" s="10"/>
      <c r="AD242" s="10"/>
      <c r="AE242" s="13">
        <v>86.874667715411448</v>
      </c>
      <c r="AF242" s="13">
        <v>2.137246527146182</v>
      </c>
    </row>
    <row r="243" spans="1:32" x14ac:dyDescent="0.2">
      <c r="A243" s="1">
        <v>601</v>
      </c>
      <c r="B243" s="1">
        <f t="shared" si="12"/>
        <v>50</v>
      </c>
      <c r="C243" s="31" t="s">
        <v>15</v>
      </c>
      <c r="D243" s="58">
        <v>44519</v>
      </c>
      <c r="E243" s="10">
        <v>137272</v>
      </c>
      <c r="F243" s="10"/>
      <c r="G243" s="10"/>
      <c r="H243" s="10"/>
      <c r="I243" s="10"/>
      <c r="J243" s="10"/>
      <c r="K243" s="10">
        <v>75995</v>
      </c>
      <c r="L243" s="10">
        <v>29066</v>
      </c>
      <c r="M243" s="10">
        <v>16086</v>
      </c>
      <c r="N243" s="10"/>
      <c r="O243" s="10"/>
      <c r="P243" s="10"/>
      <c r="Q243" s="10">
        <v>56</v>
      </c>
      <c r="R243" s="10">
        <v>55</v>
      </c>
      <c r="S243" s="10">
        <v>45930</v>
      </c>
      <c r="T243" s="10">
        <v>57264</v>
      </c>
      <c r="U243" s="10">
        <v>2959</v>
      </c>
      <c r="V243" s="10">
        <v>9667</v>
      </c>
      <c r="W243" s="10">
        <v>3063</v>
      </c>
      <c r="X243" s="10">
        <v>106208</v>
      </c>
      <c r="Y243" s="10">
        <v>118938</v>
      </c>
      <c r="Z243" s="10">
        <v>64.17</v>
      </c>
      <c r="AA243" s="10">
        <v>1975</v>
      </c>
      <c r="AB243" s="10"/>
      <c r="AC243" s="10"/>
      <c r="AD243" s="10"/>
      <c r="AE243" s="13">
        <v>86.644035200186494</v>
      </c>
      <c r="AF243" s="13">
        <v>2.1076349599204636</v>
      </c>
    </row>
    <row r="244" spans="1:32" x14ac:dyDescent="0.2">
      <c r="A244" s="1">
        <f>16*30</f>
        <v>480</v>
      </c>
      <c r="B244" s="1">
        <f t="shared" si="12"/>
        <v>50</v>
      </c>
      <c r="C244" s="31" t="s">
        <v>15</v>
      </c>
      <c r="D244" s="58">
        <v>44520</v>
      </c>
      <c r="E244" s="10">
        <v>137216</v>
      </c>
      <c r="F244" s="10"/>
      <c r="G244" s="10"/>
      <c r="H244" s="10"/>
      <c r="I244" s="10"/>
      <c r="J244" s="10"/>
      <c r="K244" s="10">
        <v>75595</v>
      </c>
      <c r="L244" s="10">
        <v>16072</v>
      </c>
      <c r="M244" s="10">
        <v>16472</v>
      </c>
      <c r="N244" s="10"/>
      <c r="O244" s="10"/>
      <c r="P244" s="10"/>
      <c r="Q244" s="10">
        <v>41</v>
      </c>
      <c r="R244" s="10">
        <v>83</v>
      </c>
      <c r="S244" s="10">
        <v>51677</v>
      </c>
      <c r="T244" s="10">
        <v>62042</v>
      </c>
      <c r="U244" s="10">
        <v>3099</v>
      </c>
      <c r="V244" s="10">
        <v>11110</v>
      </c>
      <c r="W244" s="10">
        <v>1444</v>
      </c>
      <c r="X244" s="10">
        <v>116901</v>
      </c>
      <c r="Y244" s="10">
        <v>129455</v>
      </c>
      <c r="Z244" s="10">
        <v>64</v>
      </c>
      <c r="AA244" s="10"/>
      <c r="AB244" s="10"/>
      <c r="AC244" s="10"/>
      <c r="AD244" s="10"/>
      <c r="AE244" s="13">
        <v>94.343954057835816</v>
      </c>
      <c r="AF244" s="13">
        <v>1.988142597813912</v>
      </c>
    </row>
    <row r="245" spans="1:32" x14ac:dyDescent="0.2">
      <c r="A245" s="1">
        <v>602</v>
      </c>
      <c r="B245" s="1">
        <f t="shared" si="12"/>
        <v>50</v>
      </c>
      <c r="C245" s="31" t="s">
        <v>15</v>
      </c>
      <c r="D245" s="58">
        <v>44521</v>
      </c>
      <c r="E245" s="10">
        <v>137175</v>
      </c>
      <c r="F245" s="10"/>
      <c r="G245" s="10"/>
      <c r="H245" s="10"/>
      <c r="I245" s="10"/>
      <c r="J245" s="10"/>
      <c r="K245" s="10">
        <v>58985</v>
      </c>
      <c r="L245" s="10"/>
      <c r="M245" s="10">
        <v>16610</v>
      </c>
      <c r="N245" s="10"/>
      <c r="O245" s="10"/>
      <c r="P245" s="10"/>
      <c r="Q245" s="10">
        <v>32</v>
      </c>
      <c r="R245" s="10">
        <v>73</v>
      </c>
      <c r="S245" s="10">
        <v>51190</v>
      </c>
      <c r="T245" s="10">
        <v>62417</v>
      </c>
      <c r="U245" s="10">
        <v>3196</v>
      </c>
      <c r="V245" s="10">
        <v>6499</v>
      </c>
      <c r="W245" s="10">
        <v>1345</v>
      </c>
      <c r="X245" s="10">
        <v>116876</v>
      </c>
      <c r="Y245" s="10">
        <v>124720</v>
      </c>
      <c r="Z245" s="10">
        <v>64.2</v>
      </c>
      <c r="AA245" s="10"/>
      <c r="AB245" s="10"/>
      <c r="AC245" s="10"/>
      <c r="AD245" s="10"/>
      <c r="AE245" s="13">
        <v>90.920357207946054</v>
      </c>
      <c r="AF245" s="13">
        <v>2.0744286516438568</v>
      </c>
    </row>
    <row r="246" spans="1:32" x14ac:dyDescent="0.2">
      <c r="A246" s="1">
        <f>16*30</f>
        <v>480</v>
      </c>
      <c r="B246" s="1">
        <f t="shared" si="12"/>
        <v>50</v>
      </c>
      <c r="C246" s="31" t="s">
        <v>15</v>
      </c>
      <c r="D246" s="58">
        <v>44522</v>
      </c>
      <c r="E246" s="10">
        <v>137143</v>
      </c>
      <c r="F246" s="10"/>
      <c r="G246" s="10"/>
      <c r="H246" s="10"/>
      <c r="I246" s="10"/>
      <c r="J246" s="10"/>
      <c r="K246" s="10">
        <v>66005</v>
      </c>
      <c r="L246" s="10">
        <v>24102</v>
      </c>
      <c r="M246" s="10">
        <v>17082</v>
      </c>
      <c r="N246" s="10"/>
      <c r="O246" s="10"/>
      <c r="P246" s="10"/>
      <c r="Q246" s="10">
        <v>37</v>
      </c>
      <c r="R246" s="10">
        <v>84</v>
      </c>
      <c r="S246" s="10">
        <v>39130</v>
      </c>
      <c r="T246" s="10">
        <v>76184</v>
      </c>
      <c r="U246" s="10">
        <v>3221</v>
      </c>
      <c r="V246" s="10">
        <v>8318</v>
      </c>
      <c r="W246" s="10">
        <v>2234</v>
      </c>
      <c r="X246" s="10">
        <v>118619</v>
      </c>
      <c r="Y246" s="10">
        <v>129171</v>
      </c>
      <c r="Z246" s="10">
        <v>64.28</v>
      </c>
      <c r="AA246" s="10"/>
      <c r="AB246" s="10"/>
      <c r="AC246" s="10"/>
      <c r="AD246" s="10"/>
      <c r="AE246" s="13">
        <v>94.187089388448555</v>
      </c>
      <c r="AF246" s="13">
        <v>2.0573009549764127</v>
      </c>
    </row>
    <row r="247" spans="1:32" x14ac:dyDescent="0.2">
      <c r="A247" s="1">
        <v>603</v>
      </c>
      <c r="B247" s="1">
        <f t="shared" si="12"/>
        <v>51</v>
      </c>
      <c r="C247" s="31" t="s">
        <v>15</v>
      </c>
      <c r="D247" s="58">
        <v>44523</v>
      </c>
      <c r="E247" s="10">
        <v>137106</v>
      </c>
      <c r="F247" s="10"/>
      <c r="G247" s="10"/>
      <c r="H247" s="10"/>
      <c r="I247" s="10"/>
      <c r="J247" s="10"/>
      <c r="K247" s="10">
        <v>71555</v>
      </c>
      <c r="L247" s="10">
        <v>23087</v>
      </c>
      <c r="M247" s="10">
        <v>17537</v>
      </c>
      <c r="N247" s="10">
        <v>18000</v>
      </c>
      <c r="O247" s="10">
        <v>8000</v>
      </c>
      <c r="P247" s="10">
        <v>26000</v>
      </c>
      <c r="Q247" s="10">
        <v>34</v>
      </c>
      <c r="R247" s="10">
        <v>62</v>
      </c>
      <c r="S247" s="10">
        <v>35572</v>
      </c>
      <c r="T247" s="10">
        <v>76235</v>
      </c>
      <c r="U247" s="10">
        <v>3238</v>
      </c>
      <c r="V247" s="10">
        <v>4482</v>
      </c>
      <c r="W247" s="10">
        <v>828</v>
      </c>
      <c r="X247" s="10">
        <v>115107</v>
      </c>
      <c r="Y247" s="10">
        <v>120417</v>
      </c>
      <c r="Z247" s="10">
        <v>64.349999999999994</v>
      </c>
      <c r="AA247" s="10"/>
      <c r="AB247" s="10"/>
      <c r="AC247" s="10"/>
      <c r="AD247" s="10"/>
      <c r="AE247" s="13">
        <v>87.827666185287299</v>
      </c>
      <c r="AF247" s="13">
        <v>2.2631792232430019</v>
      </c>
    </row>
    <row r="248" spans="1:32" x14ac:dyDescent="0.2">
      <c r="A248" s="1">
        <f>16*30</f>
        <v>480</v>
      </c>
      <c r="B248" s="1">
        <f t="shared" si="12"/>
        <v>51</v>
      </c>
      <c r="C248" s="31" t="s">
        <v>15</v>
      </c>
      <c r="D248" s="58">
        <v>44524</v>
      </c>
      <c r="E248" s="10">
        <v>137072</v>
      </c>
      <c r="F248" s="10"/>
      <c r="G248" s="10"/>
      <c r="H248" s="10"/>
      <c r="I248" s="10"/>
      <c r="J248" s="10"/>
      <c r="K248" s="10">
        <v>78395</v>
      </c>
      <c r="L248" s="10">
        <v>24076</v>
      </c>
      <c r="M248" s="10">
        <v>17236</v>
      </c>
      <c r="N248" s="10">
        <v>18000</v>
      </c>
      <c r="O248" s="10">
        <v>8000</v>
      </c>
      <c r="P248" s="10">
        <v>26000</v>
      </c>
      <c r="Q248" s="10">
        <v>46</v>
      </c>
      <c r="R248" s="10">
        <v>70</v>
      </c>
      <c r="S248" s="10">
        <v>43156</v>
      </c>
      <c r="T248" s="10">
        <v>74469</v>
      </c>
      <c r="U248" s="10">
        <v>3452</v>
      </c>
      <c r="V248" s="10">
        <v>6985</v>
      </c>
      <c r="W248" s="10">
        <v>1439</v>
      </c>
      <c r="X248" s="10">
        <v>121147</v>
      </c>
      <c r="Y248" s="10">
        <v>129571</v>
      </c>
      <c r="Z248" s="10">
        <v>64.5</v>
      </c>
      <c r="AA248" s="10"/>
      <c r="AB248" s="10"/>
      <c r="AC248" s="10"/>
      <c r="AD248" s="10"/>
      <c r="AE248" s="13">
        <v>94.527693474962064</v>
      </c>
      <c r="AF248" s="13">
        <v>2.0623812905785277</v>
      </c>
    </row>
    <row r="249" spans="1:32" x14ac:dyDescent="0.2">
      <c r="A249" s="1">
        <v>604</v>
      </c>
      <c r="B249" s="1">
        <f t="shared" si="12"/>
        <v>51</v>
      </c>
      <c r="C249" s="31" t="s">
        <v>15</v>
      </c>
      <c r="D249" s="58">
        <v>44525</v>
      </c>
      <c r="E249" s="10">
        <v>137026</v>
      </c>
      <c r="F249" s="10"/>
      <c r="G249" s="10"/>
      <c r="H249" s="10"/>
      <c r="I249" s="10"/>
      <c r="J249" s="10"/>
      <c r="K249" s="10">
        <v>86000</v>
      </c>
      <c r="L249" s="10">
        <v>24038</v>
      </c>
      <c r="M249" s="10">
        <v>16433</v>
      </c>
      <c r="N249" s="10">
        <v>19000</v>
      </c>
      <c r="O249" s="10">
        <v>8000</v>
      </c>
      <c r="P249" s="10">
        <v>27000</v>
      </c>
      <c r="Q249" s="10">
        <v>32</v>
      </c>
      <c r="R249" s="10">
        <v>75</v>
      </c>
      <c r="S249" s="10">
        <v>40880</v>
      </c>
      <c r="T249" s="10">
        <v>70918</v>
      </c>
      <c r="U249" s="10">
        <v>3436</v>
      </c>
      <c r="V249" s="10">
        <v>8269</v>
      </c>
      <c r="W249" s="10">
        <v>1734</v>
      </c>
      <c r="X249" s="10">
        <v>115309</v>
      </c>
      <c r="Y249" s="10">
        <v>125312</v>
      </c>
      <c r="Z249" s="10">
        <v>64.349999999999994</v>
      </c>
      <c r="AA249" s="10">
        <v>1981</v>
      </c>
      <c r="AB249" s="10"/>
      <c r="AC249" s="10"/>
      <c r="AD249" s="10"/>
      <c r="AE249" s="13">
        <v>91.451257425598058</v>
      </c>
      <c r="AF249" s="13">
        <v>2.037866089193975</v>
      </c>
    </row>
    <row r="250" spans="1:32" x14ac:dyDescent="0.2">
      <c r="A250" s="1">
        <f>16*30</f>
        <v>480</v>
      </c>
      <c r="B250" s="1">
        <f t="shared" si="12"/>
        <v>51</v>
      </c>
      <c r="C250" s="31" t="s">
        <v>15</v>
      </c>
      <c r="D250" s="58">
        <v>44526</v>
      </c>
      <c r="E250" s="10">
        <v>136994</v>
      </c>
      <c r="F250" s="10"/>
      <c r="G250" s="10"/>
      <c r="H250" s="10"/>
      <c r="I250" s="10"/>
      <c r="J250" s="10"/>
      <c r="K250" s="10">
        <v>97990</v>
      </c>
      <c r="L250" s="10">
        <v>28931</v>
      </c>
      <c r="M250" s="10">
        <v>16941</v>
      </c>
      <c r="N250" s="10">
        <v>18000</v>
      </c>
      <c r="O250" s="10">
        <v>8000</v>
      </c>
      <c r="P250" s="10">
        <v>26000</v>
      </c>
      <c r="Q250" s="10">
        <v>32</v>
      </c>
      <c r="R250" s="10">
        <v>75</v>
      </c>
      <c r="S250" s="10">
        <v>38670</v>
      </c>
      <c r="T250" s="10">
        <v>65780</v>
      </c>
      <c r="U250" s="10">
        <v>3056</v>
      </c>
      <c r="V250" s="10">
        <v>10603</v>
      </c>
      <c r="W250" s="10">
        <v>2676</v>
      </c>
      <c r="X250" s="10">
        <v>107581</v>
      </c>
      <c r="Y250" s="10">
        <v>120860</v>
      </c>
      <c r="Z250" s="10">
        <v>64.400000000000006</v>
      </c>
      <c r="AA250" s="10"/>
      <c r="AB250" s="10"/>
      <c r="AC250" s="10"/>
      <c r="AD250" s="10"/>
      <c r="AE250" s="13">
        <v>88.222841876286552</v>
      </c>
      <c r="AF250" s="13">
        <v>2.1765597071916276</v>
      </c>
    </row>
    <row r="251" spans="1:32" x14ac:dyDescent="0.2">
      <c r="A251" s="1">
        <v>605</v>
      </c>
      <c r="B251" s="1">
        <f t="shared" si="12"/>
        <v>51</v>
      </c>
      <c r="C251" s="31" t="s">
        <v>15</v>
      </c>
      <c r="D251" s="58">
        <v>44527</v>
      </c>
      <c r="E251" s="10">
        <v>136962</v>
      </c>
      <c r="F251" s="10"/>
      <c r="G251" s="10"/>
      <c r="H251" s="10"/>
      <c r="I251" s="10"/>
      <c r="J251" s="10"/>
      <c r="K251" s="10">
        <v>81545</v>
      </c>
      <c r="L251" s="10"/>
      <c r="M251" s="10">
        <v>16445</v>
      </c>
      <c r="N251" s="10">
        <v>18000</v>
      </c>
      <c r="O251" s="10">
        <v>8000</v>
      </c>
      <c r="P251" s="10">
        <v>26000</v>
      </c>
      <c r="Q251" s="10">
        <v>26</v>
      </c>
      <c r="R251" s="10">
        <v>71</v>
      </c>
      <c r="S251" s="10">
        <v>39974</v>
      </c>
      <c r="T251" s="10">
        <v>66266</v>
      </c>
      <c r="U251" s="10">
        <v>2903</v>
      </c>
      <c r="V251" s="10">
        <v>8331</v>
      </c>
      <c r="W251" s="10">
        <v>1849</v>
      </c>
      <c r="X251" s="10">
        <v>109214</v>
      </c>
      <c r="Y251" s="10">
        <v>119394</v>
      </c>
      <c r="Z251" s="10">
        <v>64.3</v>
      </c>
      <c r="AA251" s="10"/>
      <c r="AB251" s="10"/>
      <c r="AC251" s="10"/>
      <c r="AD251" s="10"/>
      <c r="AE251" s="13">
        <v>87.173084505191227</v>
      </c>
      <c r="AF251" s="13">
        <v>2.1421032616996811</v>
      </c>
    </row>
    <row r="252" spans="1:32" x14ac:dyDescent="0.2">
      <c r="A252" s="1">
        <f>16*30</f>
        <v>480</v>
      </c>
      <c r="B252" s="1">
        <f t="shared" si="12"/>
        <v>51</v>
      </c>
      <c r="C252" s="31" t="s">
        <v>15</v>
      </c>
      <c r="D252" s="58">
        <v>44528</v>
      </c>
      <c r="E252" s="10">
        <v>136936</v>
      </c>
      <c r="F252" s="10"/>
      <c r="G252" s="10"/>
      <c r="H252" s="10"/>
      <c r="I252" s="10"/>
      <c r="J252" s="10"/>
      <c r="K252" s="10">
        <v>65105</v>
      </c>
      <c r="L252" s="10"/>
      <c r="M252" s="10">
        <v>16440</v>
      </c>
      <c r="N252" s="10"/>
      <c r="O252" s="10"/>
      <c r="P252" s="10"/>
      <c r="Q252" s="10">
        <v>27</v>
      </c>
      <c r="R252" s="10">
        <v>92</v>
      </c>
      <c r="S252" s="10">
        <v>44142</v>
      </c>
      <c r="T252" s="10">
        <v>69667</v>
      </c>
      <c r="U252" s="10">
        <v>2716</v>
      </c>
      <c r="V252" s="10">
        <v>10211</v>
      </c>
      <c r="W252" s="10">
        <v>2135</v>
      </c>
      <c r="X252" s="10">
        <v>116617</v>
      </c>
      <c r="Y252" s="10">
        <v>128963</v>
      </c>
      <c r="Z252" s="10">
        <v>64.3</v>
      </c>
      <c r="AA252" s="10"/>
      <c r="AB252" s="10"/>
      <c r="AC252" s="10"/>
      <c r="AD252" s="10"/>
      <c r="AE252" s="13">
        <v>94.177572004440037</v>
      </c>
      <c r="AF252" s="13">
        <v>1.9825571390996219</v>
      </c>
    </row>
    <row r="253" spans="1:32" x14ac:dyDescent="0.2">
      <c r="A253" s="1">
        <v>606</v>
      </c>
      <c r="B253" s="1">
        <f t="shared" si="12"/>
        <v>51</v>
      </c>
      <c r="C253" s="31" t="s">
        <v>15</v>
      </c>
      <c r="D253" s="58">
        <v>44529</v>
      </c>
      <c r="E253" s="10">
        <v>136909</v>
      </c>
      <c r="F253" s="10"/>
      <c r="G253" s="10"/>
      <c r="H253" s="10"/>
      <c r="I253" s="10"/>
      <c r="J253" s="10"/>
      <c r="K253" s="10">
        <v>72115</v>
      </c>
      <c r="L253" s="10">
        <v>24133</v>
      </c>
      <c r="M253" s="10">
        <v>17123</v>
      </c>
      <c r="N253" s="10"/>
      <c r="O253" s="10"/>
      <c r="P253" s="10"/>
      <c r="Q253" s="10">
        <v>41</v>
      </c>
      <c r="R253" s="10">
        <v>101</v>
      </c>
      <c r="S253" s="10">
        <v>47679</v>
      </c>
      <c r="T253" s="10">
        <v>77130</v>
      </c>
      <c r="U253" s="10">
        <v>2887</v>
      </c>
      <c r="V253" s="10">
        <v>10889</v>
      </c>
      <c r="W253" s="10">
        <v>1538</v>
      </c>
      <c r="X253" s="10">
        <v>127797</v>
      </c>
      <c r="Y253" s="10">
        <v>140224</v>
      </c>
      <c r="Z253" s="10">
        <v>64.150000000000006</v>
      </c>
      <c r="AA253" s="10"/>
      <c r="AB253" s="10"/>
      <c r="AC253" s="10"/>
      <c r="AD253" s="10"/>
      <c r="AE253" s="13">
        <v>102.42131634881564</v>
      </c>
      <c r="AF253" s="13">
        <v>1.9035349031128188</v>
      </c>
    </row>
    <row r="254" spans="1:32" x14ac:dyDescent="0.2">
      <c r="A254" s="1">
        <f>16*30</f>
        <v>480</v>
      </c>
      <c r="B254" s="1">
        <f t="shared" si="12"/>
        <v>52</v>
      </c>
      <c r="C254" s="31" t="s">
        <v>15</v>
      </c>
      <c r="D254" s="58">
        <v>44530</v>
      </c>
      <c r="E254" s="10">
        <v>136868</v>
      </c>
      <c r="F254" s="10"/>
      <c r="G254" s="10"/>
      <c r="H254" s="10"/>
      <c r="I254" s="10"/>
      <c r="J254" s="10"/>
      <c r="K254" s="10">
        <v>71510</v>
      </c>
      <c r="L254" s="10">
        <v>16086</v>
      </c>
      <c r="M254" s="10">
        <v>16691</v>
      </c>
      <c r="N254" s="10"/>
      <c r="O254" s="10"/>
      <c r="P254" s="10"/>
      <c r="Q254" s="10">
        <v>50</v>
      </c>
      <c r="R254" s="10">
        <v>78</v>
      </c>
      <c r="S254" s="10">
        <v>37189</v>
      </c>
      <c r="T254" s="10">
        <v>64354</v>
      </c>
      <c r="U254" s="10">
        <v>3018</v>
      </c>
      <c r="V254" s="10">
        <v>13349</v>
      </c>
      <c r="W254" s="10">
        <v>2046</v>
      </c>
      <c r="X254" s="10">
        <v>104639</v>
      </c>
      <c r="Y254" s="10">
        <v>120034</v>
      </c>
      <c r="Z254" s="10">
        <v>64.27</v>
      </c>
      <c r="AA254" s="10"/>
      <c r="AB254" s="10"/>
      <c r="AC254" s="10"/>
      <c r="AD254" s="10"/>
      <c r="AE254" s="13">
        <v>87.700558202063306</v>
      </c>
      <c r="AF254" s="13">
        <v>2.1635641593888009</v>
      </c>
    </row>
    <row r="255" spans="1:32" x14ac:dyDescent="0.2">
      <c r="A255" s="1">
        <v>607</v>
      </c>
      <c r="B255" s="1">
        <f t="shared" si="12"/>
        <v>52</v>
      </c>
      <c r="C255" s="31" t="s">
        <v>15</v>
      </c>
      <c r="D255" s="58">
        <v>44531</v>
      </c>
      <c r="E255" s="10">
        <v>136818</v>
      </c>
      <c r="F255" s="10"/>
      <c r="G255" s="10"/>
      <c r="H255" s="10"/>
      <c r="I255" s="10"/>
      <c r="J255" s="10"/>
      <c r="K255" s="10">
        <v>66005</v>
      </c>
      <c r="L255" s="10">
        <v>12034</v>
      </c>
      <c r="M255" s="10">
        <v>17539</v>
      </c>
      <c r="N255" s="10"/>
      <c r="O255" s="10"/>
      <c r="P255" s="10"/>
      <c r="Q255" s="10">
        <v>45</v>
      </c>
      <c r="R255" s="10">
        <v>6926</v>
      </c>
      <c r="S255" s="10">
        <v>38311</v>
      </c>
      <c r="T255" s="10">
        <v>76074</v>
      </c>
      <c r="U255" s="10">
        <v>3538</v>
      </c>
      <c r="V255" s="10">
        <v>4119</v>
      </c>
      <c r="W255" s="10">
        <v>1630</v>
      </c>
      <c r="X255" s="10">
        <v>124849</v>
      </c>
      <c r="Y255" s="10">
        <v>130598</v>
      </c>
      <c r="Z255" s="10">
        <v>64.099999999999994</v>
      </c>
      <c r="AA255" s="10"/>
      <c r="AB255" s="10"/>
      <c r="AC255" s="10"/>
      <c r="AD255" s="10"/>
      <c r="AE255" s="13">
        <v>95.453814556564197</v>
      </c>
      <c r="AF255" s="13">
        <v>2.095126608170041</v>
      </c>
    </row>
    <row r="256" spans="1:32" x14ac:dyDescent="0.2">
      <c r="A256" s="1">
        <f>16*30</f>
        <v>480</v>
      </c>
      <c r="B256" s="1">
        <f t="shared" si="12"/>
        <v>52</v>
      </c>
      <c r="C256" s="31" t="s">
        <v>15</v>
      </c>
      <c r="D256" s="58">
        <v>44532</v>
      </c>
      <c r="E256" s="10">
        <v>136773</v>
      </c>
      <c r="F256" s="10"/>
      <c r="G256" s="10"/>
      <c r="H256" s="10"/>
      <c r="I256" s="10"/>
      <c r="J256" s="10"/>
      <c r="K256" s="10">
        <v>72695</v>
      </c>
      <c r="L256" s="10">
        <v>24095</v>
      </c>
      <c r="M256" s="10">
        <v>17405</v>
      </c>
      <c r="N256" s="10"/>
      <c r="O256" s="10"/>
      <c r="P256" s="10"/>
      <c r="Q256" s="10">
        <v>40</v>
      </c>
      <c r="R256" s="10">
        <v>5741</v>
      </c>
      <c r="S256" s="10">
        <v>36961</v>
      </c>
      <c r="T256" s="10">
        <v>74305</v>
      </c>
      <c r="U256" s="10">
        <v>3629</v>
      </c>
      <c r="V256" s="10">
        <v>4238</v>
      </c>
      <c r="W256" s="10">
        <v>2343</v>
      </c>
      <c r="X256" s="10">
        <v>120636</v>
      </c>
      <c r="Y256" s="10">
        <v>127217</v>
      </c>
      <c r="Z256" s="10">
        <v>64.260000000000005</v>
      </c>
      <c r="AA256" s="10"/>
      <c r="AB256" s="10"/>
      <c r="AC256" s="10"/>
      <c r="AD256" s="10"/>
      <c r="AE256" s="13">
        <v>93.01324091743254</v>
      </c>
      <c r="AF256" s="13">
        <v>2.1290612540672069</v>
      </c>
    </row>
    <row r="257" spans="1:32" x14ac:dyDescent="0.2">
      <c r="A257" s="1">
        <v>608</v>
      </c>
      <c r="B257" s="1">
        <f t="shared" si="12"/>
        <v>52</v>
      </c>
      <c r="C257" s="31" t="s">
        <v>15</v>
      </c>
      <c r="D257" s="58">
        <v>44533</v>
      </c>
      <c r="E257" s="10">
        <v>136733</v>
      </c>
      <c r="F257" s="10"/>
      <c r="G257" s="10"/>
      <c r="H257" s="10"/>
      <c r="I257" s="10"/>
      <c r="J257" s="10"/>
      <c r="K257" s="10">
        <v>79345</v>
      </c>
      <c r="L257" s="10">
        <v>24082</v>
      </c>
      <c r="M257" s="10">
        <v>17432</v>
      </c>
      <c r="N257" s="10"/>
      <c r="O257" s="10"/>
      <c r="P257" s="10"/>
      <c r="Q257" s="10">
        <v>40</v>
      </c>
      <c r="R257" s="10">
        <v>68</v>
      </c>
      <c r="S257" s="10">
        <v>36196</v>
      </c>
      <c r="T257" s="10">
        <v>66297</v>
      </c>
      <c r="U257" s="10">
        <v>3404</v>
      </c>
      <c r="V257" s="10">
        <v>7085</v>
      </c>
      <c r="W257" s="10">
        <v>2137</v>
      </c>
      <c r="X257" s="10">
        <v>105965</v>
      </c>
      <c r="Y257" s="10">
        <v>115187</v>
      </c>
      <c r="Z257" s="10">
        <v>64.400000000000006</v>
      </c>
      <c r="AA257" s="10"/>
      <c r="AB257" s="10"/>
      <c r="AC257" s="10"/>
      <c r="AD257" s="10"/>
      <c r="AE257" s="13">
        <v>84.242282404393961</v>
      </c>
      <c r="AF257" s="13">
        <v>2.3499459992331126</v>
      </c>
    </row>
    <row r="258" spans="1:32" x14ac:dyDescent="0.2">
      <c r="A258" s="1">
        <f>16*30</f>
        <v>480</v>
      </c>
      <c r="B258" s="1">
        <f t="shared" si="12"/>
        <v>52</v>
      </c>
      <c r="C258" s="31" t="s">
        <v>15</v>
      </c>
      <c r="D258" s="58">
        <v>44534</v>
      </c>
      <c r="E258" s="10">
        <v>136693</v>
      </c>
      <c r="F258" s="10"/>
      <c r="G258" s="10"/>
      <c r="H258" s="10"/>
      <c r="I258" s="10"/>
      <c r="J258" s="10"/>
      <c r="K258" s="10">
        <v>86055</v>
      </c>
      <c r="L258" s="10">
        <v>24102</v>
      </c>
      <c r="M258" s="10">
        <v>17392</v>
      </c>
      <c r="N258" s="10"/>
      <c r="O258" s="10"/>
      <c r="P258" s="10"/>
      <c r="Q258" s="10">
        <v>35</v>
      </c>
      <c r="R258" s="10">
        <v>2914</v>
      </c>
      <c r="S258" s="10">
        <v>42578</v>
      </c>
      <c r="T258" s="10">
        <v>79892</v>
      </c>
      <c r="U258" s="10">
        <v>3863</v>
      </c>
      <c r="V258" s="10">
        <v>4460</v>
      </c>
      <c r="W258" s="10">
        <v>1800</v>
      </c>
      <c r="X258" s="10">
        <v>129247</v>
      </c>
      <c r="Y258" s="10">
        <v>135507</v>
      </c>
      <c r="Z258" s="10">
        <v>64.45</v>
      </c>
      <c r="AA258" s="10"/>
      <c r="AB258" s="10"/>
      <c r="AC258" s="10"/>
      <c r="AD258" s="10"/>
      <c r="AE258" s="13">
        <v>99.132362300922509</v>
      </c>
      <c r="AF258" s="13">
        <v>1.9914292170433019</v>
      </c>
    </row>
    <row r="259" spans="1:32" x14ac:dyDescent="0.2">
      <c r="A259" s="1">
        <v>609</v>
      </c>
      <c r="B259" s="1">
        <f t="shared" si="12"/>
        <v>52</v>
      </c>
      <c r="C259" s="31" t="s">
        <v>15</v>
      </c>
      <c r="D259" s="58">
        <v>44535</v>
      </c>
      <c r="E259" s="10">
        <v>136658</v>
      </c>
      <c r="F259" s="10"/>
      <c r="G259" s="10"/>
      <c r="H259" s="10"/>
      <c r="I259" s="10"/>
      <c r="J259" s="10"/>
      <c r="K259" s="10">
        <v>69015</v>
      </c>
      <c r="L259" s="10"/>
      <c r="M259" s="10">
        <v>17040</v>
      </c>
      <c r="N259" s="10"/>
      <c r="O259" s="10"/>
      <c r="P259" s="10"/>
      <c r="Q259" s="10">
        <v>42</v>
      </c>
      <c r="R259" s="10">
        <v>68</v>
      </c>
      <c r="S259" s="10">
        <v>37997</v>
      </c>
      <c r="T259" s="10">
        <v>70641</v>
      </c>
      <c r="U259" s="10">
        <v>3376</v>
      </c>
      <c r="V259" s="10">
        <v>4519</v>
      </c>
      <c r="W259" s="10">
        <v>2043</v>
      </c>
      <c r="X259" s="10">
        <v>112082</v>
      </c>
      <c r="Y259" s="10">
        <v>118644</v>
      </c>
      <c r="Z259" s="10">
        <v>64.569999999999993</v>
      </c>
      <c r="AA259" s="10"/>
      <c r="AB259" s="10"/>
      <c r="AC259" s="10"/>
      <c r="AD259" s="10"/>
      <c r="AE259" s="13">
        <v>86.81818847048838</v>
      </c>
      <c r="AF259" s="13">
        <v>2.2242982687487709</v>
      </c>
    </row>
    <row r="260" spans="1:32" x14ac:dyDescent="0.2">
      <c r="A260" s="1">
        <f>16*30</f>
        <v>480</v>
      </c>
      <c r="B260" s="1">
        <f t="shared" si="12"/>
        <v>52</v>
      </c>
      <c r="C260" s="31" t="s">
        <v>15</v>
      </c>
      <c r="D260" s="58">
        <v>44536</v>
      </c>
      <c r="E260" s="10">
        <v>136616</v>
      </c>
      <c r="F260" s="10"/>
      <c r="G260" s="10"/>
      <c r="H260" s="10"/>
      <c r="I260" s="10"/>
      <c r="J260" s="10"/>
      <c r="K260" s="10">
        <v>68000</v>
      </c>
      <c r="L260" s="10">
        <v>16088</v>
      </c>
      <c r="M260" s="10">
        <v>17103</v>
      </c>
      <c r="N260" s="10"/>
      <c r="O260" s="10"/>
      <c r="P260" s="10"/>
      <c r="Q260" s="10">
        <v>37</v>
      </c>
      <c r="R260" s="10">
        <v>2190</v>
      </c>
      <c r="S260" s="10">
        <v>47828</v>
      </c>
      <c r="T260" s="10">
        <v>77689</v>
      </c>
      <c r="U260" s="10">
        <v>3576</v>
      </c>
      <c r="V260" s="10">
        <v>13385</v>
      </c>
      <c r="W260" s="10">
        <v>2539</v>
      </c>
      <c r="X260" s="10">
        <v>131283</v>
      </c>
      <c r="Y260" s="10">
        <v>147207</v>
      </c>
      <c r="Z260" s="10">
        <v>64.2</v>
      </c>
      <c r="AA260" s="10"/>
      <c r="AB260" s="10"/>
      <c r="AC260" s="10"/>
      <c r="AD260" s="10"/>
      <c r="AE260" s="13">
        <v>107.75238625051237</v>
      </c>
      <c r="AF260" s="13">
        <v>1.8097092472428518</v>
      </c>
    </row>
    <row r="261" spans="1:32" x14ac:dyDescent="0.2">
      <c r="A261" s="1">
        <v>610</v>
      </c>
      <c r="B261" s="1">
        <f t="shared" si="12"/>
        <v>53</v>
      </c>
      <c r="C261" s="31" t="s">
        <v>15</v>
      </c>
      <c r="D261" s="58">
        <v>44537</v>
      </c>
      <c r="E261" s="10">
        <v>136579</v>
      </c>
      <c r="F261" s="10"/>
      <c r="G261" s="10"/>
      <c r="H261" s="10"/>
      <c r="I261" s="10"/>
      <c r="J261" s="10"/>
      <c r="K261" s="10">
        <v>66995</v>
      </c>
      <c r="L261" s="10">
        <v>16121</v>
      </c>
      <c r="M261" s="10">
        <v>17126</v>
      </c>
      <c r="N261" s="10"/>
      <c r="O261" s="10"/>
      <c r="P261" s="10"/>
      <c r="Q261" s="10">
        <v>58</v>
      </c>
      <c r="R261" s="10">
        <v>86</v>
      </c>
      <c r="S261" s="10">
        <v>31117</v>
      </c>
      <c r="T261" s="10">
        <v>57363</v>
      </c>
      <c r="U261" s="10">
        <v>2360</v>
      </c>
      <c r="V261" s="10">
        <v>14150</v>
      </c>
      <c r="W261" s="10">
        <v>2406</v>
      </c>
      <c r="X261" s="10">
        <v>90926</v>
      </c>
      <c r="Y261" s="10">
        <v>107482</v>
      </c>
      <c r="Z261" s="10">
        <v>64.25</v>
      </c>
      <c r="AA261" s="10"/>
      <c r="AB261" s="10"/>
      <c r="AC261" s="10"/>
      <c r="AD261" s="10"/>
      <c r="AE261" s="13">
        <v>78.695846359982141</v>
      </c>
      <c r="AF261" s="13">
        <v>2.4799736624074673</v>
      </c>
    </row>
  </sheetData>
  <phoneticPr fontId="5" type="noConversion"/>
  <pageMargins left="0" right="0" top="0" bottom="0" header="0" footer="0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I40" sqref="I40"/>
    </sheetView>
  </sheetViews>
  <sheetFormatPr defaultRowHeight="12.75" x14ac:dyDescent="0.2"/>
  <cols>
    <col min="2" max="2" width="14.140625" bestFit="1" customWidth="1"/>
    <col min="3" max="3" width="12" bestFit="1" customWidth="1"/>
  </cols>
  <sheetData>
    <row r="1" spans="1:5" x14ac:dyDescent="0.2">
      <c r="A1" t="s">
        <v>153</v>
      </c>
      <c r="B1" t="s">
        <v>162</v>
      </c>
      <c r="C1" t="s">
        <v>160</v>
      </c>
      <c r="D1" t="s">
        <v>161</v>
      </c>
      <c r="E1" t="s">
        <v>29</v>
      </c>
    </row>
    <row r="2" spans="1:5" x14ac:dyDescent="0.2">
      <c r="A2" s="45">
        <v>18</v>
      </c>
      <c r="B2" s="45">
        <f>C2/100</f>
        <v>1.539002341267999E-2</v>
      </c>
      <c r="C2">
        <v>1.539002341267999</v>
      </c>
      <c r="D2">
        <v>44.7</v>
      </c>
      <c r="E2">
        <v>20.948328356562762</v>
      </c>
    </row>
    <row r="3" spans="1:5" x14ac:dyDescent="0.2">
      <c r="A3" s="45">
        <v>19</v>
      </c>
      <c r="B3" s="45">
        <f t="shared" ref="B3:B37" si="0">C3/100</f>
        <v>0.30436598394941078</v>
      </c>
      <c r="C3">
        <v>30.436598394941079</v>
      </c>
      <c r="D3">
        <v>46.166666666666664</v>
      </c>
      <c r="E3">
        <v>3.3699999999999997</v>
      </c>
    </row>
    <row r="4" spans="1:5" x14ac:dyDescent="0.2">
      <c r="A4" s="46">
        <v>20</v>
      </c>
      <c r="B4" s="46">
        <f t="shared" si="0"/>
        <v>0.49494906174647157</v>
      </c>
      <c r="C4" s="47">
        <v>49.494906174647156</v>
      </c>
      <c r="D4" s="47">
        <v>49.671428571428571</v>
      </c>
      <c r="E4" s="47">
        <v>4.5789541906743141</v>
      </c>
    </row>
    <row r="5" spans="1:5" x14ac:dyDescent="0.2">
      <c r="A5" s="45">
        <v>21</v>
      </c>
      <c r="B5" s="45">
        <f t="shared" si="0"/>
        <v>0.70990970509325024</v>
      </c>
      <c r="C5">
        <v>70.990970509325024</v>
      </c>
      <c r="D5">
        <v>51.300000000000011</v>
      </c>
      <c r="E5">
        <v>3.2319652489388893</v>
      </c>
    </row>
    <row r="6" spans="1:5" x14ac:dyDescent="0.2">
      <c r="A6" s="45">
        <v>22</v>
      </c>
      <c r="B6" s="45">
        <f t="shared" si="0"/>
        <v>0.86728098897027894</v>
      </c>
      <c r="C6">
        <v>86.728098897027891</v>
      </c>
      <c r="D6">
        <v>53.671428571428571</v>
      </c>
      <c r="E6">
        <v>2.6282602279125831</v>
      </c>
    </row>
    <row r="7" spans="1:5" x14ac:dyDescent="0.2">
      <c r="A7" s="45">
        <v>23</v>
      </c>
      <c r="B7" s="45">
        <f t="shared" si="0"/>
        <v>0.93087231901566736</v>
      </c>
      <c r="C7">
        <v>93.087231901566739</v>
      </c>
      <c r="D7">
        <v>55.514285714285712</v>
      </c>
      <c r="E7">
        <v>2.304158438904647</v>
      </c>
    </row>
    <row r="8" spans="1:5" x14ac:dyDescent="0.2">
      <c r="A8" s="45">
        <v>24</v>
      </c>
      <c r="B8" s="45">
        <f t="shared" si="0"/>
        <v>0.89880586015879016</v>
      </c>
      <c r="C8">
        <v>89.880586015879018</v>
      </c>
      <c r="D8">
        <v>56.785714285714292</v>
      </c>
      <c r="E8">
        <v>2.7609786873075426</v>
      </c>
    </row>
    <row r="9" spans="1:5" x14ac:dyDescent="0.2">
      <c r="A9" s="45">
        <v>25</v>
      </c>
      <c r="B9" s="45">
        <f t="shared" si="0"/>
        <v>0.82569995789454975</v>
      </c>
      <c r="C9">
        <v>82.569995789454978</v>
      </c>
      <c r="D9">
        <v>56.417142857142849</v>
      </c>
      <c r="E9">
        <v>2.9274260819079503</v>
      </c>
    </row>
    <row r="10" spans="1:5" x14ac:dyDescent="0.2">
      <c r="A10" s="45">
        <v>26</v>
      </c>
      <c r="B10" s="45">
        <f t="shared" si="0"/>
        <v>0.684114261373583</v>
      </c>
      <c r="C10">
        <v>68.411426137358305</v>
      </c>
      <c r="D10">
        <v>58.32714285714286</v>
      </c>
      <c r="E10">
        <v>2.720518047035815</v>
      </c>
    </row>
    <row r="11" spans="1:5" x14ac:dyDescent="0.2">
      <c r="A11" s="45">
        <v>27</v>
      </c>
      <c r="B11" s="45">
        <f t="shared" si="0"/>
        <v>0.71554157415567954</v>
      </c>
      <c r="C11">
        <v>71.554157415567957</v>
      </c>
      <c r="D11">
        <v>55.337142857142865</v>
      </c>
      <c r="E11">
        <v>2.7290670313175505</v>
      </c>
    </row>
    <row r="12" spans="1:5" x14ac:dyDescent="0.2">
      <c r="A12" s="45">
        <v>28</v>
      </c>
      <c r="B12" s="45">
        <f t="shared" si="0"/>
        <v>0.78067584564419024</v>
      </c>
      <c r="C12">
        <v>78.067584564419022</v>
      </c>
      <c r="D12">
        <v>55.467142857142854</v>
      </c>
      <c r="E12">
        <v>2.6544987194151637</v>
      </c>
    </row>
    <row r="13" spans="1:5" x14ac:dyDescent="0.2">
      <c r="A13" s="45">
        <v>29</v>
      </c>
      <c r="B13" s="45">
        <f t="shared" si="0"/>
        <v>0.84303601584315047</v>
      </c>
      <c r="C13">
        <v>84.303601584315047</v>
      </c>
      <c r="D13">
        <v>56.547142857142852</v>
      </c>
      <c r="E13">
        <v>2.5365879340799311</v>
      </c>
    </row>
    <row r="14" spans="1:5" x14ac:dyDescent="0.2">
      <c r="A14" s="45">
        <v>30</v>
      </c>
      <c r="B14" s="45">
        <f t="shared" si="0"/>
        <v>0.85609456968187403</v>
      </c>
      <c r="C14">
        <v>85.609456968187402</v>
      </c>
      <c r="D14">
        <v>56.762857142857136</v>
      </c>
      <c r="E14">
        <v>2.4962818290296154</v>
      </c>
    </row>
    <row r="15" spans="1:5" x14ac:dyDescent="0.2">
      <c r="A15" s="45">
        <v>31</v>
      </c>
      <c r="B15" s="45">
        <f t="shared" si="0"/>
        <v>0.88047181512419359</v>
      </c>
      <c r="C15">
        <v>88.047181512419357</v>
      </c>
      <c r="D15">
        <v>56.127142857142857</v>
      </c>
      <c r="E15">
        <v>2.2755325146226282</v>
      </c>
    </row>
    <row r="16" spans="1:5" x14ac:dyDescent="0.2">
      <c r="A16" s="45">
        <v>32</v>
      </c>
      <c r="B16" s="45">
        <f t="shared" si="0"/>
        <v>0.89259888598655823</v>
      </c>
      <c r="C16">
        <v>89.25988859865582</v>
      </c>
      <c r="D16">
        <v>55.980000000000004</v>
      </c>
      <c r="E16">
        <v>1.9374877908613299</v>
      </c>
    </row>
    <row r="17" spans="1:5" x14ac:dyDescent="0.2">
      <c r="A17" s="45">
        <v>33</v>
      </c>
      <c r="B17" s="45">
        <f t="shared" si="0"/>
        <v>0.8431130966860042</v>
      </c>
      <c r="C17">
        <v>84.311309668600416</v>
      </c>
      <c r="D17">
        <v>56.385714285714293</v>
      </c>
      <c r="E17">
        <v>2.3733324966375693</v>
      </c>
    </row>
    <row r="18" spans="1:5" x14ac:dyDescent="0.2">
      <c r="A18" s="45">
        <v>34</v>
      </c>
      <c r="B18" s="45">
        <f t="shared" si="0"/>
        <v>0.77618896433264783</v>
      </c>
      <c r="C18">
        <v>77.61889643326478</v>
      </c>
      <c r="D18">
        <v>56.724285714285713</v>
      </c>
      <c r="E18">
        <v>2.6162842565845241</v>
      </c>
    </row>
    <row r="19" spans="1:5" x14ac:dyDescent="0.2">
      <c r="A19" s="45">
        <v>35</v>
      </c>
      <c r="B19" s="45">
        <f t="shared" si="0"/>
        <v>0.90174168187538284</v>
      </c>
      <c r="C19">
        <v>90.174168187538285</v>
      </c>
      <c r="D19">
        <v>57.874285714285712</v>
      </c>
      <c r="E19">
        <v>1.9066265372789282</v>
      </c>
    </row>
    <row r="20" spans="1:5" x14ac:dyDescent="0.2">
      <c r="A20" s="45">
        <v>36</v>
      </c>
      <c r="B20" s="45">
        <f t="shared" si="0"/>
        <v>0.92235666633121671</v>
      </c>
      <c r="C20">
        <v>92.235666633121667</v>
      </c>
      <c r="D20">
        <v>57.998571428571431</v>
      </c>
      <c r="E20">
        <v>2.1682433251512121</v>
      </c>
    </row>
    <row r="21" spans="1:5" x14ac:dyDescent="0.2">
      <c r="A21" s="45">
        <v>37</v>
      </c>
      <c r="B21" s="45">
        <f t="shared" si="0"/>
        <v>0.92013209853115641</v>
      </c>
      <c r="C21">
        <v>92.01320985311564</v>
      </c>
      <c r="D21">
        <v>58.00714285714286</v>
      </c>
      <c r="E21">
        <v>2.1381672043070687</v>
      </c>
    </row>
    <row r="22" spans="1:5" x14ac:dyDescent="0.2">
      <c r="A22" s="45">
        <v>38</v>
      </c>
      <c r="B22" s="45">
        <f t="shared" si="0"/>
        <v>0.9128049898469065</v>
      </c>
      <c r="C22">
        <v>91.280498984690652</v>
      </c>
      <c r="D22">
        <v>58.39</v>
      </c>
      <c r="E22">
        <v>2.2346540712362781</v>
      </c>
    </row>
    <row r="23" spans="1:5" x14ac:dyDescent="0.2">
      <c r="A23" s="45">
        <v>39</v>
      </c>
      <c r="B23" s="45">
        <f t="shared" si="0"/>
        <v>0.91488045609433699</v>
      </c>
      <c r="C23">
        <v>91.488045609433698</v>
      </c>
      <c r="D23">
        <v>59.304285714285712</v>
      </c>
      <c r="E23">
        <v>2.1489631347945757</v>
      </c>
    </row>
    <row r="24" spans="1:5" x14ac:dyDescent="0.2">
      <c r="A24" s="45">
        <v>40</v>
      </c>
      <c r="B24" s="45">
        <f t="shared" si="0"/>
        <v>0.89882183967204898</v>
      </c>
      <c r="C24">
        <v>89.882183967204895</v>
      </c>
      <c r="D24">
        <v>59.962857142857146</v>
      </c>
      <c r="E24">
        <v>2.2248332877386123</v>
      </c>
    </row>
    <row r="25" spans="1:5" x14ac:dyDescent="0.2">
      <c r="A25" s="45">
        <v>41</v>
      </c>
      <c r="B25" s="45">
        <f t="shared" si="0"/>
        <v>0.94880263947740007</v>
      </c>
      <c r="C25">
        <v>94.880263947740005</v>
      </c>
      <c r="D25">
        <v>60.708571428571432</v>
      </c>
      <c r="E25">
        <v>2.2147151462400392</v>
      </c>
    </row>
    <row r="26" spans="1:5" x14ac:dyDescent="0.2">
      <c r="A26" s="45">
        <v>42</v>
      </c>
      <c r="B26" s="45">
        <f t="shared" si="0"/>
        <v>0.90945173703861726</v>
      </c>
      <c r="C26">
        <v>90.945173703861727</v>
      </c>
      <c r="D26">
        <v>61.475714285714282</v>
      </c>
      <c r="E26">
        <v>2.0596869156168154</v>
      </c>
    </row>
    <row r="27" spans="1:5" x14ac:dyDescent="0.2">
      <c r="A27" s="45">
        <v>43</v>
      </c>
      <c r="B27" s="45">
        <f t="shared" si="0"/>
        <v>0.91702454544094048</v>
      </c>
      <c r="C27">
        <v>91.702454544094053</v>
      </c>
      <c r="D27">
        <v>62.132857142857134</v>
      </c>
      <c r="E27">
        <v>2.1318020042998418</v>
      </c>
    </row>
    <row r="28" spans="1:5" x14ac:dyDescent="0.2">
      <c r="A28" s="45">
        <v>44</v>
      </c>
      <c r="B28" s="45">
        <f t="shared" si="0"/>
        <v>0.94573038161159362</v>
      </c>
      <c r="C28">
        <v>94.57303816115936</v>
      </c>
      <c r="D28">
        <v>62.35857142857143</v>
      </c>
      <c r="E28">
        <v>2.0615394096420645</v>
      </c>
    </row>
    <row r="29" spans="1:5" x14ac:dyDescent="0.2">
      <c r="A29" s="45">
        <v>45</v>
      </c>
      <c r="B29" s="45">
        <f t="shared" si="0"/>
        <v>0.93840144332907505</v>
      </c>
      <c r="C29">
        <v>93.840144332907499</v>
      </c>
      <c r="D29">
        <v>62.907142857142851</v>
      </c>
      <c r="E29">
        <v>2.0535292886222583</v>
      </c>
    </row>
    <row r="30" spans="1:5" x14ac:dyDescent="0.2">
      <c r="A30" s="45">
        <v>46</v>
      </c>
      <c r="B30" s="45">
        <f t="shared" si="0"/>
        <v>0.94295629154656813</v>
      </c>
      <c r="C30">
        <v>94.295629154656808</v>
      </c>
      <c r="D30">
        <v>62.832857142857144</v>
      </c>
      <c r="E30">
        <v>2.0331546779743315</v>
      </c>
    </row>
    <row r="31" spans="1:5" x14ac:dyDescent="0.2">
      <c r="A31" s="45">
        <v>47</v>
      </c>
      <c r="B31" s="45">
        <f t="shared" si="0"/>
        <v>0.95432651654180067</v>
      </c>
      <c r="C31">
        <v>95.432651654180063</v>
      </c>
      <c r="D31">
        <v>63.452857142857148</v>
      </c>
      <c r="E31">
        <v>2.2522193526733001</v>
      </c>
    </row>
    <row r="32" spans="1:5" x14ac:dyDescent="0.2">
      <c r="A32" s="45">
        <v>48</v>
      </c>
      <c r="B32" s="45">
        <f t="shared" si="0"/>
        <v>0.92765389947711219</v>
      </c>
      <c r="C32">
        <v>92.765389947711213</v>
      </c>
      <c r="D32">
        <v>63.625714285714288</v>
      </c>
      <c r="E32">
        <v>2.0520426128643861</v>
      </c>
    </row>
    <row r="33" spans="1:5" x14ac:dyDescent="0.2">
      <c r="A33" s="45">
        <v>49</v>
      </c>
      <c r="B33" s="45">
        <f t="shared" si="0"/>
        <v>0.92548431740128723</v>
      </c>
      <c r="C33">
        <v>92.54843174012872</v>
      </c>
      <c r="D33">
        <v>63.741428571428571</v>
      </c>
      <c r="E33">
        <v>2.0456413040708608</v>
      </c>
    </row>
    <row r="34" spans="1:5" x14ac:dyDescent="0.2">
      <c r="A34" s="45">
        <v>50</v>
      </c>
      <c r="B34" s="45">
        <f t="shared" si="0"/>
        <v>0.91781460219266564</v>
      </c>
      <c r="C34">
        <v>91.781460219266563</v>
      </c>
      <c r="D34">
        <v>64.05285714285715</v>
      </c>
      <c r="E34">
        <v>2.0478881417593882</v>
      </c>
    </row>
    <row r="35" spans="1:5" x14ac:dyDescent="0.2">
      <c r="A35" s="45">
        <v>51</v>
      </c>
      <c r="B35" s="45">
        <f t="shared" si="0"/>
        <v>0.92257347402940126</v>
      </c>
      <c r="C35">
        <v>92.257347402940127</v>
      </c>
      <c r="D35">
        <v>64.335714285714289</v>
      </c>
      <c r="E35">
        <v>2.0811688020170362</v>
      </c>
    </row>
    <row r="36" spans="1:5" x14ac:dyDescent="0.2">
      <c r="A36" s="45">
        <v>52</v>
      </c>
      <c r="B36" s="45">
        <f t="shared" si="0"/>
        <v>0.93444690443196765</v>
      </c>
      <c r="C36">
        <v>93.444690443196762</v>
      </c>
      <c r="D36">
        <v>64.321428571428569</v>
      </c>
      <c r="E36">
        <v>2.1090192505562984</v>
      </c>
    </row>
    <row r="37" spans="1:5" x14ac:dyDescent="0.2">
      <c r="A37" s="45">
        <v>53</v>
      </c>
      <c r="B37" s="46">
        <f t="shared" si="0"/>
        <v>0.78695846359982147</v>
      </c>
      <c r="C37">
        <v>78.695846359982141</v>
      </c>
      <c r="D37">
        <v>64.25</v>
      </c>
      <c r="E37">
        <v>2.4799736624074673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81"/>
  <sheetViews>
    <sheetView workbookViewId="0">
      <selection activeCell="K1" sqref="K1:K1048576"/>
    </sheetView>
  </sheetViews>
  <sheetFormatPr defaultRowHeight="12.75" x14ac:dyDescent="0.2"/>
  <cols>
    <col min="1" max="1" width="13.85546875" bestFit="1" customWidth="1"/>
    <col min="2" max="2" width="30.7109375" bestFit="1" customWidth="1"/>
    <col min="3" max="3" width="32.140625" bestFit="1" customWidth="1"/>
    <col min="4" max="4" width="15.28515625" bestFit="1" customWidth="1"/>
    <col min="9" max="9" width="9.140625" style="57"/>
  </cols>
  <sheetData>
    <row r="3" spans="1:9" x14ac:dyDescent="0.2">
      <c r="A3" s="44" t="s">
        <v>154</v>
      </c>
      <c r="B3" t="s">
        <v>157</v>
      </c>
      <c r="C3" t="s">
        <v>158</v>
      </c>
      <c r="D3" t="s">
        <v>159</v>
      </c>
    </row>
    <row r="4" spans="1:9" x14ac:dyDescent="0.2">
      <c r="A4" s="45">
        <v>16</v>
      </c>
      <c r="B4">
        <v>0</v>
      </c>
      <c r="I4" s="54"/>
    </row>
    <row r="5" spans="1:9" x14ac:dyDescent="0.2">
      <c r="A5" s="45">
        <v>17</v>
      </c>
      <c r="B5">
        <v>0</v>
      </c>
      <c r="I5" s="54"/>
    </row>
    <row r="6" spans="1:9" x14ac:dyDescent="0.2">
      <c r="A6" s="45">
        <v>18</v>
      </c>
      <c r="B6">
        <v>1.539002341267999</v>
      </c>
      <c r="C6">
        <v>44.7</v>
      </c>
      <c r="D6">
        <v>20.948328356562762</v>
      </c>
      <c r="I6" s="54"/>
    </row>
    <row r="7" spans="1:9" x14ac:dyDescent="0.2">
      <c r="A7" s="45">
        <v>19</v>
      </c>
      <c r="B7">
        <v>30.436598394941079</v>
      </c>
      <c r="C7">
        <v>46.166666666666664</v>
      </c>
      <c r="D7">
        <v>3.3699999999999997</v>
      </c>
      <c r="I7" s="54"/>
    </row>
    <row r="8" spans="1:9" x14ac:dyDescent="0.2">
      <c r="A8" s="45">
        <v>20</v>
      </c>
      <c r="B8">
        <v>49.494906174647156</v>
      </c>
      <c r="C8">
        <v>49.671428571428571</v>
      </c>
      <c r="D8">
        <v>4.5789541906743141</v>
      </c>
      <c r="I8" s="54"/>
    </row>
    <row r="9" spans="1:9" x14ac:dyDescent="0.2">
      <c r="A9" s="45">
        <v>21</v>
      </c>
      <c r="B9">
        <v>70.990970509325024</v>
      </c>
      <c r="C9">
        <v>51.300000000000011</v>
      </c>
      <c r="D9">
        <v>3.2319652489388893</v>
      </c>
      <c r="I9" s="54"/>
    </row>
    <row r="10" spans="1:9" x14ac:dyDescent="0.2">
      <c r="A10" s="45">
        <v>22</v>
      </c>
      <c r="B10">
        <v>86.728098897027891</v>
      </c>
      <c r="C10">
        <v>53.671428571428571</v>
      </c>
      <c r="D10">
        <v>2.6282602279125831</v>
      </c>
      <c r="I10" s="54"/>
    </row>
    <row r="11" spans="1:9" x14ac:dyDescent="0.2">
      <c r="A11" s="45">
        <v>23</v>
      </c>
      <c r="B11">
        <v>93.087231901566739</v>
      </c>
      <c r="C11">
        <v>55.514285714285712</v>
      </c>
      <c r="D11">
        <v>2.304158438904647</v>
      </c>
      <c r="I11" s="54"/>
    </row>
    <row r="12" spans="1:9" x14ac:dyDescent="0.2">
      <c r="A12" s="45">
        <v>24</v>
      </c>
      <c r="B12">
        <v>89.880586015879018</v>
      </c>
      <c r="C12">
        <v>56.785714285714292</v>
      </c>
      <c r="D12">
        <v>2.7609786873075426</v>
      </c>
      <c r="I12" s="54"/>
    </row>
    <row r="13" spans="1:9" x14ac:dyDescent="0.2">
      <c r="A13" s="45">
        <v>25</v>
      </c>
      <c r="B13">
        <v>82.569995789454978</v>
      </c>
      <c r="C13">
        <v>56.417142857142849</v>
      </c>
      <c r="D13">
        <v>2.9274260819079503</v>
      </c>
      <c r="I13" s="54"/>
    </row>
    <row r="14" spans="1:9" x14ac:dyDescent="0.2">
      <c r="A14" s="45">
        <v>26</v>
      </c>
      <c r="B14">
        <v>68.411426137358305</v>
      </c>
      <c r="C14">
        <v>58.32714285714286</v>
      </c>
      <c r="D14">
        <v>2.720518047035815</v>
      </c>
      <c r="I14" s="54"/>
    </row>
    <row r="15" spans="1:9" x14ac:dyDescent="0.2">
      <c r="A15" s="45">
        <v>27</v>
      </c>
      <c r="B15">
        <v>71.554157415567957</v>
      </c>
      <c r="C15">
        <v>55.337142857142865</v>
      </c>
      <c r="D15">
        <v>2.7290670313175505</v>
      </c>
      <c r="I15" s="54"/>
    </row>
    <row r="16" spans="1:9" x14ac:dyDescent="0.2">
      <c r="A16" s="45">
        <v>28</v>
      </c>
      <c r="B16">
        <v>78.067584564419022</v>
      </c>
      <c r="C16">
        <v>55.467142857142854</v>
      </c>
      <c r="D16">
        <v>2.6544987194151637</v>
      </c>
      <c r="I16" s="54"/>
    </row>
    <row r="17" spans="1:9" x14ac:dyDescent="0.2">
      <c r="A17" s="45">
        <v>29</v>
      </c>
      <c r="B17">
        <v>84.303601584315047</v>
      </c>
      <c r="C17">
        <v>56.547142857142852</v>
      </c>
      <c r="D17">
        <v>2.5365879340799311</v>
      </c>
      <c r="I17" s="54"/>
    </row>
    <row r="18" spans="1:9" x14ac:dyDescent="0.2">
      <c r="A18" s="45">
        <v>30</v>
      </c>
      <c r="B18">
        <v>85.609456968187402</v>
      </c>
      <c r="C18">
        <v>56.762857142857136</v>
      </c>
      <c r="D18">
        <v>2.4962818290296154</v>
      </c>
      <c r="I18" s="54"/>
    </row>
    <row r="19" spans="1:9" x14ac:dyDescent="0.2">
      <c r="A19" s="45">
        <v>31</v>
      </c>
      <c r="B19">
        <v>88.047181512419357</v>
      </c>
      <c r="C19">
        <v>56.127142857142857</v>
      </c>
      <c r="D19">
        <v>2.2755325146226282</v>
      </c>
      <c r="I19" s="54"/>
    </row>
    <row r="20" spans="1:9" x14ac:dyDescent="0.2">
      <c r="A20" s="45">
        <v>32</v>
      </c>
      <c r="B20">
        <v>89.25988859865582</v>
      </c>
      <c r="C20">
        <v>55.980000000000004</v>
      </c>
      <c r="D20">
        <v>1.9374877908613299</v>
      </c>
      <c r="I20" s="54"/>
    </row>
    <row r="21" spans="1:9" x14ac:dyDescent="0.2">
      <c r="A21" s="45">
        <v>33</v>
      </c>
      <c r="B21">
        <v>84.311309668600416</v>
      </c>
      <c r="C21">
        <v>56.385714285714293</v>
      </c>
      <c r="D21">
        <v>2.3733324966375693</v>
      </c>
      <c r="I21" s="54"/>
    </row>
    <row r="22" spans="1:9" x14ac:dyDescent="0.2">
      <c r="A22" s="45">
        <v>34</v>
      </c>
      <c r="B22">
        <v>77.61889643326478</v>
      </c>
      <c r="C22">
        <v>56.724285714285713</v>
      </c>
      <c r="D22">
        <v>2.6162842565845241</v>
      </c>
      <c r="I22" s="54"/>
    </row>
    <row r="23" spans="1:9" x14ac:dyDescent="0.2">
      <c r="A23" s="45">
        <v>35</v>
      </c>
      <c r="B23">
        <v>90.174168187538285</v>
      </c>
      <c r="C23">
        <v>57.874285714285712</v>
      </c>
      <c r="D23">
        <v>1.9066265372789282</v>
      </c>
      <c r="I23" s="54"/>
    </row>
    <row r="24" spans="1:9" x14ac:dyDescent="0.2">
      <c r="A24" s="45">
        <v>36</v>
      </c>
      <c r="B24">
        <v>92.235666633121667</v>
      </c>
      <c r="C24">
        <v>57.998571428571431</v>
      </c>
      <c r="D24">
        <v>2.1682433251512121</v>
      </c>
      <c r="I24" s="54"/>
    </row>
    <row r="25" spans="1:9" x14ac:dyDescent="0.2">
      <c r="A25" s="45">
        <v>37</v>
      </c>
      <c r="B25">
        <v>92.01320985311564</v>
      </c>
      <c r="C25">
        <v>58.00714285714286</v>
      </c>
      <c r="D25">
        <v>2.1381672043070687</v>
      </c>
      <c r="I25" s="54"/>
    </row>
    <row r="26" spans="1:9" x14ac:dyDescent="0.2">
      <c r="A26" s="45">
        <v>38</v>
      </c>
      <c r="B26">
        <v>91.280498984690652</v>
      </c>
      <c r="C26">
        <v>58.39</v>
      </c>
      <c r="D26">
        <v>2.2346540712362781</v>
      </c>
      <c r="I26" s="54"/>
    </row>
    <row r="27" spans="1:9" x14ac:dyDescent="0.2">
      <c r="A27" s="45">
        <v>39</v>
      </c>
      <c r="B27">
        <v>91.488045609433698</v>
      </c>
      <c r="C27">
        <v>59.304285714285712</v>
      </c>
      <c r="D27">
        <v>2.1489631347945757</v>
      </c>
      <c r="I27" s="54"/>
    </row>
    <row r="28" spans="1:9" x14ac:dyDescent="0.2">
      <c r="A28" s="45">
        <v>40</v>
      </c>
      <c r="B28">
        <v>89.882183967204895</v>
      </c>
      <c r="C28">
        <v>59.962857142857146</v>
      </c>
      <c r="D28">
        <v>2.2248332877386123</v>
      </c>
      <c r="I28" s="54"/>
    </row>
    <row r="29" spans="1:9" x14ac:dyDescent="0.2">
      <c r="A29" s="45">
        <v>41</v>
      </c>
      <c r="B29">
        <v>94.880263947740005</v>
      </c>
      <c r="C29">
        <v>60.708571428571432</v>
      </c>
      <c r="D29">
        <v>2.2147151462400392</v>
      </c>
      <c r="I29" s="54"/>
    </row>
    <row r="30" spans="1:9" x14ac:dyDescent="0.2">
      <c r="A30" s="45">
        <v>42</v>
      </c>
      <c r="B30">
        <v>90.945173703861727</v>
      </c>
      <c r="C30">
        <v>61.475714285714282</v>
      </c>
      <c r="D30">
        <v>2.0596869156168154</v>
      </c>
      <c r="I30" s="54"/>
    </row>
    <row r="31" spans="1:9" x14ac:dyDescent="0.2">
      <c r="A31" s="45">
        <v>43</v>
      </c>
      <c r="B31">
        <v>91.702454544094053</v>
      </c>
      <c r="C31">
        <v>62.132857142857134</v>
      </c>
      <c r="D31">
        <v>2.1318020042998418</v>
      </c>
      <c r="I31" s="54"/>
    </row>
    <row r="32" spans="1:9" x14ac:dyDescent="0.2">
      <c r="A32" s="45">
        <v>44</v>
      </c>
      <c r="B32">
        <v>94.57303816115936</v>
      </c>
      <c r="C32">
        <v>62.35857142857143</v>
      </c>
      <c r="D32">
        <v>2.0615394096420645</v>
      </c>
      <c r="I32" s="55"/>
    </row>
    <row r="33" spans="1:9" x14ac:dyDescent="0.2">
      <c r="A33" s="45">
        <v>45</v>
      </c>
      <c r="B33">
        <v>93.840144332907499</v>
      </c>
      <c r="C33">
        <v>62.907142857142851</v>
      </c>
      <c r="D33">
        <v>2.0535292886222583</v>
      </c>
      <c r="I33" s="54"/>
    </row>
    <row r="34" spans="1:9" x14ac:dyDescent="0.2">
      <c r="A34" s="45">
        <v>46</v>
      </c>
      <c r="B34">
        <v>94.295629154656808</v>
      </c>
      <c r="C34">
        <v>62.832857142857144</v>
      </c>
      <c r="D34">
        <v>2.0331546779743315</v>
      </c>
      <c r="I34" s="54"/>
    </row>
    <row r="35" spans="1:9" x14ac:dyDescent="0.2">
      <c r="A35" s="45">
        <v>47</v>
      </c>
      <c r="B35">
        <v>95.432651654180063</v>
      </c>
      <c r="C35">
        <v>63.452857142857148</v>
      </c>
      <c r="D35">
        <v>2.2522193526733001</v>
      </c>
      <c r="I35" s="54"/>
    </row>
    <row r="36" spans="1:9" x14ac:dyDescent="0.2">
      <c r="A36" s="45">
        <v>48</v>
      </c>
      <c r="B36">
        <v>92.765389947711213</v>
      </c>
      <c r="C36">
        <v>63.625714285714288</v>
      </c>
      <c r="D36">
        <v>2.0520426128643861</v>
      </c>
      <c r="I36" s="54"/>
    </row>
    <row r="37" spans="1:9" x14ac:dyDescent="0.2">
      <c r="A37" s="45">
        <v>49</v>
      </c>
      <c r="B37">
        <v>92.54843174012872</v>
      </c>
      <c r="C37">
        <v>63.741428571428571</v>
      </c>
      <c r="D37">
        <v>2.0456413040708608</v>
      </c>
      <c r="I37" s="54"/>
    </row>
    <row r="38" spans="1:9" x14ac:dyDescent="0.2">
      <c r="A38" s="45">
        <v>50</v>
      </c>
      <c r="B38">
        <v>91.781460219266563</v>
      </c>
      <c r="C38">
        <v>64.05285714285715</v>
      </c>
      <c r="D38">
        <v>2.0478881417593882</v>
      </c>
      <c r="I38" s="54"/>
    </row>
    <row r="39" spans="1:9" x14ac:dyDescent="0.2">
      <c r="A39" s="45">
        <v>51</v>
      </c>
      <c r="B39">
        <v>92.257347402940127</v>
      </c>
      <c r="C39">
        <v>64.335714285714289</v>
      </c>
      <c r="D39">
        <v>2.0811688020170362</v>
      </c>
      <c r="I39" s="54"/>
    </row>
    <row r="40" spans="1:9" x14ac:dyDescent="0.2">
      <c r="A40" s="45">
        <v>52</v>
      </c>
      <c r="B40">
        <v>93.444690443196762</v>
      </c>
      <c r="C40">
        <v>64.321428571428569</v>
      </c>
      <c r="D40">
        <v>2.1090192505562984</v>
      </c>
      <c r="I40" s="54"/>
    </row>
    <row r="41" spans="1:9" x14ac:dyDescent="0.2">
      <c r="A41" s="45">
        <v>53</v>
      </c>
      <c r="B41">
        <v>78.695846359982141</v>
      </c>
      <c r="C41">
        <v>64.25</v>
      </c>
      <c r="D41">
        <v>2.4799736624074673</v>
      </c>
      <c r="I41" s="54"/>
    </row>
    <row r="42" spans="1:9" x14ac:dyDescent="0.2">
      <c r="A42" s="45" t="s">
        <v>155</v>
      </c>
      <c r="I42" s="54"/>
    </row>
    <row r="43" spans="1:9" x14ac:dyDescent="0.2">
      <c r="A43" s="45" t="s">
        <v>156</v>
      </c>
      <c r="B43">
        <v>78.310981677372638</v>
      </c>
      <c r="C43">
        <v>58.546440677966082</v>
      </c>
      <c r="D43">
        <v>2.4774783803113718</v>
      </c>
      <c r="I43" s="54"/>
    </row>
    <row r="44" spans="1:9" x14ac:dyDescent="0.2">
      <c r="I44" s="54"/>
    </row>
    <row r="45" spans="1:9" x14ac:dyDescent="0.2">
      <c r="I45" s="54"/>
    </row>
    <row r="46" spans="1:9" x14ac:dyDescent="0.2">
      <c r="I46" s="54"/>
    </row>
    <row r="47" spans="1:9" x14ac:dyDescent="0.2">
      <c r="I47" s="54"/>
    </row>
    <row r="48" spans="1:9" x14ac:dyDescent="0.2">
      <c r="I48" s="54"/>
    </row>
    <row r="49" spans="9:9" x14ac:dyDescent="0.2">
      <c r="I49" s="54"/>
    </row>
    <row r="50" spans="9:9" x14ac:dyDescent="0.2">
      <c r="I50" s="54"/>
    </row>
    <row r="51" spans="9:9" x14ac:dyDescent="0.2">
      <c r="I51" s="54"/>
    </row>
    <row r="52" spans="9:9" x14ac:dyDescent="0.2">
      <c r="I52" s="54"/>
    </row>
    <row r="53" spans="9:9" x14ac:dyDescent="0.2">
      <c r="I53" s="54"/>
    </row>
    <row r="54" spans="9:9" x14ac:dyDescent="0.2">
      <c r="I54" s="54"/>
    </row>
    <row r="55" spans="9:9" x14ac:dyDescent="0.2">
      <c r="I55" s="54"/>
    </row>
    <row r="56" spans="9:9" x14ac:dyDescent="0.2">
      <c r="I56" s="54"/>
    </row>
    <row r="57" spans="9:9" x14ac:dyDescent="0.2">
      <c r="I57" s="54"/>
    </row>
    <row r="58" spans="9:9" x14ac:dyDescent="0.2">
      <c r="I58" s="54"/>
    </row>
    <row r="59" spans="9:9" x14ac:dyDescent="0.2">
      <c r="I59" s="54"/>
    </row>
    <row r="60" spans="9:9" x14ac:dyDescent="0.2">
      <c r="I60" s="54"/>
    </row>
    <row r="61" spans="9:9" x14ac:dyDescent="0.2">
      <c r="I61" s="54"/>
    </row>
    <row r="62" spans="9:9" x14ac:dyDescent="0.2">
      <c r="I62" s="54"/>
    </row>
    <row r="63" spans="9:9" x14ac:dyDescent="0.2">
      <c r="I63" s="54"/>
    </row>
    <row r="64" spans="9:9" x14ac:dyDescent="0.2">
      <c r="I64" s="54"/>
    </row>
    <row r="65" spans="9:9" x14ac:dyDescent="0.2">
      <c r="I65" s="54"/>
    </row>
    <row r="66" spans="9:9" x14ac:dyDescent="0.2">
      <c r="I66" s="54"/>
    </row>
    <row r="67" spans="9:9" x14ac:dyDescent="0.2">
      <c r="I67" s="54"/>
    </row>
    <row r="68" spans="9:9" x14ac:dyDescent="0.2">
      <c r="I68" s="54"/>
    </row>
    <row r="69" spans="9:9" x14ac:dyDescent="0.2">
      <c r="I69" s="54"/>
    </row>
    <row r="70" spans="9:9" x14ac:dyDescent="0.2">
      <c r="I70" s="54"/>
    </row>
    <row r="71" spans="9:9" x14ac:dyDescent="0.2">
      <c r="I71" s="56"/>
    </row>
    <row r="72" spans="9:9" x14ac:dyDescent="0.2">
      <c r="I72" s="54"/>
    </row>
    <row r="73" spans="9:9" x14ac:dyDescent="0.2">
      <c r="I73" s="54"/>
    </row>
    <row r="74" spans="9:9" x14ac:dyDescent="0.2">
      <c r="I74" s="54"/>
    </row>
    <row r="75" spans="9:9" x14ac:dyDescent="0.2">
      <c r="I75" s="54"/>
    </row>
    <row r="76" spans="9:9" x14ac:dyDescent="0.2">
      <c r="I76" s="54"/>
    </row>
    <row r="77" spans="9:9" x14ac:dyDescent="0.2">
      <c r="I77" s="54"/>
    </row>
    <row r="78" spans="9:9" x14ac:dyDescent="0.2">
      <c r="I78" s="54"/>
    </row>
    <row r="79" spans="9:9" x14ac:dyDescent="0.2">
      <c r="I79" s="54"/>
    </row>
    <row r="80" spans="9:9" x14ac:dyDescent="0.2">
      <c r="I80" s="54"/>
    </row>
    <row r="81" spans="9:9" x14ac:dyDescent="0.2">
      <c r="I8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AC43-296C-4393-9278-4690DF5FBF82}">
  <dimension ref="A1:D261"/>
  <sheetViews>
    <sheetView topLeftCell="A5" zoomScale="190" zoomScaleNormal="190" workbookViewId="0">
      <selection activeCell="F254" sqref="F254"/>
    </sheetView>
  </sheetViews>
  <sheetFormatPr defaultRowHeight="12.75" x14ac:dyDescent="0.2"/>
  <cols>
    <col min="1" max="1" width="13.85546875" style="53" customWidth="1"/>
    <col min="2" max="2" width="10.42578125" style="58" bestFit="1" customWidth="1"/>
  </cols>
  <sheetData>
    <row r="1" spans="1:4" x14ac:dyDescent="0.2">
      <c r="A1" s="59" t="s">
        <v>1</v>
      </c>
    </row>
    <row r="2" spans="1:4" x14ac:dyDescent="0.2">
      <c r="A2" s="58">
        <v>44278</v>
      </c>
      <c r="B2" s="58">
        <v>44278</v>
      </c>
      <c r="D2" t="str">
        <f>IF(A2=B2,"Yes")</f>
        <v>Yes</v>
      </c>
    </row>
    <row r="3" spans="1:4" x14ac:dyDescent="0.2">
      <c r="A3" s="58">
        <v>44279</v>
      </c>
      <c r="B3" s="58">
        <v>44279</v>
      </c>
      <c r="D3" t="str">
        <f t="shared" ref="D3:D66" si="0">IF(A3=B3,"Yes")</f>
        <v>Yes</v>
      </c>
    </row>
    <row r="4" spans="1:4" x14ac:dyDescent="0.2">
      <c r="A4" s="58">
        <v>44280</v>
      </c>
      <c r="B4" s="58">
        <v>44280</v>
      </c>
      <c r="D4" t="str">
        <f t="shared" si="0"/>
        <v>Yes</v>
      </c>
    </row>
    <row r="5" spans="1:4" x14ac:dyDescent="0.2">
      <c r="A5" s="58">
        <v>44281</v>
      </c>
      <c r="B5" s="58">
        <v>44281</v>
      </c>
      <c r="D5" t="str">
        <f t="shared" si="0"/>
        <v>Yes</v>
      </c>
    </row>
    <row r="6" spans="1:4" x14ac:dyDescent="0.2">
      <c r="A6" s="58">
        <v>44282</v>
      </c>
      <c r="B6" s="58">
        <v>44282</v>
      </c>
      <c r="D6" t="str">
        <f t="shared" si="0"/>
        <v>Yes</v>
      </c>
    </row>
    <row r="7" spans="1:4" x14ac:dyDescent="0.2">
      <c r="A7" s="58">
        <v>44283</v>
      </c>
      <c r="B7" s="58">
        <v>44283</v>
      </c>
      <c r="D7" t="str">
        <f t="shared" si="0"/>
        <v>Yes</v>
      </c>
    </row>
    <row r="8" spans="1:4" x14ac:dyDescent="0.2">
      <c r="A8" s="58">
        <v>44284</v>
      </c>
      <c r="B8" s="58">
        <v>44284</v>
      </c>
      <c r="D8" t="str">
        <f t="shared" si="0"/>
        <v>Yes</v>
      </c>
    </row>
    <row r="9" spans="1:4" x14ac:dyDescent="0.2">
      <c r="A9" s="58">
        <v>44285</v>
      </c>
      <c r="B9" s="58">
        <v>44285</v>
      </c>
      <c r="D9" t="str">
        <f t="shared" si="0"/>
        <v>Yes</v>
      </c>
    </row>
    <row r="10" spans="1:4" x14ac:dyDescent="0.2">
      <c r="A10" s="58">
        <v>44286</v>
      </c>
      <c r="B10" s="58">
        <v>44286</v>
      </c>
      <c r="D10" t="str">
        <f t="shared" si="0"/>
        <v>Yes</v>
      </c>
    </row>
    <row r="11" spans="1:4" x14ac:dyDescent="0.2">
      <c r="A11" s="58">
        <v>44287</v>
      </c>
      <c r="B11" s="58">
        <v>44200</v>
      </c>
      <c r="D11" t="b">
        <f t="shared" si="0"/>
        <v>0</v>
      </c>
    </row>
    <row r="12" spans="1:4" x14ac:dyDescent="0.2">
      <c r="A12" s="58">
        <v>44288</v>
      </c>
      <c r="B12" s="58">
        <v>44231</v>
      </c>
      <c r="D12" t="b">
        <f t="shared" si="0"/>
        <v>0</v>
      </c>
    </row>
    <row r="13" spans="1:4" x14ac:dyDescent="0.2">
      <c r="A13" s="58">
        <v>44289</v>
      </c>
      <c r="B13" s="58">
        <v>44259</v>
      </c>
      <c r="D13" t="b">
        <f t="shared" si="0"/>
        <v>0</v>
      </c>
    </row>
    <row r="14" spans="1:4" x14ac:dyDescent="0.2">
      <c r="A14" s="58">
        <v>44290</v>
      </c>
      <c r="B14" s="58">
        <v>44290</v>
      </c>
      <c r="D14" t="str">
        <f t="shared" si="0"/>
        <v>Yes</v>
      </c>
    </row>
    <row r="15" spans="1:4" x14ac:dyDescent="0.2">
      <c r="A15" s="58">
        <v>44291</v>
      </c>
      <c r="B15" s="58">
        <v>44320</v>
      </c>
      <c r="D15" t="b">
        <f t="shared" si="0"/>
        <v>0</v>
      </c>
    </row>
    <row r="16" spans="1:4" x14ac:dyDescent="0.2">
      <c r="A16" s="58">
        <v>44292</v>
      </c>
      <c r="B16" s="58">
        <v>44351</v>
      </c>
      <c r="D16" t="b">
        <f t="shared" si="0"/>
        <v>0</v>
      </c>
    </row>
    <row r="17" spans="1:4" x14ac:dyDescent="0.2">
      <c r="A17" s="58">
        <v>44293</v>
      </c>
      <c r="B17" s="58">
        <v>44381</v>
      </c>
      <c r="D17" t="b">
        <f t="shared" si="0"/>
        <v>0</v>
      </c>
    </row>
    <row r="18" spans="1:4" x14ac:dyDescent="0.2">
      <c r="A18" s="58">
        <v>44294</v>
      </c>
      <c r="B18" s="58">
        <v>44412</v>
      </c>
      <c r="D18" t="b">
        <f t="shared" si="0"/>
        <v>0</v>
      </c>
    </row>
    <row r="19" spans="1:4" x14ac:dyDescent="0.2">
      <c r="A19" s="58">
        <v>44295</v>
      </c>
      <c r="B19" s="58">
        <v>44443</v>
      </c>
      <c r="D19" t="b">
        <f t="shared" si="0"/>
        <v>0</v>
      </c>
    </row>
    <row r="20" spans="1:4" x14ac:dyDescent="0.2">
      <c r="A20" s="58">
        <v>44296</v>
      </c>
      <c r="B20" s="58">
        <v>44473</v>
      </c>
      <c r="D20" t="b">
        <f t="shared" si="0"/>
        <v>0</v>
      </c>
    </row>
    <row r="21" spans="1:4" x14ac:dyDescent="0.2">
      <c r="A21" s="58">
        <v>44297</v>
      </c>
      <c r="B21" s="58">
        <v>44504</v>
      </c>
      <c r="D21" t="b">
        <f t="shared" si="0"/>
        <v>0</v>
      </c>
    </row>
    <row r="22" spans="1:4" x14ac:dyDescent="0.2">
      <c r="A22" s="58">
        <v>44298</v>
      </c>
      <c r="B22" s="58">
        <v>44534</v>
      </c>
      <c r="D22" t="b">
        <f t="shared" si="0"/>
        <v>0</v>
      </c>
    </row>
    <row r="23" spans="1:4" x14ac:dyDescent="0.2">
      <c r="A23" s="58">
        <v>44299</v>
      </c>
      <c r="B23" s="58">
        <v>44299</v>
      </c>
      <c r="D23" t="str">
        <f t="shared" si="0"/>
        <v>Yes</v>
      </c>
    </row>
    <row r="24" spans="1:4" x14ac:dyDescent="0.2">
      <c r="A24" s="58">
        <v>44300</v>
      </c>
      <c r="B24" s="58">
        <v>44300</v>
      </c>
      <c r="D24" t="str">
        <f t="shared" si="0"/>
        <v>Yes</v>
      </c>
    </row>
    <row r="25" spans="1:4" x14ac:dyDescent="0.2">
      <c r="A25" s="58">
        <v>44301</v>
      </c>
      <c r="B25" s="58">
        <v>44301</v>
      </c>
      <c r="D25" t="str">
        <f t="shared" si="0"/>
        <v>Yes</v>
      </c>
    </row>
    <row r="26" spans="1:4" x14ac:dyDescent="0.2">
      <c r="A26" s="58">
        <v>44302</v>
      </c>
      <c r="B26" s="58">
        <v>44302</v>
      </c>
      <c r="D26" t="str">
        <f t="shared" si="0"/>
        <v>Yes</v>
      </c>
    </row>
    <row r="27" spans="1:4" x14ac:dyDescent="0.2">
      <c r="A27" s="58">
        <v>44303</v>
      </c>
      <c r="B27" s="58">
        <v>44303</v>
      </c>
      <c r="D27" t="str">
        <f t="shared" si="0"/>
        <v>Yes</v>
      </c>
    </row>
    <row r="28" spans="1:4" x14ac:dyDescent="0.2">
      <c r="A28" s="58">
        <v>44304</v>
      </c>
      <c r="B28" s="58">
        <v>44304</v>
      </c>
      <c r="D28" t="str">
        <f t="shared" si="0"/>
        <v>Yes</v>
      </c>
    </row>
    <row r="29" spans="1:4" x14ac:dyDescent="0.2">
      <c r="A29" s="58">
        <v>44305</v>
      </c>
      <c r="B29" s="58">
        <v>44305</v>
      </c>
      <c r="D29" t="str">
        <f t="shared" si="0"/>
        <v>Yes</v>
      </c>
    </row>
    <row r="30" spans="1:4" x14ac:dyDescent="0.2">
      <c r="A30" s="58">
        <v>44306</v>
      </c>
      <c r="B30" s="58">
        <v>44306</v>
      </c>
      <c r="D30" t="str">
        <f t="shared" si="0"/>
        <v>Yes</v>
      </c>
    </row>
    <row r="31" spans="1:4" x14ac:dyDescent="0.2">
      <c r="A31" s="58">
        <v>44307</v>
      </c>
      <c r="B31" s="58">
        <v>44307</v>
      </c>
      <c r="D31" t="str">
        <f t="shared" si="0"/>
        <v>Yes</v>
      </c>
    </row>
    <row r="32" spans="1:4" x14ac:dyDescent="0.2">
      <c r="A32" s="58">
        <v>44308</v>
      </c>
      <c r="B32" s="58">
        <v>44308</v>
      </c>
      <c r="D32" t="str">
        <f t="shared" si="0"/>
        <v>Yes</v>
      </c>
    </row>
    <row r="33" spans="1:4" x14ac:dyDescent="0.2">
      <c r="A33" s="58">
        <v>44309</v>
      </c>
      <c r="B33" s="58">
        <v>44309</v>
      </c>
      <c r="D33" t="str">
        <f t="shared" si="0"/>
        <v>Yes</v>
      </c>
    </row>
    <row r="34" spans="1:4" x14ac:dyDescent="0.2">
      <c r="A34" s="58">
        <v>44310</v>
      </c>
      <c r="B34" s="58">
        <v>44310</v>
      </c>
      <c r="D34" t="str">
        <f t="shared" si="0"/>
        <v>Yes</v>
      </c>
    </row>
    <row r="35" spans="1:4" x14ac:dyDescent="0.2">
      <c r="A35" s="58">
        <v>44311</v>
      </c>
      <c r="B35" s="58">
        <v>44311</v>
      </c>
      <c r="D35" t="str">
        <f t="shared" si="0"/>
        <v>Yes</v>
      </c>
    </row>
    <row r="36" spans="1:4" x14ac:dyDescent="0.2">
      <c r="A36" s="58">
        <v>44312</v>
      </c>
      <c r="B36" s="58">
        <v>44312</v>
      </c>
      <c r="D36" t="str">
        <f t="shared" si="0"/>
        <v>Yes</v>
      </c>
    </row>
    <row r="37" spans="1:4" x14ac:dyDescent="0.2">
      <c r="A37" s="58">
        <v>44313</v>
      </c>
      <c r="B37" s="58">
        <v>44313</v>
      </c>
      <c r="D37" t="str">
        <f t="shared" si="0"/>
        <v>Yes</v>
      </c>
    </row>
    <row r="38" spans="1:4" x14ac:dyDescent="0.2">
      <c r="A38" s="58">
        <v>44314</v>
      </c>
      <c r="B38" s="58">
        <v>44314</v>
      </c>
      <c r="D38" t="str">
        <f t="shared" si="0"/>
        <v>Yes</v>
      </c>
    </row>
    <row r="39" spans="1:4" x14ac:dyDescent="0.2">
      <c r="A39" s="58">
        <v>44315</v>
      </c>
      <c r="B39" s="58">
        <v>44315</v>
      </c>
      <c r="D39" t="str">
        <f t="shared" si="0"/>
        <v>Yes</v>
      </c>
    </row>
    <row r="40" spans="1:4" x14ac:dyDescent="0.2">
      <c r="A40" s="58">
        <v>44316</v>
      </c>
      <c r="B40" s="58">
        <v>44316</v>
      </c>
      <c r="D40" t="str">
        <f t="shared" si="0"/>
        <v>Yes</v>
      </c>
    </row>
    <row r="41" spans="1:4" x14ac:dyDescent="0.2">
      <c r="A41" s="58">
        <v>44317</v>
      </c>
      <c r="B41" s="58">
        <v>44201</v>
      </c>
      <c r="D41" t="b">
        <f t="shared" si="0"/>
        <v>0</v>
      </c>
    </row>
    <row r="42" spans="1:4" x14ac:dyDescent="0.2">
      <c r="A42" s="58">
        <v>44318</v>
      </c>
      <c r="B42" s="58">
        <v>44232</v>
      </c>
      <c r="D42" t="b">
        <f t="shared" si="0"/>
        <v>0</v>
      </c>
    </row>
    <row r="43" spans="1:4" x14ac:dyDescent="0.2">
      <c r="A43" s="58">
        <v>44319</v>
      </c>
      <c r="B43" s="58">
        <v>44260</v>
      </c>
      <c r="D43" t="b">
        <f t="shared" si="0"/>
        <v>0</v>
      </c>
    </row>
    <row r="44" spans="1:4" x14ac:dyDescent="0.2">
      <c r="A44" s="58">
        <v>44320</v>
      </c>
      <c r="B44" s="58">
        <v>44291</v>
      </c>
      <c r="D44" t="b">
        <f t="shared" si="0"/>
        <v>0</v>
      </c>
    </row>
    <row r="45" spans="1:4" x14ac:dyDescent="0.2">
      <c r="A45" s="58">
        <v>44321</v>
      </c>
      <c r="B45" s="58">
        <v>44321</v>
      </c>
      <c r="D45" t="str">
        <f t="shared" si="0"/>
        <v>Yes</v>
      </c>
    </row>
    <row r="46" spans="1:4" x14ac:dyDescent="0.2">
      <c r="A46" s="58">
        <v>44322</v>
      </c>
      <c r="B46" s="58">
        <v>44352</v>
      </c>
      <c r="D46" t="b">
        <f t="shared" si="0"/>
        <v>0</v>
      </c>
    </row>
    <row r="47" spans="1:4" x14ac:dyDescent="0.2">
      <c r="A47" s="58">
        <v>44323</v>
      </c>
      <c r="B47" s="58">
        <v>44382</v>
      </c>
      <c r="D47" t="b">
        <f t="shared" si="0"/>
        <v>0</v>
      </c>
    </row>
    <row r="48" spans="1:4" x14ac:dyDescent="0.2">
      <c r="A48" s="58">
        <v>44324</v>
      </c>
      <c r="B48" s="58">
        <v>44413</v>
      </c>
      <c r="D48" t="b">
        <f t="shared" si="0"/>
        <v>0</v>
      </c>
    </row>
    <row r="49" spans="1:4" x14ac:dyDescent="0.2">
      <c r="A49" s="58">
        <v>44325</v>
      </c>
      <c r="B49" s="58">
        <v>44444</v>
      </c>
      <c r="D49" t="b">
        <f t="shared" si="0"/>
        <v>0</v>
      </c>
    </row>
    <row r="50" spans="1:4" x14ac:dyDescent="0.2">
      <c r="A50" s="58">
        <v>44326</v>
      </c>
      <c r="B50" s="58">
        <v>44474</v>
      </c>
      <c r="D50" t="b">
        <f t="shared" si="0"/>
        <v>0</v>
      </c>
    </row>
    <row r="51" spans="1:4" x14ac:dyDescent="0.2">
      <c r="A51" s="58">
        <v>44327</v>
      </c>
      <c r="B51" s="58">
        <v>44505</v>
      </c>
      <c r="D51" t="b">
        <f t="shared" si="0"/>
        <v>0</v>
      </c>
    </row>
    <row r="52" spans="1:4" x14ac:dyDescent="0.2">
      <c r="A52" s="58">
        <v>44328</v>
      </c>
      <c r="B52" s="58">
        <v>44535</v>
      </c>
      <c r="D52" t="b">
        <f t="shared" si="0"/>
        <v>0</v>
      </c>
    </row>
    <row r="53" spans="1:4" x14ac:dyDescent="0.2">
      <c r="A53" s="58">
        <v>44329</v>
      </c>
      <c r="B53" s="58">
        <v>44329</v>
      </c>
      <c r="D53" t="str">
        <f t="shared" si="0"/>
        <v>Yes</v>
      </c>
    </row>
    <row r="54" spans="1:4" x14ac:dyDescent="0.2">
      <c r="A54" s="58">
        <v>44330</v>
      </c>
      <c r="B54" s="58">
        <v>44330</v>
      </c>
      <c r="D54" t="str">
        <f t="shared" si="0"/>
        <v>Yes</v>
      </c>
    </row>
    <row r="55" spans="1:4" x14ac:dyDescent="0.2">
      <c r="A55" s="58">
        <v>44331</v>
      </c>
      <c r="B55" s="58">
        <v>44331</v>
      </c>
      <c r="D55" t="str">
        <f t="shared" si="0"/>
        <v>Yes</v>
      </c>
    </row>
    <row r="56" spans="1:4" x14ac:dyDescent="0.2">
      <c r="A56" s="58">
        <v>44332</v>
      </c>
      <c r="B56" s="58">
        <v>44332</v>
      </c>
      <c r="D56" t="str">
        <f t="shared" si="0"/>
        <v>Yes</v>
      </c>
    </row>
    <row r="57" spans="1:4" x14ac:dyDescent="0.2">
      <c r="A57" s="58">
        <v>44333</v>
      </c>
      <c r="B57" s="58">
        <v>44333</v>
      </c>
      <c r="D57" t="str">
        <f t="shared" si="0"/>
        <v>Yes</v>
      </c>
    </row>
    <row r="58" spans="1:4" x14ac:dyDescent="0.2">
      <c r="A58" s="58">
        <v>44334</v>
      </c>
      <c r="B58" s="58">
        <v>44334</v>
      </c>
      <c r="D58" t="str">
        <f t="shared" si="0"/>
        <v>Yes</v>
      </c>
    </row>
    <row r="59" spans="1:4" x14ac:dyDescent="0.2">
      <c r="A59" s="58">
        <v>44335</v>
      </c>
      <c r="B59" s="58">
        <v>44335</v>
      </c>
      <c r="D59" t="str">
        <f t="shared" si="0"/>
        <v>Yes</v>
      </c>
    </row>
    <row r="60" spans="1:4" x14ac:dyDescent="0.2">
      <c r="A60" s="58">
        <v>44336</v>
      </c>
      <c r="B60" s="58">
        <v>44336</v>
      </c>
      <c r="D60" t="str">
        <f t="shared" si="0"/>
        <v>Yes</v>
      </c>
    </row>
    <row r="61" spans="1:4" x14ac:dyDescent="0.2">
      <c r="A61" s="58">
        <v>44337</v>
      </c>
      <c r="B61" s="58">
        <v>44337</v>
      </c>
      <c r="D61" t="str">
        <f t="shared" si="0"/>
        <v>Yes</v>
      </c>
    </row>
    <row r="62" spans="1:4" x14ac:dyDescent="0.2">
      <c r="A62" s="58">
        <v>44338</v>
      </c>
      <c r="B62" s="58">
        <v>44338</v>
      </c>
      <c r="D62" t="str">
        <f t="shared" si="0"/>
        <v>Yes</v>
      </c>
    </row>
    <row r="63" spans="1:4" x14ac:dyDescent="0.2">
      <c r="A63" s="58">
        <v>44339</v>
      </c>
      <c r="B63" s="58">
        <v>44339</v>
      </c>
      <c r="D63" t="str">
        <f t="shared" si="0"/>
        <v>Yes</v>
      </c>
    </row>
    <row r="64" spans="1:4" x14ac:dyDescent="0.2">
      <c r="A64" s="58">
        <v>44340</v>
      </c>
      <c r="B64" s="58">
        <v>44340</v>
      </c>
      <c r="D64" t="str">
        <f t="shared" si="0"/>
        <v>Yes</v>
      </c>
    </row>
    <row r="65" spans="1:4" x14ac:dyDescent="0.2">
      <c r="A65" s="58">
        <v>44341</v>
      </c>
      <c r="B65" s="58">
        <v>44341</v>
      </c>
      <c r="D65" t="str">
        <f t="shared" si="0"/>
        <v>Yes</v>
      </c>
    </row>
    <row r="66" spans="1:4" x14ac:dyDescent="0.2">
      <c r="A66" s="58">
        <v>44342</v>
      </c>
      <c r="B66" s="58">
        <v>44342</v>
      </c>
      <c r="D66" t="str">
        <f t="shared" si="0"/>
        <v>Yes</v>
      </c>
    </row>
    <row r="67" spans="1:4" x14ac:dyDescent="0.2">
      <c r="A67" s="58">
        <v>44343</v>
      </c>
      <c r="B67" s="58">
        <v>44343</v>
      </c>
      <c r="D67" t="str">
        <f t="shared" ref="D67:D130" si="1">IF(A67=B67,"Yes")</f>
        <v>Yes</v>
      </c>
    </row>
    <row r="68" spans="1:4" x14ac:dyDescent="0.2">
      <c r="A68" s="58">
        <v>44344</v>
      </c>
      <c r="B68" s="58">
        <v>44344</v>
      </c>
      <c r="D68" t="str">
        <f t="shared" si="1"/>
        <v>Yes</v>
      </c>
    </row>
    <row r="69" spans="1:4" x14ac:dyDescent="0.2">
      <c r="A69" s="58">
        <v>44345</v>
      </c>
      <c r="B69" s="58">
        <v>44345</v>
      </c>
      <c r="D69" t="str">
        <f t="shared" si="1"/>
        <v>Yes</v>
      </c>
    </row>
    <row r="70" spans="1:4" x14ac:dyDescent="0.2">
      <c r="A70" s="58">
        <v>44346</v>
      </c>
      <c r="B70" s="58">
        <v>44346</v>
      </c>
      <c r="D70" t="str">
        <f t="shared" si="1"/>
        <v>Yes</v>
      </c>
    </row>
    <row r="71" spans="1:4" x14ac:dyDescent="0.2">
      <c r="A71" s="58">
        <v>44347</v>
      </c>
      <c r="B71" s="58">
        <v>44347</v>
      </c>
      <c r="D71" t="str">
        <f t="shared" si="1"/>
        <v>Yes</v>
      </c>
    </row>
    <row r="72" spans="1:4" x14ac:dyDescent="0.2">
      <c r="A72" s="58">
        <v>44348</v>
      </c>
      <c r="B72" s="58">
        <v>44202</v>
      </c>
      <c r="D72" t="b">
        <f t="shared" si="1"/>
        <v>0</v>
      </c>
    </row>
    <row r="73" spans="1:4" x14ac:dyDescent="0.2">
      <c r="A73" s="58">
        <v>44349</v>
      </c>
      <c r="B73" s="58">
        <v>44233</v>
      </c>
      <c r="D73" t="b">
        <f t="shared" si="1"/>
        <v>0</v>
      </c>
    </row>
    <row r="74" spans="1:4" x14ac:dyDescent="0.2">
      <c r="A74" s="58">
        <v>44350</v>
      </c>
      <c r="B74" s="58">
        <v>44261</v>
      </c>
      <c r="D74" t="b">
        <f t="shared" si="1"/>
        <v>0</v>
      </c>
    </row>
    <row r="75" spans="1:4" x14ac:dyDescent="0.2">
      <c r="A75" s="58">
        <v>44351</v>
      </c>
      <c r="B75" s="58">
        <v>44292</v>
      </c>
      <c r="D75" t="b">
        <f t="shared" si="1"/>
        <v>0</v>
      </c>
    </row>
    <row r="76" spans="1:4" x14ac:dyDescent="0.2">
      <c r="A76" s="58">
        <v>44352</v>
      </c>
      <c r="B76" s="58">
        <v>44322</v>
      </c>
      <c r="D76" t="b">
        <f t="shared" si="1"/>
        <v>0</v>
      </c>
    </row>
    <row r="77" spans="1:4" x14ac:dyDescent="0.2">
      <c r="A77" s="58">
        <v>44353</v>
      </c>
      <c r="B77" s="58">
        <v>44353</v>
      </c>
      <c r="D77" t="str">
        <f t="shared" si="1"/>
        <v>Yes</v>
      </c>
    </row>
    <row r="78" spans="1:4" x14ac:dyDescent="0.2">
      <c r="A78" s="58">
        <v>44354</v>
      </c>
      <c r="B78" s="58">
        <v>44383</v>
      </c>
      <c r="D78" t="b">
        <f t="shared" si="1"/>
        <v>0</v>
      </c>
    </row>
    <row r="79" spans="1:4" x14ac:dyDescent="0.2">
      <c r="A79" s="58">
        <v>44355</v>
      </c>
      <c r="B79" s="58">
        <v>44414</v>
      </c>
      <c r="D79" t="b">
        <f t="shared" si="1"/>
        <v>0</v>
      </c>
    </row>
    <row r="80" spans="1:4" x14ac:dyDescent="0.2">
      <c r="A80" s="49" t="s">
        <v>30</v>
      </c>
      <c r="B80" s="58">
        <v>44356</v>
      </c>
      <c r="D80" t="b">
        <f t="shared" si="1"/>
        <v>0</v>
      </c>
    </row>
    <row r="81" spans="1:4" x14ac:dyDescent="0.2">
      <c r="A81" s="49" t="s">
        <v>31</v>
      </c>
      <c r="B81" s="58">
        <v>44357</v>
      </c>
      <c r="D81" t="b">
        <f t="shared" si="1"/>
        <v>0</v>
      </c>
    </row>
    <row r="82" spans="1:4" x14ac:dyDescent="0.2">
      <c r="A82" s="49" t="s">
        <v>32</v>
      </c>
      <c r="B82" s="58">
        <v>44358</v>
      </c>
      <c r="D82" t="b">
        <f t="shared" si="1"/>
        <v>0</v>
      </c>
    </row>
    <row r="83" spans="1:4" x14ac:dyDescent="0.2">
      <c r="A83" s="49" t="s">
        <v>33</v>
      </c>
      <c r="B83" s="58">
        <v>44359</v>
      </c>
      <c r="D83" t="b">
        <f t="shared" si="1"/>
        <v>0</v>
      </c>
    </row>
    <row r="84" spans="1:4" x14ac:dyDescent="0.2">
      <c r="A84" s="49" t="s">
        <v>34</v>
      </c>
      <c r="B84" s="58">
        <v>44360</v>
      </c>
      <c r="D84" t="b">
        <f t="shared" si="1"/>
        <v>0</v>
      </c>
    </row>
    <row r="85" spans="1:4" x14ac:dyDescent="0.2">
      <c r="A85" s="49" t="s">
        <v>35</v>
      </c>
      <c r="B85" s="58">
        <v>44361</v>
      </c>
      <c r="D85" t="b">
        <f t="shared" si="1"/>
        <v>0</v>
      </c>
    </row>
    <row r="86" spans="1:4" x14ac:dyDescent="0.2">
      <c r="A86" s="49" t="s">
        <v>36</v>
      </c>
      <c r="B86" s="58">
        <v>44362</v>
      </c>
      <c r="D86" t="b">
        <f t="shared" si="1"/>
        <v>0</v>
      </c>
    </row>
    <row r="87" spans="1:4" x14ac:dyDescent="0.2">
      <c r="A87" s="49" t="s">
        <v>37</v>
      </c>
      <c r="B87" s="58">
        <v>44363</v>
      </c>
      <c r="D87" t="b">
        <f t="shared" si="1"/>
        <v>0</v>
      </c>
    </row>
    <row r="88" spans="1:4" x14ac:dyDescent="0.2">
      <c r="A88" s="49" t="s">
        <v>38</v>
      </c>
      <c r="B88" s="58">
        <v>44364</v>
      </c>
      <c r="D88" t="b">
        <f t="shared" si="1"/>
        <v>0</v>
      </c>
    </row>
    <row r="89" spans="1:4" x14ac:dyDescent="0.2">
      <c r="A89" s="49" t="s">
        <v>39</v>
      </c>
      <c r="B89" s="58">
        <v>44365</v>
      </c>
      <c r="D89" t="b">
        <f t="shared" si="1"/>
        <v>0</v>
      </c>
    </row>
    <row r="90" spans="1:4" x14ac:dyDescent="0.2">
      <c r="A90" s="49" t="s">
        <v>40</v>
      </c>
      <c r="B90" s="58">
        <v>44366</v>
      </c>
      <c r="D90" t="b">
        <f t="shared" si="1"/>
        <v>0</v>
      </c>
    </row>
    <row r="91" spans="1:4" x14ac:dyDescent="0.2">
      <c r="A91" s="49" t="s">
        <v>41</v>
      </c>
      <c r="B91" s="58">
        <v>44367</v>
      </c>
      <c r="D91" t="b">
        <f t="shared" si="1"/>
        <v>0</v>
      </c>
    </row>
    <row r="92" spans="1:4" x14ac:dyDescent="0.2">
      <c r="A92" s="49" t="s">
        <v>42</v>
      </c>
      <c r="B92" s="58">
        <v>44368</v>
      </c>
      <c r="D92" t="b">
        <f t="shared" si="1"/>
        <v>0</v>
      </c>
    </row>
    <row r="93" spans="1:4" x14ac:dyDescent="0.2">
      <c r="A93" s="49" t="s">
        <v>43</v>
      </c>
      <c r="B93" s="58">
        <v>44369</v>
      </c>
      <c r="D93" t="b">
        <f t="shared" si="1"/>
        <v>0</v>
      </c>
    </row>
    <row r="94" spans="1:4" x14ac:dyDescent="0.2">
      <c r="A94" s="50" t="s">
        <v>44</v>
      </c>
      <c r="B94" s="58">
        <v>44370</v>
      </c>
      <c r="D94" t="b">
        <f t="shared" si="1"/>
        <v>0</v>
      </c>
    </row>
    <row r="95" spans="1:4" x14ac:dyDescent="0.2">
      <c r="A95" s="50" t="s">
        <v>45</v>
      </c>
      <c r="B95" s="58">
        <v>44371</v>
      </c>
      <c r="D95" t="b">
        <f t="shared" si="1"/>
        <v>0</v>
      </c>
    </row>
    <row r="96" spans="1:4" x14ac:dyDescent="0.2">
      <c r="A96" s="50" t="s">
        <v>46</v>
      </c>
      <c r="B96" s="58">
        <v>44372</v>
      </c>
      <c r="D96" t="b">
        <f t="shared" si="1"/>
        <v>0</v>
      </c>
    </row>
    <row r="97" spans="1:4" x14ac:dyDescent="0.2">
      <c r="A97" s="50" t="s">
        <v>47</v>
      </c>
      <c r="B97" s="58">
        <v>44373</v>
      </c>
      <c r="D97" t="b">
        <f t="shared" si="1"/>
        <v>0</v>
      </c>
    </row>
    <row r="98" spans="1:4" x14ac:dyDescent="0.2">
      <c r="A98" s="50" t="s">
        <v>48</v>
      </c>
      <c r="B98" s="58">
        <v>44374</v>
      </c>
      <c r="D98" t="b">
        <f t="shared" si="1"/>
        <v>0</v>
      </c>
    </row>
    <row r="99" spans="1:4" x14ac:dyDescent="0.2">
      <c r="A99" s="50" t="s">
        <v>49</v>
      </c>
      <c r="B99" s="58">
        <v>44375</v>
      </c>
      <c r="D99" t="b">
        <f t="shared" si="1"/>
        <v>0</v>
      </c>
    </row>
    <row r="100" spans="1:4" x14ac:dyDescent="0.2">
      <c r="A100" s="50" t="s">
        <v>50</v>
      </c>
      <c r="B100" s="58">
        <v>44376</v>
      </c>
      <c r="D100" t="b">
        <f t="shared" si="1"/>
        <v>0</v>
      </c>
    </row>
    <row r="101" spans="1:4" x14ac:dyDescent="0.2">
      <c r="A101" s="50" t="s">
        <v>51</v>
      </c>
      <c r="B101" s="58">
        <v>44377</v>
      </c>
      <c r="D101" t="b">
        <f t="shared" si="1"/>
        <v>0</v>
      </c>
    </row>
    <row r="102" spans="1:4" x14ac:dyDescent="0.2">
      <c r="A102" s="50" t="s">
        <v>52</v>
      </c>
      <c r="B102" s="58">
        <v>44378</v>
      </c>
      <c r="D102" t="b">
        <f t="shared" si="1"/>
        <v>0</v>
      </c>
    </row>
    <row r="103" spans="1:4" x14ac:dyDescent="0.2">
      <c r="A103" s="50" t="s">
        <v>53</v>
      </c>
      <c r="B103" s="58">
        <v>44379</v>
      </c>
      <c r="D103" t="b">
        <f t="shared" si="1"/>
        <v>0</v>
      </c>
    </row>
    <row r="104" spans="1:4" x14ac:dyDescent="0.2">
      <c r="A104" s="50" t="s">
        <v>54</v>
      </c>
      <c r="B104" s="58">
        <v>44380</v>
      </c>
      <c r="D104" t="b">
        <f t="shared" si="1"/>
        <v>0</v>
      </c>
    </row>
    <row r="105" spans="1:4" x14ac:dyDescent="0.2">
      <c r="A105" s="50" t="s">
        <v>55</v>
      </c>
      <c r="B105" s="58">
        <v>44381</v>
      </c>
      <c r="D105" t="b">
        <f t="shared" si="1"/>
        <v>0</v>
      </c>
    </row>
    <row r="106" spans="1:4" x14ac:dyDescent="0.2">
      <c r="A106" s="50" t="s">
        <v>56</v>
      </c>
      <c r="B106" s="58">
        <v>44382</v>
      </c>
      <c r="D106" t="b">
        <f t="shared" si="1"/>
        <v>0</v>
      </c>
    </row>
    <row r="107" spans="1:4" x14ac:dyDescent="0.2">
      <c r="A107" s="50" t="s">
        <v>57</v>
      </c>
      <c r="B107" s="58">
        <v>44383</v>
      </c>
      <c r="D107" t="b">
        <f t="shared" si="1"/>
        <v>0</v>
      </c>
    </row>
    <row r="108" spans="1:4" x14ac:dyDescent="0.2">
      <c r="A108" s="50" t="s">
        <v>58</v>
      </c>
      <c r="B108" s="58">
        <v>44384</v>
      </c>
      <c r="D108" t="b">
        <f t="shared" si="1"/>
        <v>0</v>
      </c>
    </row>
    <row r="109" spans="1:4" x14ac:dyDescent="0.2">
      <c r="A109" s="50" t="s">
        <v>59</v>
      </c>
      <c r="B109" s="58">
        <v>44385</v>
      </c>
      <c r="D109" t="b">
        <f t="shared" si="1"/>
        <v>0</v>
      </c>
    </row>
    <row r="110" spans="1:4" x14ac:dyDescent="0.2">
      <c r="A110" s="50" t="s">
        <v>60</v>
      </c>
      <c r="B110" s="58">
        <v>44386</v>
      </c>
      <c r="D110" t="b">
        <f t="shared" si="1"/>
        <v>0</v>
      </c>
    </row>
    <row r="111" spans="1:4" x14ac:dyDescent="0.2">
      <c r="A111" s="50" t="s">
        <v>61</v>
      </c>
      <c r="B111" s="58">
        <v>44387</v>
      </c>
      <c r="D111" t="b">
        <f t="shared" si="1"/>
        <v>0</v>
      </c>
    </row>
    <row r="112" spans="1:4" x14ac:dyDescent="0.2">
      <c r="A112" s="50" t="s">
        <v>62</v>
      </c>
      <c r="B112" s="58">
        <v>44388</v>
      </c>
      <c r="D112" t="b">
        <f t="shared" si="1"/>
        <v>0</v>
      </c>
    </row>
    <row r="113" spans="1:4" x14ac:dyDescent="0.2">
      <c r="A113" s="50" t="s">
        <v>63</v>
      </c>
      <c r="B113" s="58">
        <v>44389</v>
      </c>
      <c r="D113" t="b">
        <f t="shared" si="1"/>
        <v>0</v>
      </c>
    </row>
    <row r="114" spans="1:4" x14ac:dyDescent="0.2">
      <c r="A114" s="50" t="s">
        <v>64</v>
      </c>
      <c r="B114" s="58">
        <v>44390</v>
      </c>
      <c r="D114" t="b">
        <f t="shared" si="1"/>
        <v>0</v>
      </c>
    </row>
    <row r="115" spans="1:4" x14ac:dyDescent="0.2">
      <c r="A115" s="50" t="s">
        <v>65</v>
      </c>
      <c r="B115" s="58">
        <v>44391</v>
      </c>
      <c r="D115" t="b">
        <f t="shared" si="1"/>
        <v>0</v>
      </c>
    </row>
    <row r="116" spans="1:4" x14ac:dyDescent="0.2">
      <c r="A116" s="50" t="s">
        <v>66</v>
      </c>
      <c r="B116" s="58">
        <v>44392</v>
      </c>
      <c r="D116" t="b">
        <f t="shared" si="1"/>
        <v>0</v>
      </c>
    </row>
    <row r="117" spans="1:4" x14ac:dyDescent="0.2">
      <c r="A117" s="50" t="s">
        <v>67</v>
      </c>
      <c r="B117" s="58">
        <v>44393</v>
      </c>
      <c r="D117" t="b">
        <f t="shared" si="1"/>
        <v>0</v>
      </c>
    </row>
    <row r="118" spans="1:4" x14ac:dyDescent="0.2">
      <c r="A118" s="50" t="s">
        <v>68</v>
      </c>
      <c r="B118" s="58">
        <v>44394</v>
      </c>
      <c r="D118" t="b">
        <f t="shared" si="1"/>
        <v>0</v>
      </c>
    </row>
    <row r="119" spans="1:4" x14ac:dyDescent="0.2">
      <c r="A119" s="50" t="s">
        <v>69</v>
      </c>
      <c r="B119" s="58">
        <v>44395</v>
      </c>
      <c r="D119" t="b">
        <f t="shared" si="1"/>
        <v>0</v>
      </c>
    </row>
    <row r="120" spans="1:4" x14ac:dyDescent="0.2">
      <c r="A120" s="50" t="s">
        <v>70</v>
      </c>
      <c r="B120" s="58">
        <v>44396</v>
      </c>
      <c r="D120" t="b">
        <f t="shared" si="1"/>
        <v>0</v>
      </c>
    </row>
    <row r="121" spans="1:4" x14ac:dyDescent="0.2">
      <c r="A121" s="50" t="s">
        <v>71</v>
      </c>
      <c r="B121" s="58">
        <v>44397</v>
      </c>
      <c r="D121" t="b">
        <f t="shared" si="1"/>
        <v>0</v>
      </c>
    </row>
    <row r="122" spans="1:4" x14ac:dyDescent="0.2">
      <c r="A122" s="50" t="s">
        <v>72</v>
      </c>
      <c r="B122" s="58">
        <v>44398</v>
      </c>
      <c r="D122" t="b">
        <f t="shared" si="1"/>
        <v>0</v>
      </c>
    </row>
    <row r="123" spans="1:4" x14ac:dyDescent="0.2">
      <c r="A123" s="50" t="s">
        <v>73</v>
      </c>
      <c r="B123" s="58">
        <v>44399</v>
      </c>
      <c r="D123" t="b">
        <f t="shared" si="1"/>
        <v>0</v>
      </c>
    </row>
    <row r="124" spans="1:4" x14ac:dyDescent="0.2">
      <c r="A124" s="50" t="s">
        <v>74</v>
      </c>
      <c r="B124" s="58">
        <v>44400</v>
      </c>
      <c r="D124" t="b">
        <f t="shared" si="1"/>
        <v>0</v>
      </c>
    </row>
    <row r="125" spans="1:4" x14ac:dyDescent="0.2">
      <c r="A125" s="50" t="s">
        <v>75</v>
      </c>
      <c r="B125" s="58">
        <v>44401</v>
      </c>
      <c r="D125" t="b">
        <f t="shared" si="1"/>
        <v>0</v>
      </c>
    </row>
    <row r="126" spans="1:4" x14ac:dyDescent="0.2">
      <c r="A126" s="50" t="s">
        <v>76</v>
      </c>
      <c r="B126" s="58">
        <v>44402</v>
      </c>
      <c r="D126" t="b">
        <f t="shared" si="1"/>
        <v>0</v>
      </c>
    </row>
    <row r="127" spans="1:4" x14ac:dyDescent="0.2">
      <c r="A127" s="50" t="s">
        <v>77</v>
      </c>
      <c r="B127" s="58">
        <v>44403</v>
      </c>
      <c r="D127" t="b">
        <f t="shared" si="1"/>
        <v>0</v>
      </c>
    </row>
    <row r="128" spans="1:4" x14ac:dyDescent="0.2">
      <c r="A128" s="50" t="s">
        <v>78</v>
      </c>
      <c r="B128" s="58">
        <v>44404</v>
      </c>
      <c r="D128" t="b">
        <f t="shared" si="1"/>
        <v>0</v>
      </c>
    </row>
    <row r="129" spans="1:4" x14ac:dyDescent="0.2">
      <c r="A129" s="50" t="s">
        <v>79</v>
      </c>
      <c r="B129" s="58">
        <v>44405</v>
      </c>
      <c r="D129" t="b">
        <f t="shared" si="1"/>
        <v>0</v>
      </c>
    </row>
    <row r="130" spans="1:4" x14ac:dyDescent="0.2">
      <c r="A130" s="50" t="s">
        <v>80</v>
      </c>
      <c r="B130" s="58">
        <v>44406</v>
      </c>
      <c r="D130" t="b">
        <f t="shared" si="1"/>
        <v>0</v>
      </c>
    </row>
    <row r="131" spans="1:4" x14ac:dyDescent="0.2">
      <c r="A131" s="50" t="s">
        <v>81</v>
      </c>
      <c r="B131" s="58">
        <v>44407</v>
      </c>
      <c r="D131" t="b">
        <f t="shared" ref="D131:D194" si="2">IF(A131=B131,"Yes")</f>
        <v>0</v>
      </c>
    </row>
    <row r="132" spans="1:4" x14ac:dyDescent="0.2">
      <c r="A132" s="50" t="s">
        <v>82</v>
      </c>
      <c r="B132" s="58">
        <v>44408</v>
      </c>
      <c r="D132" t="b">
        <f t="shared" si="2"/>
        <v>0</v>
      </c>
    </row>
    <row r="133" spans="1:4" x14ac:dyDescent="0.2">
      <c r="A133" s="51" t="s">
        <v>83</v>
      </c>
      <c r="B133" s="58">
        <v>44409</v>
      </c>
      <c r="D133" t="b">
        <f t="shared" si="2"/>
        <v>0</v>
      </c>
    </row>
    <row r="134" spans="1:4" x14ac:dyDescent="0.2">
      <c r="A134" s="51" t="s">
        <v>84</v>
      </c>
      <c r="B134" s="58">
        <v>44410</v>
      </c>
      <c r="D134" t="b">
        <f t="shared" si="2"/>
        <v>0</v>
      </c>
    </row>
    <row r="135" spans="1:4" x14ac:dyDescent="0.2">
      <c r="A135" s="51" t="s">
        <v>85</v>
      </c>
      <c r="B135" s="58">
        <v>44411</v>
      </c>
      <c r="D135" t="b">
        <f t="shared" si="2"/>
        <v>0</v>
      </c>
    </row>
    <row r="136" spans="1:4" x14ac:dyDescent="0.2">
      <c r="A136" s="51" t="s">
        <v>86</v>
      </c>
      <c r="B136" s="58">
        <v>44412</v>
      </c>
      <c r="D136" t="b">
        <f t="shared" si="2"/>
        <v>0</v>
      </c>
    </row>
    <row r="137" spans="1:4" x14ac:dyDescent="0.2">
      <c r="A137" s="51" t="s">
        <v>87</v>
      </c>
      <c r="B137" s="58">
        <v>44413</v>
      </c>
      <c r="D137" t="b">
        <f t="shared" si="2"/>
        <v>0</v>
      </c>
    </row>
    <row r="138" spans="1:4" x14ac:dyDescent="0.2">
      <c r="A138" s="51" t="s">
        <v>88</v>
      </c>
      <c r="B138" s="58">
        <v>44414</v>
      </c>
      <c r="D138" t="b">
        <f t="shared" si="2"/>
        <v>0</v>
      </c>
    </row>
    <row r="139" spans="1:4" x14ac:dyDescent="0.2">
      <c r="A139" s="51" t="s">
        <v>89</v>
      </c>
      <c r="B139" s="58">
        <v>44415</v>
      </c>
      <c r="D139" t="b">
        <f t="shared" si="2"/>
        <v>0</v>
      </c>
    </row>
    <row r="140" spans="1:4" x14ac:dyDescent="0.2">
      <c r="A140" s="51" t="s">
        <v>90</v>
      </c>
      <c r="B140" s="58">
        <v>44416</v>
      </c>
      <c r="D140" t="b">
        <f t="shared" si="2"/>
        <v>0</v>
      </c>
    </row>
    <row r="141" spans="1:4" x14ac:dyDescent="0.2">
      <c r="A141" s="51" t="s">
        <v>91</v>
      </c>
      <c r="B141" s="58">
        <v>44417</v>
      </c>
      <c r="D141" t="b">
        <f t="shared" si="2"/>
        <v>0</v>
      </c>
    </row>
    <row r="142" spans="1:4" x14ac:dyDescent="0.2">
      <c r="A142" s="51" t="s">
        <v>92</v>
      </c>
      <c r="B142" s="58">
        <v>44418</v>
      </c>
      <c r="D142" t="b">
        <f t="shared" si="2"/>
        <v>0</v>
      </c>
    </row>
    <row r="143" spans="1:4" x14ac:dyDescent="0.2">
      <c r="A143" s="51" t="s">
        <v>93</v>
      </c>
      <c r="B143" s="58">
        <v>44419</v>
      </c>
      <c r="D143" t="b">
        <f t="shared" si="2"/>
        <v>0</v>
      </c>
    </row>
    <row r="144" spans="1:4" x14ac:dyDescent="0.2">
      <c r="A144" s="51" t="s">
        <v>94</v>
      </c>
      <c r="B144" s="58">
        <v>44420</v>
      </c>
      <c r="D144" t="b">
        <f t="shared" si="2"/>
        <v>0</v>
      </c>
    </row>
    <row r="145" spans="1:4" x14ac:dyDescent="0.2">
      <c r="A145" s="51" t="s">
        <v>95</v>
      </c>
      <c r="B145" s="58">
        <v>44421</v>
      </c>
      <c r="D145" t="b">
        <f t="shared" si="2"/>
        <v>0</v>
      </c>
    </row>
    <row r="146" spans="1:4" x14ac:dyDescent="0.2">
      <c r="A146" s="51" t="s">
        <v>96</v>
      </c>
      <c r="B146" s="58">
        <v>44422</v>
      </c>
      <c r="D146" t="b">
        <f t="shared" si="2"/>
        <v>0</v>
      </c>
    </row>
    <row r="147" spans="1:4" x14ac:dyDescent="0.2">
      <c r="A147" s="51" t="s">
        <v>97</v>
      </c>
      <c r="B147" s="58">
        <v>44423</v>
      </c>
      <c r="D147" t="b">
        <f t="shared" si="2"/>
        <v>0</v>
      </c>
    </row>
    <row r="148" spans="1:4" x14ac:dyDescent="0.2">
      <c r="A148" s="51" t="s">
        <v>98</v>
      </c>
      <c r="B148" s="58">
        <v>44424</v>
      </c>
      <c r="D148" t="b">
        <f t="shared" si="2"/>
        <v>0</v>
      </c>
    </row>
    <row r="149" spans="1:4" x14ac:dyDescent="0.2">
      <c r="A149" s="51" t="s">
        <v>99</v>
      </c>
      <c r="B149" s="58">
        <v>44425</v>
      </c>
      <c r="D149" t="b">
        <f t="shared" si="2"/>
        <v>0</v>
      </c>
    </row>
    <row r="150" spans="1:4" x14ac:dyDescent="0.2">
      <c r="A150" s="51" t="s">
        <v>100</v>
      </c>
      <c r="B150" s="58">
        <v>44426</v>
      </c>
      <c r="D150" t="b">
        <f t="shared" si="2"/>
        <v>0</v>
      </c>
    </row>
    <row r="151" spans="1:4" x14ac:dyDescent="0.2">
      <c r="A151" s="51" t="s">
        <v>101</v>
      </c>
      <c r="B151" s="58">
        <v>44427</v>
      </c>
      <c r="D151" t="b">
        <f t="shared" si="2"/>
        <v>0</v>
      </c>
    </row>
    <row r="152" spans="1:4" x14ac:dyDescent="0.2">
      <c r="A152" s="51" t="s">
        <v>102</v>
      </c>
      <c r="B152" s="58">
        <v>44428</v>
      </c>
      <c r="D152" t="b">
        <f t="shared" si="2"/>
        <v>0</v>
      </c>
    </row>
    <row r="153" spans="1:4" x14ac:dyDescent="0.2">
      <c r="A153" s="51" t="s">
        <v>103</v>
      </c>
      <c r="B153" s="58">
        <v>44429</v>
      </c>
      <c r="D153" t="b">
        <f t="shared" si="2"/>
        <v>0</v>
      </c>
    </row>
    <row r="154" spans="1:4" x14ac:dyDescent="0.2">
      <c r="A154" s="51" t="s">
        <v>104</v>
      </c>
      <c r="B154" s="58">
        <v>44430</v>
      </c>
      <c r="D154" t="b">
        <f t="shared" si="2"/>
        <v>0</v>
      </c>
    </row>
    <row r="155" spans="1:4" x14ac:dyDescent="0.2">
      <c r="A155" s="51" t="s">
        <v>105</v>
      </c>
      <c r="B155" s="58">
        <v>44431</v>
      </c>
      <c r="D155" t="b">
        <f t="shared" si="2"/>
        <v>0</v>
      </c>
    </row>
    <row r="156" spans="1:4" x14ac:dyDescent="0.2">
      <c r="A156" s="51" t="s">
        <v>106</v>
      </c>
      <c r="B156" s="58">
        <v>44432</v>
      </c>
      <c r="D156" t="b">
        <f t="shared" si="2"/>
        <v>0</v>
      </c>
    </row>
    <row r="157" spans="1:4" x14ac:dyDescent="0.2">
      <c r="A157" s="51" t="s">
        <v>107</v>
      </c>
      <c r="B157" s="58">
        <v>44433</v>
      </c>
      <c r="D157" t="b">
        <f t="shared" si="2"/>
        <v>0</v>
      </c>
    </row>
    <row r="158" spans="1:4" x14ac:dyDescent="0.2">
      <c r="A158" s="51" t="s">
        <v>108</v>
      </c>
      <c r="B158" s="58">
        <v>44434</v>
      </c>
      <c r="D158" t="b">
        <f t="shared" si="2"/>
        <v>0</v>
      </c>
    </row>
    <row r="159" spans="1:4" x14ac:dyDescent="0.2">
      <c r="A159" s="51" t="s">
        <v>109</v>
      </c>
      <c r="B159" s="58">
        <v>44435</v>
      </c>
      <c r="D159" t="b">
        <f t="shared" si="2"/>
        <v>0</v>
      </c>
    </row>
    <row r="160" spans="1:4" x14ac:dyDescent="0.2">
      <c r="A160" s="51" t="s">
        <v>110</v>
      </c>
      <c r="B160" s="58">
        <v>44436</v>
      </c>
      <c r="D160" t="b">
        <f t="shared" si="2"/>
        <v>0</v>
      </c>
    </row>
    <row r="161" spans="1:4" x14ac:dyDescent="0.2">
      <c r="A161" s="51" t="s">
        <v>111</v>
      </c>
      <c r="B161" s="58">
        <v>44437</v>
      </c>
      <c r="D161" t="b">
        <f t="shared" si="2"/>
        <v>0</v>
      </c>
    </row>
    <row r="162" spans="1:4" x14ac:dyDescent="0.2">
      <c r="A162" s="51" t="s">
        <v>112</v>
      </c>
      <c r="B162" s="58">
        <v>44438</v>
      </c>
      <c r="D162" t="b">
        <f t="shared" si="2"/>
        <v>0</v>
      </c>
    </row>
    <row r="163" spans="1:4" x14ac:dyDescent="0.2">
      <c r="A163" s="51" t="s">
        <v>113</v>
      </c>
      <c r="B163" s="58">
        <v>44439</v>
      </c>
      <c r="D163" t="b">
        <f t="shared" si="2"/>
        <v>0</v>
      </c>
    </row>
    <row r="164" spans="1:4" x14ac:dyDescent="0.2">
      <c r="A164" s="51" t="s">
        <v>114</v>
      </c>
      <c r="B164" s="58">
        <v>44440</v>
      </c>
      <c r="D164" t="b">
        <f t="shared" si="2"/>
        <v>0</v>
      </c>
    </row>
    <row r="165" spans="1:4" x14ac:dyDescent="0.2">
      <c r="A165" s="51" t="s">
        <v>115</v>
      </c>
      <c r="B165" s="58">
        <v>44441</v>
      </c>
      <c r="D165" t="b">
        <f t="shared" si="2"/>
        <v>0</v>
      </c>
    </row>
    <row r="166" spans="1:4" x14ac:dyDescent="0.2">
      <c r="A166" s="51" t="s">
        <v>116</v>
      </c>
      <c r="B166" s="58">
        <v>44442</v>
      </c>
      <c r="D166" t="b">
        <f t="shared" si="2"/>
        <v>0</v>
      </c>
    </row>
    <row r="167" spans="1:4" x14ac:dyDescent="0.2">
      <c r="A167" s="51" t="s">
        <v>117</v>
      </c>
      <c r="B167" s="58">
        <v>44443</v>
      </c>
      <c r="D167" t="b">
        <f t="shared" si="2"/>
        <v>0</v>
      </c>
    </row>
    <row r="168" spans="1:4" x14ac:dyDescent="0.2">
      <c r="A168" s="51" t="s">
        <v>118</v>
      </c>
      <c r="B168" s="58">
        <v>44444</v>
      </c>
      <c r="D168" t="b">
        <f t="shared" si="2"/>
        <v>0</v>
      </c>
    </row>
    <row r="169" spans="1:4" x14ac:dyDescent="0.2">
      <c r="A169" s="51" t="s">
        <v>119</v>
      </c>
      <c r="B169" s="58">
        <v>44445</v>
      </c>
      <c r="D169" t="b">
        <f t="shared" si="2"/>
        <v>0</v>
      </c>
    </row>
    <row r="170" spans="1:4" x14ac:dyDescent="0.2">
      <c r="A170" s="51" t="s">
        <v>120</v>
      </c>
      <c r="B170" s="58">
        <v>44446</v>
      </c>
      <c r="D170" t="b">
        <f t="shared" si="2"/>
        <v>0</v>
      </c>
    </row>
    <row r="171" spans="1:4" x14ac:dyDescent="0.2">
      <c r="A171" s="51" t="s">
        <v>121</v>
      </c>
      <c r="B171" s="58">
        <v>44447</v>
      </c>
      <c r="D171" t="b">
        <f t="shared" si="2"/>
        <v>0</v>
      </c>
    </row>
    <row r="172" spans="1:4" x14ac:dyDescent="0.2">
      <c r="A172" s="51" t="s">
        <v>122</v>
      </c>
      <c r="B172" s="58">
        <v>44448</v>
      </c>
      <c r="D172" t="b">
        <f t="shared" si="2"/>
        <v>0</v>
      </c>
    </row>
    <row r="173" spans="1:4" x14ac:dyDescent="0.2">
      <c r="A173" s="51" t="s">
        <v>123</v>
      </c>
      <c r="B173" s="58">
        <v>44449</v>
      </c>
      <c r="D173" t="b">
        <f t="shared" si="2"/>
        <v>0</v>
      </c>
    </row>
    <row r="174" spans="1:4" x14ac:dyDescent="0.2">
      <c r="A174" s="51" t="s">
        <v>124</v>
      </c>
      <c r="B174" s="58">
        <v>44450</v>
      </c>
      <c r="D174" t="b">
        <f t="shared" si="2"/>
        <v>0</v>
      </c>
    </row>
    <row r="175" spans="1:4" x14ac:dyDescent="0.2">
      <c r="A175" s="51" t="s">
        <v>125</v>
      </c>
      <c r="B175" s="58">
        <v>44451</v>
      </c>
      <c r="D175" t="b">
        <f t="shared" si="2"/>
        <v>0</v>
      </c>
    </row>
    <row r="176" spans="1:4" x14ac:dyDescent="0.2">
      <c r="A176" s="51" t="s">
        <v>126</v>
      </c>
      <c r="B176" s="58">
        <v>44452</v>
      </c>
      <c r="D176" t="b">
        <f t="shared" si="2"/>
        <v>0</v>
      </c>
    </row>
    <row r="177" spans="1:4" x14ac:dyDescent="0.2">
      <c r="A177" s="51" t="s">
        <v>127</v>
      </c>
      <c r="B177" s="58">
        <v>44453</v>
      </c>
      <c r="D177" t="b">
        <f t="shared" si="2"/>
        <v>0</v>
      </c>
    </row>
    <row r="178" spans="1:4" x14ac:dyDescent="0.2">
      <c r="A178" s="51" t="s">
        <v>128</v>
      </c>
      <c r="B178" s="58">
        <v>44454</v>
      </c>
      <c r="D178" t="b">
        <f t="shared" si="2"/>
        <v>0</v>
      </c>
    </row>
    <row r="179" spans="1:4" x14ac:dyDescent="0.2">
      <c r="A179" s="51" t="s">
        <v>129</v>
      </c>
      <c r="B179" s="58">
        <v>44455</v>
      </c>
      <c r="D179" t="b">
        <f t="shared" si="2"/>
        <v>0</v>
      </c>
    </row>
    <row r="180" spans="1:4" x14ac:dyDescent="0.2">
      <c r="A180" s="51" t="s">
        <v>130</v>
      </c>
      <c r="B180" s="58">
        <v>44456</v>
      </c>
      <c r="D180" t="b">
        <f t="shared" si="2"/>
        <v>0</v>
      </c>
    </row>
    <row r="181" spans="1:4" x14ac:dyDescent="0.2">
      <c r="A181" s="51" t="s">
        <v>131</v>
      </c>
      <c r="B181" s="58">
        <v>44457</v>
      </c>
      <c r="D181" t="b">
        <f t="shared" si="2"/>
        <v>0</v>
      </c>
    </row>
    <row r="182" spans="1:4" x14ac:dyDescent="0.2">
      <c r="A182" s="51" t="s">
        <v>132</v>
      </c>
      <c r="B182" s="58">
        <v>44458</v>
      </c>
      <c r="D182" t="b">
        <f t="shared" si="2"/>
        <v>0</v>
      </c>
    </row>
    <row r="183" spans="1:4" x14ac:dyDescent="0.2">
      <c r="A183" s="51" t="s">
        <v>133</v>
      </c>
      <c r="B183" s="58">
        <v>44459</v>
      </c>
      <c r="D183" t="b">
        <f t="shared" si="2"/>
        <v>0</v>
      </c>
    </row>
    <row r="184" spans="1:4" x14ac:dyDescent="0.2">
      <c r="A184" s="51" t="s">
        <v>134</v>
      </c>
      <c r="B184" s="58">
        <v>44460</v>
      </c>
      <c r="D184" t="b">
        <f t="shared" si="2"/>
        <v>0</v>
      </c>
    </row>
    <row r="185" spans="1:4" x14ac:dyDescent="0.2">
      <c r="A185" s="51" t="s">
        <v>135</v>
      </c>
      <c r="B185" s="58">
        <v>44461</v>
      </c>
      <c r="D185" t="b">
        <f t="shared" si="2"/>
        <v>0</v>
      </c>
    </row>
    <row r="186" spans="1:4" x14ac:dyDescent="0.2">
      <c r="A186" s="51" t="s">
        <v>136</v>
      </c>
      <c r="B186" s="58">
        <v>44462</v>
      </c>
      <c r="D186" t="b">
        <f t="shared" si="2"/>
        <v>0</v>
      </c>
    </row>
    <row r="187" spans="1:4" x14ac:dyDescent="0.2">
      <c r="A187" s="51" t="s">
        <v>137</v>
      </c>
      <c r="B187" s="58">
        <v>44463</v>
      </c>
      <c r="D187" t="b">
        <f t="shared" si="2"/>
        <v>0</v>
      </c>
    </row>
    <row r="188" spans="1:4" x14ac:dyDescent="0.2">
      <c r="A188" s="51" t="s">
        <v>138</v>
      </c>
      <c r="B188" s="58">
        <v>44464</v>
      </c>
      <c r="D188" t="b">
        <f t="shared" si="2"/>
        <v>0</v>
      </c>
    </row>
    <row r="189" spans="1:4" x14ac:dyDescent="0.2">
      <c r="A189" s="51" t="s">
        <v>139</v>
      </c>
      <c r="B189" s="58">
        <v>44465</v>
      </c>
      <c r="D189" t="b">
        <f t="shared" si="2"/>
        <v>0</v>
      </c>
    </row>
    <row r="190" spans="1:4" x14ac:dyDescent="0.2">
      <c r="A190" s="51" t="s">
        <v>140</v>
      </c>
      <c r="B190" s="58">
        <v>44466</v>
      </c>
      <c r="D190" t="b">
        <f t="shared" si="2"/>
        <v>0</v>
      </c>
    </row>
    <row r="191" spans="1:4" x14ac:dyDescent="0.2">
      <c r="A191" s="51" t="s">
        <v>141</v>
      </c>
      <c r="B191" s="58">
        <v>44467</v>
      </c>
      <c r="D191" t="b">
        <f t="shared" si="2"/>
        <v>0</v>
      </c>
    </row>
    <row r="192" spans="1:4" x14ac:dyDescent="0.2">
      <c r="A192" s="51" t="s">
        <v>142</v>
      </c>
      <c r="B192" s="58">
        <v>44468</v>
      </c>
      <c r="D192" t="b">
        <f t="shared" si="2"/>
        <v>0</v>
      </c>
    </row>
    <row r="193" spans="1:4" x14ac:dyDescent="0.2">
      <c r="A193" s="51" t="s">
        <v>143</v>
      </c>
      <c r="B193" s="58">
        <v>44469</v>
      </c>
      <c r="D193" t="b">
        <f t="shared" si="2"/>
        <v>0</v>
      </c>
    </row>
    <row r="194" spans="1:4" x14ac:dyDescent="0.2">
      <c r="A194" s="51" t="s">
        <v>144</v>
      </c>
      <c r="B194" s="58">
        <v>44470</v>
      </c>
      <c r="D194" t="b">
        <f t="shared" si="2"/>
        <v>0</v>
      </c>
    </row>
    <row r="195" spans="1:4" x14ac:dyDescent="0.2">
      <c r="A195" s="51" t="s">
        <v>145</v>
      </c>
      <c r="B195" s="58">
        <v>44471</v>
      </c>
      <c r="D195" t="b">
        <f t="shared" ref="D195:D258" si="3">IF(A195=B195,"Yes")</f>
        <v>0</v>
      </c>
    </row>
    <row r="196" spans="1:4" x14ac:dyDescent="0.2">
      <c r="A196" s="51" t="s">
        <v>146</v>
      </c>
      <c r="B196" s="58">
        <v>44472</v>
      </c>
      <c r="D196" t="b">
        <f t="shared" si="3"/>
        <v>0</v>
      </c>
    </row>
    <row r="197" spans="1:4" x14ac:dyDescent="0.2">
      <c r="A197" s="51" t="s">
        <v>147</v>
      </c>
      <c r="B197" s="58">
        <v>44473</v>
      </c>
      <c r="D197" t="b">
        <f t="shared" si="3"/>
        <v>0</v>
      </c>
    </row>
    <row r="198" spans="1:4" x14ac:dyDescent="0.2">
      <c r="A198" s="51" t="s">
        <v>148</v>
      </c>
      <c r="B198" s="58">
        <v>44474</v>
      </c>
      <c r="D198" t="b">
        <f t="shared" si="3"/>
        <v>0</v>
      </c>
    </row>
    <row r="199" spans="1:4" x14ac:dyDescent="0.2">
      <c r="A199" s="51" t="s">
        <v>149</v>
      </c>
      <c r="B199" s="58">
        <v>44475</v>
      </c>
      <c r="D199" t="b">
        <f t="shared" si="3"/>
        <v>0</v>
      </c>
    </row>
    <row r="200" spans="1:4" x14ac:dyDescent="0.2">
      <c r="A200" s="51" t="s">
        <v>150</v>
      </c>
      <c r="B200" s="58">
        <v>44476</v>
      </c>
      <c r="D200" t="b">
        <f t="shared" si="3"/>
        <v>0</v>
      </c>
    </row>
    <row r="201" spans="1:4" x14ac:dyDescent="0.2">
      <c r="A201" s="52" t="s">
        <v>151</v>
      </c>
      <c r="B201" s="58">
        <v>44477</v>
      </c>
      <c r="D201" t="b">
        <f t="shared" si="3"/>
        <v>0</v>
      </c>
    </row>
    <row r="202" spans="1:4" x14ac:dyDescent="0.2">
      <c r="A202" s="36">
        <v>44478</v>
      </c>
      <c r="B202" s="58">
        <v>44449</v>
      </c>
      <c r="D202" t="b">
        <f t="shared" si="3"/>
        <v>0</v>
      </c>
    </row>
    <row r="203" spans="1:4" x14ac:dyDescent="0.2">
      <c r="A203" s="36">
        <v>44479</v>
      </c>
      <c r="B203" s="58">
        <v>44479</v>
      </c>
      <c r="D203" t="str">
        <f t="shared" si="3"/>
        <v>Yes</v>
      </c>
    </row>
    <row r="204" spans="1:4" x14ac:dyDescent="0.2">
      <c r="A204" s="36">
        <v>44480</v>
      </c>
      <c r="B204" s="58">
        <v>44510</v>
      </c>
      <c r="D204" t="b">
        <f t="shared" si="3"/>
        <v>0</v>
      </c>
    </row>
    <row r="205" spans="1:4" x14ac:dyDescent="0.2">
      <c r="A205" s="36">
        <v>44481</v>
      </c>
      <c r="B205" s="58">
        <v>44540</v>
      </c>
      <c r="D205" t="b">
        <f t="shared" si="3"/>
        <v>0</v>
      </c>
    </row>
    <row r="206" spans="1:4" x14ac:dyDescent="0.2">
      <c r="A206" s="36">
        <v>44482</v>
      </c>
      <c r="B206" s="58">
        <v>44482</v>
      </c>
      <c r="D206" t="str">
        <f t="shared" si="3"/>
        <v>Yes</v>
      </c>
    </row>
    <row r="207" spans="1:4" x14ac:dyDescent="0.2">
      <c r="A207" s="36">
        <v>44483</v>
      </c>
      <c r="B207" s="58">
        <v>44483</v>
      </c>
      <c r="D207" t="str">
        <f t="shared" si="3"/>
        <v>Yes</v>
      </c>
    </row>
    <row r="208" spans="1:4" x14ac:dyDescent="0.2">
      <c r="A208" s="36">
        <v>44484</v>
      </c>
      <c r="B208" s="58">
        <v>44484</v>
      </c>
      <c r="D208" t="str">
        <f t="shared" si="3"/>
        <v>Yes</v>
      </c>
    </row>
    <row r="209" spans="1:4" x14ac:dyDescent="0.2">
      <c r="A209" s="36">
        <v>44485</v>
      </c>
      <c r="B209" s="58">
        <v>44485</v>
      </c>
      <c r="D209" t="str">
        <f t="shared" si="3"/>
        <v>Yes</v>
      </c>
    </row>
    <row r="210" spans="1:4" x14ac:dyDescent="0.2">
      <c r="A210" s="36">
        <v>44486</v>
      </c>
      <c r="B210" s="58">
        <v>44486</v>
      </c>
      <c r="D210" t="str">
        <f t="shared" si="3"/>
        <v>Yes</v>
      </c>
    </row>
    <row r="211" spans="1:4" x14ac:dyDescent="0.2">
      <c r="A211" s="36">
        <v>44487</v>
      </c>
      <c r="B211" s="58">
        <v>44487</v>
      </c>
      <c r="D211" t="str">
        <f t="shared" si="3"/>
        <v>Yes</v>
      </c>
    </row>
    <row r="212" spans="1:4" x14ac:dyDescent="0.2">
      <c r="A212" s="36">
        <v>44488</v>
      </c>
      <c r="B212" s="58">
        <v>44488</v>
      </c>
      <c r="D212" t="str">
        <f t="shared" si="3"/>
        <v>Yes</v>
      </c>
    </row>
    <row r="213" spans="1:4" x14ac:dyDescent="0.2">
      <c r="A213" s="36">
        <v>44489</v>
      </c>
      <c r="B213" s="58">
        <v>44489</v>
      </c>
      <c r="D213" t="str">
        <f t="shared" si="3"/>
        <v>Yes</v>
      </c>
    </row>
    <row r="214" spans="1:4" x14ac:dyDescent="0.2">
      <c r="A214" s="36">
        <v>44490</v>
      </c>
      <c r="B214" s="58">
        <v>44490</v>
      </c>
      <c r="D214" t="str">
        <f t="shared" si="3"/>
        <v>Yes</v>
      </c>
    </row>
    <row r="215" spans="1:4" x14ac:dyDescent="0.2">
      <c r="A215" s="36">
        <v>44491</v>
      </c>
      <c r="B215" s="58">
        <v>44491</v>
      </c>
      <c r="D215" t="str">
        <f t="shared" si="3"/>
        <v>Yes</v>
      </c>
    </row>
    <row r="216" spans="1:4" x14ac:dyDescent="0.2">
      <c r="A216" s="36">
        <v>44492</v>
      </c>
      <c r="B216" s="58">
        <v>44492</v>
      </c>
      <c r="D216" t="str">
        <f t="shared" si="3"/>
        <v>Yes</v>
      </c>
    </row>
    <row r="217" spans="1:4" x14ac:dyDescent="0.2">
      <c r="A217" s="36">
        <v>44493</v>
      </c>
      <c r="B217" s="58">
        <v>44493</v>
      </c>
      <c r="D217" t="str">
        <f t="shared" si="3"/>
        <v>Yes</v>
      </c>
    </row>
    <row r="218" spans="1:4" x14ac:dyDescent="0.2">
      <c r="A218" s="36">
        <v>44494</v>
      </c>
      <c r="B218" s="58">
        <v>44494</v>
      </c>
      <c r="D218" t="str">
        <f t="shared" si="3"/>
        <v>Yes</v>
      </c>
    </row>
    <row r="219" spans="1:4" x14ac:dyDescent="0.2">
      <c r="A219" s="36">
        <v>44495</v>
      </c>
      <c r="B219" s="58">
        <v>44495</v>
      </c>
      <c r="D219" t="str">
        <f t="shared" si="3"/>
        <v>Yes</v>
      </c>
    </row>
    <row r="220" spans="1:4" x14ac:dyDescent="0.2">
      <c r="A220" s="36">
        <v>44496</v>
      </c>
      <c r="B220" s="58">
        <v>44496</v>
      </c>
      <c r="D220" t="str">
        <f t="shared" si="3"/>
        <v>Yes</v>
      </c>
    </row>
    <row r="221" spans="1:4" x14ac:dyDescent="0.2">
      <c r="A221" s="36">
        <v>44497</v>
      </c>
      <c r="B221" s="58">
        <v>44497</v>
      </c>
      <c r="D221" t="str">
        <f t="shared" si="3"/>
        <v>Yes</v>
      </c>
    </row>
    <row r="222" spans="1:4" x14ac:dyDescent="0.2">
      <c r="A222" s="36">
        <v>44498</v>
      </c>
      <c r="B222" s="58">
        <v>44498</v>
      </c>
      <c r="D222" t="str">
        <f t="shared" si="3"/>
        <v>Yes</v>
      </c>
    </row>
    <row r="223" spans="1:4" x14ac:dyDescent="0.2">
      <c r="A223" s="36">
        <v>44499</v>
      </c>
      <c r="B223" s="58">
        <v>44499</v>
      </c>
      <c r="D223" t="str">
        <f t="shared" si="3"/>
        <v>Yes</v>
      </c>
    </row>
    <row r="224" spans="1:4" x14ac:dyDescent="0.2">
      <c r="A224" s="36">
        <v>44500</v>
      </c>
      <c r="B224" s="58">
        <v>44500</v>
      </c>
      <c r="D224" t="str">
        <f t="shared" si="3"/>
        <v>Yes</v>
      </c>
    </row>
    <row r="225" spans="1:4" x14ac:dyDescent="0.2">
      <c r="A225" s="36">
        <v>44501</v>
      </c>
      <c r="B225" s="58">
        <v>44207</v>
      </c>
      <c r="D225" t="b">
        <f t="shared" si="3"/>
        <v>0</v>
      </c>
    </row>
    <row r="226" spans="1:4" x14ac:dyDescent="0.2">
      <c r="A226" s="36">
        <v>44502</v>
      </c>
      <c r="B226" s="58">
        <v>44238</v>
      </c>
      <c r="D226" t="b">
        <f t="shared" si="3"/>
        <v>0</v>
      </c>
    </row>
    <row r="227" spans="1:4" x14ac:dyDescent="0.2">
      <c r="A227" s="36">
        <v>44503</v>
      </c>
      <c r="B227" s="58">
        <v>44266</v>
      </c>
      <c r="D227" t="b">
        <f t="shared" si="3"/>
        <v>0</v>
      </c>
    </row>
    <row r="228" spans="1:4" x14ac:dyDescent="0.2">
      <c r="A228" s="36">
        <v>44504</v>
      </c>
      <c r="B228" s="58">
        <v>44297</v>
      </c>
      <c r="D228" t="b">
        <f t="shared" si="3"/>
        <v>0</v>
      </c>
    </row>
    <row r="229" spans="1:4" x14ac:dyDescent="0.2">
      <c r="A229" s="36">
        <v>44505</v>
      </c>
      <c r="B229" s="58">
        <v>44327</v>
      </c>
      <c r="D229" t="b">
        <f t="shared" si="3"/>
        <v>0</v>
      </c>
    </row>
    <row r="230" spans="1:4" x14ac:dyDescent="0.2">
      <c r="A230" s="36">
        <v>44506</v>
      </c>
      <c r="B230" s="58">
        <v>44358</v>
      </c>
      <c r="D230" t="b">
        <f t="shared" si="3"/>
        <v>0</v>
      </c>
    </row>
    <row r="231" spans="1:4" x14ac:dyDescent="0.2">
      <c r="A231" s="36">
        <v>44507</v>
      </c>
      <c r="B231" s="58">
        <v>44388</v>
      </c>
      <c r="D231" t="b">
        <f t="shared" si="3"/>
        <v>0</v>
      </c>
    </row>
    <row r="232" spans="1:4" x14ac:dyDescent="0.2">
      <c r="A232" s="36">
        <v>44508</v>
      </c>
      <c r="B232" s="58">
        <v>44419</v>
      </c>
      <c r="D232" t="b">
        <f t="shared" si="3"/>
        <v>0</v>
      </c>
    </row>
    <row r="233" spans="1:4" x14ac:dyDescent="0.2">
      <c r="A233" s="36">
        <v>44509</v>
      </c>
      <c r="B233" s="58">
        <v>44450</v>
      </c>
      <c r="D233" t="b">
        <f t="shared" si="3"/>
        <v>0</v>
      </c>
    </row>
    <row r="234" spans="1:4" x14ac:dyDescent="0.2">
      <c r="A234" s="36">
        <v>44510</v>
      </c>
      <c r="B234" s="58">
        <v>44480</v>
      </c>
      <c r="D234" t="b">
        <f t="shared" si="3"/>
        <v>0</v>
      </c>
    </row>
    <row r="235" spans="1:4" x14ac:dyDescent="0.2">
      <c r="A235" s="36">
        <v>44511</v>
      </c>
      <c r="B235" s="58">
        <v>44511</v>
      </c>
      <c r="D235" t="str">
        <f t="shared" si="3"/>
        <v>Yes</v>
      </c>
    </row>
    <row r="236" spans="1:4" x14ac:dyDescent="0.2">
      <c r="A236" s="36">
        <v>44512</v>
      </c>
      <c r="B236" s="58">
        <v>44541</v>
      </c>
      <c r="D236" t="b">
        <f t="shared" si="3"/>
        <v>0</v>
      </c>
    </row>
    <row r="237" spans="1:4" x14ac:dyDescent="0.2">
      <c r="A237" s="36">
        <v>44513</v>
      </c>
      <c r="B237" s="58">
        <v>44513</v>
      </c>
      <c r="D237" t="str">
        <f t="shared" si="3"/>
        <v>Yes</v>
      </c>
    </row>
    <row r="238" spans="1:4" x14ac:dyDescent="0.2">
      <c r="A238" s="36">
        <v>44514</v>
      </c>
      <c r="B238" s="58">
        <v>44514</v>
      </c>
      <c r="D238" t="str">
        <f t="shared" si="3"/>
        <v>Yes</v>
      </c>
    </row>
    <row r="239" spans="1:4" x14ac:dyDescent="0.2">
      <c r="A239" s="36">
        <v>44515</v>
      </c>
      <c r="B239" s="58">
        <v>44515</v>
      </c>
      <c r="D239" t="str">
        <f t="shared" si="3"/>
        <v>Yes</v>
      </c>
    </row>
    <row r="240" spans="1:4" x14ac:dyDescent="0.2">
      <c r="A240" s="36">
        <v>44516</v>
      </c>
      <c r="B240" s="58">
        <v>44516</v>
      </c>
      <c r="D240" t="str">
        <f t="shared" si="3"/>
        <v>Yes</v>
      </c>
    </row>
    <row r="241" spans="1:4" x14ac:dyDescent="0.2">
      <c r="A241" s="36">
        <v>44517</v>
      </c>
      <c r="B241" s="58">
        <v>44517</v>
      </c>
      <c r="D241" t="str">
        <f t="shared" si="3"/>
        <v>Yes</v>
      </c>
    </row>
    <row r="242" spans="1:4" x14ac:dyDescent="0.2">
      <c r="A242" s="36">
        <v>44518</v>
      </c>
      <c r="B242" s="58">
        <v>44518</v>
      </c>
      <c r="D242" t="str">
        <f t="shared" si="3"/>
        <v>Yes</v>
      </c>
    </row>
    <row r="243" spans="1:4" x14ac:dyDescent="0.2">
      <c r="A243" s="36">
        <v>44519</v>
      </c>
      <c r="B243" s="58">
        <v>44519</v>
      </c>
      <c r="D243" t="str">
        <f t="shared" si="3"/>
        <v>Yes</v>
      </c>
    </row>
    <row r="244" spans="1:4" x14ac:dyDescent="0.2">
      <c r="A244" s="36">
        <v>44520</v>
      </c>
      <c r="B244" s="58">
        <v>44520</v>
      </c>
      <c r="D244" t="str">
        <f t="shared" si="3"/>
        <v>Yes</v>
      </c>
    </row>
    <row r="245" spans="1:4" x14ac:dyDescent="0.2">
      <c r="A245" s="36">
        <v>44521</v>
      </c>
      <c r="B245" s="58">
        <v>44521</v>
      </c>
      <c r="D245" t="str">
        <f t="shared" si="3"/>
        <v>Yes</v>
      </c>
    </row>
    <row r="246" spans="1:4" x14ac:dyDescent="0.2">
      <c r="A246" s="36">
        <v>44522</v>
      </c>
      <c r="B246" s="58">
        <v>44522</v>
      </c>
      <c r="D246" t="str">
        <f t="shared" si="3"/>
        <v>Yes</v>
      </c>
    </row>
    <row r="247" spans="1:4" x14ac:dyDescent="0.2">
      <c r="A247" s="36">
        <v>44523</v>
      </c>
      <c r="B247" s="58">
        <v>44523</v>
      </c>
      <c r="D247" t="str">
        <f t="shared" si="3"/>
        <v>Yes</v>
      </c>
    </row>
    <row r="248" spans="1:4" x14ac:dyDescent="0.2">
      <c r="A248" s="36">
        <v>44524</v>
      </c>
      <c r="B248" s="58">
        <v>44524</v>
      </c>
      <c r="D248" t="str">
        <f t="shared" si="3"/>
        <v>Yes</v>
      </c>
    </row>
    <row r="249" spans="1:4" x14ac:dyDescent="0.2">
      <c r="A249" s="36">
        <v>44525</v>
      </c>
      <c r="B249" s="58">
        <v>44525</v>
      </c>
      <c r="D249" t="str">
        <f t="shared" si="3"/>
        <v>Yes</v>
      </c>
    </row>
    <row r="250" spans="1:4" x14ac:dyDescent="0.2">
      <c r="A250" s="36">
        <v>44526</v>
      </c>
      <c r="B250" s="58">
        <v>44526</v>
      </c>
      <c r="D250" t="str">
        <f t="shared" si="3"/>
        <v>Yes</v>
      </c>
    </row>
    <row r="251" spans="1:4" x14ac:dyDescent="0.2">
      <c r="A251" s="36">
        <v>44527</v>
      </c>
      <c r="B251" s="58">
        <v>44527</v>
      </c>
      <c r="D251" t="str">
        <f t="shared" si="3"/>
        <v>Yes</v>
      </c>
    </row>
    <row r="252" spans="1:4" x14ac:dyDescent="0.2">
      <c r="A252" s="36">
        <v>44528</v>
      </c>
      <c r="B252" s="58">
        <v>44528</v>
      </c>
      <c r="D252" t="str">
        <f t="shared" si="3"/>
        <v>Yes</v>
      </c>
    </row>
    <row r="253" spans="1:4" x14ac:dyDescent="0.2">
      <c r="A253" s="36">
        <v>44529</v>
      </c>
      <c r="B253" s="58">
        <v>44529</v>
      </c>
      <c r="D253" t="str">
        <f t="shared" si="3"/>
        <v>Yes</v>
      </c>
    </row>
    <row r="254" spans="1:4" x14ac:dyDescent="0.2">
      <c r="A254" s="36">
        <v>44530</v>
      </c>
      <c r="B254" s="58">
        <v>44530</v>
      </c>
      <c r="D254" t="str">
        <f t="shared" si="3"/>
        <v>Yes</v>
      </c>
    </row>
    <row r="255" spans="1:4" x14ac:dyDescent="0.2">
      <c r="A255" s="36">
        <v>44531</v>
      </c>
      <c r="B255" s="58">
        <v>44208</v>
      </c>
      <c r="D255" t="b">
        <f t="shared" si="3"/>
        <v>0</v>
      </c>
    </row>
    <row r="256" spans="1:4" x14ac:dyDescent="0.2">
      <c r="A256" s="36">
        <v>44532</v>
      </c>
      <c r="B256" s="58">
        <v>44239</v>
      </c>
      <c r="D256" t="b">
        <f t="shared" si="3"/>
        <v>0</v>
      </c>
    </row>
    <row r="257" spans="1:4" x14ac:dyDescent="0.2">
      <c r="A257" s="36">
        <v>44533</v>
      </c>
      <c r="B257" s="58">
        <v>44267</v>
      </c>
      <c r="D257" t="b">
        <f t="shared" si="3"/>
        <v>0</v>
      </c>
    </row>
    <row r="258" spans="1:4" x14ac:dyDescent="0.2">
      <c r="A258" s="36">
        <v>44534</v>
      </c>
      <c r="B258" s="58">
        <v>44298</v>
      </c>
      <c r="D258" t="b">
        <f t="shared" si="3"/>
        <v>0</v>
      </c>
    </row>
    <row r="259" spans="1:4" x14ac:dyDescent="0.2">
      <c r="A259" s="36">
        <v>44535</v>
      </c>
      <c r="B259" s="58">
        <v>44328</v>
      </c>
      <c r="D259" t="b">
        <f t="shared" ref="D259:D261" si="4">IF(A259=B259,"Yes")</f>
        <v>0</v>
      </c>
    </row>
    <row r="260" spans="1:4" x14ac:dyDescent="0.2">
      <c r="A260" s="36">
        <v>44536</v>
      </c>
      <c r="B260" s="58">
        <v>44359</v>
      </c>
      <c r="D260" t="b">
        <f t="shared" si="4"/>
        <v>0</v>
      </c>
    </row>
    <row r="261" spans="1:4" x14ac:dyDescent="0.2">
      <c r="A261" s="36">
        <v>44537</v>
      </c>
      <c r="B261" s="58">
        <v>44389</v>
      </c>
      <c r="D261" t="b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PADocAccessLevel xmlns="cdc48c5f-2cbb-4c3b-a35a-aa807aaffcf5">Ierobežotas pieejas</DPADocAccessLevel>
    <DPASysModuleName xmlns="cdc48c5f-2cbb-4c3b-a35a-aa807aaffcf5" xsi:nil="true"/>
    <DPADocDate xmlns="cdc48c5f-2cbb-4c3b-a35a-aa807aaffcf5" xsi:nil="true"/>
    <DPADocAuthorsInternal xmlns="cdc48c5f-2cbb-4c3b-a35a-aa807aaffcf5">
      <UserInfo>
        <DisplayName/>
        <AccountId xsi:nil="true"/>
        <AccountType/>
      </UserInfo>
    </DPADocAuthorsInternal>
    <DPADocAuthorsExternal xmlns="cdc48c5f-2cbb-4c3b-a35a-aa807aaffcf5" xsi:nil="true"/>
    <DPADocStatus xmlns="cdc48c5f-2cbb-4c3b-a35a-aa807aaffcf5">Melnraksts</DPADocStatus>
    <DPASysServiceName xmlns="cdc48c5f-2cbb-4c3b-a35a-aa807aaffcf5" xsi:nil="true"/>
    <DPASysISName xmlns="cdc48c5f-2cbb-4c3b-a35a-aa807aaffcf5" xsi:nil="true"/>
    <DPAAuthorCompany xmlns="cdc48c5f-2cbb-4c3b-a35a-aa807aaffcf5" xsi:nil="true"/>
    <DPADocNr xmlns="cdc48c5f-2cbb-4c3b-a35a-aa807aaffcf5" xsi:nil="true"/>
    <DPADocCopyrights xmlns="cdc48c5f-2cbb-4c3b-a35a-aa807aaffcf5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kta dokuments" ma:contentTypeID="0x0101005573EB0A5708404183BA2BF651B1FF46001E729EA56C48F74C9CACC4FAE80CD484" ma:contentTypeVersion="5" ma:contentTypeDescription="Create a new document." ma:contentTypeScope="" ma:versionID="2944e2f23ecc0357d43b58219ccadf51">
  <xsd:schema xmlns:xsd="http://www.w3.org/2001/XMLSchema" xmlns:xs="http://www.w3.org/2001/XMLSchema" xmlns:p="http://schemas.microsoft.com/office/2006/metadata/properties" xmlns:ns2="cd32ccc6-58da-45f0-bc98-121648275898" xmlns:ns3="cdc48c5f-2cbb-4c3b-a35a-aa807aaffcf5" xmlns:ns4="84eb8c92-12ce-4215-9407-fdf27b0bd158" targetNamespace="http://schemas.microsoft.com/office/2006/metadata/properties" ma:root="true" ma:fieldsID="4049d440207eeb9fc091a1827b6c47e9" ns2:_="" ns3:_="" ns4:_="">
    <xsd:import namespace="cd32ccc6-58da-45f0-bc98-121648275898"/>
    <xsd:import namespace="cdc48c5f-2cbb-4c3b-a35a-aa807aaffcf5"/>
    <xsd:import namespace="84eb8c92-12ce-4215-9407-fdf27b0bd1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PADocNr" minOccurs="0"/>
                <xsd:element ref="ns3:DPADocDate" minOccurs="0"/>
                <xsd:element ref="ns3:DPADocStatus" minOccurs="0"/>
                <xsd:element ref="ns3:DPADocAccessLevel" minOccurs="0"/>
                <xsd:element ref="ns3:DPAAuthorCompany" minOccurs="0"/>
                <xsd:element ref="ns3:DPADocAuthorsInternal" minOccurs="0"/>
                <xsd:element ref="ns3:DPADocAuthorsExternal" minOccurs="0"/>
                <xsd:element ref="ns3:DPADocCopyrights" minOccurs="0"/>
                <xsd:element ref="ns3:DPASysISName" minOccurs="0"/>
                <xsd:element ref="ns3:DPASysModuleName" minOccurs="0"/>
                <xsd:element ref="ns3:DPASysServiceNam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2ccc6-58da-45f0-bc98-1216482758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a ID vērtība" ma:description="Šim vienumam piešķirtā dokumenta ID vērtība." ma:internalName="_dlc_DocId" ma:readOnly="true">
      <xsd:simpleType>
        <xsd:restriction base="dms:Text"/>
      </xsd:simpleType>
    </xsd:element>
    <xsd:element name="_dlc_DocIdUrl" ma:index="9" nillable="true" ma:displayName="Dokumenta ID" ma:description="Pastāvīga saite uz šo dokumentu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48c5f-2cbb-4c3b-a35a-aa807aaffcf5" elementFormDefault="qualified">
    <xsd:import namespace="http://schemas.microsoft.com/office/2006/documentManagement/types"/>
    <xsd:import namespace="http://schemas.microsoft.com/office/infopath/2007/PartnerControls"/>
    <xsd:element name="DPADocNr" ma:index="11" nillable="true" ma:displayName="Dok. numurs" ma:internalName="DPADocNr">
      <xsd:simpleType>
        <xsd:restriction base="dms:Text">
          <xsd:maxLength value="255"/>
        </xsd:restriction>
      </xsd:simpleType>
    </xsd:element>
    <xsd:element name="DPADocDate" ma:index="12" nillable="true" ma:displayName="Dok. datums" ma:format="DateOnly" ma:internalName="DPADocDate">
      <xsd:simpleType>
        <xsd:restriction base="dms:DateTime"/>
      </xsd:simpleType>
    </xsd:element>
    <xsd:element name="DPADocStatus" ma:index="13" nillable="true" ma:displayName="Statuss" ma:default="Melnraksts" ma:format="Dropdown" ma:internalName="DPADocStatus">
      <xsd:simpleType>
        <xsd:restriction base="dms:Choice">
          <xsd:enumeration value="Melnraksts"/>
          <xsd:enumeration value="Iekšēja izskatīšana"/>
          <xsd:enumeration value="Saskaņošana ar klientu"/>
          <xsd:enumeration value="Apstiprināts"/>
          <xsd:enumeration value="Parakstīts"/>
        </xsd:restriction>
      </xsd:simpleType>
    </xsd:element>
    <xsd:element name="DPADocAccessLevel" ma:index="14" nillable="true" ma:displayName="Piekļuves līmenis" ma:default="Ierobežotas pieejas" ma:format="Dropdown" ma:internalName="DPADocAccessLevel">
      <xsd:simpleType>
        <xsd:union memberTypes="dms:Text">
          <xsd:simpleType>
            <xsd:restriction base="dms:Choice">
              <xsd:enumeration value="Publisks"/>
              <xsd:enumeration value="Ierobežotas pieejas"/>
            </xsd:restriction>
          </xsd:simpleType>
        </xsd:union>
      </xsd:simpleType>
    </xsd:element>
    <xsd:element name="DPAAuthorCompany" ma:index="15" nillable="true" ma:displayName="Autors (kompānija)" ma:internalName="DPAAuthorCompany">
      <xsd:simpleType>
        <xsd:restriction base="dms:Text">
          <xsd:maxLength value="255"/>
        </xsd:restriction>
      </xsd:simpleType>
    </xsd:element>
    <xsd:element name="DPADocAuthorsInternal" ma:index="16" nillable="true" ma:displayName="Autori (dots.)" ma:list="UserInfo" ma:SharePointGroup="0" ma:internalName="DPADocAuthorsInternal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PADocAuthorsExternal" ma:index="17" nillable="true" ma:displayName="Autori (ārējie)" ma:internalName="DPADocAuthorsExternal">
      <xsd:simpleType>
        <xsd:restriction base="dms:Text">
          <xsd:maxLength value="255"/>
        </xsd:restriction>
      </xsd:simpleType>
    </xsd:element>
    <xsd:element name="DPADocCopyrights" ma:index="18" nillable="true" ma:displayName="Autortiesības" ma:internalName="DPADocCopyrights">
      <xsd:simpleType>
        <xsd:restriction base="dms:Note">
          <xsd:maxLength value="255"/>
        </xsd:restriction>
      </xsd:simpleType>
    </xsd:element>
    <xsd:element name="DPASysISName" ma:index="19" nillable="true" ma:displayName="IS nosaukums" ma:internalName="DPASysISName">
      <xsd:simpleType>
        <xsd:restriction base="dms:Text">
          <xsd:maxLength value="255"/>
        </xsd:restriction>
      </xsd:simpleType>
    </xsd:element>
    <xsd:element name="DPASysModuleName" ma:index="20" nillable="true" ma:displayName="Moduļa nosaukums" ma:internalName="DPASysModuleName">
      <xsd:simpleType>
        <xsd:restriction base="dms:Text">
          <xsd:maxLength value="255"/>
        </xsd:restriction>
      </xsd:simpleType>
    </xsd:element>
    <xsd:element name="DPASysServiceName" ma:index="21" nillable="true" ma:displayName="Pakalpes nosaukums" ma:internalName="DPASysServiceNam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b8c92-12ce-4215-9407-fdf27b0bd158" elementFormDefault="qualified">
    <xsd:import namespace="http://schemas.microsoft.com/office/2006/documentManagement/types"/>
    <xsd:import namespace="http://schemas.microsoft.com/office/infopath/2007/PartnerControls"/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atura tips"/>
        <xsd:element ref="dc:title" minOccurs="0" maxOccurs="1" ma:index="4" ma:displayName="Virsraksts"/>
        <xsd:element ref="dc:subject" minOccurs="0" maxOccurs="1"/>
        <xsd:element ref="dc:description" minOccurs="0" maxOccurs="1" ma:index="22" ma:displayName="Komentāri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E2BDB7-6EAB-415A-B7E7-C672D66A5164}">
  <ds:schemaRefs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cdc48c5f-2cbb-4c3b-a35a-aa807aaffcf5"/>
    <ds:schemaRef ds:uri="84eb8c92-12ce-4215-9407-fdf27b0bd158"/>
    <ds:schemaRef ds:uri="cd32ccc6-58da-45f0-bc98-121648275898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8DF7EA-1551-4E5C-94D3-B4AF6AA2D6A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80B181A-BCCB-4D7B-A52D-B70EF2FFE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32ccc6-58da-45f0-bc98-121648275898"/>
    <ds:schemaRef ds:uri="cdc48c5f-2cbb-4c3b-a35a-aa807aaffcf5"/>
    <ds:schemaRef ds:uri="84eb8c92-12ce-4215-9407-fdf27b0bd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36D84A4-ED04-489F-BF7F-43F041DA3F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Dati</vt:lpstr>
      <vt:lpstr>week_prod</vt:lpstr>
      <vt:lpstr>Sheet2</vt:lpstr>
      <vt:lpstr>Konverteshanai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</dc:creator>
  <cp:lastModifiedBy>Nikolajs Bumanis</cp:lastModifiedBy>
  <cp:lastPrinted>2021-07-26T07:57:57Z</cp:lastPrinted>
  <dcterms:created xsi:type="dcterms:W3CDTF">2021-05-17T08:35:50Z</dcterms:created>
  <dcterms:modified xsi:type="dcterms:W3CDTF">2023-11-19T23:00:13Z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0x0101005573EB0A5708404183BA2BF651B1FF46001E729EA56C48F74C9CACC4FAE80CD484</vt:lpwstr>
  </property>
</Properties>
</file>