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kolasethore/xldiff-test-excelfiles/"/>
    </mc:Choice>
  </mc:AlternateContent>
  <xr:revisionPtr revIDLastSave="0" documentId="13_ncr:1_{C7C53A63-2E06-0644-9AA1-0A6E16AEBCDD}" xr6:coauthVersionLast="47" xr6:coauthVersionMax="47" xr10:uidLastSave="{00000000-0000-0000-0000-000000000000}"/>
  <bookViews>
    <workbookView xWindow="0" yWindow="500" windowWidth="28800" windowHeight="16320" tabRatio="775" activeTab="1" xr2:uid="{00000000-000D-0000-FFFF-FFFF00000000}"/>
  </bookViews>
  <sheets>
    <sheet name="Scenarios" sheetId="7" r:id="rId1"/>
    <sheet name="Technical Result" sheetId="1" r:id="rId2"/>
    <sheet name="Policies &amp; Claims" sheetId="2" r:id="rId3"/>
    <sheet name="Development Patterns" sheetId="5" r:id="rId4"/>
    <sheet name="Paid &amp; Reserves" sheetId="6" r:id="rId5"/>
    <sheet name="Cat Scenarios" sheetId="3" r:id="rId6"/>
    <sheet name="Reinsurance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" i="7" l="1"/>
  <c r="E14" i="7"/>
  <c r="F14" i="7"/>
  <c r="G14" i="7"/>
  <c r="H14" i="7"/>
  <c r="I14" i="7"/>
  <c r="J14" i="7"/>
  <c r="K14" i="7"/>
  <c r="L14" i="7"/>
  <c r="M14" i="7"/>
  <c r="N14" i="7"/>
  <c r="O14" i="7"/>
  <c r="P14" i="7"/>
  <c r="C14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C13" i="7"/>
  <c r="L41" i="6"/>
  <c r="N41" i="6"/>
  <c r="J41" i="6"/>
  <c r="D41" i="6"/>
  <c r="P41" i="6"/>
  <c r="K41" i="6"/>
  <c r="M41" i="6"/>
  <c r="O41" i="6"/>
  <c r="E41" i="6"/>
  <c r="H41" i="6"/>
  <c r="I41" i="6"/>
  <c r="F41" i="6"/>
  <c r="G41" i="6"/>
  <c r="C41" i="6"/>
  <c r="J4" i="3"/>
  <c r="H31" i="2" l="1"/>
  <c r="G31" i="2"/>
  <c r="F31" i="2"/>
  <c r="E31" i="2"/>
  <c r="D31" i="2"/>
  <c r="C29" i="2"/>
  <c r="J3" i="2" a="1"/>
  <c r="J9" i="3"/>
  <c r="N10" i="3"/>
  <c r="N12" i="3"/>
  <c r="K9" i="3"/>
  <c r="C15" i="6"/>
  <c r="M7" i="3"/>
  <c r="K4" i="3"/>
  <c r="K12" i="3"/>
  <c r="N8" i="3"/>
  <c r="K6" i="3"/>
  <c r="L11" i="3"/>
  <c r="F47" i="2"/>
  <c r="M8" i="3"/>
  <c r="F4" i="6"/>
  <c r="M5" i="3"/>
  <c r="G4" i="6"/>
  <c r="M13" i="3"/>
  <c r="J10" i="3"/>
  <c r="E47" i="2"/>
  <c r="E4" i="6"/>
  <c r="J5" i="3"/>
  <c r="D47" i="2"/>
  <c r="K5" i="3"/>
  <c r="C4" i="6"/>
  <c r="L8" i="3"/>
  <c r="L10" i="3"/>
  <c r="L9" i="3"/>
  <c r="K11" i="3"/>
  <c r="J11" i="3"/>
  <c r="M9" i="3"/>
  <c r="M10" i="3"/>
  <c r="J12" i="3"/>
  <c r="N5" i="3"/>
  <c r="N11" i="3"/>
  <c r="L13" i="3"/>
  <c r="J8" i="3"/>
  <c r="K8" i="3"/>
  <c r="K7" i="3"/>
  <c r="M6" i="3"/>
  <c r="J7" i="3"/>
  <c r="L4" i="3"/>
  <c r="N4" i="3"/>
  <c r="M11" i="3"/>
  <c r="M4" i="3"/>
  <c r="L6" i="3"/>
  <c r="L5" i="3"/>
  <c r="N6" i="3"/>
  <c r="N7" i="3"/>
  <c r="L12" i="3"/>
  <c r="K13" i="3"/>
  <c r="J6" i="3"/>
  <c r="L7" i="3"/>
  <c r="M12" i="3"/>
  <c r="N13" i="3"/>
  <c r="G47" i="2"/>
  <c r="D4" i="6"/>
  <c r="N9" i="3"/>
  <c r="J13" i="3"/>
  <c r="K10" i="3"/>
  <c r="H47" i="2"/>
  <c r="G250" i="2" l="1"/>
  <c r="G246" i="2"/>
  <c r="G242" i="2"/>
  <c r="G238" i="2"/>
  <c r="G234" i="2"/>
  <c r="G230" i="2"/>
  <c r="G226" i="2"/>
  <c r="G222" i="2"/>
  <c r="G218" i="2"/>
  <c r="G214" i="2"/>
  <c r="G210" i="2"/>
  <c r="G206" i="2"/>
  <c r="G202" i="2"/>
  <c r="G198" i="2"/>
  <c r="G194" i="2"/>
  <c r="G253" i="2"/>
  <c r="G249" i="2"/>
  <c r="G245" i="2"/>
  <c r="G241" i="2"/>
  <c r="G237" i="2"/>
  <c r="G233" i="2"/>
  <c r="G229" i="2"/>
  <c r="G225" i="2"/>
  <c r="G221" i="2"/>
  <c r="G217" i="2"/>
  <c r="G213" i="2"/>
  <c r="G209" i="2"/>
  <c r="G205" i="2"/>
  <c r="G201" i="2"/>
  <c r="G197" i="2"/>
  <c r="G193" i="2"/>
  <c r="G252" i="2"/>
  <c r="G248" i="2"/>
  <c r="G244" i="2"/>
  <c r="G240" i="2"/>
  <c r="G236" i="2"/>
  <c r="G232" i="2"/>
  <c r="G228" i="2"/>
  <c r="G224" i="2"/>
  <c r="G220" i="2"/>
  <c r="G216" i="2"/>
  <c r="G212" i="2"/>
  <c r="G208" i="2"/>
  <c r="G204" i="2"/>
  <c r="G200" i="2"/>
  <c r="G196" i="2"/>
  <c r="G251" i="2"/>
  <c r="G235" i="2"/>
  <c r="G219" i="2"/>
  <c r="G203" i="2"/>
  <c r="G192" i="2"/>
  <c r="G188" i="2"/>
  <c r="G184" i="2"/>
  <c r="G247" i="2"/>
  <c r="G231" i="2"/>
  <c r="G215" i="2"/>
  <c r="G199" i="2"/>
  <c r="G191" i="2"/>
  <c r="G187" i="2"/>
  <c r="G183" i="2"/>
  <c r="G243" i="2"/>
  <c r="G227" i="2"/>
  <c r="G211" i="2"/>
  <c r="G195" i="2"/>
  <c r="G190" i="2"/>
  <c r="G186" i="2"/>
  <c r="G182" i="2"/>
  <c r="G223" i="2"/>
  <c r="G207" i="2"/>
  <c r="G189" i="2"/>
  <c r="G239" i="2"/>
  <c r="G185" i="2"/>
  <c r="D253" i="2"/>
  <c r="D249" i="2"/>
  <c r="D245" i="2"/>
  <c r="D241" i="2"/>
  <c r="D237" i="2"/>
  <c r="D233" i="2"/>
  <c r="D229" i="2"/>
  <c r="D225" i="2"/>
  <c r="D221" i="2"/>
  <c r="D217" i="2"/>
  <c r="D213" i="2"/>
  <c r="D209" i="2"/>
  <c r="D205" i="2"/>
  <c r="D201" i="2"/>
  <c r="D197" i="2"/>
  <c r="D252" i="2"/>
  <c r="D248" i="2"/>
  <c r="D244" i="2"/>
  <c r="D240" i="2"/>
  <c r="D236" i="2"/>
  <c r="D232" i="2"/>
  <c r="D228" i="2"/>
  <c r="D224" i="2"/>
  <c r="D220" i="2"/>
  <c r="D216" i="2"/>
  <c r="D212" i="2"/>
  <c r="D208" i="2"/>
  <c r="D204" i="2"/>
  <c r="D200" i="2"/>
  <c r="D196" i="2"/>
  <c r="D251" i="2"/>
  <c r="D247" i="2"/>
  <c r="D243" i="2"/>
  <c r="D239" i="2"/>
  <c r="D235" i="2"/>
  <c r="D231" i="2"/>
  <c r="D227" i="2"/>
  <c r="D223" i="2"/>
  <c r="D219" i="2"/>
  <c r="D215" i="2"/>
  <c r="D211" i="2"/>
  <c r="D207" i="2"/>
  <c r="D203" i="2"/>
  <c r="D199" i="2"/>
  <c r="D195" i="2"/>
  <c r="D242" i="2"/>
  <c r="D226" i="2"/>
  <c r="D210" i="2"/>
  <c r="D194" i="2"/>
  <c r="D191" i="2"/>
  <c r="D187" i="2"/>
  <c r="D183" i="2"/>
  <c r="D238" i="2"/>
  <c r="D222" i="2"/>
  <c r="D206" i="2"/>
  <c r="D190" i="2"/>
  <c r="D186" i="2"/>
  <c r="D182" i="2"/>
  <c r="D250" i="2"/>
  <c r="D234" i="2"/>
  <c r="D218" i="2"/>
  <c r="D202" i="2"/>
  <c r="D193" i="2"/>
  <c r="D189" i="2"/>
  <c r="D185" i="2"/>
  <c r="D181" i="2"/>
  <c r="D198" i="2"/>
  <c r="D188" i="2"/>
  <c r="D246" i="2"/>
  <c r="D184" i="2"/>
  <c r="D230" i="2"/>
  <c r="D214" i="2"/>
  <c r="D192" i="2"/>
  <c r="H253" i="2"/>
  <c r="H249" i="2"/>
  <c r="H245" i="2"/>
  <c r="H241" i="2"/>
  <c r="H237" i="2"/>
  <c r="H233" i="2"/>
  <c r="H229" i="2"/>
  <c r="H225" i="2"/>
  <c r="H221" i="2"/>
  <c r="H217" i="2"/>
  <c r="H213" i="2"/>
  <c r="H209" i="2"/>
  <c r="H205" i="2"/>
  <c r="H201" i="2"/>
  <c r="H197" i="2"/>
  <c r="H193" i="2"/>
  <c r="H252" i="2"/>
  <c r="H248" i="2"/>
  <c r="H244" i="2"/>
  <c r="H240" i="2"/>
  <c r="H236" i="2"/>
  <c r="H232" i="2"/>
  <c r="H228" i="2"/>
  <c r="H224" i="2"/>
  <c r="H220" i="2"/>
  <c r="H216" i="2"/>
  <c r="H212" i="2"/>
  <c r="H208" i="2"/>
  <c r="H204" i="2"/>
  <c r="H200" i="2"/>
  <c r="H196" i="2"/>
  <c r="H251" i="2"/>
  <c r="H247" i="2"/>
  <c r="H243" i="2"/>
  <c r="H239" i="2"/>
  <c r="H235" i="2"/>
  <c r="H231" i="2"/>
  <c r="H227" i="2"/>
  <c r="H223" i="2"/>
  <c r="H219" i="2"/>
  <c r="H215" i="2"/>
  <c r="H211" i="2"/>
  <c r="H207" i="2"/>
  <c r="H203" i="2"/>
  <c r="H199" i="2"/>
  <c r="H195" i="2"/>
  <c r="H238" i="2"/>
  <c r="H222" i="2"/>
  <c r="H206" i="2"/>
  <c r="H191" i="2"/>
  <c r="H187" i="2"/>
  <c r="H183" i="2"/>
  <c r="H179" i="2"/>
  <c r="H175" i="2"/>
  <c r="H250" i="2"/>
  <c r="H234" i="2"/>
  <c r="H218" i="2"/>
  <c r="H202" i="2"/>
  <c r="H190" i="2"/>
  <c r="H186" i="2"/>
  <c r="H182" i="2"/>
  <c r="H178" i="2"/>
  <c r="H246" i="2"/>
  <c r="H230" i="2"/>
  <c r="H214" i="2"/>
  <c r="H198" i="2"/>
  <c r="H189" i="2"/>
  <c r="H185" i="2"/>
  <c r="H181" i="2"/>
  <c r="H177" i="2"/>
  <c r="H210" i="2"/>
  <c r="H184" i="2"/>
  <c r="H194" i="2"/>
  <c r="H180" i="2"/>
  <c r="H242" i="2"/>
  <c r="H192" i="2"/>
  <c r="H176" i="2"/>
  <c r="H226" i="2"/>
  <c r="H188" i="2"/>
  <c r="J23" i="2"/>
  <c r="J19" i="2"/>
  <c r="J15" i="2"/>
  <c r="J11" i="2"/>
  <c r="J7" i="2"/>
  <c r="J3" i="2"/>
  <c r="J22" i="2"/>
  <c r="J18" i="2"/>
  <c r="J14" i="2"/>
  <c r="J10" i="2"/>
  <c r="J6" i="2"/>
  <c r="J16" i="2"/>
  <c r="J8" i="2"/>
  <c r="J21" i="2"/>
  <c r="J17" i="2"/>
  <c r="J13" i="2"/>
  <c r="J9" i="2"/>
  <c r="J5" i="2"/>
  <c r="J20" i="2"/>
  <c r="J12" i="2"/>
  <c r="J4" i="2"/>
  <c r="E252" i="2"/>
  <c r="E248" i="2"/>
  <c r="E244" i="2"/>
  <c r="E240" i="2"/>
  <c r="E236" i="2"/>
  <c r="E232" i="2"/>
  <c r="E228" i="2"/>
  <c r="E224" i="2"/>
  <c r="E220" i="2"/>
  <c r="E216" i="2"/>
  <c r="E212" i="2"/>
  <c r="E208" i="2"/>
  <c r="E204" i="2"/>
  <c r="E200" i="2"/>
  <c r="E196" i="2"/>
  <c r="E251" i="2"/>
  <c r="E247" i="2"/>
  <c r="E243" i="2"/>
  <c r="E239" i="2"/>
  <c r="E235" i="2"/>
  <c r="E231" i="2"/>
  <c r="E227" i="2"/>
  <c r="E223" i="2"/>
  <c r="E219" i="2"/>
  <c r="E215" i="2"/>
  <c r="E211" i="2"/>
  <c r="E207" i="2"/>
  <c r="E203" i="2"/>
  <c r="E199" i="2"/>
  <c r="E195" i="2"/>
  <c r="E250" i="2"/>
  <c r="E246" i="2"/>
  <c r="E242" i="2"/>
  <c r="E238" i="2"/>
  <c r="E234" i="2"/>
  <c r="E230" i="2"/>
  <c r="E226" i="2"/>
  <c r="E222" i="2"/>
  <c r="E218" i="2"/>
  <c r="E214" i="2"/>
  <c r="E210" i="2"/>
  <c r="E206" i="2"/>
  <c r="E202" i="2"/>
  <c r="E198" i="2"/>
  <c r="E194" i="2"/>
  <c r="E245" i="2"/>
  <c r="E229" i="2"/>
  <c r="E213" i="2"/>
  <c r="E197" i="2"/>
  <c r="E190" i="2"/>
  <c r="E186" i="2"/>
  <c r="E182" i="2"/>
  <c r="E178" i="2"/>
  <c r="E241" i="2"/>
  <c r="E225" i="2"/>
  <c r="E209" i="2"/>
  <c r="E193" i="2"/>
  <c r="E189" i="2"/>
  <c r="E185" i="2"/>
  <c r="E181" i="2"/>
  <c r="E177" i="2"/>
  <c r="E253" i="2"/>
  <c r="E237" i="2"/>
  <c r="E221" i="2"/>
  <c r="E205" i="2"/>
  <c r="E192" i="2"/>
  <c r="E188" i="2"/>
  <c r="E184" i="2"/>
  <c r="E180" i="2"/>
  <c r="E176" i="2"/>
  <c r="E249" i="2"/>
  <c r="E191" i="2"/>
  <c r="E175" i="2"/>
  <c r="E233" i="2"/>
  <c r="E187" i="2"/>
  <c r="E217" i="2"/>
  <c r="E183" i="2"/>
  <c r="E201" i="2"/>
  <c r="E179" i="2"/>
  <c r="F251" i="2"/>
  <c r="F247" i="2"/>
  <c r="F243" i="2"/>
  <c r="F239" i="2"/>
  <c r="F235" i="2"/>
  <c r="F231" i="2"/>
  <c r="F227" i="2"/>
  <c r="F223" i="2"/>
  <c r="F219" i="2"/>
  <c r="F215" i="2"/>
  <c r="F211" i="2"/>
  <c r="F207" i="2"/>
  <c r="F203" i="2"/>
  <c r="F199" i="2"/>
  <c r="F195" i="2"/>
  <c r="F250" i="2"/>
  <c r="F246" i="2"/>
  <c r="F242" i="2"/>
  <c r="F238" i="2"/>
  <c r="F234" i="2"/>
  <c r="F230" i="2"/>
  <c r="F226" i="2"/>
  <c r="F222" i="2"/>
  <c r="F218" i="2"/>
  <c r="F214" i="2"/>
  <c r="F210" i="2"/>
  <c r="F206" i="2"/>
  <c r="F202" i="2"/>
  <c r="F198" i="2"/>
  <c r="F194" i="2"/>
  <c r="F253" i="2"/>
  <c r="F249" i="2"/>
  <c r="F245" i="2"/>
  <c r="F241" i="2"/>
  <c r="F237" i="2"/>
  <c r="F233" i="2"/>
  <c r="F229" i="2"/>
  <c r="F225" i="2"/>
  <c r="F221" i="2"/>
  <c r="F217" i="2"/>
  <c r="F213" i="2"/>
  <c r="F209" i="2"/>
  <c r="F205" i="2"/>
  <c r="F201" i="2"/>
  <c r="F197" i="2"/>
  <c r="F193" i="2"/>
  <c r="F248" i="2"/>
  <c r="F232" i="2"/>
  <c r="F216" i="2"/>
  <c r="F200" i="2"/>
  <c r="F189" i="2"/>
  <c r="F185" i="2"/>
  <c r="F244" i="2"/>
  <c r="F228" i="2"/>
  <c r="F212" i="2"/>
  <c r="F196" i="2"/>
  <c r="F192" i="2"/>
  <c r="F188" i="2"/>
  <c r="F184" i="2"/>
  <c r="F240" i="2"/>
  <c r="F224" i="2"/>
  <c r="F208" i="2"/>
  <c r="F191" i="2"/>
  <c r="F187" i="2"/>
  <c r="F236" i="2"/>
  <c r="F220" i="2"/>
  <c r="F190" i="2"/>
  <c r="F204" i="2"/>
  <c r="F186" i="2"/>
  <c r="F252" i="2"/>
  <c r="P37" i="6"/>
  <c r="F37" i="6"/>
  <c r="E37" i="6"/>
  <c r="D37" i="6"/>
  <c r="C37" i="6"/>
  <c r="P36" i="6"/>
  <c r="O36" i="6"/>
  <c r="E36" i="6"/>
  <c r="D36" i="6"/>
  <c r="C36" i="6"/>
  <c r="P35" i="6"/>
  <c r="O35" i="6"/>
  <c r="N35" i="6"/>
  <c r="D35" i="6"/>
  <c r="C35" i="6"/>
  <c r="P34" i="6"/>
  <c r="O34" i="6"/>
  <c r="N34" i="6"/>
  <c r="M34" i="6"/>
  <c r="C34" i="6"/>
  <c r="P33" i="6"/>
  <c r="O33" i="6"/>
  <c r="N33" i="6"/>
  <c r="M33" i="6"/>
  <c r="L33" i="6"/>
  <c r="F28" i="6"/>
  <c r="E28" i="6"/>
  <c r="D28" i="6"/>
  <c r="C28" i="6"/>
  <c r="P27" i="6"/>
  <c r="E27" i="6"/>
  <c r="D27" i="6"/>
  <c r="C27" i="6"/>
  <c r="P26" i="6"/>
  <c r="O26" i="6"/>
  <c r="D26" i="6"/>
  <c r="C26" i="6"/>
  <c r="P25" i="6"/>
  <c r="O25" i="6"/>
  <c r="N25" i="6"/>
  <c r="C25" i="6"/>
  <c r="P24" i="6"/>
  <c r="O24" i="6"/>
  <c r="N24" i="6"/>
  <c r="M24" i="6"/>
  <c r="F180" i="2"/>
  <c r="F182" i="2"/>
  <c r="F181" i="2"/>
  <c r="F183" i="2"/>
  <c r="F178" i="2"/>
  <c r="F179" i="2"/>
  <c r="G181" i="2"/>
  <c r="G180" i="2"/>
  <c r="G179" i="2"/>
  <c r="D180" i="2"/>
  <c r="D178" i="2"/>
  <c r="D179" i="2"/>
  <c r="D177" i="2"/>
  <c r="F175" i="2"/>
  <c r="F177" i="2"/>
  <c r="F176" i="2"/>
  <c r="F174" i="2"/>
  <c r="H174" i="2"/>
  <c r="H171" i="2"/>
  <c r="H172" i="2"/>
  <c r="H173" i="2"/>
  <c r="G174" i="2"/>
  <c r="G177" i="2"/>
  <c r="G172" i="2"/>
  <c r="G176" i="2"/>
  <c r="G175" i="2"/>
  <c r="G178" i="2"/>
  <c r="G173" i="2"/>
  <c r="F172" i="2"/>
  <c r="F171" i="2"/>
  <c r="F169" i="2"/>
  <c r="F166" i="2"/>
  <c r="F168" i="2"/>
  <c r="F167" i="2"/>
  <c r="F173" i="2"/>
  <c r="F170" i="2"/>
  <c r="G171" i="2"/>
  <c r="E174" i="2"/>
  <c r="F165" i="2"/>
  <c r="H169" i="2"/>
  <c r="H167" i="2"/>
  <c r="H168" i="2"/>
  <c r="H170" i="2"/>
  <c r="H166" i="2"/>
  <c r="G163" i="2"/>
  <c r="G170" i="2"/>
  <c r="G164" i="2"/>
  <c r="G168" i="2"/>
  <c r="G166" i="2"/>
  <c r="G169" i="2"/>
  <c r="G165" i="2"/>
  <c r="G167" i="2"/>
  <c r="E168" i="2"/>
  <c r="H165" i="2"/>
  <c r="E173" i="2"/>
  <c r="H160" i="2"/>
  <c r="E172" i="2"/>
  <c r="E170" i="2"/>
  <c r="E165" i="2"/>
  <c r="H164" i="2"/>
  <c r="H158" i="2"/>
  <c r="E167" i="2"/>
  <c r="H162" i="2"/>
  <c r="E169" i="2"/>
  <c r="E166" i="2"/>
  <c r="H159" i="2"/>
  <c r="E171" i="2"/>
  <c r="H163" i="2"/>
  <c r="H161" i="2"/>
  <c r="H156" i="2"/>
  <c r="H154" i="2"/>
  <c r="H157" i="2"/>
  <c r="H155" i="2"/>
  <c r="F159" i="2"/>
  <c r="F162" i="2"/>
  <c r="F158" i="2"/>
  <c r="F160" i="2"/>
  <c r="F163" i="2"/>
  <c r="F164" i="2"/>
  <c r="F161" i="2"/>
  <c r="G162" i="2"/>
  <c r="G161" i="2"/>
  <c r="G152" i="2"/>
  <c r="F156" i="2"/>
  <c r="G156" i="2"/>
  <c r="G159" i="2"/>
  <c r="G155" i="2"/>
  <c r="F155" i="2"/>
  <c r="G157" i="2"/>
  <c r="G158" i="2"/>
  <c r="G153" i="2"/>
  <c r="G151" i="2"/>
  <c r="G154" i="2"/>
  <c r="F154" i="2"/>
  <c r="F157" i="2"/>
  <c r="G160" i="2"/>
  <c r="E161" i="2"/>
  <c r="E156" i="2"/>
  <c r="E160" i="2"/>
  <c r="E158" i="2"/>
  <c r="E163" i="2"/>
  <c r="E157" i="2"/>
  <c r="E162" i="2"/>
  <c r="E159" i="2"/>
  <c r="E164" i="2"/>
  <c r="F148" i="2"/>
  <c r="F150" i="2"/>
  <c r="F141" i="2"/>
  <c r="F153" i="2"/>
  <c r="F145" i="2"/>
  <c r="E152" i="2"/>
  <c r="F146" i="2"/>
  <c r="E153" i="2"/>
  <c r="F152" i="2"/>
  <c r="F147" i="2"/>
  <c r="E154" i="2"/>
  <c r="F151" i="2"/>
  <c r="F144" i="2"/>
  <c r="F149" i="2"/>
  <c r="F143" i="2"/>
  <c r="E155" i="2"/>
  <c r="F142" i="2"/>
  <c r="H49" i="1" l="1"/>
  <c r="G49" i="1"/>
  <c r="F49" i="1"/>
  <c r="E49" i="1"/>
  <c r="D49" i="1"/>
  <c r="C49" i="1"/>
  <c r="D176" i="2"/>
  <c r="D175" i="2"/>
  <c r="D174" i="2"/>
  <c r="H152" i="2"/>
  <c r="H153" i="2"/>
  <c r="D168" i="2"/>
  <c r="D169" i="2"/>
  <c r="D167" i="2"/>
  <c r="D165" i="2"/>
  <c r="D172" i="2"/>
  <c r="D166" i="2"/>
  <c r="D173" i="2"/>
  <c r="D171" i="2"/>
  <c r="D170" i="2"/>
  <c r="D161" i="2"/>
  <c r="D153" i="2"/>
  <c r="D154" i="2"/>
  <c r="D164" i="2"/>
  <c r="D155" i="2"/>
  <c r="D151" i="2"/>
  <c r="D156" i="2"/>
  <c r="D157" i="2"/>
  <c r="D160" i="2"/>
  <c r="D163" i="2"/>
  <c r="D159" i="2"/>
  <c r="D162" i="2"/>
  <c r="D152" i="2"/>
  <c r="D158" i="2"/>
  <c r="H149" i="2"/>
  <c r="H147" i="2"/>
  <c r="H148" i="2"/>
  <c r="H146" i="2"/>
  <c r="H150" i="2"/>
  <c r="H151" i="2"/>
  <c r="H145" i="2"/>
  <c r="H142" i="2"/>
  <c r="H143" i="2"/>
  <c r="H141" i="2"/>
  <c r="H144" i="2"/>
  <c r="H139" i="2"/>
  <c r="H140" i="2"/>
  <c r="D147" i="2"/>
  <c r="E147" i="2"/>
  <c r="D150" i="2"/>
  <c r="E140" i="2"/>
  <c r="E146" i="2"/>
  <c r="E149" i="2"/>
  <c r="E137" i="2"/>
  <c r="E148" i="2"/>
  <c r="E139" i="2"/>
  <c r="E138" i="2"/>
  <c r="E144" i="2"/>
  <c r="E141" i="2"/>
  <c r="D149" i="2"/>
  <c r="E142" i="2"/>
  <c r="D148" i="2"/>
  <c r="E145" i="2"/>
  <c r="E151" i="2"/>
  <c r="E143" i="2"/>
  <c r="E150" i="2"/>
  <c r="C38" i="1" l="1"/>
  <c r="C37" i="1"/>
  <c r="C36" i="1"/>
  <c r="C26" i="1"/>
  <c r="C16" i="1"/>
  <c r="C27" i="1"/>
  <c r="C17" i="1"/>
  <c r="C25" i="1"/>
  <c r="C28" i="1"/>
  <c r="C24" i="1"/>
  <c r="C34" i="1" s="1"/>
  <c r="C40" i="2"/>
  <c r="C39" i="2"/>
  <c r="C4" i="1" s="1"/>
  <c r="H19" i="1"/>
  <c r="H39" i="1" s="1"/>
  <c r="G19" i="1"/>
  <c r="G39" i="1" s="1"/>
  <c r="F19" i="1"/>
  <c r="F39" i="1" s="1"/>
  <c r="E19" i="1"/>
  <c r="E39" i="1" s="1"/>
  <c r="D19" i="1"/>
  <c r="D39" i="1" s="1"/>
  <c r="C19" i="1"/>
  <c r="C39" i="1" s="1"/>
  <c r="C7" i="1"/>
  <c r="C6" i="1"/>
  <c r="C5" i="1"/>
  <c r="C19" i="6"/>
  <c r="C23" i="6" s="1"/>
  <c r="C32" i="6" s="1"/>
  <c r="G150" i="2"/>
  <c r="G149" i="2"/>
  <c r="G148" i="2"/>
  <c r="D144" i="2"/>
  <c r="E62" i="2"/>
  <c r="E91" i="2"/>
  <c r="F118" i="2"/>
  <c r="E99" i="2"/>
  <c r="H133" i="2"/>
  <c r="E64" i="2"/>
  <c r="F91" i="2"/>
  <c r="E81" i="2"/>
  <c r="D64" i="2"/>
  <c r="F69" i="2"/>
  <c r="D115" i="2"/>
  <c r="G74" i="2"/>
  <c r="E60" i="2"/>
  <c r="E116" i="2"/>
  <c r="D121" i="2"/>
  <c r="D68" i="2"/>
  <c r="F123" i="2"/>
  <c r="H70" i="2"/>
  <c r="G119" i="2"/>
  <c r="G54" i="2"/>
  <c r="D101" i="2"/>
  <c r="E96" i="2"/>
  <c r="H107" i="2"/>
  <c r="H118" i="2"/>
  <c r="F73" i="2"/>
  <c r="H86" i="2"/>
  <c r="F82" i="2"/>
  <c r="E83" i="2"/>
  <c r="H121" i="2"/>
  <c r="H57" i="2"/>
  <c r="D88" i="2"/>
  <c r="D77" i="2"/>
  <c r="H105" i="2"/>
  <c r="D59" i="2"/>
  <c r="D54" i="2"/>
  <c r="F55" i="2"/>
  <c r="F132" i="2"/>
  <c r="G127" i="2"/>
  <c r="F111" i="2"/>
  <c r="D141" i="2"/>
  <c r="F76" i="2"/>
  <c r="F62" i="2"/>
  <c r="F109" i="2"/>
  <c r="G62" i="2"/>
  <c r="G113" i="2"/>
  <c r="E134" i="2"/>
  <c r="H115" i="2"/>
  <c r="D103" i="2"/>
  <c r="E112" i="2"/>
  <c r="G146" i="2"/>
  <c r="G143" i="2"/>
  <c r="D114" i="2"/>
  <c r="H76" i="2"/>
  <c r="D86" i="2"/>
  <c r="H117" i="2"/>
  <c r="H85" i="2"/>
  <c r="D83" i="2"/>
  <c r="F103" i="2"/>
  <c r="H104" i="2"/>
  <c r="E66" i="2"/>
  <c r="E122" i="2"/>
  <c r="E115" i="2"/>
  <c r="H119" i="2"/>
  <c r="D97" i="2"/>
  <c r="E95" i="2"/>
  <c r="H113" i="2"/>
  <c r="D82" i="2"/>
  <c r="D62" i="2"/>
  <c r="F128" i="2"/>
  <c r="F88" i="2"/>
  <c r="G78" i="2"/>
  <c r="H138" i="2"/>
  <c r="G73" i="2"/>
  <c r="H78" i="2"/>
  <c r="F112" i="2"/>
  <c r="G59" i="2"/>
  <c r="E131" i="2"/>
  <c r="E71" i="2"/>
  <c r="G121" i="2"/>
  <c r="D67" i="2"/>
  <c r="H75" i="2"/>
  <c r="G96" i="2"/>
  <c r="F89" i="2"/>
  <c r="G94" i="2"/>
  <c r="E102" i="2"/>
  <c r="E61" i="2"/>
  <c r="G144" i="2"/>
  <c r="G141" i="2"/>
  <c r="H111" i="2"/>
  <c r="D56" i="2"/>
  <c r="G60" i="2"/>
  <c r="G107" i="2"/>
  <c r="E86" i="2"/>
  <c r="G58" i="2"/>
  <c r="H88" i="2"/>
  <c r="D80" i="2"/>
  <c r="G97" i="2"/>
  <c r="H106" i="2"/>
  <c r="D70" i="2"/>
  <c r="F63" i="2"/>
  <c r="F60" i="2"/>
  <c r="H99" i="2"/>
  <c r="D131" i="2"/>
  <c r="D125" i="2"/>
  <c r="H80" i="2"/>
  <c r="G133" i="2"/>
  <c r="H69" i="2"/>
  <c r="E57" i="2"/>
  <c r="G108" i="2"/>
  <c r="F126" i="2"/>
  <c r="D72" i="2"/>
  <c r="D91" i="2"/>
  <c r="F135" i="2"/>
  <c r="E78" i="2"/>
  <c r="F83" i="2"/>
  <c r="D120" i="2"/>
  <c r="D55" i="2"/>
  <c r="G111" i="2"/>
  <c r="D140" i="2"/>
  <c r="D126" i="2"/>
  <c r="D138" i="2"/>
  <c r="D139" i="2"/>
  <c r="F106" i="2"/>
  <c r="H102" i="2"/>
  <c r="G84" i="2"/>
  <c r="F70" i="2"/>
  <c r="F137" i="2"/>
  <c r="F54" i="2"/>
  <c r="H125" i="2"/>
  <c r="E104" i="2"/>
  <c r="E126" i="2"/>
  <c r="F136" i="2"/>
  <c r="F92" i="2"/>
  <c r="H114" i="2"/>
  <c r="D129" i="2"/>
  <c r="G110" i="2"/>
  <c r="G122" i="2"/>
  <c r="F113" i="2"/>
  <c r="E133" i="2"/>
  <c r="G82" i="2"/>
  <c r="E120" i="2"/>
  <c r="D128" i="2"/>
  <c r="G142" i="2"/>
  <c r="G145" i="2"/>
  <c r="D113" i="2"/>
  <c r="G99" i="2"/>
  <c r="E111" i="2"/>
  <c r="G75" i="2"/>
  <c r="H77" i="2"/>
  <c r="H87" i="2"/>
  <c r="H122" i="2"/>
  <c r="H58" i="2"/>
  <c r="E68" i="2"/>
  <c r="D135" i="2"/>
  <c r="G79" i="2"/>
  <c r="F107" i="2"/>
  <c r="H108" i="2"/>
  <c r="H56" i="2"/>
  <c r="H93" i="2"/>
  <c r="G125" i="2"/>
  <c r="H90" i="2"/>
  <c r="H132" i="2"/>
  <c r="E94" i="2"/>
  <c r="G116" i="2"/>
  <c r="F117" i="2"/>
  <c r="D61" i="2"/>
  <c r="D118" i="2"/>
  <c r="G88" i="2"/>
  <c r="D112" i="2"/>
  <c r="D132" i="2"/>
  <c r="D92" i="2"/>
  <c r="G100" i="2"/>
  <c r="F67" i="2"/>
  <c r="E54" i="2"/>
  <c r="G87" i="2"/>
  <c r="G81" i="2"/>
  <c r="F127" i="2"/>
  <c r="F104" i="2"/>
  <c r="D99" i="2"/>
  <c r="G114" i="2"/>
  <c r="E125" i="2"/>
  <c r="F98" i="2"/>
  <c r="D130" i="2"/>
  <c r="G139" i="2"/>
  <c r="D143" i="2"/>
  <c r="E70" i="2"/>
  <c r="G132" i="2"/>
  <c r="G98" i="2"/>
  <c r="D79" i="2"/>
  <c r="G65" i="2"/>
  <c r="F119" i="2"/>
  <c r="H128" i="2"/>
  <c r="E107" i="2"/>
  <c r="F68" i="2"/>
  <c r="E80" i="2"/>
  <c r="G131" i="2"/>
  <c r="G86" i="2"/>
  <c r="E72" i="2"/>
  <c r="G123" i="2"/>
  <c r="G57" i="2"/>
  <c r="F96" i="2"/>
  <c r="H94" i="2"/>
  <c r="E100" i="2"/>
  <c r="F65" i="2"/>
  <c r="E110" i="2"/>
  <c r="G56" i="2"/>
  <c r="D94" i="2"/>
  <c r="G67" i="2"/>
  <c r="D136" i="2"/>
  <c r="D63" i="2"/>
  <c r="G93" i="2"/>
  <c r="H59" i="2"/>
  <c r="D134" i="2"/>
  <c r="F110" i="2"/>
  <c r="D111" i="2"/>
  <c r="F94" i="2"/>
  <c r="H72" i="2"/>
  <c r="G71" i="2"/>
  <c r="E127" i="2"/>
  <c r="E114" i="2"/>
  <c r="D123" i="2"/>
  <c r="D89" i="2"/>
  <c r="F64" i="2"/>
  <c r="F85" i="2"/>
  <c r="D105" i="2"/>
  <c r="E117" i="2"/>
  <c r="H134" i="2"/>
  <c r="F102" i="2"/>
  <c r="G77" i="2"/>
  <c r="F90" i="2"/>
  <c r="F97" i="2"/>
  <c r="H101" i="2"/>
  <c r="E123" i="2"/>
  <c r="G112" i="2"/>
  <c r="D98" i="2"/>
  <c r="H110" i="2"/>
  <c r="D109" i="2"/>
  <c r="G128" i="2"/>
  <c r="E87" i="2"/>
  <c r="E103" i="2"/>
  <c r="D66" i="2"/>
  <c r="F138" i="2"/>
  <c r="F81" i="2"/>
  <c r="E93" i="2"/>
  <c r="H95" i="2"/>
  <c r="G85" i="2"/>
  <c r="G76" i="2"/>
  <c r="H123" i="2"/>
  <c r="E132" i="2"/>
  <c r="G138" i="2"/>
  <c r="D117" i="2"/>
  <c r="F133" i="2"/>
  <c r="G117" i="2"/>
  <c r="H89" i="2"/>
  <c r="H83" i="2"/>
  <c r="F130" i="2"/>
  <c r="E135" i="2"/>
  <c r="E65" i="2"/>
  <c r="E58" i="2"/>
  <c r="G61" i="2"/>
  <c r="H61" i="2"/>
  <c r="F115" i="2"/>
  <c r="E76" i="2"/>
  <c r="F101" i="2"/>
  <c r="E69" i="2"/>
  <c r="H65" i="2"/>
  <c r="E82" i="2"/>
  <c r="D104" i="2"/>
  <c r="F77" i="2"/>
  <c r="D84" i="2"/>
  <c r="E121" i="2"/>
  <c r="G136" i="2"/>
  <c r="H64" i="2"/>
  <c r="E79" i="2"/>
  <c r="D100" i="2"/>
  <c r="G55" i="2"/>
  <c r="H103" i="2"/>
  <c r="H131" i="2"/>
  <c r="F71" i="2"/>
  <c r="F140" i="2"/>
  <c r="G137" i="2"/>
  <c r="G68" i="2"/>
  <c r="H112" i="2"/>
  <c r="D76" i="2"/>
  <c r="G109" i="2"/>
  <c r="F120" i="2"/>
  <c r="F99" i="2"/>
  <c r="D60" i="2"/>
  <c r="D87" i="2"/>
  <c r="G90" i="2"/>
  <c r="H91" i="2"/>
  <c r="H74" i="2"/>
  <c r="F57" i="2"/>
  <c r="G64" i="2"/>
  <c r="D69" i="2"/>
  <c r="D73" i="2"/>
  <c r="D58" i="2"/>
  <c r="G66" i="2"/>
  <c r="H62" i="2"/>
  <c r="F61" i="2"/>
  <c r="F122" i="2"/>
  <c r="E74" i="2"/>
  <c r="D74" i="2"/>
  <c r="H100" i="2"/>
  <c r="F56" i="2"/>
  <c r="D124" i="2"/>
  <c r="D145" i="2"/>
  <c r="G147" i="2"/>
  <c r="E67" i="2"/>
  <c r="F139" i="2"/>
  <c r="E84" i="2"/>
  <c r="F79" i="2"/>
  <c r="H66" i="2"/>
  <c r="G95" i="2"/>
  <c r="D95" i="2"/>
  <c r="E106" i="2"/>
  <c r="F66" i="2"/>
  <c r="H67" i="2"/>
  <c r="F87" i="2"/>
  <c r="E109" i="2"/>
  <c r="G118" i="2"/>
  <c r="H137" i="2"/>
  <c r="D133" i="2"/>
  <c r="F72" i="2"/>
  <c r="F59" i="2"/>
  <c r="E55" i="2"/>
  <c r="H116" i="2"/>
  <c r="E118" i="2"/>
  <c r="G63" i="2"/>
  <c r="E75" i="2"/>
  <c r="D75" i="2"/>
  <c r="E63" i="2"/>
  <c r="E108" i="2"/>
  <c r="E97" i="2"/>
  <c r="G124" i="2"/>
  <c r="F100" i="2"/>
  <c r="H68" i="2"/>
  <c r="D122" i="2"/>
  <c r="F134" i="2"/>
  <c r="D119" i="2"/>
  <c r="F105" i="2"/>
  <c r="F93" i="2"/>
  <c r="F74" i="2"/>
  <c r="D96" i="2"/>
  <c r="G135" i="2"/>
  <c r="G115" i="2"/>
  <c r="F84" i="2"/>
  <c r="F78" i="2"/>
  <c r="D110" i="2"/>
  <c r="E98" i="2"/>
  <c r="D106" i="2"/>
  <c r="G92" i="2"/>
  <c r="D116" i="2"/>
  <c r="F58" i="2"/>
  <c r="H120" i="2"/>
  <c r="H127" i="2"/>
  <c r="E105" i="2"/>
  <c r="H98" i="2"/>
  <c r="G91" i="2"/>
  <c r="D81" i="2"/>
  <c r="G129" i="2"/>
  <c r="D108" i="2"/>
  <c r="F75" i="2"/>
  <c r="H126" i="2"/>
  <c r="H92" i="2"/>
  <c r="E73" i="2"/>
  <c r="D85" i="2"/>
  <c r="E88" i="2"/>
  <c r="H130" i="2"/>
  <c r="H60" i="2"/>
  <c r="G83" i="2"/>
  <c r="D93" i="2"/>
  <c r="H129" i="2"/>
  <c r="D146" i="2"/>
  <c r="G140" i="2"/>
  <c r="E136" i="2"/>
  <c r="G126" i="2"/>
  <c r="H109" i="2"/>
  <c r="F116" i="2"/>
  <c r="G72" i="2"/>
  <c r="D90" i="2"/>
  <c r="D137" i="2"/>
  <c r="H84" i="2"/>
  <c r="E90" i="2"/>
  <c r="G80" i="2"/>
  <c r="H82" i="2"/>
  <c r="H97" i="2"/>
  <c r="E59" i="2"/>
  <c r="F86" i="2"/>
  <c r="E130" i="2"/>
  <c r="D57" i="2"/>
  <c r="H79" i="2"/>
  <c r="H124" i="2"/>
  <c r="G130" i="2"/>
  <c r="D142" i="2"/>
  <c r="G101" i="2"/>
  <c r="H63" i="2"/>
  <c r="E56" i="2"/>
  <c r="F125" i="2"/>
  <c r="E119" i="2"/>
  <c r="E128" i="2"/>
  <c r="D71" i="2"/>
  <c r="E101" i="2"/>
  <c r="G102" i="2"/>
  <c r="D78" i="2"/>
  <c r="G89" i="2"/>
  <c r="F80" i="2"/>
  <c r="H73" i="2"/>
  <c r="G134" i="2"/>
  <c r="F131" i="2"/>
  <c r="E124" i="2"/>
  <c r="D127" i="2"/>
  <c r="H54" i="2"/>
  <c r="H136" i="2"/>
  <c r="F95" i="2"/>
  <c r="E89" i="2"/>
  <c r="F124" i="2"/>
  <c r="G106" i="2"/>
  <c r="D107" i="2"/>
  <c r="E129" i="2"/>
  <c r="D65" i="2"/>
  <c r="F129" i="2"/>
  <c r="H55" i="2"/>
  <c r="G105" i="2"/>
  <c r="H96" i="2"/>
  <c r="F114" i="2"/>
  <c r="G69" i="2"/>
  <c r="G104" i="2"/>
  <c r="E77" i="2"/>
  <c r="H135" i="2"/>
  <c r="E113" i="2"/>
  <c r="G70" i="2"/>
  <c r="G103" i="2"/>
  <c r="D102" i="2"/>
  <c r="F108" i="2"/>
  <c r="F121" i="2"/>
  <c r="E92" i="2"/>
  <c r="E85" i="2"/>
  <c r="H81" i="2"/>
  <c r="H71" i="2"/>
  <c r="G120" i="2"/>
  <c r="C46" i="1" l="1"/>
  <c r="C57" i="1"/>
  <c r="C47" i="1"/>
  <c r="J9" i="6"/>
  <c r="F9" i="6"/>
  <c r="I9" i="6"/>
  <c r="E9" i="6"/>
  <c r="L9" i="6"/>
  <c r="H9" i="6"/>
  <c r="D9" i="6"/>
  <c r="K9" i="6"/>
  <c r="G9" i="6"/>
  <c r="C9" i="6"/>
  <c r="C8" i="6"/>
  <c r="L8" i="6"/>
  <c r="H8" i="6"/>
  <c r="D8" i="6"/>
  <c r="K8" i="6"/>
  <c r="G8" i="6"/>
  <c r="I8" i="6"/>
  <c r="J8" i="6"/>
  <c r="F8" i="6"/>
  <c r="E8" i="6"/>
  <c r="J11" i="6"/>
  <c r="F11" i="6"/>
  <c r="I11" i="6"/>
  <c r="E11" i="6"/>
  <c r="L11" i="6"/>
  <c r="H11" i="6"/>
  <c r="D11" i="6"/>
  <c r="K11" i="6"/>
  <c r="G11" i="6"/>
  <c r="C11" i="6"/>
  <c r="L12" i="6"/>
  <c r="H12" i="6"/>
  <c r="D12" i="6"/>
  <c r="G12" i="6"/>
  <c r="C12" i="6"/>
  <c r="K12" i="6"/>
  <c r="J12" i="6"/>
  <c r="F12" i="6"/>
  <c r="I12" i="6"/>
  <c r="E12" i="6"/>
  <c r="L10" i="6"/>
  <c r="H10" i="6"/>
  <c r="D10" i="6"/>
  <c r="K10" i="6"/>
  <c r="G10" i="6"/>
  <c r="C10" i="6"/>
  <c r="J10" i="6"/>
  <c r="F10" i="6"/>
  <c r="I10" i="6"/>
  <c r="E10" i="6"/>
  <c r="C56" i="1"/>
  <c r="E59" i="1"/>
  <c r="C44" i="1"/>
  <c r="C30" i="1"/>
  <c r="F59" i="1"/>
  <c r="C59" i="1"/>
  <c r="G59" i="1"/>
  <c r="D59" i="1"/>
  <c r="H59" i="1"/>
  <c r="C15" i="1"/>
  <c r="C45" i="1"/>
  <c r="C35" i="1"/>
  <c r="C40" i="1" s="1"/>
  <c r="F271" i="4"/>
  <c r="F267" i="4"/>
  <c r="F263" i="4"/>
  <c r="F259" i="4"/>
  <c r="F255" i="4"/>
  <c r="F251" i="4"/>
  <c r="F247" i="4"/>
  <c r="F243" i="4"/>
  <c r="F239" i="4"/>
  <c r="F235" i="4"/>
  <c r="F231" i="4"/>
  <c r="F227" i="4"/>
  <c r="F223" i="4"/>
  <c r="F219" i="4"/>
  <c r="F215" i="4"/>
  <c r="F211" i="4"/>
  <c r="F207" i="4"/>
  <c r="F274" i="4"/>
  <c r="F270" i="4"/>
  <c r="F266" i="4"/>
  <c r="F262" i="4"/>
  <c r="F258" i="4"/>
  <c r="F254" i="4"/>
  <c r="F250" i="4"/>
  <c r="F246" i="4"/>
  <c r="F242" i="4"/>
  <c r="F238" i="4"/>
  <c r="F234" i="4"/>
  <c r="F230" i="4"/>
  <c r="F226" i="4"/>
  <c r="F222" i="4"/>
  <c r="F218" i="4"/>
  <c r="F214" i="4"/>
  <c r="F210" i="4"/>
  <c r="F269" i="4"/>
  <c r="F261" i="4"/>
  <c r="F253" i="4"/>
  <c r="F245" i="4"/>
  <c r="F237" i="4"/>
  <c r="F229" i="4"/>
  <c r="F221" i="4"/>
  <c r="F213" i="4"/>
  <c r="F204" i="4"/>
  <c r="F200" i="4"/>
  <c r="F196" i="4"/>
  <c r="F192" i="4"/>
  <c r="F272" i="4"/>
  <c r="F264" i="4"/>
  <c r="F256" i="4"/>
  <c r="F248" i="4"/>
  <c r="F240" i="4"/>
  <c r="F232" i="4"/>
  <c r="F224" i="4"/>
  <c r="F216" i="4"/>
  <c r="F203" i="4"/>
  <c r="F199" i="4"/>
  <c r="F195" i="4"/>
  <c r="F191" i="4"/>
  <c r="F273" i="4"/>
  <c r="F257" i="4"/>
  <c r="F241" i="4"/>
  <c r="F225" i="4"/>
  <c r="F209" i="4"/>
  <c r="F202" i="4"/>
  <c r="F194" i="4"/>
  <c r="F125" i="4"/>
  <c r="F121" i="4"/>
  <c r="F117" i="4"/>
  <c r="F105" i="4"/>
  <c r="F101" i="4"/>
  <c r="F97" i="4"/>
  <c r="F93" i="4"/>
  <c r="F85" i="4"/>
  <c r="F81" i="4"/>
  <c r="F77" i="4"/>
  <c r="F260" i="4"/>
  <c r="F244" i="4"/>
  <c r="F228" i="4"/>
  <c r="F212" i="4"/>
  <c r="F205" i="4"/>
  <c r="F197" i="4"/>
  <c r="F189" i="4"/>
  <c r="F124" i="4"/>
  <c r="F120" i="4"/>
  <c r="F116" i="4"/>
  <c r="F265" i="4"/>
  <c r="F233" i="4"/>
  <c r="F208" i="4"/>
  <c r="F198" i="4"/>
  <c r="F123" i="4"/>
  <c r="F115" i="4"/>
  <c r="F96" i="4"/>
  <c r="F95" i="4"/>
  <c r="F94" i="4"/>
  <c r="F80" i="4"/>
  <c r="F79" i="4"/>
  <c r="F78" i="4"/>
  <c r="F103" i="4"/>
  <c r="F102" i="4"/>
  <c r="F268" i="4"/>
  <c r="F193" i="4"/>
  <c r="F252" i="4"/>
  <c r="F220" i="4"/>
  <c r="F201" i="4"/>
  <c r="F126" i="4"/>
  <c r="F118" i="4"/>
  <c r="F100" i="4"/>
  <c r="F99" i="4"/>
  <c r="F98" i="4"/>
  <c r="F84" i="4"/>
  <c r="F83" i="4"/>
  <c r="F82" i="4"/>
  <c r="F249" i="4"/>
  <c r="F217" i="4"/>
  <c r="F206" i="4"/>
  <c r="F190" i="4"/>
  <c r="F119" i="4"/>
  <c r="F104" i="4"/>
  <c r="F86" i="4"/>
  <c r="F236" i="4"/>
  <c r="F122" i="4"/>
  <c r="F106" i="4"/>
  <c r="F114" i="4"/>
  <c r="F76" i="4"/>
  <c r="C274" i="4"/>
  <c r="C270" i="4"/>
  <c r="C266" i="4"/>
  <c r="C262" i="4"/>
  <c r="C258" i="4"/>
  <c r="C254" i="4"/>
  <c r="C250" i="4"/>
  <c r="C246" i="4"/>
  <c r="C242" i="4"/>
  <c r="C238" i="4"/>
  <c r="C234" i="4"/>
  <c r="C230" i="4"/>
  <c r="C226" i="4"/>
  <c r="C222" i="4"/>
  <c r="C218" i="4"/>
  <c r="C214" i="4"/>
  <c r="C210" i="4"/>
  <c r="C273" i="4"/>
  <c r="C269" i="4"/>
  <c r="C265" i="4"/>
  <c r="C261" i="4"/>
  <c r="C257" i="4"/>
  <c r="C253" i="4"/>
  <c r="C249" i="4"/>
  <c r="C245" i="4"/>
  <c r="C241" i="4"/>
  <c r="C237" i="4"/>
  <c r="C233" i="4"/>
  <c r="C229" i="4"/>
  <c r="C225" i="4"/>
  <c r="C221" i="4"/>
  <c r="C217" i="4"/>
  <c r="C213" i="4"/>
  <c r="C268" i="4"/>
  <c r="C260" i="4"/>
  <c r="C252" i="4"/>
  <c r="C244" i="4"/>
  <c r="C236" i="4"/>
  <c r="C228" i="4"/>
  <c r="C220" i="4"/>
  <c r="C212" i="4"/>
  <c r="C209" i="4"/>
  <c r="C208" i="4"/>
  <c r="C207" i="4"/>
  <c r="C203" i="4"/>
  <c r="C199" i="4"/>
  <c r="C195" i="4"/>
  <c r="C191" i="4"/>
  <c r="C271" i="4"/>
  <c r="C263" i="4"/>
  <c r="C255" i="4"/>
  <c r="C247" i="4"/>
  <c r="C239" i="4"/>
  <c r="C231" i="4"/>
  <c r="C223" i="4"/>
  <c r="C215" i="4"/>
  <c r="C206" i="4"/>
  <c r="C202" i="4"/>
  <c r="C198" i="4"/>
  <c r="C194" i="4"/>
  <c r="C190" i="4"/>
  <c r="C264" i="4"/>
  <c r="C248" i="4"/>
  <c r="C232" i="4"/>
  <c r="C216" i="4"/>
  <c r="C201" i="4"/>
  <c r="C193" i="4"/>
  <c r="C124" i="4"/>
  <c r="C120" i="4"/>
  <c r="C116" i="4"/>
  <c r="C104" i="4"/>
  <c r="C100" i="4"/>
  <c r="C96" i="4"/>
  <c r="C84" i="4"/>
  <c r="C80" i="4"/>
  <c r="C76" i="4"/>
  <c r="C267" i="4"/>
  <c r="C251" i="4"/>
  <c r="C235" i="4"/>
  <c r="C219" i="4"/>
  <c r="C204" i="4"/>
  <c r="C196" i="4"/>
  <c r="C123" i="4"/>
  <c r="C119" i="4"/>
  <c r="C115" i="4"/>
  <c r="C272" i="4"/>
  <c r="C240" i="4"/>
  <c r="C205" i="4"/>
  <c r="C122" i="4"/>
  <c r="C114" i="4"/>
  <c r="C103" i="4"/>
  <c r="C102" i="4"/>
  <c r="C101" i="4"/>
  <c r="C86" i="4"/>
  <c r="C85" i="4"/>
  <c r="C126" i="4"/>
  <c r="C118" i="4"/>
  <c r="C94" i="4"/>
  <c r="C79" i="4"/>
  <c r="C77" i="4"/>
  <c r="C243" i="4"/>
  <c r="C200" i="4"/>
  <c r="C121" i="4"/>
  <c r="C259" i="4"/>
  <c r="C227" i="4"/>
  <c r="C192" i="4"/>
  <c r="C125" i="4"/>
  <c r="C117" i="4"/>
  <c r="C106" i="4"/>
  <c r="C105" i="4"/>
  <c r="C256" i="4"/>
  <c r="C224" i="4"/>
  <c r="C197" i="4"/>
  <c r="C95" i="4"/>
  <c r="C93" i="4"/>
  <c r="C78" i="4"/>
  <c r="C211" i="4"/>
  <c r="C83" i="4"/>
  <c r="C99" i="4"/>
  <c r="C98" i="4"/>
  <c r="C81" i="4"/>
  <c r="C82" i="4"/>
  <c r="C97" i="4"/>
  <c r="D273" i="4"/>
  <c r="D269" i="4"/>
  <c r="D265" i="4"/>
  <c r="D261" i="4"/>
  <c r="D257" i="4"/>
  <c r="D253" i="4"/>
  <c r="D249" i="4"/>
  <c r="D245" i="4"/>
  <c r="D241" i="4"/>
  <c r="D237" i="4"/>
  <c r="D233" i="4"/>
  <c r="D229" i="4"/>
  <c r="D225" i="4"/>
  <c r="D221" i="4"/>
  <c r="D217" i="4"/>
  <c r="D213" i="4"/>
  <c r="D209" i="4"/>
  <c r="D272" i="4"/>
  <c r="D268" i="4"/>
  <c r="D264" i="4"/>
  <c r="D260" i="4"/>
  <c r="D256" i="4"/>
  <c r="D252" i="4"/>
  <c r="D248" i="4"/>
  <c r="D244" i="4"/>
  <c r="D240" i="4"/>
  <c r="D236" i="4"/>
  <c r="D232" i="4"/>
  <c r="D228" i="4"/>
  <c r="D224" i="4"/>
  <c r="D220" i="4"/>
  <c r="D216" i="4"/>
  <c r="D212" i="4"/>
  <c r="D271" i="4"/>
  <c r="D263" i="4"/>
  <c r="D255" i="4"/>
  <c r="D247" i="4"/>
  <c r="D239" i="4"/>
  <c r="D231" i="4"/>
  <c r="D223" i="4"/>
  <c r="D215" i="4"/>
  <c r="D206" i="4"/>
  <c r="D202" i="4"/>
  <c r="D198" i="4"/>
  <c r="D194" i="4"/>
  <c r="D190" i="4"/>
  <c r="D186" i="4"/>
  <c r="D182" i="4"/>
  <c r="D178" i="4"/>
  <c r="D174" i="4"/>
  <c r="D274" i="4"/>
  <c r="D266" i="4"/>
  <c r="D258" i="4"/>
  <c r="D250" i="4"/>
  <c r="D242" i="4"/>
  <c r="D234" i="4"/>
  <c r="D226" i="4"/>
  <c r="D218" i="4"/>
  <c r="D210" i="4"/>
  <c r="D205" i="4"/>
  <c r="D201" i="4"/>
  <c r="D197" i="4"/>
  <c r="D193" i="4"/>
  <c r="D189" i="4"/>
  <c r="D185" i="4"/>
  <c r="D181" i="4"/>
  <c r="D177" i="4"/>
  <c r="D267" i="4"/>
  <c r="D251" i="4"/>
  <c r="D235" i="4"/>
  <c r="D219" i="4"/>
  <c r="D204" i="4"/>
  <c r="D196" i="4"/>
  <c r="D188" i="4"/>
  <c r="D180" i="4"/>
  <c r="D171" i="4"/>
  <c r="D123" i="4"/>
  <c r="D119" i="4"/>
  <c r="D115" i="4"/>
  <c r="D103" i="4"/>
  <c r="D99" i="4"/>
  <c r="D95" i="4"/>
  <c r="D83" i="4"/>
  <c r="D79" i="4"/>
  <c r="D270" i="4"/>
  <c r="D254" i="4"/>
  <c r="D238" i="4"/>
  <c r="D222" i="4"/>
  <c r="D207" i="4"/>
  <c r="D199" i="4"/>
  <c r="D191" i="4"/>
  <c r="D183" i="4"/>
  <c r="D175" i="4"/>
  <c r="D170" i="4"/>
  <c r="D126" i="4"/>
  <c r="D122" i="4"/>
  <c r="D118" i="4"/>
  <c r="D114" i="4"/>
  <c r="D259" i="4"/>
  <c r="D227" i="4"/>
  <c r="D192" i="4"/>
  <c r="D176" i="4"/>
  <c r="D173" i="4"/>
  <c r="D125" i="4"/>
  <c r="D117" i="4"/>
  <c r="D106" i="4"/>
  <c r="D105" i="4"/>
  <c r="D104" i="4"/>
  <c r="D121" i="4"/>
  <c r="D98" i="4"/>
  <c r="D96" i="4"/>
  <c r="D81" i="4"/>
  <c r="D230" i="4"/>
  <c r="D187" i="4"/>
  <c r="D172" i="4"/>
  <c r="D246" i="4"/>
  <c r="D214" i="4"/>
  <c r="D208" i="4"/>
  <c r="D195" i="4"/>
  <c r="D179" i="4"/>
  <c r="D120" i="4"/>
  <c r="D94" i="4"/>
  <c r="D93" i="4"/>
  <c r="D78" i="4"/>
  <c r="D77" i="4"/>
  <c r="D76" i="4"/>
  <c r="D243" i="4"/>
  <c r="D211" i="4"/>
  <c r="D200" i="4"/>
  <c r="D184" i="4"/>
  <c r="D97" i="4"/>
  <c r="D82" i="4"/>
  <c r="D80" i="4"/>
  <c r="D262" i="4"/>
  <c r="D203" i="4"/>
  <c r="D124" i="4"/>
  <c r="D116" i="4"/>
  <c r="D100" i="4"/>
  <c r="D86" i="4"/>
  <c r="D101" i="4"/>
  <c r="D84" i="4"/>
  <c r="D102" i="4"/>
  <c r="D85" i="4"/>
  <c r="E272" i="4"/>
  <c r="E268" i="4"/>
  <c r="E264" i="4"/>
  <c r="E260" i="4"/>
  <c r="E256" i="4"/>
  <c r="E252" i="4"/>
  <c r="E248" i="4"/>
  <c r="E244" i="4"/>
  <c r="E240" i="4"/>
  <c r="E236" i="4"/>
  <c r="E232" i="4"/>
  <c r="E228" i="4"/>
  <c r="E224" i="4"/>
  <c r="E220" i="4"/>
  <c r="E216" i="4"/>
  <c r="E212" i="4"/>
  <c r="E208" i="4"/>
  <c r="E271" i="4"/>
  <c r="E267" i="4"/>
  <c r="E263" i="4"/>
  <c r="E259" i="4"/>
  <c r="E255" i="4"/>
  <c r="E251" i="4"/>
  <c r="E247" i="4"/>
  <c r="E243" i="4"/>
  <c r="E239" i="4"/>
  <c r="E235" i="4"/>
  <c r="E231" i="4"/>
  <c r="E227" i="4"/>
  <c r="E223" i="4"/>
  <c r="E219" i="4"/>
  <c r="E215" i="4"/>
  <c r="E211" i="4"/>
  <c r="E274" i="4"/>
  <c r="E266" i="4"/>
  <c r="E258" i="4"/>
  <c r="E250" i="4"/>
  <c r="E242" i="4"/>
  <c r="E234" i="4"/>
  <c r="E226" i="4"/>
  <c r="E218" i="4"/>
  <c r="E210" i="4"/>
  <c r="E205" i="4"/>
  <c r="E201" i="4"/>
  <c r="E197" i="4"/>
  <c r="E193" i="4"/>
  <c r="E189" i="4"/>
  <c r="E185" i="4"/>
  <c r="E181" i="4"/>
  <c r="E177" i="4"/>
  <c r="E173" i="4"/>
  <c r="E269" i="4"/>
  <c r="E261" i="4"/>
  <c r="E253" i="4"/>
  <c r="E245" i="4"/>
  <c r="E237" i="4"/>
  <c r="E229" i="4"/>
  <c r="E221" i="4"/>
  <c r="E213" i="4"/>
  <c r="E204" i="4"/>
  <c r="E200" i="4"/>
  <c r="E196" i="4"/>
  <c r="E192" i="4"/>
  <c r="E188" i="4"/>
  <c r="E184" i="4"/>
  <c r="E180" i="4"/>
  <c r="E176" i="4"/>
  <c r="E270" i="4"/>
  <c r="E254" i="4"/>
  <c r="E238" i="4"/>
  <c r="E222" i="4"/>
  <c r="E207" i="4"/>
  <c r="E199" i="4"/>
  <c r="E191" i="4"/>
  <c r="E183" i="4"/>
  <c r="E175" i="4"/>
  <c r="E126" i="4"/>
  <c r="E122" i="4"/>
  <c r="E118" i="4"/>
  <c r="E114" i="4"/>
  <c r="E106" i="4"/>
  <c r="E102" i="4"/>
  <c r="E98" i="4"/>
  <c r="E94" i="4"/>
  <c r="E86" i="4"/>
  <c r="E82" i="4"/>
  <c r="E78" i="4"/>
  <c r="E273" i="4"/>
  <c r="E257" i="4"/>
  <c r="E241" i="4"/>
  <c r="E225" i="4"/>
  <c r="E209" i="4"/>
  <c r="E202" i="4"/>
  <c r="E194" i="4"/>
  <c r="E186" i="4"/>
  <c r="E178" i="4"/>
  <c r="E125" i="4"/>
  <c r="E121" i="4"/>
  <c r="E117" i="4"/>
  <c r="E246" i="4"/>
  <c r="E214" i="4"/>
  <c r="E195" i="4"/>
  <c r="E179" i="4"/>
  <c r="E120" i="4"/>
  <c r="E93" i="4"/>
  <c r="E77" i="4"/>
  <c r="E76" i="4"/>
  <c r="E230" i="4"/>
  <c r="E187" i="4"/>
  <c r="E100" i="4"/>
  <c r="E85" i="4"/>
  <c r="E83" i="4"/>
  <c r="E217" i="4"/>
  <c r="E206" i="4"/>
  <c r="E174" i="4"/>
  <c r="E265" i="4"/>
  <c r="E233" i="4"/>
  <c r="E198" i="4"/>
  <c r="E182" i="4"/>
  <c r="E123" i="4"/>
  <c r="E115" i="4"/>
  <c r="E97" i="4"/>
  <c r="E96" i="4"/>
  <c r="E95" i="4"/>
  <c r="E81" i="4"/>
  <c r="E80" i="4"/>
  <c r="E79" i="4"/>
  <c r="E262" i="4"/>
  <c r="E203" i="4"/>
  <c r="E124" i="4"/>
  <c r="E116" i="4"/>
  <c r="E101" i="4"/>
  <c r="E99" i="4"/>
  <c r="E84" i="4"/>
  <c r="E249" i="4"/>
  <c r="E190" i="4"/>
  <c r="E119" i="4"/>
  <c r="E104" i="4"/>
  <c r="E103" i="4"/>
  <c r="E105" i="4"/>
  <c r="G274" i="4"/>
  <c r="G270" i="4"/>
  <c r="G266" i="4"/>
  <c r="G262" i="4"/>
  <c r="G258" i="4"/>
  <c r="G254" i="4"/>
  <c r="G250" i="4"/>
  <c r="G246" i="4"/>
  <c r="G242" i="4"/>
  <c r="G238" i="4"/>
  <c r="G234" i="4"/>
  <c r="G230" i="4"/>
  <c r="G226" i="4"/>
  <c r="G222" i="4"/>
  <c r="G218" i="4"/>
  <c r="G214" i="4"/>
  <c r="G210" i="4"/>
  <c r="G273" i="4"/>
  <c r="G269" i="4"/>
  <c r="G265" i="4"/>
  <c r="G261" i="4"/>
  <c r="G257" i="4"/>
  <c r="G253" i="4"/>
  <c r="G249" i="4"/>
  <c r="G245" i="4"/>
  <c r="G241" i="4"/>
  <c r="G237" i="4"/>
  <c r="G233" i="4"/>
  <c r="G229" i="4"/>
  <c r="G225" i="4"/>
  <c r="G221" i="4"/>
  <c r="G217" i="4"/>
  <c r="G213" i="4"/>
  <c r="G209" i="4"/>
  <c r="G272" i="4"/>
  <c r="G264" i="4"/>
  <c r="G256" i="4"/>
  <c r="G248" i="4"/>
  <c r="G240" i="4"/>
  <c r="G232" i="4"/>
  <c r="G224" i="4"/>
  <c r="G216" i="4"/>
  <c r="G203" i="4"/>
  <c r="G199" i="4"/>
  <c r="G195" i="4"/>
  <c r="G191" i="4"/>
  <c r="G187" i="4"/>
  <c r="G183" i="4"/>
  <c r="G179" i="4"/>
  <c r="G175" i="4"/>
  <c r="G267" i="4"/>
  <c r="G259" i="4"/>
  <c r="G251" i="4"/>
  <c r="G243" i="4"/>
  <c r="G235" i="4"/>
  <c r="G227" i="4"/>
  <c r="G219" i="4"/>
  <c r="G211" i="4"/>
  <c r="G208" i="4"/>
  <c r="G207" i="4"/>
  <c r="G206" i="4"/>
  <c r="G202" i="4"/>
  <c r="G198" i="4"/>
  <c r="G194" i="4"/>
  <c r="G190" i="4"/>
  <c r="G186" i="4"/>
  <c r="G182" i="4"/>
  <c r="G178" i="4"/>
  <c r="G174" i="4"/>
  <c r="G260" i="4"/>
  <c r="G244" i="4"/>
  <c r="G228" i="4"/>
  <c r="G212" i="4"/>
  <c r="G205" i="4"/>
  <c r="G197" i="4"/>
  <c r="G189" i="4"/>
  <c r="G181" i="4"/>
  <c r="G173" i="4"/>
  <c r="G172" i="4"/>
  <c r="G168" i="4"/>
  <c r="G164" i="4"/>
  <c r="G124" i="4"/>
  <c r="G120" i="4"/>
  <c r="G116" i="4"/>
  <c r="G104" i="4"/>
  <c r="G100" i="4"/>
  <c r="G96" i="4"/>
  <c r="G84" i="4"/>
  <c r="G80" i="4"/>
  <c r="G76" i="4"/>
  <c r="G263" i="4"/>
  <c r="G247" i="4"/>
  <c r="G231" i="4"/>
  <c r="G215" i="4"/>
  <c r="G200" i="4"/>
  <c r="G192" i="4"/>
  <c r="G184" i="4"/>
  <c r="G176" i="4"/>
  <c r="G171" i="4"/>
  <c r="G167" i="4"/>
  <c r="G163" i="4"/>
  <c r="G123" i="4"/>
  <c r="G119" i="4"/>
  <c r="G115" i="4"/>
  <c r="G252" i="4"/>
  <c r="G220" i="4"/>
  <c r="G201" i="4"/>
  <c r="G185" i="4"/>
  <c r="G166" i="4"/>
  <c r="G126" i="4"/>
  <c r="G118" i="4"/>
  <c r="G99" i="4"/>
  <c r="G98" i="4"/>
  <c r="G97" i="4"/>
  <c r="G83" i="4"/>
  <c r="G82" i="4"/>
  <c r="G81" i="4"/>
  <c r="G170" i="4"/>
  <c r="G122" i="4"/>
  <c r="G114" i="4"/>
  <c r="G105" i="4"/>
  <c r="G255" i="4"/>
  <c r="G180" i="4"/>
  <c r="G165" i="4"/>
  <c r="G125" i="4"/>
  <c r="G117" i="4"/>
  <c r="G271" i="4"/>
  <c r="G239" i="4"/>
  <c r="G204" i="4"/>
  <c r="G188" i="4"/>
  <c r="G169" i="4"/>
  <c r="G121" i="4"/>
  <c r="G103" i="4"/>
  <c r="G102" i="4"/>
  <c r="G101" i="4"/>
  <c r="G86" i="4"/>
  <c r="G85" i="4"/>
  <c r="G268" i="4"/>
  <c r="G236" i="4"/>
  <c r="G193" i="4"/>
  <c r="G177" i="4"/>
  <c r="G106" i="4"/>
  <c r="G223" i="4"/>
  <c r="G196" i="4"/>
  <c r="G95" i="4"/>
  <c r="G78" i="4"/>
  <c r="G77" i="4"/>
  <c r="G94" i="4"/>
  <c r="G93" i="4"/>
  <c r="G79" i="4"/>
  <c r="H49" i="2"/>
  <c r="G69" i="4" s="1"/>
  <c r="E49" i="2"/>
  <c r="D69" i="4" s="1"/>
  <c r="F49" i="2"/>
  <c r="E69" i="4" s="1"/>
  <c r="G49" i="2"/>
  <c r="F69" i="4" s="1"/>
  <c r="D49" i="2"/>
  <c r="C45" i="4"/>
  <c r="C14" i="1"/>
  <c r="C54" i="1" s="1"/>
  <c r="L19" i="6"/>
  <c r="L23" i="6" s="1"/>
  <c r="L45" i="4" s="1"/>
  <c r="L54" i="4" s="1"/>
  <c r="K19" i="6"/>
  <c r="K23" i="6" s="1"/>
  <c r="K45" i="4" s="1"/>
  <c r="K54" i="4" s="1"/>
  <c r="J19" i="6"/>
  <c r="J23" i="6" s="1"/>
  <c r="J45" i="4" s="1"/>
  <c r="J54" i="4" s="1"/>
  <c r="I19" i="6"/>
  <c r="I23" i="6" s="1"/>
  <c r="I45" i="4" s="1"/>
  <c r="I54" i="4" s="1"/>
  <c r="F19" i="6"/>
  <c r="F23" i="6" s="1"/>
  <c r="E19" i="6"/>
  <c r="E23" i="6" s="1"/>
  <c r="H19" i="6"/>
  <c r="H23" i="6" s="1"/>
  <c r="H45" i="4" s="1"/>
  <c r="D19" i="6"/>
  <c r="G19" i="6"/>
  <c r="G23" i="6" s="1"/>
  <c r="G142" i="4" l="1"/>
  <c r="F137" i="4"/>
  <c r="C141" i="4"/>
  <c r="C146" i="4"/>
  <c r="F140" i="4"/>
  <c r="G139" i="4"/>
  <c r="D139" i="4"/>
  <c r="D136" i="4"/>
  <c r="C143" i="4"/>
  <c r="C142" i="4"/>
  <c r="D137" i="4"/>
  <c r="E137" i="4"/>
  <c r="E138" i="4"/>
  <c r="E141" i="4"/>
  <c r="F146" i="4"/>
  <c r="D144" i="4"/>
  <c r="E144" i="4"/>
  <c r="E140" i="4"/>
  <c r="E139" i="4"/>
  <c r="G145" i="4"/>
  <c r="C145" i="4"/>
  <c r="G135" i="4"/>
  <c r="E136" i="4"/>
  <c r="D143" i="4"/>
  <c r="D145" i="4"/>
  <c r="E143" i="4"/>
  <c r="F142" i="4"/>
  <c r="C137" i="4"/>
  <c r="F138" i="4"/>
  <c r="C138" i="4"/>
  <c r="G141" i="4"/>
  <c r="D146" i="4"/>
  <c r="F144" i="4"/>
  <c r="C140" i="4"/>
  <c r="D140" i="4"/>
  <c r="C139" i="4"/>
  <c r="F145" i="4"/>
  <c r="E135" i="4"/>
  <c r="F135" i="4"/>
  <c r="G136" i="4"/>
  <c r="E142" i="4"/>
  <c r="G138" i="4"/>
  <c r="E146" i="4"/>
  <c r="G144" i="4"/>
  <c r="D135" i="4"/>
  <c r="F143" i="4"/>
  <c r="G143" i="4"/>
  <c r="D142" i="4"/>
  <c r="G137" i="4"/>
  <c r="D138" i="4"/>
  <c r="D141" i="4"/>
  <c r="F141" i="4"/>
  <c r="G146" i="4"/>
  <c r="C144" i="4"/>
  <c r="G140" i="4"/>
  <c r="F139" i="4"/>
  <c r="E145" i="4"/>
  <c r="C135" i="4"/>
  <c r="C136" i="4"/>
  <c r="F136" i="4"/>
  <c r="C69" i="4"/>
  <c r="C55" i="1"/>
  <c r="F48" i="2"/>
  <c r="G48" i="2"/>
  <c r="E48" i="2"/>
  <c r="H48" i="2"/>
  <c r="D48" i="2"/>
  <c r="H54" i="4"/>
  <c r="C54" i="4"/>
  <c r="E45" i="4"/>
  <c r="G45" i="4"/>
  <c r="F45" i="4"/>
  <c r="L32" i="6"/>
  <c r="I32" i="6"/>
  <c r="K32" i="6"/>
  <c r="J32" i="6"/>
  <c r="H32" i="6"/>
  <c r="E32" i="6"/>
  <c r="G32" i="6"/>
  <c r="F32" i="6"/>
  <c r="D23" i="6"/>
  <c r="G161" i="4" l="1"/>
  <c r="E166" i="4"/>
  <c r="G157" i="4"/>
  <c r="G159" i="4"/>
  <c r="G156" i="4"/>
  <c r="G158" i="4"/>
  <c r="G160" i="4"/>
  <c r="D166" i="4"/>
  <c r="G162" i="4"/>
  <c r="F156" i="4"/>
  <c r="D161" i="4"/>
  <c r="D159" i="4"/>
  <c r="E157" i="4"/>
  <c r="D156" i="4"/>
  <c r="E165" i="4"/>
  <c r="C160" i="4"/>
  <c r="C161" i="4"/>
  <c r="C159" i="4"/>
  <c r="D158" i="4"/>
  <c r="C166" i="4"/>
  <c r="F163" i="4"/>
  <c r="F164" i="4"/>
  <c r="E162" i="4"/>
  <c r="D157" i="4"/>
  <c r="E156" i="4"/>
  <c r="D165" i="4"/>
  <c r="E160" i="4"/>
  <c r="F161" i="4"/>
  <c r="F159" i="4"/>
  <c r="E158" i="4"/>
  <c r="F166" i="4"/>
  <c r="E163" i="4"/>
  <c r="D164" i="4"/>
  <c r="D162" i="4"/>
  <c r="C157" i="4"/>
  <c r="F165" i="4"/>
  <c r="D160" i="4"/>
  <c r="F158" i="4"/>
  <c r="F157" i="4"/>
  <c r="C156" i="4"/>
  <c r="C165" i="4"/>
  <c r="F160" i="4"/>
  <c r="E161" i="4"/>
  <c r="E159" i="4"/>
  <c r="C158" i="4"/>
  <c r="D163" i="4"/>
  <c r="C164" i="4"/>
  <c r="C162" i="4"/>
  <c r="C163" i="4"/>
  <c r="E164" i="4"/>
  <c r="F162" i="4"/>
  <c r="F54" i="4"/>
  <c r="G54" i="4"/>
  <c r="E54" i="4"/>
  <c r="D45" i="4"/>
  <c r="D32" i="6"/>
  <c r="C179" i="4" l="1"/>
  <c r="C184" i="4"/>
  <c r="C186" i="4"/>
  <c r="C180" i="4"/>
  <c r="C183" i="4"/>
  <c r="C177" i="4"/>
  <c r="C182" i="4"/>
  <c r="C185" i="4"/>
  <c r="C178" i="4"/>
  <c r="C181" i="4"/>
  <c r="F90" i="4"/>
  <c r="F89" i="4"/>
  <c r="E89" i="4"/>
  <c r="F184" i="4"/>
  <c r="F185" i="4"/>
  <c r="F186" i="4"/>
  <c r="F178" i="4"/>
  <c r="C89" i="4"/>
  <c r="E90" i="4"/>
  <c r="F182" i="4"/>
  <c r="C90" i="4"/>
  <c r="D90" i="4"/>
  <c r="F183" i="4"/>
  <c r="F177" i="4"/>
  <c r="G90" i="4"/>
  <c r="G89" i="4"/>
  <c r="D89" i="4"/>
  <c r="F179" i="4"/>
  <c r="F180" i="4"/>
  <c r="F181" i="4"/>
  <c r="D54" i="4"/>
  <c r="E44" i="2"/>
  <c r="F44" i="2"/>
  <c r="G44" i="2"/>
  <c r="H44" i="2"/>
  <c r="D44" i="2"/>
  <c r="C38" i="2"/>
  <c r="C8" i="1" s="1"/>
  <c r="C48" i="1" s="1"/>
  <c r="F110" i="4" l="1"/>
  <c r="E110" i="4"/>
  <c r="D110" i="4"/>
  <c r="C110" i="4"/>
  <c r="G110" i="4"/>
  <c r="C18" i="1"/>
  <c r="C58" i="1" s="1"/>
  <c r="C10" i="1"/>
  <c r="C50" i="1" s="1"/>
  <c r="D38" i="2"/>
  <c r="C20" i="1" l="1"/>
  <c r="C60" i="1" s="1"/>
  <c r="D45" i="2"/>
  <c r="D46" i="2" s="1"/>
  <c r="D39" i="2"/>
  <c r="E38" i="2"/>
  <c r="E39" i="2" s="1"/>
  <c r="E27" i="2"/>
  <c r="E4" i="1" l="1"/>
  <c r="E40" i="2"/>
  <c r="E8" i="1" s="1"/>
  <c r="D4" i="1"/>
  <c r="D40" i="2"/>
  <c r="D8" i="1" s="1"/>
  <c r="E45" i="2"/>
  <c r="E46" i="2" s="1"/>
  <c r="D50" i="2"/>
  <c r="F38" i="2"/>
  <c r="F39" i="2" s="1"/>
  <c r="F27" i="2"/>
  <c r="D87" i="4" l="1"/>
  <c r="D88" i="4"/>
  <c r="E88" i="4"/>
  <c r="C87" i="4"/>
  <c r="G88" i="4"/>
  <c r="F87" i="4"/>
  <c r="E87" i="4"/>
  <c r="C88" i="4"/>
  <c r="G87" i="4"/>
  <c r="F88" i="4"/>
  <c r="E50" i="2"/>
  <c r="J25" i="6" s="1"/>
  <c r="J34" i="6" s="1"/>
  <c r="C24" i="6"/>
  <c r="C33" i="6" s="1"/>
  <c r="L24" i="6"/>
  <c r="H24" i="6"/>
  <c r="H33" i="6" s="1"/>
  <c r="D24" i="6"/>
  <c r="D33" i="6" s="1"/>
  <c r="F24" i="6"/>
  <c r="F33" i="6" s="1"/>
  <c r="I24" i="6"/>
  <c r="I33" i="6" s="1"/>
  <c r="E24" i="6"/>
  <c r="E33" i="6" s="1"/>
  <c r="K24" i="6"/>
  <c r="K33" i="6" s="1"/>
  <c r="G24" i="6"/>
  <c r="G33" i="6" s="1"/>
  <c r="J24" i="6"/>
  <c r="J33" i="6" s="1"/>
  <c r="F45" i="2"/>
  <c r="D18" i="1"/>
  <c r="D14" i="1"/>
  <c r="C25" i="4" s="1"/>
  <c r="C32" i="4" s="1"/>
  <c r="E18" i="1"/>
  <c r="E14" i="1"/>
  <c r="F40" i="2"/>
  <c r="F8" i="1" s="1"/>
  <c r="F4" i="1"/>
  <c r="G38" i="2"/>
  <c r="G39" i="2" s="1"/>
  <c r="G27" i="2"/>
  <c r="F46" i="2"/>
  <c r="G45" i="2" l="1"/>
  <c r="G46" i="2" s="1"/>
  <c r="F92" i="4"/>
  <c r="C91" i="4"/>
  <c r="C92" i="4"/>
  <c r="D109" i="4"/>
  <c r="C107" i="4"/>
  <c r="F107" i="4"/>
  <c r="F108" i="4"/>
  <c r="F91" i="4"/>
  <c r="G92" i="4"/>
  <c r="C109" i="4"/>
  <c r="G107" i="4"/>
  <c r="C108" i="4"/>
  <c r="D108" i="4"/>
  <c r="G91" i="4"/>
  <c r="D91" i="4"/>
  <c r="E92" i="4"/>
  <c r="G109" i="4"/>
  <c r="D107" i="4"/>
  <c r="E108" i="4"/>
  <c r="D92" i="4"/>
  <c r="E109" i="4"/>
  <c r="F109" i="4"/>
  <c r="E107" i="4"/>
  <c r="G108" i="4"/>
  <c r="E91" i="4"/>
  <c r="H25" i="6"/>
  <c r="H34" i="6" s="1"/>
  <c r="L25" i="6"/>
  <c r="L34" i="6" s="1"/>
  <c r="I25" i="6"/>
  <c r="I34" i="6" s="1"/>
  <c r="D25" i="6"/>
  <c r="D34" i="6" s="1"/>
  <c r="K25" i="6"/>
  <c r="K34" i="6" s="1"/>
  <c r="E25" i="6"/>
  <c r="E34" i="6" s="1"/>
  <c r="F25" i="6"/>
  <c r="F34" i="6" s="1"/>
  <c r="G25" i="6"/>
  <c r="G34" i="6" s="1"/>
  <c r="M25" i="6"/>
  <c r="F50" i="2"/>
  <c r="L26" i="6" s="1"/>
  <c r="L35" i="6" s="1"/>
  <c r="C24" i="4"/>
  <c r="C31" i="4" s="1"/>
  <c r="F14" i="1"/>
  <c r="E25" i="4" s="1"/>
  <c r="E32" i="4" s="1"/>
  <c r="F18" i="1"/>
  <c r="D26" i="4"/>
  <c r="D33" i="4" s="1"/>
  <c r="D24" i="4"/>
  <c r="D25" i="4"/>
  <c r="D32" i="4" s="1"/>
  <c r="C26" i="4"/>
  <c r="C33" i="4" s="1"/>
  <c r="G4" i="1"/>
  <c r="G40" i="2"/>
  <c r="G8" i="1" s="1"/>
  <c r="C45" i="6"/>
  <c r="H38" i="2"/>
  <c r="H39" i="2" s="1"/>
  <c r="H27" i="2"/>
  <c r="D5" i="1" l="1"/>
  <c r="D15" i="1" s="1"/>
  <c r="G50" i="2"/>
  <c r="J27" i="6" s="1"/>
  <c r="J36" i="6" s="1"/>
  <c r="E128" i="4"/>
  <c r="C111" i="4"/>
  <c r="D129" i="4"/>
  <c r="E130" i="4"/>
  <c r="D130" i="4"/>
  <c r="D127" i="4"/>
  <c r="D128" i="4"/>
  <c r="E113" i="4"/>
  <c r="D111" i="4"/>
  <c r="C112" i="4"/>
  <c r="F129" i="4"/>
  <c r="F128" i="4"/>
  <c r="E111" i="4"/>
  <c r="C129" i="4"/>
  <c r="C127" i="4"/>
  <c r="D112" i="4"/>
  <c r="C130" i="4"/>
  <c r="G127" i="4"/>
  <c r="F113" i="4"/>
  <c r="E112" i="4"/>
  <c r="G129" i="4"/>
  <c r="G130" i="4"/>
  <c r="C128" i="4"/>
  <c r="D113" i="4"/>
  <c r="F111" i="4"/>
  <c r="G112" i="4"/>
  <c r="E129" i="4"/>
  <c r="F130" i="4"/>
  <c r="E127" i="4"/>
  <c r="F127" i="4"/>
  <c r="G128" i="4"/>
  <c r="G113" i="4"/>
  <c r="C113" i="4"/>
  <c r="G111" i="4"/>
  <c r="F112" i="4"/>
  <c r="K26" i="6"/>
  <c r="K35" i="6" s="1"/>
  <c r="E26" i="6"/>
  <c r="E35" i="6" s="1"/>
  <c r="N26" i="6"/>
  <c r="F26" i="6"/>
  <c r="F35" i="6" s="1"/>
  <c r="H26" i="6"/>
  <c r="H35" i="6" s="1"/>
  <c r="J26" i="6"/>
  <c r="J35" i="6" s="1"/>
  <c r="I26" i="6"/>
  <c r="I35" i="6" s="1"/>
  <c r="M26" i="6"/>
  <c r="M35" i="6" s="1"/>
  <c r="G26" i="6"/>
  <c r="G35" i="6" s="1"/>
  <c r="E26" i="4"/>
  <c r="E33" i="4" s="1"/>
  <c r="C34" i="4"/>
  <c r="D28" i="1" s="1"/>
  <c r="D48" i="1" s="1"/>
  <c r="E24" i="4"/>
  <c r="C27" i="4"/>
  <c r="D24" i="1" s="1"/>
  <c r="D34" i="1" s="1"/>
  <c r="D54" i="1" s="1"/>
  <c r="D31" i="4"/>
  <c r="D34" i="4" s="1"/>
  <c r="D27" i="4"/>
  <c r="E24" i="1" s="1"/>
  <c r="G18" i="1"/>
  <c r="G14" i="1"/>
  <c r="F25" i="4" s="1"/>
  <c r="F32" i="4" s="1"/>
  <c r="H4" i="1"/>
  <c r="H40" i="2"/>
  <c r="H8" i="1" s="1"/>
  <c r="H45" i="2"/>
  <c r="H46" i="2"/>
  <c r="H27" i="6" l="1"/>
  <c r="H36" i="6" s="1"/>
  <c r="F27" i="6"/>
  <c r="F36" i="6" s="1"/>
  <c r="M27" i="6"/>
  <c r="M36" i="6" s="1"/>
  <c r="L27" i="6"/>
  <c r="L36" i="6" s="1"/>
  <c r="K27" i="6"/>
  <c r="K36" i="6" s="1"/>
  <c r="O27" i="6"/>
  <c r="G27" i="6"/>
  <c r="G36" i="6" s="1"/>
  <c r="N27" i="6"/>
  <c r="N36" i="6" s="1"/>
  <c r="I27" i="6"/>
  <c r="I36" i="6" s="1"/>
  <c r="G150" i="4"/>
  <c r="E148" i="4"/>
  <c r="G131" i="4"/>
  <c r="D134" i="4"/>
  <c r="F134" i="4"/>
  <c r="F149" i="4"/>
  <c r="G147" i="4"/>
  <c r="C147" i="4"/>
  <c r="F148" i="4"/>
  <c r="D150" i="4"/>
  <c r="C133" i="4"/>
  <c r="E131" i="4"/>
  <c r="D132" i="4"/>
  <c r="G134" i="4"/>
  <c r="D149" i="4"/>
  <c r="F147" i="4"/>
  <c r="F150" i="4"/>
  <c r="F133" i="4"/>
  <c r="F131" i="4"/>
  <c r="F132" i="4"/>
  <c r="C134" i="4"/>
  <c r="E149" i="4"/>
  <c r="E147" i="4"/>
  <c r="G148" i="4"/>
  <c r="C148" i="4"/>
  <c r="C150" i="4"/>
  <c r="G133" i="4"/>
  <c r="C131" i="4"/>
  <c r="G132" i="4"/>
  <c r="C132" i="4"/>
  <c r="C149" i="4"/>
  <c r="D147" i="4"/>
  <c r="D133" i="4"/>
  <c r="E134" i="4"/>
  <c r="G149" i="4"/>
  <c r="D148" i="4"/>
  <c r="E150" i="4"/>
  <c r="E133" i="4"/>
  <c r="D131" i="4"/>
  <c r="E132" i="4"/>
  <c r="E27" i="4"/>
  <c r="F24" i="1" s="1"/>
  <c r="F34" i="1" s="1"/>
  <c r="F54" i="1" s="1"/>
  <c r="H50" i="2"/>
  <c r="P28" i="6" s="1"/>
  <c r="D38" i="1"/>
  <c r="D58" i="1" s="1"/>
  <c r="E31" i="4"/>
  <c r="E34" i="4" s="1"/>
  <c r="D44" i="1"/>
  <c r="F26" i="4"/>
  <c r="F33" i="4" s="1"/>
  <c r="F24" i="4"/>
  <c r="H18" i="1"/>
  <c r="H14" i="1"/>
  <c r="G26" i="4" s="1"/>
  <c r="G33" i="4" s="1"/>
  <c r="E34" i="1"/>
  <c r="E54" i="1" s="1"/>
  <c r="E44" i="1"/>
  <c r="E28" i="1"/>
  <c r="E48" i="1" s="1"/>
  <c r="E38" i="1"/>
  <c r="E58" i="1" s="1"/>
  <c r="D45" i="6"/>
  <c r="E45" i="6"/>
  <c r="F5" i="1" s="1"/>
  <c r="D70" i="4"/>
  <c r="D71" i="4" s="1"/>
  <c r="D40" i="4" s="1"/>
  <c r="E70" i="4"/>
  <c r="E71" i="4" s="1"/>
  <c r="E40" i="4" s="1"/>
  <c r="C70" i="4"/>
  <c r="C71" i="4" s="1"/>
  <c r="C40" i="4" s="1"/>
  <c r="E5" i="1" l="1"/>
  <c r="E15" i="1" s="1"/>
  <c r="F45" i="6"/>
  <c r="G5" i="1" s="1"/>
  <c r="G15" i="1" s="1"/>
  <c r="F44" i="1"/>
  <c r="M28" i="6"/>
  <c r="M37" i="6" s="1"/>
  <c r="G151" i="4"/>
  <c r="D169" i="4"/>
  <c r="G154" i="4"/>
  <c r="E168" i="4"/>
  <c r="E170" i="4"/>
  <c r="G152" i="4"/>
  <c r="E169" i="4"/>
  <c r="E167" i="4"/>
  <c r="C170" i="4"/>
  <c r="C169" i="4"/>
  <c r="D167" i="4"/>
  <c r="G153" i="4"/>
  <c r="G155" i="4"/>
  <c r="D168" i="4"/>
  <c r="F151" i="4"/>
  <c r="C154" i="4"/>
  <c r="F170" i="4"/>
  <c r="D151" i="4"/>
  <c r="F169" i="4"/>
  <c r="E154" i="4"/>
  <c r="E153" i="4"/>
  <c r="C151" i="4"/>
  <c r="E152" i="4"/>
  <c r="E155" i="4"/>
  <c r="D154" i="4"/>
  <c r="F167" i="4"/>
  <c r="F168" i="4"/>
  <c r="C153" i="4"/>
  <c r="C152" i="4"/>
  <c r="F155" i="4"/>
  <c r="F153" i="4"/>
  <c r="D152" i="4"/>
  <c r="D155" i="4"/>
  <c r="C168" i="4"/>
  <c r="D153" i="4"/>
  <c r="E151" i="4"/>
  <c r="F152" i="4"/>
  <c r="C155" i="4"/>
  <c r="F154" i="4"/>
  <c r="C167" i="4"/>
  <c r="I28" i="6"/>
  <c r="I37" i="6" s="1"/>
  <c r="L28" i="6"/>
  <c r="L37" i="6" s="1"/>
  <c r="J28" i="6"/>
  <c r="J37" i="6" s="1"/>
  <c r="N28" i="6"/>
  <c r="N37" i="6" s="1"/>
  <c r="K28" i="6"/>
  <c r="K37" i="6" s="1"/>
  <c r="G28" i="6"/>
  <c r="G37" i="6" s="1"/>
  <c r="H28" i="6"/>
  <c r="H37" i="6" s="1"/>
  <c r="O28" i="6"/>
  <c r="O37" i="6" s="1"/>
  <c r="F27" i="4"/>
  <c r="G24" i="1" s="1"/>
  <c r="G44" i="1" s="1"/>
  <c r="F31" i="4"/>
  <c r="F34" i="4" s="1"/>
  <c r="C47" i="6"/>
  <c r="D16" i="1" s="1"/>
  <c r="C46" i="6"/>
  <c r="D6" i="1" s="1"/>
  <c r="D47" i="6"/>
  <c r="E16" i="1" s="1"/>
  <c r="D46" i="6"/>
  <c r="E6" i="1" s="1"/>
  <c r="E46" i="6"/>
  <c r="F6" i="1" s="1"/>
  <c r="F46" i="6"/>
  <c r="G6" i="1" s="1"/>
  <c r="F28" i="1"/>
  <c r="F48" i="1" s="1"/>
  <c r="F38" i="1"/>
  <c r="F58" i="1" s="1"/>
  <c r="G25" i="4"/>
  <c r="G32" i="4" s="1"/>
  <c r="G24" i="4"/>
  <c r="G31" i="4" s="1"/>
  <c r="F15" i="1"/>
  <c r="F47" i="6"/>
  <c r="G34" i="1" l="1"/>
  <c r="G54" i="1" s="1"/>
  <c r="G45" i="6"/>
  <c r="H5" i="1" s="1"/>
  <c r="G46" i="6"/>
  <c r="H6" i="1" s="1"/>
  <c r="C171" i="4"/>
  <c r="C189" i="4"/>
  <c r="E171" i="4"/>
  <c r="C187" i="4"/>
  <c r="C173" i="4"/>
  <c r="E172" i="4"/>
  <c r="C188" i="4"/>
  <c r="C174" i="4"/>
  <c r="C172" i="4"/>
  <c r="C176" i="4"/>
  <c r="C175" i="4"/>
  <c r="F173" i="4"/>
  <c r="F171" i="4"/>
  <c r="F188" i="4"/>
  <c r="F187" i="4"/>
  <c r="F175" i="4"/>
  <c r="F176" i="4"/>
  <c r="F174" i="4"/>
  <c r="F172" i="4"/>
  <c r="D17" i="1"/>
  <c r="D7" i="1"/>
  <c r="E17" i="1"/>
  <c r="E7" i="1"/>
  <c r="F7" i="1"/>
  <c r="E47" i="6"/>
  <c r="F16" i="1" s="1"/>
  <c r="G7" i="1"/>
  <c r="G27" i="4"/>
  <c r="H24" i="1" s="1"/>
  <c r="G28" i="1"/>
  <c r="G48" i="1" s="1"/>
  <c r="G38" i="1"/>
  <c r="G58" i="1" s="1"/>
  <c r="E20" i="1"/>
  <c r="G16" i="1"/>
  <c r="G47" i="6"/>
  <c r="G34" i="4"/>
  <c r="F70" i="4"/>
  <c r="F71" i="4" s="1"/>
  <c r="H15" i="1" l="1"/>
  <c r="H7" i="1"/>
  <c r="D20" i="1"/>
  <c r="G10" i="1"/>
  <c r="E10" i="1"/>
  <c r="F17" i="1"/>
  <c r="F10" i="1"/>
  <c r="D10" i="1"/>
  <c r="H28" i="1"/>
  <c r="H48" i="1" s="1"/>
  <c r="H38" i="1"/>
  <c r="H58" i="1" s="1"/>
  <c r="H34" i="1"/>
  <c r="H54" i="1" s="1"/>
  <c r="H44" i="1"/>
  <c r="G17" i="1"/>
  <c r="H16" i="1"/>
  <c r="F40" i="4"/>
  <c r="G70" i="4"/>
  <c r="G71" i="4" s="1"/>
  <c r="H10" i="1" l="1"/>
  <c r="F20" i="1"/>
  <c r="H17" i="1"/>
  <c r="G20" i="1"/>
  <c r="G40" i="4"/>
  <c r="E75" i="4"/>
  <c r="G75" i="4"/>
  <c r="D75" i="4"/>
  <c r="F75" i="4"/>
  <c r="C75" i="4"/>
  <c r="H20" i="1" l="1"/>
  <c r="G39" i="4"/>
  <c r="E39" i="4"/>
  <c r="C39" i="4"/>
  <c r="C38" i="4" s="1"/>
  <c r="D39" i="4"/>
  <c r="D38" i="4" s="1"/>
  <c r="F39" i="4"/>
  <c r="D41" i="4" l="1"/>
  <c r="C41" i="4"/>
  <c r="E38" i="4"/>
  <c r="F38" i="4"/>
  <c r="G38" i="4"/>
  <c r="C47" i="4" l="1"/>
  <c r="O47" i="4"/>
  <c r="P47" i="4"/>
  <c r="H47" i="4"/>
  <c r="G47" i="4"/>
  <c r="F47" i="4"/>
  <c r="K47" i="4"/>
  <c r="J47" i="4"/>
  <c r="D47" i="4"/>
  <c r="N47" i="4"/>
  <c r="M47" i="4"/>
  <c r="L47" i="4"/>
  <c r="E47" i="4"/>
  <c r="I47" i="4"/>
  <c r="C46" i="4"/>
  <c r="N46" i="4"/>
  <c r="O46" i="4"/>
  <c r="P46" i="4"/>
  <c r="M46" i="4"/>
  <c r="F46" i="4"/>
  <c r="J46" i="4"/>
  <c r="D46" i="4"/>
  <c r="G46" i="4"/>
  <c r="K46" i="4"/>
  <c r="E46" i="4"/>
  <c r="H46" i="4"/>
  <c r="I46" i="4"/>
  <c r="L46" i="4"/>
  <c r="F41" i="4"/>
  <c r="G41" i="4"/>
  <c r="E41" i="4"/>
  <c r="E55" i="4" l="1"/>
  <c r="P48" i="4"/>
  <c r="P57" i="4" s="1"/>
  <c r="C48" i="4"/>
  <c r="C57" i="4" s="1"/>
  <c r="D48" i="4"/>
  <c r="D57" i="4" s="1"/>
  <c r="E48" i="4"/>
  <c r="E57" i="4" s="1"/>
  <c r="I48" i="4"/>
  <c r="I57" i="4" s="1"/>
  <c r="H48" i="4"/>
  <c r="H57" i="4" s="1"/>
  <c r="M48" i="4"/>
  <c r="M57" i="4" s="1"/>
  <c r="G48" i="4"/>
  <c r="G57" i="4" s="1"/>
  <c r="K48" i="4"/>
  <c r="K57" i="4" s="1"/>
  <c r="J48" i="4"/>
  <c r="J57" i="4" s="1"/>
  <c r="O48" i="4"/>
  <c r="O57" i="4" s="1"/>
  <c r="N48" i="4"/>
  <c r="N57" i="4" s="1"/>
  <c r="L48" i="4"/>
  <c r="L57" i="4" s="1"/>
  <c r="F48" i="4"/>
  <c r="F57" i="4" s="1"/>
  <c r="E50" i="4"/>
  <c r="E59" i="4" s="1"/>
  <c r="D50" i="4"/>
  <c r="D59" i="4" s="1"/>
  <c r="F50" i="4"/>
  <c r="F59" i="4" s="1"/>
  <c r="C50" i="4"/>
  <c r="C59" i="4" s="1"/>
  <c r="I50" i="4"/>
  <c r="I59" i="4" s="1"/>
  <c r="L50" i="4"/>
  <c r="L59" i="4" s="1"/>
  <c r="P50" i="4"/>
  <c r="P59" i="4" s="1"/>
  <c r="J50" i="4"/>
  <c r="J59" i="4" s="1"/>
  <c r="N50" i="4"/>
  <c r="N59" i="4" s="1"/>
  <c r="G50" i="4"/>
  <c r="G59" i="4" s="1"/>
  <c r="K50" i="4"/>
  <c r="K59" i="4" s="1"/>
  <c r="M50" i="4"/>
  <c r="M59" i="4" s="1"/>
  <c r="O50" i="4"/>
  <c r="O59" i="4" s="1"/>
  <c r="H50" i="4"/>
  <c r="H59" i="4" s="1"/>
  <c r="D49" i="4"/>
  <c r="D58" i="4" s="1"/>
  <c r="C49" i="4"/>
  <c r="C58" i="4" s="1"/>
  <c r="E49" i="4"/>
  <c r="E58" i="4" s="1"/>
  <c r="I49" i="4"/>
  <c r="I58" i="4" s="1"/>
  <c r="H49" i="4"/>
  <c r="H58" i="4" s="1"/>
  <c r="L49" i="4"/>
  <c r="L58" i="4" s="1"/>
  <c r="P49" i="4"/>
  <c r="P58" i="4" s="1"/>
  <c r="O49" i="4"/>
  <c r="O58" i="4" s="1"/>
  <c r="N49" i="4"/>
  <c r="N58" i="4" s="1"/>
  <c r="M49" i="4"/>
  <c r="M58" i="4" s="1"/>
  <c r="G49" i="4"/>
  <c r="G58" i="4" s="1"/>
  <c r="F49" i="4"/>
  <c r="F58" i="4" s="1"/>
  <c r="K49" i="4"/>
  <c r="K58" i="4" s="1"/>
  <c r="J49" i="4"/>
  <c r="J58" i="4" s="1"/>
  <c r="C55" i="4"/>
  <c r="D56" i="4"/>
  <c r="I55" i="4"/>
  <c r="D55" i="4"/>
  <c r="K55" i="4"/>
  <c r="G55" i="4"/>
  <c r="M55" i="4"/>
  <c r="P55" i="4"/>
  <c r="F55" i="4"/>
  <c r="N55" i="4"/>
  <c r="J55" i="4"/>
  <c r="L55" i="4"/>
  <c r="H55" i="4"/>
  <c r="O55" i="4"/>
  <c r="G56" i="4"/>
  <c r="J56" i="4"/>
  <c r="P56" i="4"/>
  <c r="L56" i="4"/>
  <c r="F56" i="4"/>
  <c r="C56" i="4"/>
  <c r="K56" i="4"/>
  <c r="E56" i="4"/>
  <c r="H56" i="4"/>
  <c r="I56" i="4"/>
  <c r="O56" i="4"/>
  <c r="M56" i="4"/>
  <c r="N56" i="4"/>
  <c r="G63" i="4"/>
  <c r="H25" i="1" s="1"/>
  <c r="H45" i="1" l="1"/>
  <c r="H35" i="1"/>
  <c r="E64" i="4"/>
  <c r="F26" i="1" s="1"/>
  <c r="F63" i="4"/>
  <c r="G25" i="1" s="1"/>
  <c r="C64" i="4"/>
  <c r="D63" i="4"/>
  <c r="E25" i="1" s="1"/>
  <c r="G65" i="4"/>
  <c r="H36" i="1" s="1"/>
  <c r="G64" i="4"/>
  <c r="H26" i="1" s="1"/>
  <c r="C63" i="4"/>
  <c r="D25" i="1" s="1"/>
  <c r="F64" i="4"/>
  <c r="G26" i="1" s="1"/>
  <c r="E63" i="4"/>
  <c r="F25" i="1" s="1"/>
  <c r="D64" i="4"/>
  <c r="E26" i="1" s="1"/>
  <c r="E45" i="1" l="1"/>
  <c r="F45" i="1"/>
  <c r="D45" i="1"/>
  <c r="G45" i="1"/>
  <c r="E46" i="1"/>
  <c r="H46" i="1"/>
  <c r="F46" i="1"/>
  <c r="G46" i="1"/>
  <c r="H56" i="1"/>
  <c r="H55" i="1"/>
  <c r="G35" i="1"/>
  <c r="F35" i="1"/>
  <c r="D35" i="1"/>
  <c r="E35" i="1"/>
  <c r="D26" i="1"/>
  <c r="G27" i="1"/>
  <c r="H27" i="1"/>
  <c r="F27" i="1"/>
  <c r="D65" i="4"/>
  <c r="E36" i="1" s="1"/>
  <c r="E65" i="4"/>
  <c r="C65" i="4"/>
  <c r="F65" i="4"/>
  <c r="G36" i="1" s="1"/>
  <c r="G47" i="1" l="1"/>
  <c r="D46" i="1"/>
  <c r="F47" i="1"/>
  <c r="H47" i="1"/>
  <c r="G56" i="1"/>
  <c r="E55" i="1"/>
  <c r="D55" i="1"/>
  <c r="G55" i="1"/>
  <c r="E56" i="1"/>
  <c r="F55" i="1"/>
  <c r="F36" i="1"/>
  <c r="D36" i="1"/>
  <c r="H37" i="1"/>
  <c r="E27" i="1"/>
  <c r="D27" i="1"/>
  <c r="H30" i="1"/>
  <c r="F30" i="1"/>
  <c r="G30" i="1"/>
  <c r="H50" i="1" l="1"/>
  <c r="F50" i="1"/>
  <c r="G50" i="1"/>
  <c r="D47" i="1"/>
  <c r="E47" i="1"/>
  <c r="F56" i="1"/>
  <c r="H40" i="1"/>
  <c r="H57" i="1"/>
  <c r="E37" i="1"/>
  <c r="D56" i="1"/>
  <c r="F37" i="1"/>
  <c r="G37" i="1"/>
  <c r="D37" i="1"/>
  <c r="E30" i="1"/>
  <c r="E50" i="1" s="1"/>
  <c r="D30" i="1"/>
  <c r="D50" i="1" s="1"/>
  <c r="G57" i="1" l="1"/>
  <c r="F57" i="1"/>
  <c r="H60" i="1"/>
  <c r="D40" i="1"/>
  <c r="D57" i="1"/>
  <c r="E40" i="1"/>
  <c r="E57" i="1"/>
  <c r="F40" i="1"/>
  <c r="G40" i="1"/>
  <c r="D60" i="1" l="1"/>
  <c r="F60" i="1"/>
  <c r="G60" i="1"/>
  <c r="E60" i="1"/>
</calcChain>
</file>

<file path=xl/sharedStrings.xml><?xml version="1.0" encoding="utf-8"?>
<sst xmlns="http://schemas.openxmlformats.org/spreadsheetml/2006/main" count="1105" uniqueCount="449">
  <si>
    <t>Premiums</t>
  </si>
  <si>
    <t>Delta MR</t>
  </si>
  <si>
    <t>Claims</t>
  </si>
  <si>
    <t>Expenses</t>
  </si>
  <si>
    <t>Result</t>
  </si>
  <si>
    <t>Nb policies</t>
  </si>
  <si>
    <t>Probability</t>
  </si>
  <si>
    <t>Flood</t>
  </si>
  <si>
    <t>Share</t>
  </si>
  <si>
    <t>Commission</t>
  </si>
  <si>
    <t>XL from</t>
  </si>
  <si>
    <t>XL to</t>
  </si>
  <si>
    <t>Cost %</t>
  </si>
  <si>
    <t>Agg loss XL from</t>
  </si>
  <si>
    <t>Agg loss XL to</t>
  </si>
  <si>
    <t>Prop</t>
  </si>
  <si>
    <t>XL</t>
  </si>
  <si>
    <t>Cat</t>
  </si>
  <si>
    <t>Avg Premium</t>
  </si>
  <si>
    <t>Brokerage%</t>
  </si>
  <si>
    <t>Gross total</t>
  </si>
  <si>
    <t>Excess</t>
  </si>
  <si>
    <t>Share reinsurer</t>
  </si>
  <si>
    <t>Expenses%</t>
  </si>
  <si>
    <t>Assets g/l</t>
  </si>
  <si>
    <t>Policies Variation</t>
  </si>
  <si>
    <t>Large Claims cost mean</t>
  </si>
  <si>
    <t>Attritional Claims Freq.</t>
  </si>
  <si>
    <t>Attritional Claims Avg 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</si>
  <si>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</si>
  <si>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</si>
  <si>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</si>
  <si>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</si>
  <si>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</si>
  <si>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</si>
  <si>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</si>
  <si>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</si>
  <si>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</si>
  <si>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</si>
  <si>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Reserves Stock</t>
  </si>
  <si>
    <t>Policies Nb</t>
  </si>
  <si>
    <t>Total Claims</t>
  </si>
  <si>
    <t>Paid</t>
  </si>
  <si>
    <t>Simulation 1</t>
  </si>
  <si>
    <t>Simulation 2</t>
  </si>
  <si>
    <t>Simulation 3</t>
  </si>
  <si>
    <t>Simulation 4</t>
  </si>
  <si>
    <t>Simulation 5</t>
  </si>
  <si>
    <t>Simulation 6</t>
  </si>
  <si>
    <t>Simulation 7</t>
  </si>
  <si>
    <t>Simulation 8</t>
  </si>
  <si>
    <t>Simulation 9</t>
  </si>
  <si>
    <t>Simulation 10</t>
  </si>
  <si>
    <t>Simulation 11</t>
  </si>
  <si>
    <t>Simulation 12</t>
  </si>
  <si>
    <t>Simulation 13</t>
  </si>
  <si>
    <t>Simulation 14</t>
  </si>
  <si>
    <t>Simulation 15</t>
  </si>
  <si>
    <t>Simulation 16</t>
  </si>
  <si>
    <t>Simulation 17</t>
  </si>
  <si>
    <t>Simulation 18</t>
  </si>
  <si>
    <t>Simulation 19</t>
  </si>
  <si>
    <t>Simulation 20</t>
  </si>
  <si>
    <t>Simulation 21</t>
  </si>
  <si>
    <t>Simulation 22</t>
  </si>
  <si>
    <t>Simulation 23</t>
  </si>
  <si>
    <t>Simulation 24</t>
  </si>
  <si>
    <t>Simulation 25</t>
  </si>
  <si>
    <t>Simulation 26</t>
  </si>
  <si>
    <t>Simulation 27</t>
  </si>
  <si>
    <t>Simulation 28</t>
  </si>
  <si>
    <t>Simulation 29</t>
  </si>
  <si>
    <t>Simulation 30</t>
  </si>
  <si>
    <t>Simulation 31</t>
  </si>
  <si>
    <t>Simulation 32</t>
  </si>
  <si>
    <t>Simulation 33</t>
  </si>
  <si>
    <t>Simulation 34</t>
  </si>
  <si>
    <t>Simulation 35</t>
  </si>
  <si>
    <t>Simulation 36</t>
  </si>
  <si>
    <t>Simulation 37</t>
  </si>
  <si>
    <t>Simulation 38</t>
  </si>
  <si>
    <t>Simulation 39</t>
  </si>
  <si>
    <t>Simulation 40</t>
  </si>
  <si>
    <t>Simulation 41</t>
  </si>
  <si>
    <t>Simulation 42</t>
  </si>
  <si>
    <t>Simulation 43</t>
  </si>
  <si>
    <t>Simulation 44</t>
  </si>
  <si>
    <t>Simulation 45</t>
  </si>
  <si>
    <t>Simulation 46</t>
  </si>
  <si>
    <t>Simulation 47</t>
  </si>
  <si>
    <t>Simulation 48</t>
  </si>
  <si>
    <t>Simulation 49</t>
  </si>
  <si>
    <t>Simulation 50</t>
  </si>
  <si>
    <t>Simulation 51</t>
  </si>
  <si>
    <t>Simulation 52</t>
  </si>
  <si>
    <t>Simulation 53</t>
  </si>
  <si>
    <t>Simulation 54</t>
  </si>
  <si>
    <t>Simulation 55</t>
  </si>
  <si>
    <t>Simulation 56</t>
  </si>
  <si>
    <t>Simulation 57</t>
  </si>
  <si>
    <t>Simulation 58</t>
  </si>
  <si>
    <t>Simulation 59</t>
  </si>
  <si>
    <t>Simulation 60</t>
  </si>
  <si>
    <t>Simulation 61</t>
  </si>
  <si>
    <t>Simulation 62</t>
  </si>
  <si>
    <t>Simulation 63</t>
  </si>
  <si>
    <t>Simulation 64</t>
  </si>
  <si>
    <t>Simulation 65</t>
  </si>
  <si>
    <t>Simulation 66</t>
  </si>
  <si>
    <t>Simulation 67</t>
  </si>
  <si>
    <t>Simulation 68</t>
  </si>
  <si>
    <t>Simulation 69</t>
  </si>
  <si>
    <t>Simulation 70</t>
  </si>
  <si>
    <t>Simulation 71</t>
  </si>
  <si>
    <t>Simulation 72</t>
  </si>
  <si>
    <t>Simulation 73</t>
  </si>
  <si>
    <t>Simulation 74</t>
  </si>
  <si>
    <t>Simulation 75</t>
  </si>
  <si>
    <t>Simulation 76</t>
  </si>
  <si>
    <t>Simulation 77</t>
  </si>
  <si>
    <t>Simulation 78</t>
  </si>
  <si>
    <t>Simulation 79</t>
  </si>
  <si>
    <t>Simulation 80</t>
  </si>
  <si>
    <t>Simulation 81</t>
  </si>
  <si>
    <t>Simulation 82</t>
  </si>
  <si>
    <t>Simulation 83</t>
  </si>
  <si>
    <t>Simulation 84</t>
  </si>
  <si>
    <t>Simulation 85</t>
  </si>
  <si>
    <t>Simulation 86</t>
  </si>
  <si>
    <t>Simulation 87</t>
  </si>
  <si>
    <t>Simulation 88</t>
  </si>
  <si>
    <t>Simulation 89</t>
  </si>
  <si>
    <t>Simulation 90</t>
  </si>
  <si>
    <t>Simulation 91</t>
  </si>
  <si>
    <t>Simulation 92</t>
  </si>
  <si>
    <t>Simulation 93</t>
  </si>
  <si>
    <t>Simulation 94</t>
  </si>
  <si>
    <t>Simulation 95</t>
  </si>
  <si>
    <t>Simulation 96</t>
  </si>
  <si>
    <t>Simulation 97</t>
  </si>
  <si>
    <t>Simulation 98</t>
  </si>
  <si>
    <t>Simulation 99</t>
  </si>
  <si>
    <t>Simulation 100</t>
  </si>
  <si>
    <t>Selected simulation</t>
  </si>
  <si>
    <t>Attritional Claims Gamma p1</t>
  </si>
  <si>
    <t>Attritional Claims coeff var</t>
  </si>
  <si>
    <t>Attritional Claims Gamma p2</t>
  </si>
  <si>
    <t>Attritional Claims</t>
  </si>
  <si>
    <t>Large Claims Nb</t>
  </si>
  <si>
    <t>Large Claims Total</t>
  </si>
  <si>
    <t>Cat Claims Total</t>
  </si>
  <si>
    <t>Exposure</t>
  </si>
  <si>
    <t>Market loss</t>
  </si>
  <si>
    <t>Hail</t>
  </si>
  <si>
    <t>Tempest</t>
  </si>
  <si>
    <t>Index</t>
  </si>
  <si>
    <t>Origin_Stock</t>
  </si>
  <si>
    <t>Value</t>
  </si>
  <si>
    <t>Reserve Local GAAP</t>
  </si>
  <si>
    <t>Reserve BE (disc)</t>
  </si>
  <si>
    <t>Reserves</t>
  </si>
  <si>
    <t>Reserves Stock BE</t>
  </si>
  <si>
    <t>Delta Reserve</t>
  </si>
  <si>
    <t>Delta Reserve BE</t>
  </si>
  <si>
    <t>Large Claims Nb mean</t>
  </si>
  <si>
    <t>Reserves Ceded Stock</t>
  </si>
  <si>
    <t>Reserves Ceded BE</t>
  </si>
  <si>
    <t>Delta Reserves Ceded Stock</t>
  </si>
  <si>
    <t>Delta Reserves Ceded BE</t>
  </si>
  <si>
    <t>Total Claims ceded</t>
  </si>
  <si>
    <t>Premium</t>
  </si>
  <si>
    <t>Premium Ceded</t>
  </si>
  <si>
    <t>Total Premiums ceded</t>
  </si>
  <si>
    <t>Total brokerage</t>
  </si>
  <si>
    <t>Paid Ceded</t>
  </si>
  <si>
    <t>Expenses Ceded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</si>
  <si>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</si>
  <si>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</si>
  <si>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</si>
  <si>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</si>
  <si>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</si>
  <si>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</si>
  <si>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</si>
  <si>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</si>
  <si>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</si>
  <si>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</si>
  <si>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</si>
  <si>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</si>
  <si>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</si>
  <si>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</si>
  <si>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</si>
  <si>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</si>
  <si>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</si>
  <si>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</si>
  <si>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</si>
  <si>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</si>
  <si>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</si>
  <si>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</si>
  <si>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</si>
  <si>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</si>
  <si>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</si>
  <si>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</si>
  <si>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</si>
  <si>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</si>
  <si>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</si>
  <si>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</si>
  <si>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</si>
  <si>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</si>
  <si>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</si>
  <si>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</si>
  <si>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</si>
  <si>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</si>
  <si>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</si>
  <si>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</si>
  <si>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</si>
  <si>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</si>
  <si>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</si>
  <si>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</si>
  <si>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</si>
  <si>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</si>
  <si>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</si>
  <si>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</si>
  <si>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</si>
  <si>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</si>
  <si>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</si>
  <si>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</si>
  <si>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</si>
  <si>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</si>
  <si>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</si>
  <si>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</si>
  <si>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</si>
  <si>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</si>
  <si>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</si>
  <si>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</si>
  <si>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</si>
  <si>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</si>
  <si>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</si>
  <si>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</si>
  <si>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</si>
  <si>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</si>
  <si>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</si>
  <si>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</si>
  <si>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</si>
  <si>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</si>
  <si>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</si>
  <si>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</si>
  <si>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</si>
  <si>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</si>
  <si>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</si>
  <si>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</si>
  <si>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</si>
  <si>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</si>
  <si>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</si>
  <si>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</si>
  <si>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</si>
  <si>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</si>
  <si>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</si>
  <si>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</si>
  <si>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</si>
  <si>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</si>
  <si>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</si>
  <si>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</si>
  <si>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</si>
  <si>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</si>
  <si>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</si>
  <si>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</si>
  <si>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</si>
  <si>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</si>
  <si>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</si>
  <si>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</si>
  <si>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</si>
  <si>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</si>
  <si>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</si>
  <si>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</si>
  <si>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</si>
  <si>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</si>
  <si>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</si>
  <si>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</si>
  <si>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</si>
  <si>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</si>
  <si>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</si>
  <si>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</si>
  <si>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</si>
  <si>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</si>
  <si>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</si>
  <si>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</si>
  <si>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</si>
  <si>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</si>
  <si>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</si>
  <si>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</si>
  <si>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</si>
  <si>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</si>
  <si>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</si>
  <si>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</si>
  <si>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</si>
  <si>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</si>
  <si>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</si>
  <si>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</si>
  <si>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</si>
  <si>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</si>
  <si>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</si>
  <si>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</si>
  <si>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</si>
  <si>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</si>
  <si>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</si>
  <si>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</si>
  <si>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</si>
  <si>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</si>
  <si>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</si>
  <si>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</si>
  <si>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</si>
  <si>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</si>
  <si>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</si>
  <si>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</si>
  <si>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</si>
  <si>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</si>
  <si>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</si>
  <si>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</si>
  <si>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</si>
  <si>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</si>
  <si>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</si>
  <si>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</si>
  <si>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</si>
  <si>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</si>
  <si>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</si>
  <si>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</si>
  <si>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</si>
  <si>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</si>
  <si>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</si>
  <si>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</si>
  <si>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</si>
  <si>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</si>
  <si>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</si>
  <si>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</si>
  <si>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</si>
  <si>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</si>
  <si>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</si>
  <si>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</si>
  <si>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</si>
  <si>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</si>
  <si>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</si>
  <si>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</si>
  <si>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</si>
  <si>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</si>
  <si>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</si>
  <si>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</si>
  <si>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</si>
  <si>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</si>
  <si>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</si>
  <si>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</si>
  <si>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</si>
  <si>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</si>
  <si>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</si>
  <si>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</si>
  <si>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</si>
  <si>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</si>
  <si>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</si>
  <si>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</si>
  <si>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</si>
  <si>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</si>
  <si>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</si>
  <si>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</si>
  <si>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</si>
  <si>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</si>
  <si>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</si>
  <si>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</si>
  <si>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#TR Gross Local GAAP</t>
  </si>
  <si>
    <t>#TR Gross Solvency GAAP</t>
  </si>
  <si>
    <t>#TR Ceded Local GAAP</t>
  </si>
  <si>
    <t>#TR Ceded Solvency GAAP</t>
  </si>
  <si>
    <t>#TR Net Local GAAP</t>
  </si>
  <si>
    <t>#TR Net Solvency GAAP</t>
  </si>
  <si>
    <t>#A_Policies</t>
  </si>
  <si>
    <t>#A_Claims</t>
  </si>
  <si>
    <t>#C_Policies</t>
  </si>
  <si>
    <t>#C_Claims</t>
  </si>
  <si>
    <t>#C_Individual Large Claims</t>
  </si>
  <si>
    <t>#A_Development patterns</t>
  </si>
  <si>
    <t>#A_Cash Flow Stock</t>
  </si>
  <si>
    <t xml:space="preserve"> </t>
  </si>
  <si>
    <t>#A_Yield_Curve</t>
  </si>
  <si>
    <t>#C_Paid&amp;Reserves</t>
  </si>
  <si>
    <t>#C_Paid disc.</t>
  </si>
  <si>
    <t>#C_Paid</t>
  </si>
  <si>
    <t>#C_Simulated CF stock</t>
  </si>
  <si>
    <t>#C_Index Sim CF stock</t>
  </si>
  <si>
    <t>#C_Simulated Pattern</t>
  </si>
  <si>
    <t>#C_Sim_Dvt_Pattern</t>
  </si>
  <si>
    <t>#A_Cat List</t>
  </si>
  <si>
    <t>#C_Cat List</t>
  </si>
  <si>
    <t>#A_Prop treaty</t>
  </si>
  <si>
    <t>#A_XL treaty</t>
  </si>
  <si>
    <t>#A_Cat cover</t>
  </si>
  <si>
    <t>#C_Premiums ceded</t>
  </si>
  <si>
    <t>#C_Brokerage</t>
  </si>
  <si>
    <t>#C_Claims ceded</t>
  </si>
  <si>
    <t>#C_Paid ceded</t>
  </si>
  <si>
    <t>#C_Paid ceded disc</t>
  </si>
  <si>
    <t>#C_Cat Claims ceded</t>
  </si>
  <si>
    <t>#C_Large claims ceded</t>
  </si>
  <si>
    <t>°Year1</t>
  </si>
  <si>
    <t>°Year2</t>
  </si>
  <si>
    <t>°Year3</t>
  </si>
  <si>
    <t>°Year4</t>
  </si>
  <si>
    <t>°Year5</t>
  </si>
  <si>
    <t>°Year6</t>
  </si>
  <si>
    <t>°Year7</t>
  </si>
  <si>
    <t>°Year8</t>
  </si>
  <si>
    <t>°Year9</t>
  </si>
  <si>
    <t>°Year10</t>
  </si>
  <si>
    <t>°Year11</t>
  </si>
  <si>
    <t>°Year12</t>
  </si>
  <si>
    <t>°Year13</t>
  </si>
  <si>
    <t>°Year14</t>
  </si>
  <si>
    <t>Origin_°Year1</t>
  </si>
  <si>
    <t>Origin_°Year2</t>
  </si>
  <si>
    <t>Origin_°Year3</t>
  </si>
  <si>
    <t>Origin_°Year4</t>
  </si>
  <si>
    <t>Origin_°Year5</t>
  </si>
  <si>
    <t>°Year0</t>
  </si>
  <si>
    <t>°Period1</t>
  </si>
  <si>
    <t>°Period2</t>
  </si>
  <si>
    <t>°Period3</t>
  </si>
  <si>
    <t>°Period4</t>
  </si>
  <si>
    <t>°Period5</t>
  </si>
  <si>
    <t>°Period6</t>
  </si>
  <si>
    <t>°Period7</t>
  </si>
  <si>
    <t>°Period8</t>
  </si>
  <si>
    <t>°Period9</t>
  </si>
  <si>
    <t>°Period10</t>
  </si>
  <si>
    <t>°Period11</t>
  </si>
  <si>
    <t>°Period12</t>
  </si>
  <si>
    <t>°Period13</t>
  </si>
  <si>
    <t>°Period14</t>
  </si>
  <si>
    <t>Large Claims Nb std dev</t>
  </si>
  <si>
    <t>Poisson</t>
  </si>
  <si>
    <t>Large Claims cost distribution</t>
  </si>
  <si>
    <t>Large Claims Nb distribution</t>
  </si>
  <si>
    <t>Large Claims cost coeff var</t>
  </si>
  <si>
    <t>LogNormal</t>
  </si>
  <si>
    <t>#Distributions list</t>
  </si>
  <si>
    <t>#A_Yield_Curve Scenarios</t>
  </si>
  <si>
    <t>Scenario 1</t>
  </si>
  <si>
    <t>Scenario 2</t>
  </si>
  <si>
    <t>Scenario 3</t>
  </si>
  <si>
    <t>It is provided for free, at illustrative purpose only. Milliman takes no responsibility for the use of this file.</t>
  </si>
  <si>
    <r>
      <t xml:space="preserve">If you would prefer a Life, Benefits, Health or any other example please do not hesitate to write us at </t>
    </r>
    <r>
      <rPr>
        <i/>
        <u/>
        <sz val="11"/>
        <color theme="8"/>
        <rFont val="Calibri"/>
        <family val="2"/>
        <scheme val="minor"/>
      </rPr>
      <t>europeansoftware@milliman.com</t>
    </r>
  </si>
  <si>
    <r>
      <t xml:space="preserve">Please note that to calculate properly under Excel this example requires the add'in DC4Excel, which you can download for free at </t>
    </r>
    <r>
      <rPr>
        <i/>
        <u/>
        <sz val="11"/>
        <color theme="8"/>
        <rFont val="Calibri"/>
        <family val="2"/>
        <scheme val="minor"/>
      </rPr>
      <t>https://www.milliman-mind.com/dc4excel/</t>
    </r>
  </si>
  <si>
    <t>This example file features a typical Non-Life 5-years stochastic projection which could be used for ORSA. It loops on the 3 yield curve scenarios exposed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</si>
</sst>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3">
    <xf numFmtId="0" fontId="0" fillId="0" borderId="0" xfId="0"/>
    <xf numFmtId="9" fontId="0" fillId="0" borderId="0" xfId="0" applyNumberFormat="1"/>
    <xf numFmtId="165" fontId="0" fillId="0" borderId="1" xfId="1" applyNumberFormat="1" applyFont="1" applyBorder="1"/>
    <xf numFmtId="165" fontId="0" fillId="0" borderId="3" xfId="1" applyNumberFormat="1" applyFont="1" applyBorder="1"/>
    <xf numFmtId="165" fontId="0" fillId="0" borderId="7" xfId="1" applyNumberFormat="1" applyFont="1" applyBorder="1"/>
    <xf numFmtId="0" fontId="2" fillId="2" borderId="8" xfId="0" quotePrefix="1" applyFont="1" applyFill="1" applyBorder="1"/>
    <xf numFmtId="0" fontId="2" fillId="2" borderId="9" xfId="0" quotePrefix="1" applyFont="1" applyFill="1" applyBorder="1"/>
    <xf numFmtId="0" fontId="2" fillId="2" borderId="10" xfId="0" quotePrefix="1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11" xfId="0" applyFont="1" applyBorder="1"/>
    <xf numFmtId="165" fontId="0" fillId="0" borderId="12" xfId="1" applyNumberFormat="1" applyFont="1" applyBorder="1"/>
    <xf numFmtId="165" fontId="0" fillId="0" borderId="13" xfId="1" applyNumberFormat="1" applyFont="1" applyBorder="1"/>
    <xf numFmtId="165" fontId="0" fillId="0" borderId="14" xfId="1" applyNumberFormat="1" applyFont="1" applyBorder="1"/>
    <xf numFmtId="165" fontId="0" fillId="0" borderId="15" xfId="1" applyNumberFormat="1" applyFont="1" applyBorder="1"/>
    <xf numFmtId="165" fontId="0" fillId="0" borderId="16" xfId="1" applyNumberFormat="1" applyFont="1" applyBorder="1"/>
    <xf numFmtId="165" fontId="0" fillId="0" borderId="17" xfId="1" applyNumberFormat="1" applyFont="1" applyBorder="1"/>
    <xf numFmtId="165" fontId="0" fillId="0" borderId="18" xfId="1" applyNumberFormat="1" applyFont="1" applyBorder="1"/>
    <xf numFmtId="165" fontId="0" fillId="0" borderId="19" xfId="1" applyNumberFormat="1" applyFont="1" applyBorder="1"/>
    <xf numFmtId="165" fontId="0" fillId="0" borderId="20" xfId="1" applyNumberFormat="1" applyFont="1" applyBorder="1"/>
    <xf numFmtId="165" fontId="0" fillId="0" borderId="21" xfId="1" applyNumberFormat="1" applyFont="1" applyBorder="1"/>
    <xf numFmtId="165" fontId="0" fillId="0" borderId="0" xfId="1" quotePrefix="1" applyNumberFormat="1" applyFont="1"/>
    <xf numFmtId="0" fontId="0" fillId="0" borderId="1" xfId="0" applyBorder="1"/>
    <xf numFmtId="9" fontId="0" fillId="0" borderId="1" xfId="0" applyNumberFormat="1" applyBorder="1"/>
    <xf numFmtId="0" fontId="0" fillId="0" borderId="22" xfId="0" applyBorder="1"/>
    <xf numFmtId="0" fontId="0" fillId="0" borderId="4" xfId="0" applyBorder="1"/>
    <xf numFmtId="0" fontId="0" fillId="0" borderId="5" xfId="0" applyBorder="1"/>
    <xf numFmtId="9" fontId="0" fillId="0" borderId="13" xfId="0" applyNumberFormat="1" applyBorder="1"/>
    <xf numFmtId="9" fontId="0" fillId="0" borderId="15" xfId="0" applyNumberFormat="1" applyBorder="1"/>
    <xf numFmtId="9" fontId="0" fillId="0" borderId="16" xfId="0" applyNumberFormat="1" applyBorder="1"/>
    <xf numFmtId="0" fontId="0" fillId="0" borderId="6" xfId="0" applyBorder="1"/>
    <xf numFmtId="9" fontId="0" fillId="0" borderId="7" xfId="0" applyNumberFormat="1" applyBorder="1"/>
    <xf numFmtId="9" fontId="0" fillId="0" borderId="12" xfId="0" applyNumberFormat="1" applyBorder="1"/>
    <xf numFmtId="9" fontId="0" fillId="0" borderId="1" xfId="2" applyFont="1" applyBorder="1"/>
    <xf numFmtId="9" fontId="0" fillId="0" borderId="13" xfId="2" applyFont="1" applyBorder="1"/>
    <xf numFmtId="9" fontId="0" fillId="0" borderId="15" xfId="2" applyFont="1" applyBorder="1"/>
    <xf numFmtId="9" fontId="0" fillId="0" borderId="16" xfId="2" applyFont="1" applyBorder="1"/>
    <xf numFmtId="165" fontId="0" fillId="0" borderId="0" xfId="1" applyNumberFormat="1" applyFont="1" applyBorder="1"/>
    <xf numFmtId="0" fontId="0" fillId="0" borderId="13" xfId="0" applyBorder="1"/>
    <xf numFmtId="165" fontId="0" fillId="0" borderId="1" xfId="0" applyNumberFormat="1" applyBorder="1"/>
    <xf numFmtId="165" fontId="0" fillId="0" borderId="3" xfId="0" applyNumberFormat="1" applyBorder="1"/>
    <xf numFmtId="165" fontId="0" fillId="0" borderId="15" xfId="0" applyNumberFormat="1" applyBorder="1"/>
    <xf numFmtId="165" fontId="0" fillId="0" borderId="16" xfId="0" applyNumberFormat="1" applyBorder="1"/>
    <xf numFmtId="164" fontId="0" fillId="0" borderId="0" xfId="0" applyNumberFormat="1"/>
    <xf numFmtId="165" fontId="0" fillId="0" borderId="13" xfId="0" applyNumberFormat="1" applyBorder="1"/>
    <xf numFmtId="9" fontId="0" fillId="0" borderId="19" xfId="0" applyNumberFormat="1" applyBorder="1"/>
    <xf numFmtId="0" fontId="0" fillId="0" borderId="2" xfId="0" applyBorder="1"/>
    <xf numFmtId="0" fontId="0" fillId="0" borderId="11" xfId="0" applyBorder="1"/>
    <xf numFmtId="165" fontId="0" fillId="0" borderId="27" xfId="0" applyNumberFormat="1" applyBorder="1"/>
    <xf numFmtId="165" fontId="0" fillId="0" borderId="28" xfId="0" applyNumberFormat="1" applyBorder="1"/>
    <xf numFmtId="165" fontId="0" fillId="0" borderId="29" xfId="0" applyNumberFormat="1" applyBorder="1"/>
    <xf numFmtId="0" fontId="2" fillId="0" borderId="0" xfId="0" quotePrefix="1" applyFont="1"/>
    <xf numFmtId="165" fontId="0" fillId="3" borderId="20" xfId="1" applyNumberFormat="1" applyFont="1" applyFill="1" applyBorder="1"/>
    <xf numFmtId="165" fontId="0" fillId="3" borderId="1" xfId="1" applyNumberFormat="1" applyFont="1" applyFill="1" applyBorder="1"/>
    <xf numFmtId="165" fontId="0" fillId="3" borderId="21" xfId="1" applyNumberFormat="1" applyFont="1" applyFill="1" applyBorder="1"/>
    <xf numFmtId="165" fontId="0" fillId="3" borderId="15" xfId="1" applyNumberFormat="1" applyFont="1" applyFill="1" applyBorder="1"/>
    <xf numFmtId="165" fontId="0" fillId="3" borderId="19" xfId="1" applyNumberFormat="1" applyFont="1" applyFill="1" applyBorder="1"/>
    <xf numFmtId="165" fontId="0" fillId="3" borderId="13" xfId="1" applyNumberFormat="1" applyFont="1" applyFill="1" applyBorder="1"/>
    <xf numFmtId="165" fontId="0" fillId="3" borderId="18" xfId="1" applyNumberFormat="1" applyFont="1" applyFill="1" applyBorder="1"/>
    <xf numFmtId="165" fontId="0" fillId="0" borderId="17" xfId="0" applyNumberFormat="1" applyBorder="1"/>
    <xf numFmtId="165" fontId="0" fillId="0" borderId="18" xfId="0" applyNumberFormat="1" applyBorder="1"/>
    <xf numFmtId="165" fontId="0" fillId="0" borderId="19" xfId="0" applyNumberFormat="1" applyBorder="1"/>
    <xf numFmtId="165" fontId="0" fillId="0" borderId="20" xfId="0" applyNumberFormat="1" applyBorder="1"/>
    <xf numFmtId="165" fontId="0" fillId="0" borderId="21" xfId="0" applyNumberFormat="1" applyBorder="1"/>
    <xf numFmtId="165" fontId="0" fillId="0" borderId="28" xfId="1" applyNumberFormat="1" applyFont="1" applyBorder="1"/>
    <xf numFmtId="165" fontId="0" fillId="0" borderId="29" xfId="1" applyNumberFormat="1" applyFont="1" applyBorder="1"/>
    <xf numFmtId="165" fontId="0" fillId="0" borderId="23" xfId="1" applyNumberFormat="1" applyFont="1" applyBorder="1"/>
    <xf numFmtId="9" fontId="0" fillId="0" borderId="17" xfId="0" applyNumberFormat="1" applyBorder="1"/>
    <xf numFmtId="9" fontId="0" fillId="0" borderId="18" xfId="0" applyNumberFormat="1" applyBorder="1"/>
    <xf numFmtId="9" fontId="0" fillId="0" borderId="20" xfId="0" applyNumberFormat="1" applyBorder="1"/>
    <xf numFmtId="9" fontId="0" fillId="0" borderId="21" xfId="0" applyNumberFormat="1" applyBorder="1"/>
    <xf numFmtId="0" fontId="0" fillId="0" borderId="4" xfId="0" quotePrefix="1" applyBorder="1"/>
    <xf numFmtId="0" fontId="2" fillId="2" borderId="26" xfId="0" quotePrefix="1" applyFont="1" applyFill="1" applyBorder="1"/>
    <xf numFmtId="9" fontId="0" fillId="0" borderId="34" xfId="0" applyNumberFormat="1" applyBorder="1"/>
    <xf numFmtId="9" fontId="0" fillId="0" borderId="24" xfId="0" applyNumberFormat="1" applyBorder="1"/>
    <xf numFmtId="9" fontId="0" fillId="0" borderId="25" xfId="0" applyNumberFormat="1" applyBorder="1"/>
    <xf numFmtId="9" fontId="0" fillId="0" borderId="7" xfId="2" applyFont="1" applyBorder="1"/>
    <xf numFmtId="9" fontId="0" fillId="0" borderId="12" xfId="2" applyFont="1" applyBorder="1"/>
    <xf numFmtId="165" fontId="2" fillId="2" borderId="26" xfId="1" quotePrefix="1" applyNumberFormat="1" applyFont="1" applyFill="1" applyBorder="1"/>
    <xf numFmtId="165" fontId="2" fillId="2" borderId="9" xfId="1" quotePrefix="1" applyNumberFormat="1" applyFont="1" applyFill="1" applyBorder="1"/>
    <xf numFmtId="165" fontId="2" fillId="2" borderId="10" xfId="1" quotePrefix="1" applyNumberFormat="1" applyFont="1" applyFill="1" applyBorder="1"/>
    <xf numFmtId="165" fontId="2" fillId="2" borderId="22" xfId="1" quotePrefix="1" applyNumberFormat="1" applyFont="1" applyFill="1" applyBorder="1"/>
    <xf numFmtId="0" fontId="2" fillId="0" borderId="0" xfId="0" applyFont="1"/>
    <xf numFmtId="0" fontId="2" fillId="0" borderId="22" xfId="0" applyFont="1" applyBorder="1"/>
    <xf numFmtId="0" fontId="2" fillId="0" borderId="33" xfId="0" applyFont="1" applyBorder="1"/>
    <xf numFmtId="0" fontId="2" fillId="0" borderId="30" xfId="0" applyFont="1" applyBorder="1"/>
    <xf numFmtId="0" fontId="2" fillId="0" borderId="35" xfId="0" applyFont="1" applyBorder="1"/>
    <xf numFmtId="0" fontId="2" fillId="0" borderId="31" xfId="0" applyFont="1" applyBorder="1"/>
    <xf numFmtId="0" fontId="2" fillId="2" borderId="36" xfId="0" quotePrefix="1" applyFont="1" applyFill="1" applyBorder="1"/>
    <xf numFmtId="0" fontId="2" fillId="2" borderId="37" xfId="0" quotePrefix="1" applyFont="1" applyFill="1" applyBorder="1"/>
    <xf numFmtId="0" fontId="2" fillId="2" borderId="38" xfId="0" quotePrefix="1" applyFont="1" applyFill="1" applyBorder="1"/>
    <xf numFmtId="0" fontId="2" fillId="2" borderId="39" xfId="0" quotePrefix="1" applyFont="1" applyFill="1" applyBorder="1"/>
    <xf numFmtId="165" fontId="0" fillId="0" borderId="40" xfId="1" applyNumberFormat="1" applyFont="1" applyBorder="1"/>
    <xf numFmtId="165" fontId="0" fillId="0" borderId="23" xfId="0" applyNumberFormat="1" applyBorder="1"/>
    <xf numFmtId="165" fontId="0" fillId="0" borderId="40" xfId="0" applyNumberFormat="1" applyBorder="1"/>
    <xf numFmtId="0" fontId="0" fillId="0" borderId="22" xfId="0" quotePrefix="1" applyBorder="1"/>
    <xf numFmtId="0" fontId="0" fillId="0" borderId="5" xfId="0" quotePrefix="1" applyBorder="1"/>
    <xf numFmtId="9" fontId="0" fillId="0" borderId="40" xfId="0" applyNumberFormat="1" applyBorder="1"/>
    <xf numFmtId="0" fontId="0" fillId="0" borderId="32" xfId="0" applyBorder="1"/>
    <xf numFmtId="0" fontId="0" fillId="0" borderId="26" xfId="0" applyBorder="1"/>
    <xf numFmtId="0" fontId="0" fillId="0" borderId="9" xfId="0" applyBorder="1"/>
    <xf numFmtId="0" fontId="0" fillId="0" borderId="10" xfId="0" applyBorder="1"/>
    <xf numFmtId="9" fontId="0" fillId="0" borderId="40" xfId="2" applyFont="1" applyBorder="1"/>
    <xf numFmtId="9" fontId="0" fillId="0" borderId="20" xfId="2" applyFont="1" applyBorder="1"/>
    <xf numFmtId="9" fontId="0" fillId="0" borderId="21" xfId="2" applyFont="1" applyBorder="1"/>
    <xf numFmtId="165" fontId="0" fillId="0" borderId="41" xfId="1" applyNumberFormat="1" applyFont="1" applyBorder="1"/>
    <xf numFmtId="0" fontId="2" fillId="2" borderId="32" xfId="0" quotePrefix="1" applyFont="1" applyFill="1" applyBorder="1"/>
    <xf numFmtId="0" fontId="0" fillId="0" borderId="0" xfId="0" quotePrefix="1"/>
    <xf numFmtId="0" fontId="3" fillId="0" borderId="0" xfId="0" applyFont="1"/>
    <xf numFmtId="0" fontId="4" fillId="0" borderId="0" xfId="0" applyFont="1"/>
    <xf numFmtId="166" fontId="0" fillId="0" borderId="34" xfId="0" applyNumberFormat="1" applyBorder="1"/>
    <xf numFmtId="0" fontId="0" fillId="4" borderId="0" xfId="0" applyFill="1"/>
    <xf numFmtId="0" fontId="5" fillId="4" borderId="0" xfId="0" applyFont="1" applyFill="1"/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464821</xdr:colOff>
      <xdr:row>6</xdr:row>
      <xdr:rowOff>179071</xdr:rowOff>
    </xdr:from>
    <xdr:to>
      <xdr:col>15</xdr:col>
      <xdr:colOff>495300</xdr:colOff>
      <xdr:row>8</xdr:row>
      <xdr:rowOff>72047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6991" y="1276351"/>
          <a:ext cx="1615439" cy="258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4"/>
  <sheetViews>
    <sheetView showGridLines="0" topLeftCell="A3" workbookViewId="0">
      <selection activeCell="D15" sqref="D15"/>
    </sheetView>
  </sheetViews>
  <sheetFormatPr baseColWidth="10" defaultRowHeight="15" x14ac:dyDescent="0.2"/>
  <cols>
    <col min="1" max="1" width="3.1640625" customWidth="1"/>
  </cols>
  <sheetData>
    <row r="1" spans="2:16" s="111" customFormat="1" x14ac:dyDescent="0.2"/>
    <row r="2" spans="2:16" s="111" customFormat="1" x14ac:dyDescent="0.2">
      <c r="B2" s="112" t="s">
        <v>448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</row>
    <row r="3" spans="2:16" s="111" customFormat="1" x14ac:dyDescent="0.2"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</row>
    <row r="4" spans="2:16" s="111" customFormat="1" x14ac:dyDescent="0.2">
      <c r="B4" s="112" t="s">
        <v>445</v>
      </c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</row>
    <row r="5" spans="2:16" s="111" customFormat="1" x14ac:dyDescent="0.2"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</row>
    <row r="6" spans="2:16" s="111" customFormat="1" x14ac:dyDescent="0.2">
      <c r="B6" s="112" t="s">
        <v>446</v>
      </c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</row>
    <row r="7" spans="2:16" s="111" customFormat="1" x14ac:dyDescent="0.2"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</row>
    <row r="8" spans="2:16" s="111" customFormat="1" x14ac:dyDescent="0.2">
      <c r="B8" s="112" t="s">
        <v>447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</row>
    <row r="9" spans="2:16" s="111" customFormat="1" x14ac:dyDescent="0.2"/>
    <row r="10" spans="2:16" ht="16" thickBot="1" x14ac:dyDescent="0.25">
      <c r="B10" s="82" t="s">
        <v>441</v>
      </c>
    </row>
    <row r="11" spans="2:16" ht="16" thickBot="1" x14ac:dyDescent="0.25">
      <c r="B11" s="72" t="s">
        <v>379</v>
      </c>
      <c r="C11" s="78" t="s">
        <v>420</v>
      </c>
      <c r="D11" s="79" t="s">
        <v>421</v>
      </c>
      <c r="E11" s="79" t="s">
        <v>422</v>
      </c>
      <c r="F11" s="79" t="s">
        <v>423</v>
      </c>
      <c r="G11" s="79" t="s">
        <v>424</v>
      </c>
      <c r="H11" s="79" t="s">
        <v>425</v>
      </c>
      <c r="I11" s="79" t="s">
        <v>426</v>
      </c>
      <c r="J11" s="79" t="s">
        <v>427</v>
      </c>
      <c r="K11" s="79" t="s">
        <v>428</v>
      </c>
      <c r="L11" s="79" t="s">
        <v>429</v>
      </c>
      <c r="M11" s="79" t="s">
        <v>430</v>
      </c>
      <c r="N11" s="79" t="s">
        <v>431</v>
      </c>
      <c r="O11" s="79" t="s">
        <v>432</v>
      </c>
      <c r="P11" s="80" t="s">
        <v>433</v>
      </c>
    </row>
    <row r="12" spans="2:16" ht="16" thickBot="1" x14ac:dyDescent="0.25">
      <c r="B12" s="46" t="s">
        <v>442</v>
      </c>
      <c r="C12" s="73">
        <v>0.03</v>
      </c>
      <c r="D12" s="74">
        <v>0.03</v>
      </c>
      <c r="E12" s="74">
        <v>0.03</v>
      </c>
      <c r="F12" s="74">
        <v>0.03</v>
      </c>
      <c r="G12" s="74">
        <v>0.03</v>
      </c>
      <c r="H12" s="74">
        <v>0.03</v>
      </c>
      <c r="I12" s="74">
        <v>0.03</v>
      </c>
      <c r="J12" s="74">
        <v>0.03</v>
      </c>
      <c r="K12" s="74">
        <v>0.03</v>
      </c>
      <c r="L12" s="74">
        <v>0.03</v>
      </c>
      <c r="M12" s="74">
        <v>0.03</v>
      </c>
      <c r="N12" s="74">
        <v>0.03</v>
      </c>
      <c r="O12" s="74">
        <v>0.03</v>
      </c>
      <c r="P12" s="75">
        <v>0.03</v>
      </c>
    </row>
    <row r="13" spans="2:16" ht="16" thickBot="1" x14ac:dyDescent="0.25">
      <c r="B13" s="46" t="s">
        <v>443</v>
      </c>
      <c r="C13" s="110">
        <f>C$12*1.1</f>
        <v>3.3000000000000002E-2</v>
      </c>
      <c r="D13" s="110">
        <f t="shared" ref="D13:P13" si="0">D$12*1.1</f>
        <v>3.3000000000000002E-2</v>
      </c>
      <c r="E13" s="110">
        <f t="shared" si="0"/>
        <v>3.3000000000000002E-2</v>
      </c>
      <c r="F13" s="110">
        <f t="shared" si="0"/>
        <v>3.3000000000000002E-2</v>
      </c>
      <c r="G13" s="110">
        <f t="shared" si="0"/>
        <v>3.3000000000000002E-2</v>
      </c>
      <c r="H13" s="110">
        <f t="shared" si="0"/>
        <v>3.3000000000000002E-2</v>
      </c>
      <c r="I13" s="110">
        <f t="shared" si="0"/>
        <v>3.3000000000000002E-2</v>
      </c>
      <c r="J13" s="110">
        <f t="shared" si="0"/>
        <v>3.3000000000000002E-2</v>
      </c>
      <c r="K13" s="110">
        <f t="shared" si="0"/>
        <v>3.3000000000000002E-2</v>
      </c>
      <c r="L13" s="110">
        <f t="shared" si="0"/>
        <v>3.3000000000000002E-2</v>
      </c>
      <c r="M13" s="110">
        <f t="shared" si="0"/>
        <v>3.3000000000000002E-2</v>
      </c>
      <c r="N13" s="110">
        <f t="shared" si="0"/>
        <v>3.3000000000000002E-2</v>
      </c>
      <c r="O13" s="110">
        <f t="shared" si="0"/>
        <v>3.3000000000000002E-2</v>
      </c>
      <c r="P13" s="110">
        <f t="shared" si="0"/>
        <v>3.3000000000000002E-2</v>
      </c>
    </row>
    <row r="14" spans="2:16" ht="16" thickBot="1" x14ac:dyDescent="0.25">
      <c r="B14" s="46" t="s">
        <v>444</v>
      </c>
      <c r="C14" s="110">
        <f>C$12*0.9</f>
        <v>2.7E-2</v>
      </c>
      <c r="D14" s="110">
        <f t="shared" ref="D14:P14" si="1">D$12*0.9</f>
        <v>2.7E-2</v>
      </c>
      <c r="E14" s="110">
        <f t="shared" si="1"/>
        <v>2.7E-2</v>
      </c>
      <c r="F14" s="110">
        <f t="shared" si="1"/>
        <v>2.7E-2</v>
      </c>
      <c r="G14" s="110">
        <f t="shared" si="1"/>
        <v>2.7E-2</v>
      </c>
      <c r="H14" s="110">
        <f t="shared" si="1"/>
        <v>2.7E-2</v>
      </c>
      <c r="I14" s="110">
        <f t="shared" si="1"/>
        <v>2.7E-2</v>
      </c>
      <c r="J14" s="110">
        <f t="shared" si="1"/>
        <v>2.7E-2</v>
      </c>
      <c r="K14" s="110">
        <f t="shared" si="1"/>
        <v>2.7E-2</v>
      </c>
      <c r="L14" s="110">
        <f t="shared" si="1"/>
        <v>2.7E-2</v>
      </c>
      <c r="M14" s="110">
        <f t="shared" si="1"/>
        <v>2.7E-2</v>
      </c>
      <c r="N14" s="110">
        <f t="shared" si="1"/>
        <v>2.7E-2</v>
      </c>
      <c r="O14" s="110">
        <f t="shared" si="1"/>
        <v>2.7E-2</v>
      </c>
      <c r="P14" s="110">
        <f t="shared" si="1"/>
        <v>2.7E-2</v>
      </c>
    </row>
  </sheetData>
  <pageMargins left="0.7" right="0.7" top="0.75" bottom="0.75" header="0.3" footer="0.3"/>
  <pageSetup paperSize="9" orientation="portrait" horizontalDpi="4294967295" verticalDpi="4294967295" r:id="rId1"/>
  <headerFooter>
    <oddFooter>&amp;R&amp;1#&amp;"Calibri"&amp;10&amp;K0078D7Classification : 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B2:J60"/>
  <sheetViews>
    <sheetView showGridLines="0" tabSelected="1" topLeftCell="A24" workbookViewId="0">
      <selection activeCell="E51" sqref="E51"/>
    </sheetView>
  </sheetViews>
  <sheetFormatPr baseColWidth="10" defaultRowHeight="15" x14ac:dyDescent="0.2"/>
  <cols>
    <col min="1" max="1" width="2.83203125" customWidth="1"/>
    <col min="2" max="2" width="21.1640625" bestFit="1" customWidth="1"/>
    <col min="3" max="7" width="13.5" bestFit="1" customWidth="1"/>
    <col min="8" max="8" width="14.5" bestFit="1" customWidth="1"/>
  </cols>
  <sheetData>
    <row r="2" spans="2:10" ht="16" thickBot="1" x14ac:dyDescent="0.25">
      <c r="B2" s="82" t="s">
        <v>366</v>
      </c>
      <c r="J2" s="82"/>
    </row>
    <row r="3" spans="2:10" ht="16" thickBot="1" x14ac:dyDescent="0.25">
      <c r="B3" s="72" t="s">
        <v>379</v>
      </c>
      <c r="C3" s="72" t="s">
        <v>419</v>
      </c>
      <c r="D3" s="6" t="s">
        <v>400</v>
      </c>
      <c r="E3" s="5" t="s">
        <v>401</v>
      </c>
      <c r="F3" s="6" t="s">
        <v>402</v>
      </c>
      <c r="G3" s="5" t="s">
        <v>403</v>
      </c>
      <c r="H3" s="7" t="s">
        <v>404</v>
      </c>
    </row>
    <row r="4" spans="2:10" x14ac:dyDescent="0.2">
      <c r="B4" s="84" t="s">
        <v>0</v>
      </c>
      <c r="C4" s="16">
        <f>'Policies &amp; Claims'!C39</f>
        <v>5000000</v>
      </c>
      <c r="D4" s="17">
        <f>'Policies &amp; Claims'!D39</f>
        <v>5250000</v>
      </c>
      <c r="E4" s="17">
        <f>'Policies &amp; Claims'!E39</f>
        <v>5512500</v>
      </c>
      <c r="F4" s="17">
        <f>'Policies &amp; Claims'!F39</f>
        <v>5788125</v>
      </c>
      <c r="G4" s="17">
        <f>'Policies &amp; Claims'!G39</f>
        <v>6077531.25</v>
      </c>
      <c r="H4" s="18">
        <f>'Policies &amp; Claims'!H39</f>
        <v>6381407.8125000009</v>
      </c>
    </row>
    <row r="5" spans="2:10" x14ac:dyDescent="0.2">
      <c r="B5" s="85" t="s">
        <v>42</v>
      </c>
      <c r="C5" s="19">
        <f>-'Policies &amp; Claims'!C16</f>
        <v>-4000000</v>
      </c>
      <c r="D5" s="2" t="e">
        <f ca="1">-'Paid &amp; Reserves'!C45</f>
        <v>#NAME?</v>
      </c>
      <c r="E5" s="2" t="e">
        <f ca="1">-'Paid &amp; Reserves'!D45</f>
        <v>#NAME?</v>
      </c>
      <c r="F5" s="2" t="e">
        <f ca="1">-'Paid &amp; Reserves'!E45</f>
        <v>#NAME?</v>
      </c>
      <c r="G5" s="2" t="e">
        <f ca="1">-'Paid &amp; Reserves'!F45</f>
        <v>#NAME?</v>
      </c>
      <c r="H5" s="12" t="e">
        <f ca="1">-'Paid &amp; Reserves'!G45</f>
        <v>#NAME?</v>
      </c>
    </row>
    <row r="6" spans="2:10" x14ac:dyDescent="0.2">
      <c r="B6" s="85" t="s">
        <v>160</v>
      </c>
      <c r="C6" s="19">
        <f>-'Policies &amp; Claims'!C18</f>
        <v>-5000000</v>
      </c>
      <c r="D6" s="2" t="e">
        <f ca="1">-'Paid &amp; Reserves'!C46</f>
        <v>#NAME?</v>
      </c>
      <c r="E6" s="2" t="e">
        <f ca="1">-'Paid &amp; Reserves'!D46</f>
        <v>#NAME?</v>
      </c>
      <c r="F6" s="2" t="e">
        <f ca="1">-'Paid &amp; Reserves'!E46</f>
        <v>#NAME?</v>
      </c>
      <c r="G6" s="2" t="e">
        <f ca="1">-'Paid &amp; Reserves'!F46</f>
        <v>#NAME?</v>
      </c>
      <c r="H6" s="12" t="e">
        <f ca="1">-'Paid &amp; Reserves'!G46</f>
        <v>#NAME?</v>
      </c>
    </row>
    <row r="7" spans="2:10" x14ac:dyDescent="0.2">
      <c r="B7" s="85" t="s">
        <v>1</v>
      </c>
      <c r="C7" s="19">
        <f>-'Policies &amp; Claims'!C20</f>
        <v>-500000</v>
      </c>
      <c r="D7" s="2" t="e">
        <f ca="1">D6-C6</f>
        <v>#NAME?</v>
      </c>
      <c r="E7" s="2" t="e">
        <f t="shared" ref="E7:H7" ca="1" si="0">E6-D6</f>
        <v>#NAME?</v>
      </c>
      <c r="F7" s="2" t="e">
        <f t="shared" ca="1" si="0"/>
        <v>#NAME?</v>
      </c>
      <c r="G7" s="2" t="e">
        <f t="shared" ca="1" si="0"/>
        <v>#NAME?</v>
      </c>
      <c r="H7" s="12" t="e">
        <f t="shared" ca="1" si="0"/>
        <v>#NAME?</v>
      </c>
    </row>
    <row r="8" spans="2:10" x14ac:dyDescent="0.2">
      <c r="B8" s="85" t="s">
        <v>3</v>
      </c>
      <c r="C8" s="19">
        <f>-'Policies &amp; Claims'!C40</f>
        <v>-200000</v>
      </c>
      <c r="D8" s="2">
        <f>-'Policies &amp; Claims'!D40</f>
        <v>-210000</v>
      </c>
      <c r="E8" s="2">
        <f>-'Policies &amp; Claims'!E40</f>
        <v>-220500</v>
      </c>
      <c r="F8" s="2">
        <f>-'Policies &amp; Claims'!F40</f>
        <v>-231525</v>
      </c>
      <c r="G8" s="2">
        <f>-'Policies &amp; Claims'!G40</f>
        <v>-243101.25</v>
      </c>
      <c r="H8" s="12">
        <f>-'Policies &amp; Claims'!H40</f>
        <v>-255256.31250000003</v>
      </c>
    </row>
    <row r="9" spans="2:10" x14ac:dyDescent="0.2">
      <c r="B9" s="86" t="s">
        <v>24</v>
      </c>
      <c r="C9" s="19">
        <v>0</v>
      </c>
      <c r="D9" s="2">
        <v>0</v>
      </c>
      <c r="E9" s="2">
        <v>0</v>
      </c>
      <c r="F9" s="2">
        <v>0</v>
      </c>
      <c r="G9" s="2">
        <v>0</v>
      </c>
      <c r="H9" s="12">
        <v>0</v>
      </c>
    </row>
    <row r="10" spans="2:10" ht="16" thickBot="1" x14ac:dyDescent="0.25">
      <c r="B10" s="87" t="s">
        <v>4</v>
      </c>
      <c r="C10" s="20">
        <f>SUM(C4:C5,C7:C9)</f>
        <v>300000</v>
      </c>
      <c r="D10" s="14" t="e">
        <f t="shared" ref="D10:H10" ca="1" si="1">SUM(D4:D5,D7:D9)</f>
        <v>#NAME?</v>
      </c>
      <c r="E10" s="14" t="e">
        <f t="shared" ca="1" si="1"/>
        <v>#NAME?</v>
      </c>
      <c r="F10" s="14" t="e">
        <f t="shared" ca="1" si="1"/>
        <v>#NAME?</v>
      </c>
      <c r="G10" s="14" t="e">
        <f t="shared" ca="1" si="1"/>
        <v>#NAME?</v>
      </c>
      <c r="H10" s="15" t="e">
        <f t="shared" ca="1" si="1"/>
        <v>#NAME?</v>
      </c>
    </row>
    <row r="11" spans="2:10" x14ac:dyDescent="0.2">
      <c r="B11" s="82"/>
      <c r="C11" s="37"/>
      <c r="D11" s="37"/>
      <c r="E11" s="37"/>
      <c r="F11" s="37"/>
      <c r="G11" s="37"/>
      <c r="H11" s="37"/>
    </row>
    <row r="12" spans="2:10" ht="16" thickBot="1" x14ac:dyDescent="0.25">
      <c r="B12" s="82" t="s">
        <v>367</v>
      </c>
    </row>
    <row r="13" spans="2:10" ht="16" thickBot="1" x14ac:dyDescent="0.25">
      <c r="B13" s="72" t="s">
        <v>379</v>
      </c>
      <c r="C13" s="72" t="s">
        <v>419</v>
      </c>
      <c r="D13" s="6" t="s">
        <v>400</v>
      </c>
      <c r="E13" s="5" t="s">
        <v>401</v>
      </c>
      <c r="F13" s="6" t="s">
        <v>402</v>
      </c>
      <c r="G13" s="5" t="s">
        <v>403</v>
      </c>
      <c r="H13" s="7" t="s">
        <v>404</v>
      </c>
    </row>
    <row r="14" spans="2:10" x14ac:dyDescent="0.2">
      <c r="B14" s="83" t="s">
        <v>0</v>
      </c>
      <c r="C14" s="16">
        <f>C4</f>
        <v>5000000</v>
      </c>
      <c r="D14" s="17">
        <f t="shared" ref="D14:H14" si="2">D4</f>
        <v>5250000</v>
      </c>
      <c r="E14" s="17">
        <f t="shared" si="2"/>
        <v>5512500</v>
      </c>
      <c r="F14" s="17">
        <f t="shared" si="2"/>
        <v>5788125</v>
      </c>
      <c r="G14" s="17">
        <f t="shared" si="2"/>
        <v>6077531.25</v>
      </c>
      <c r="H14" s="18">
        <f t="shared" si="2"/>
        <v>6381407.8125000009</v>
      </c>
    </row>
    <row r="15" spans="2:10" x14ac:dyDescent="0.2">
      <c r="B15" s="8" t="s">
        <v>42</v>
      </c>
      <c r="C15" s="19">
        <f t="shared" ref="C15:H15" si="3">C5</f>
        <v>-4000000</v>
      </c>
      <c r="D15" s="2" t="e">
        <f t="shared" ca="1" si="3"/>
        <v>#NAME?</v>
      </c>
      <c r="E15" s="2" t="e">
        <f t="shared" ca="1" si="3"/>
        <v>#NAME?</v>
      </c>
      <c r="F15" s="2" t="e">
        <f t="shared" ca="1" si="3"/>
        <v>#NAME?</v>
      </c>
      <c r="G15" s="2" t="e">
        <f t="shared" ca="1" si="3"/>
        <v>#NAME?</v>
      </c>
      <c r="H15" s="12" t="e">
        <f t="shared" ca="1" si="3"/>
        <v>#NAME?</v>
      </c>
    </row>
    <row r="16" spans="2:10" x14ac:dyDescent="0.2">
      <c r="B16" s="8" t="s">
        <v>160</v>
      </c>
      <c r="C16" s="19">
        <f>-'Policies &amp; Claims'!C19</f>
        <v>-4500000</v>
      </c>
      <c r="D16" s="2" t="e">
        <f ca="1">-'Paid &amp; Reserves'!C47</f>
        <v>#NAME?</v>
      </c>
      <c r="E16" s="2" t="e">
        <f ca="1">-'Paid &amp; Reserves'!D47</f>
        <v>#NAME?</v>
      </c>
      <c r="F16" s="2" t="e">
        <f ca="1">-'Paid &amp; Reserves'!E47</f>
        <v>#NAME?</v>
      </c>
      <c r="G16" s="2" t="e">
        <f ca="1">-'Paid &amp; Reserves'!F47</f>
        <v>#NAME?</v>
      </c>
      <c r="H16" s="12" t="e">
        <f ca="1">-'Paid &amp; Reserves'!G47</f>
        <v>#NAME?</v>
      </c>
    </row>
    <row r="17" spans="2:8" x14ac:dyDescent="0.2">
      <c r="B17" s="8" t="s">
        <v>1</v>
      </c>
      <c r="C17" s="19">
        <f>-'Policies &amp; Claims'!C21</f>
        <v>-450000</v>
      </c>
      <c r="D17" s="2" t="e">
        <f ca="1">D16-C16</f>
        <v>#NAME?</v>
      </c>
      <c r="E17" s="2" t="e">
        <f t="shared" ref="E17:H17" ca="1" si="4">E16-D16</f>
        <v>#NAME?</v>
      </c>
      <c r="F17" s="2" t="e">
        <f t="shared" ca="1" si="4"/>
        <v>#NAME?</v>
      </c>
      <c r="G17" s="2" t="e">
        <f t="shared" ca="1" si="4"/>
        <v>#NAME?</v>
      </c>
      <c r="H17" s="12" t="e">
        <f t="shared" ca="1" si="4"/>
        <v>#NAME?</v>
      </c>
    </row>
    <row r="18" spans="2:8" x14ac:dyDescent="0.2">
      <c r="B18" s="8" t="s">
        <v>3</v>
      </c>
      <c r="C18" s="19">
        <f t="shared" ref="C18:H18" si="5">C8</f>
        <v>-200000</v>
      </c>
      <c r="D18" s="2">
        <f t="shared" si="5"/>
        <v>-210000</v>
      </c>
      <c r="E18" s="2">
        <f t="shared" si="5"/>
        <v>-220500</v>
      </c>
      <c r="F18" s="2">
        <f t="shared" si="5"/>
        <v>-231525</v>
      </c>
      <c r="G18" s="2">
        <f t="shared" si="5"/>
        <v>-243101.25</v>
      </c>
      <c r="H18" s="12">
        <f t="shared" si="5"/>
        <v>-255256.31250000003</v>
      </c>
    </row>
    <row r="19" spans="2:8" x14ac:dyDescent="0.2">
      <c r="B19" s="10" t="s">
        <v>24</v>
      </c>
      <c r="C19" s="19">
        <f t="shared" ref="C19:H19" si="6">C9</f>
        <v>0</v>
      </c>
      <c r="D19" s="2">
        <f t="shared" si="6"/>
        <v>0</v>
      </c>
      <c r="E19" s="2">
        <f t="shared" si="6"/>
        <v>0</v>
      </c>
      <c r="F19" s="2">
        <f t="shared" si="6"/>
        <v>0</v>
      </c>
      <c r="G19" s="2">
        <f t="shared" si="6"/>
        <v>0</v>
      </c>
      <c r="H19" s="12">
        <f t="shared" si="6"/>
        <v>0</v>
      </c>
    </row>
    <row r="20" spans="2:8" ht="16" thickBot="1" x14ac:dyDescent="0.25">
      <c r="B20" s="9" t="s">
        <v>4</v>
      </c>
      <c r="C20" s="20">
        <f>SUM(C14:C15,C17:C19)</f>
        <v>350000</v>
      </c>
      <c r="D20" s="14" t="e">
        <f t="shared" ref="D20" ca="1" si="7">SUM(D14:D15,D17:D19)</f>
        <v>#NAME?</v>
      </c>
      <c r="E20" s="14" t="e">
        <f t="shared" ref="E20" ca="1" si="8">SUM(E14:E15,E17:E19)</f>
        <v>#NAME?</v>
      </c>
      <c r="F20" s="14" t="e">
        <f t="shared" ref="F20" ca="1" si="9">SUM(F14:F15,F17:F19)</f>
        <v>#NAME?</v>
      </c>
      <c r="G20" s="14" t="e">
        <f t="shared" ref="G20" ca="1" si="10">SUM(G14:G15,G17:G19)</f>
        <v>#NAME?</v>
      </c>
      <c r="H20" s="15" t="e">
        <f t="shared" ref="H20" ca="1" si="11">SUM(H14:H15,H17:H19)</f>
        <v>#NAME?</v>
      </c>
    </row>
    <row r="22" spans="2:8" ht="16" thickBot="1" x14ac:dyDescent="0.25">
      <c r="B22" s="82" t="s">
        <v>368</v>
      </c>
    </row>
    <row r="23" spans="2:8" ht="16" thickBot="1" x14ac:dyDescent="0.25">
      <c r="B23" s="72" t="s">
        <v>379</v>
      </c>
      <c r="C23" s="72" t="s">
        <v>419</v>
      </c>
      <c r="D23" s="6" t="s">
        <v>400</v>
      </c>
      <c r="E23" s="5" t="s">
        <v>401</v>
      </c>
      <c r="F23" s="6" t="s">
        <v>402</v>
      </c>
      <c r="G23" s="5" t="s">
        <v>403</v>
      </c>
      <c r="H23" s="7" t="s">
        <v>404</v>
      </c>
    </row>
    <row r="24" spans="2:8" x14ac:dyDescent="0.2">
      <c r="B24" s="84" t="s">
        <v>0</v>
      </c>
      <c r="C24" s="16">
        <f>'Policies &amp; Claims'!C6</f>
        <v>2500000</v>
      </c>
      <c r="D24" s="17">
        <f>Reinsurance!C27</f>
        <v>2415000</v>
      </c>
      <c r="E24" s="17">
        <f>Reinsurance!D27</f>
        <v>2535750</v>
      </c>
      <c r="F24" s="17">
        <f>Reinsurance!E27</f>
        <v>2662537.5</v>
      </c>
      <c r="G24" s="17">
        <f>Reinsurance!F27</f>
        <v>2795664.375</v>
      </c>
      <c r="H24" s="18">
        <f>Reinsurance!G27</f>
        <v>2935447.5937500005</v>
      </c>
    </row>
    <row r="25" spans="2:8" x14ac:dyDescent="0.2">
      <c r="B25" s="85" t="s">
        <v>42</v>
      </c>
      <c r="C25" s="19">
        <f>-'Policies &amp; Claims'!C17</f>
        <v>-2000000</v>
      </c>
      <c r="D25" s="2" t="e">
        <f ca="1">-Reinsurance!C63</f>
        <v>#NAME?</v>
      </c>
      <c r="E25" s="2" t="e">
        <f ca="1">-Reinsurance!D63</f>
        <v>#NAME?</v>
      </c>
      <c r="F25" s="2" t="e">
        <f ca="1">-Reinsurance!E63</f>
        <v>#NAME?</v>
      </c>
      <c r="G25" s="2" t="e">
        <f ca="1">-Reinsurance!F63</f>
        <v>#NAME?</v>
      </c>
      <c r="H25" s="12" t="e">
        <f ca="1">-Reinsurance!G63</f>
        <v>#NAME?</v>
      </c>
    </row>
    <row r="26" spans="2:8" x14ac:dyDescent="0.2">
      <c r="B26" s="85" t="s">
        <v>160</v>
      </c>
      <c r="C26" s="19">
        <f>-'Policies &amp; Claims'!C22</f>
        <v>-200000</v>
      </c>
      <c r="D26" s="2" t="e">
        <f ca="1">-Reinsurance!C64</f>
        <v>#NAME?</v>
      </c>
      <c r="E26" s="2" t="e">
        <f ca="1">-Reinsurance!D64</f>
        <v>#NAME?</v>
      </c>
      <c r="F26" s="2" t="e">
        <f ca="1">-Reinsurance!E64</f>
        <v>#NAME?</v>
      </c>
      <c r="G26" s="2" t="e">
        <f ca="1">-Reinsurance!F64</f>
        <v>#NAME?</v>
      </c>
      <c r="H26" s="12" t="e">
        <f ca="1">-Reinsurance!G64</f>
        <v>#NAME?</v>
      </c>
    </row>
    <row r="27" spans="2:8" x14ac:dyDescent="0.2">
      <c r="B27" s="85" t="s">
        <v>1</v>
      </c>
      <c r="C27" s="19">
        <f>-'Policies &amp; Claims'!C24</f>
        <v>-20000</v>
      </c>
      <c r="D27" s="2" t="e">
        <f ca="1">D26-C26</f>
        <v>#NAME?</v>
      </c>
      <c r="E27" s="2" t="e">
        <f t="shared" ref="E27" ca="1" si="12">E26-D26</f>
        <v>#NAME?</v>
      </c>
      <c r="F27" s="2" t="e">
        <f t="shared" ref="F27" ca="1" si="13">F26-E26</f>
        <v>#NAME?</v>
      </c>
      <c r="G27" s="2" t="e">
        <f t="shared" ref="G27" ca="1" si="14">G26-F26</f>
        <v>#NAME?</v>
      </c>
      <c r="H27" s="12" t="e">
        <f t="shared" ref="H27" ca="1" si="15">H26-G26</f>
        <v>#NAME?</v>
      </c>
    </row>
    <row r="28" spans="2:8" x14ac:dyDescent="0.2">
      <c r="B28" s="85" t="s">
        <v>3</v>
      </c>
      <c r="C28" s="19">
        <f>'Policies &amp; Claims'!C8</f>
        <v>100000</v>
      </c>
      <c r="D28" s="2">
        <f>Reinsurance!C34</f>
        <v>241500</v>
      </c>
      <c r="E28" s="2">
        <f>Reinsurance!D34</f>
        <v>253575</v>
      </c>
      <c r="F28" s="2">
        <f>Reinsurance!E34</f>
        <v>266253.75</v>
      </c>
      <c r="G28" s="2">
        <f>Reinsurance!F34</f>
        <v>279566.4375</v>
      </c>
      <c r="H28" s="12">
        <f>Reinsurance!G34</f>
        <v>293544.75937500008</v>
      </c>
    </row>
    <row r="29" spans="2:8" x14ac:dyDescent="0.2">
      <c r="B29" s="86" t="s">
        <v>24</v>
      </c>
      <c r="C29" s="19">
        <v>0</v>
      </c>
      <c r="D29" s="2">
        <v>0</v>
      </c>
      <c r="E29" s="2">
        <v>0</v>
      </c>
      <c r="F29" s="2">
        <v>0</v>
      </c>
      <c r="G29" s="2">
        <v>0</v>
      </c>
      <c r="H29" s="12">
        <v>0</v>
      </c>
    </row>
    <row r="30" spans="2:8" ht="16" thickBot="1" x14ac:dyDescent="0.25">
      <c r="B30" s="87" t="s">
        <v>4</v>
      </c>
      <c r="C30" s="20">
        <f>SUM(C24:C25,C27:C29)</f>
        <v>580000</v>
      </c>
      <c r="D30" s="14" t="e">
        <f t="shared" ref="D30" ca="1" si="16">SUM(D24:D25,D27:D29)</f>
        <v>#NAME?</v>
      </c>
      <c r="E30" s="14" t="e">
        <f t="shared" ref="E30" ca="1" si="17">SUM(E24:E25,E27:E29)</f>
        <v>#NAME?</v>
      </c>
      <c r="F30" s="14" t="e">
        <f t="shared" ref="F30" ca="1" si="18">SUM(F24:F25,F27:F29)</f>
        <v>#NAME?</v>
      </c>
      <c r="G30" s="14" t="e">
        <f t="shared" ref="G30" ca="1" si="19">SUM(G24:G25,G27:G29)</f>
        <v>#NAME?</v>
      </c>
      <c r="H30" s="15" t="e">
        <f t="shared" ref="H30" ca="1" si="20">SUM(H24:H25,H27:H29)</f>
        <v>#NAME?</v>
      </c>
    </row>
    <row r="32" spans="2:8" ht="16" thickBot="1" x14ac:dyDescent="0.25">
      <c r="B32" s="82" t="s">
        <v>369</v>
      </c>
    </row>
    <row r="33" spans="2:8" ht="16" thickBot="1" x14ac:dyDescent="0.25">
      <c r="B33" s="72" t="s">
        <v>379</v>
      </c>
      <c r="C33" s="88" t="s">
        <v>419</v>
      </c>
      <c r="D33" s="89" t="s">
        <v>400</v>
      </c>
      <c r="E33" s="90" t="s">
        <v>401</v>
      </c>
      <c r="F33" s="89" t="s">
        <v>402</v>
      </c>
      <c r="G33" s="90" t="s">
        <v>403</v>
      </c>
      <c r="H33" s="91" t="s">
        <v>404</v>
      </c>
    </row>
    <row r="34" spans="2:8" x14ac:dyDescent="0.2">
      <c r="B34" s="83" t="s">
        <v>0</v>
      </c>
      <c r="C34" s="16">
        <f>C24</f>
        <v>2500000</v>
      </c>
      <c r="D34" s="17">
        <f t="shared" ref="D34:H34" si="21">D24</f>
        <v>2415000</v>
      </c>
      <c r="E34" s="17">
        <f t="shared" si="21"/>
        <v>2535750</v>
      </c>
      <c r="F34" s="17">
        <f t="shared" si="21"/>
        <v>2662537.5</v>
      </c>
      <c r="G34" s="17">
        <f t="shared" si="21"/>
        <v>2795664.375</v>
      </c>
      <c r="H34" s="18">
        <f t="shared" si="21"/>
        <v>2935447.5937500005</v>
      </c>
    </row>
    <row r="35" spans="2:8" x14ac:dyDescent="0.2">
      <c r="B35" s="8" t="s">
        <v>42</v>
      </c>
      <c r="C35" s="19">
        <f t="shared" ref="C35:H35" si="22">C25</f>
        <v>-2000000</v>
      </c>
      <c r="D35" s="2" t="e">
        <f t="shared" ca="1" si="22"/>
        <v>#NAME?</v>
      </c>
      <c r="E35" s="2" t="e">
        <f t="shared" ca="1" si="22"/>
        <v>#NAME?</v>
      </c>
      <c r="F35" s="2" t="e">
        <f t="shared" ca="1" si="22"/>
        <v>#NAME?</v>
      </c>
      <c r="G35" s="2" t="e">
        <f t="shared" ca="1" si="22"/>
        <v>#NAME?</v>
      </c>
      <c r="H35" s="12" t="e">
        <f t="shared" ca="1" si="22"/>
        <v>#NAME?</v>
      </c>
    </row>
    <row r="36" spans="2:8" x14ac:dyDescent="0.2">
      <c r="B36" s="8" t="s">
        <v>160</v>
      </c>
      <c r="C36" s="19">
        <f>-'Policies &amp; Claims'!C23</f>
        <v>-150000</v>
      </c>
      <c r="D36" s="2" t="e">
        <f ca="1">-Reinsurance!C65</f>
        <v>#NAME?</v>
      </c>
      <c r="E36" s="2" t="e">
        <f ca="1">-Reinsurance!D65</f>
        <v>#NAME?</v>
      </c>
      <c r="F36" s="2" t="e">
        <f ca="1">-Reinsurance!E65</f>
        <v>#NAME?</v>
      </c>
      <c r="G36" s="2" t="e">
        <f ca="1">-Reinsurance!F65</f>
        <v>#NAME?</v>
      </c>
      <c r="H36" s="12" t="e">
        <f ca="1">-Reinsurance!G65</f>
        <v>#NAME?</v>
      </c>
    </row>
    <row r="37" spans="2:8" x14ac:dyDescent="0.2">
      <c r="B37" s="8" t="s">
        <v>1</v>
      </c>
      <c r="C37" s="19">
        <f>'Policies &amp; Claims'!C25</f>
        <v>15000</v>
      </c>
      <c r="D37" s="2" t="e">
        <f ca="1">D36-C36</f>
        <v>#NAME?</v>
      </c>
      <c r="E37" s="2" t="e">
        <f t="shared" ref="E37" ca="1" si="23">E36-D36</f>
        <v>#NAME?</v>
      </c>
      <c r="F37" s="2" t="e">
        <f t="shared" ref="F37" ca="1" si="24">F36-E36</f>
        <v>#NAME?</v>
      </c>
      <c r="G37" s="2" t="e">
        <f t="shared" ref="G37" ca="1" si="25">G36-F36</f>
        <v>#NAME?</v>
      </c>
      <c r="H37" s="12" t="e">
        <f t="shared" ref="H37" ca="1" si="26">H36-G36</f>
        <v>#NAME?</v>
      </c>
    </row>
    <row r="38" spans="2:8" x14ac:dyDescent="0.2">
      <c r="B38" s="8" t="s">
        <v>3</v>
      </c>
      <c r="C38" s="19">
        <f>'Policies &amp; Claims'!C8</f>
        <v>100000</v>
      </c>
      <c r="D38" s="2">
        <f>Reinsurance!C34</f>
        <v>241500</v>
      </c>
      <c r="E38" s="2">
        <f>Reinsurance!D34</f>
        <v>253575</v>
      </c>
      <c r="F38" s="2">
        <f>Reinsurance!E34</f>
        <v>266253.75</v>
      </c>
      <c r="G38" s="2">
        <f>Reinsurance!F34</f>
        <v>279566.4375</v>
      </c>
      <c r="H38" s="12">
        <f>Reinsurance!G34</f>
        <v>293544.75937500008</v>
      </c>
    </row>
    <row r="39" spans="2:8" x14ac:dyDescent="0.2">
      <c r="B39" s="10" t="s">
        <v>24</v>
      </c>
      <c r="C39" s="19">
        <f>C19</f>
        <v>0</v>
      </c>
      <c r="D39" s="2">
        <f t="shared" ref="D39:H39" si="27">D19</f>
        <v>0</v>
      </c>
      <c r="E39" s="2">
        <f t="shared" si="27"/>
        <v>0</v>
      </c>
      <c r="F39" s="2">
        <f t="shared" si="27"/>
        <v>0</v>
      </c>
      <c r="G39" s="2">
        <f t="shared" si="27"/>
        <v>0</v>
      </c>
      <c r="H39" s="12">
        <f t="shared" si="27"/>
        <v>0</v>
      </c>
    </row>
    <row r="40" spans="2:8" ht="16" thickBot="1" x14ac:dyDescent="0.25">
      <c r="B40" s="9" t="s">
        <v>4</v>
      </c>
      <c r="C40" s="20">
        <f>SUM(C34:C35,C37:C39)</f>
        <v>615000</v>
      </c>
      <c r="D40" s="14" t="e">
        <f t="shared" ref="D40" ca="1" si="28">SUM(D34:D35,D37:D39)</f>
        <v>#NAME?</v>
      </c>
      <c r="E40" s="14" t="e">
        <f t="shared" ref="E40" ca="1" si="29">SUM(E34:E35,E37:E39)</f>
        <v>#NAME?</v>
      </c>
      <c r="F40" s="14" t="e">
        <f t="shared" ref="F40" ca="1" si="30">SUM(F34:F35,F37:F39)</f>
        <v>#NAME?</v>
      </c>
      <c r="G40" s="14" t="e">
        <f t="shared" ref="G40" ca="1" si="31">SUM(G34:G35,G37:G39)</f>
        <v>#NAME?</v>
      </c>
      <c r="H40" s="15" t="e">
        <f t="shared" ref="H40" ca="1" si="32">SUM(H34:H35,H37:H39)</f>
        <v>#NAME?</v>
      </c>
    </row>
    <row r="42" spans="2:8" ht="16" thickBot="1" x14ac:dyDescent="0.25">
      <c r="B42" s="82" t="s">
        <v>370</v>
      </c>
    </row>
    <row r="43" spans="2:8" ht="16" thickBot="1" x14ac:dyDescent="0.25">
      <c r="B43" s="72" t="s">
        <v>379</v>
      </c>
      <c r="C43" s="72" t="s">
        <v>419</v>
      </c>
      <c r="D43" s="6" t="s">
        <v>400</v>
      </c>
      <c r="E43" s="5" t="s">
        <v>401</v>
      </c>
      <c r="F43" s="6" t="s">
        <v>402</v>
      </c>
      <c r="G43" s="5" t="s">
        <v>403</v>
      </c>
      <c r="H43" s="7" t="s">
        <v>404</v>
      </c>
    </row>
    <row r="44" spans="2:8" x14ac:dyDescent="0.2">
      <c r="B44" s="83" t="s">
        <v>0</v>
      </c>
      <c r="C44" s="16">
        <f>C4-C24</f>
        <v>2500000</v>
      </c>
      <c r="D44" s="17">
        <f t="shared" ref="D44:H44" si="33">D4-D24</f>
        <v>2835000</v>
      </c>
      <c r="E44" s="17">
        <f t="shared" si="33"/>
        <v>2976750</v>
      </c>
      <c r="F44" s="17">
        <f t="shared" si="33"/>
        <v>3125587.5</v>
      </c>
      <c r="G44" s="17">
        <f t="shared" si="33"/>
        <v>3281866.875</v>
      </c>
      <c r="H44" s="18">
        <f t="shared" si="33"/>
        <v>3445960.2187500005</v>
      </c>
    </row>
    <row r="45" spans="2:8" x14ac:dyDescent="0.2">
      <c r="B45" s="8" t="s">
        <v>42</v>
      </c>
      <c r="C45" s="19">
        <f t="shared" ref="C45:H45" si="34">C5-C25</f>
        <v>-2000000</v>
      </c>
      <c r="D45" s="2" t="e">
        <f t="shared" ca="1" si="34"/>
        <v>#NAME?</v>
      </c>
      <c r="E45" s="2" t="e">
        <f t="shared" ca="1" si="34"/>
        <v>#NAME?</v>
      </c>
      <c r="F45" s="2" t="e">
        <f t="shared" ca="1" si="34"/>
        <v>#NAME?</v>
      </c>
      <c r="G45" s="2" t="e">
        <f t="shared" ca="1" si="34"/>
        <v>#NAME?</v>
      </c>
      <c r="H45" s="12" t="e">
        <f t="shared" ca="1" si="34"/>
        <v>#NAME?</v>
      </c>
    </row>
    <row r="46" spans="2:8" x14ac:dyDescent="0.2">
      <c r="B46" s="8" t="s">
        <v>160</v>
      </c>
      <c r="C46" s="19">
        <f t="shared" ref="C46:H46" si="35">C6-C26</f>
        <v>-4800000</v>
      </c>
      <c r="D46" s="2" t="e">
        <f t="shared" ca="1" si="35"/>
        <v>#NAME?</v>
      </c>
      <c r="E46" s="2" t="e">
        <f t="shared" ca="1" si="35"/>
        <v>#NAME?</v>
      </c>
      <c r="F46" s="2" t="e">
        <f t="shared" ca="1" si="35"/>
        <v>#NAME?</v>
      </c>
      <c r="G46" s="2" t="e">
        <f t="shared" ca="1" si="35"/>
        <v>#NAME?</v>
      </c>
      <c r="H46" s="12" t="e">
        <f t="shared" ca="1" si="35"/>
        <v>#NAME?</v>
      </c>
    </row>
    <row r="47" spans="2:8" x14ac:dyDescent="0.2">
      <c r="B47" s="8" t="s">
        <v>1</v>
      </c>
      <c r="C47" s="19">
        <f t="shared" ref="C47:H47" si="36">C7-C27</f>
        <v>-480000</v>
      </c>
      <c r="D47" s="2" t="e">
        <f t="shared" ca="1" si="36"/>
        <v>#NAME?</v>
      </c>
      <c r="E47" s="2" t="e">
        <f t="shared" ca="1" si="36"/>
        <v>#NAME?</v>
      </c>
      <c r="F47" s="2" t="e">
        <f t="shared" ca="1" si="36"/>
        <v>#NAME?</v>
      </c>
      <c r="G47" s="2" t="e">
        <f t="shared" ca="1" si="36"/>
        <v>#NAME?</v>
      </c>
      <c r="H47" s="12" t="e">
        <f t="shared" ca="1" si="36"/>
        <v>#NAME?</v>
      </c>
    </row>
    <row r="48" spans="2:8" x14ac:dyDescent="0.2">
      <c r="B48" s="8" t="s">
        <v>3</v>
      </c>
      <c r="C48" s="19">
        <f t="shared" ref="C48:H48" si="37">C8-C28</f>
        <v>-300000</v>
      </c>
      <c r="D48" s="2">
        <f t="shared" si="37"/>
        <v>-451500</v>
      </c>
      <c r="E48" s="2">
        <f t="shared" si="37"/>
        <v>-474075</v>
      </c>
      <c r="F48" s="2">
        <f t="shared" si="37"/>
        <v>-497778.75</v>
      </c>
      <c r="G48" s="2">
        <f t="shared" si="37"/>
        <v>-522667.6875</v>
      </c>
      <c r="H48" s="12">
        <f t="shared" si="37"/>
        <v>-548801.07187500014</v>
      </c>
    </row>
    <row r="49" spans="2:8" x14ac:dyDescent="0.2">
      <c r="B49" s="10" t="s">
        <v>24</v>
      </c>
      <c r="C49" s="19">
        <f t="shared" ref="C49:H49" si="38">C9-C29</f>
        <v>0</v>
      </c>
      <c r="D49" s="2">
        <f t="shared" si="38"/>
        <v>0</v>
      </c>
      <c r="E49" s="2">
        <f t="shared" si="38"/>
        <v>0</v>
      </c>
      <c r="F49" s="2">
        <f t="shared" si="38"/>
        <v>0</v>
      </c>
      <c r="G49" s="2">
        <f t="shared" si="38"/>
        <v>0</v>
      </c>
      <c r="H49" s="12">
        <f t="shared" si="38"/>
        <v>0</v>
      </c>
    </row>
    <row r="50" spans="2:8" ht="16" thickBot="1" x14ac:dyDescent="0.25">
      <c r="B50" s="9" t="s">
        <v>4</v>
      </c>
      <c r="C50" s="20">
        <f>C10-C30+20</f>
        <v>-279980</v>
      </c>
      <c r="D50" s="14" t="e">
        <f ca="1">D10-D30+30</f>
        <v>#NAME?</v>
      </c>
      <c r="E50" s="14" t="e">
        <f ca="1">E10-E30+40</f>
        <v>#NAME?</v>
      </c>
      <c r="F50" s="14" t="e">
        <f t="shared" ref="C50:H50" ca="1" si="39">F10-F30</f>
        <v>#NAME?</v>
      </c>
      <c r="G50" s="14" t="e">
        <f t="shared" ca="1" si="39"/>
        <v>#NAME?</v>
      </c>
      <c r="H50" s="15" t="e">
        <f t="shared" ca="1" si="39"/>
        <v>#NAME?</v>
      </c>
    </row>
    <row r="52" spans="2:8" ht="16" thickBot="1" x14ac:dyDescent="0.25">
      <c r="B52" s="82" t="s">
        <v>371</v>
      </c>
    </row>
    <row r="53" spans="2:8" ht="16" thickBot="1" x14ac:dyDescent="0.25">
      <c r="B53" s="72" t="s">
        <v>379</v>
      </c>
      <c r="C53" s="72" t="s">
        <v>419</v>
      </c>
      <c r="D53" s="6" t="s">
        <v>400</v>
      </c>
      <c r="E53" s="5" t="s">
        <v>401</v>
      </c>
      <c r="F53" s="6" t="s">
        <v>402</v>
      </c>
      <c r="G53" s="5" t="s">
        <v>403</v>
      </c>
      <c r="H53" s="7" t="s">
        <v>404</v>
      </c>
    </row>
    <row r="54" spans="2:8" x14ac:dyDescent="0.2">
      <c r="B54" s="83" t="s">
        <v>0</v>
      </c>
      <c r="C54" s="16">
        <f>C14-C34</f>
        <v>2500000</v>
      </c>
      <c r="D54" s="17">
        <f t="shared" ref="D54:H54" si="40">D14-D34</f>
        <v>2835000</v>
      </c>
      <c r="E54" s="17">
        <f t="shared" si="40"/>
        <v>2976750</v>
      </c>
      <c r="F54" s="17">
        <f t="shared" si="40"/>
        <v>3125587.5</v>
      </c>
      <c r="G54" s="17">
        <f t="shared" si="40"/>
        <v>3281866.875</v>
      </c>
      <c r="H54" s="18">
        <f t="shared" si="40"/>
        <v>3445960.2187500005</v>
      </c>
    </row>
    <row r="55" spans="2:8" x14ac:dyDescent="0.2">
      <c r="B55" s="8" t="s">
        <v>42</v>
      </c>
      <c r="C55" s="19">
        <f t="shared" ref="C55:H55" si="41">C15-C35</f>
        <v>-2000000</v>
      </c>
      <c r="D55" s="2" t="e">
        <f t="shared" ca="1" si="41"/>
        <v>#NAME?</v>
      </c>
      <c r="E55" s="2" t="e">
        <f t="shared" ca="1" si="41"/>
        <v>#NAME?</v>
      </c>
      <c r="F55" s="2" t="e">
        <f t="shared" ca="1" si="41"/>
        <v>#NAME?</v>
      </c>
      <c r="G55" s="2" t="e">
        <f t="shared" ca="1" si="41"/>
        <v>#NAME?</v>
      </c>
      <c r="H55" s="12" t="e">
        <f t="shared" ca="1" si="41"/>
        <v>#NAME?</v>
      </c>
    </row>
    <row r="56" spans="2:8" x14ac:dyDescent="0.2">
      <c r="B56" s="8" t="s">
        <v>160</v>
      </c>
      <c r="C56" s="19">
        <f t="shared" ref="C56:H56" si="42">C16-C36</f>
        <v>-4350000</v>
      </c>
      <c r="D56" s="2" t="e">
        <f t="shared" ca="1" si="42"/>
        <v>#NAME?</v>
      </c>
      <c r="E56" s="2" t="e">
        <f t="shared" ca="1" si="42"/>
        <v>#NAME?</v>
      </c>
      <c r="F56" s="2" t="e">
        <f t="shared" ca="1" si="42"/>
        <v>#NAME?</v>
      </c>
      <c r="G56" s="2" t="e">
        <f t="shared" ca="1" si="42"/>
        <v>#NAME?</v>
      </c>
      <c r="H56" s="12" t="e">
        <f t="shared" ca="1" si="42"/>
        <v>#NAME?</v>
      </c>
    </row>
    <row r="57" spans="2:8" x14ac:dyDescent="0.2">
      <c r="B57" s="8" t="s">
        <v>1</v>
      </c>
      <c r="C57" s="19">
        <f t="shared" ref="C57:H57" si="43">C17-C37</f>
        <v>-465000</v>
      </c>
      <c r="D57" s="2" t="e">
        <f t="shared" ca="1" si="43"/>
        <v>#NAME?</v>
      </c>
      <c r="E57" s="2" t="e">
        <f t="shared" ca="1" si="43"/>
        <v>#NAME?</v>
      </c>
      <c r="F57" s="2" t="e">
        <f t="shared" ca="1" si="43"/>
        <v>#NAME?</v>
      </c>
      <c r="G57" s="2" t="e">
        <f t="shared" ca="1" si="43"/>
        <v>#NAME?</v>
      </c>
      <c r="H57" s="12" t="e">
        <f t="shared" ca="1" si="43"/>
        <v>#NAME?</v>
      </c>
    </row>
    <row r="58" spans="2:8" x14ac:dyDescent="0.2">
      <c r="B58" s="8" t="s">
        <v>3</v>
      </c>
      <c r="C58" s="19">
        <f t="shared" ref="C58:H58" si="44">C18-C38</f>
        <v>-300000</v>
      </c>
      <c r="D58" s="2">
        <f t="shared" si="44"/>
        <v>-451500</v>
      </c>
      <c r="E58" s="2">
        <f t="shared" si="44"/>
        <v>-474075</v>
      </c>
      <c r="F58" s="2">
        <f t="shared" si="44"/>
        <v>-497778.75</v>
      </c>
      <c r="G58" s="2">
        <f t="shared" si="44"/>
        <v>-522667.6875</v>
      </c>
      <c r="H58" s="12">
        <f t="shared" si="44"/>
        <v>-548801.07187500014</v>
      </c>
    </row>
    <row r="59" spans="2:8" x14ac:dyDescent="0.2">
      <c r="B59" s="10" t="s">
        <v>24</v>
      </c>
      <c r="C59" s="19">
        <f t="shared" ref="C59:H59" si="45">C19-C39</f>
        <v>0</v>
      </c>
      <c r="D59" s="2">
        <f t="shared" si="45"/>
        <v>0</v>
      </c>
      <c r="E59" s="2">
        <f t="shared" si="45"/>
        <v>0</v>
      </c>
      <c r="F59" s="2">
        <f t="shared" si="45"/>
        <v>0</v>
      </c>
      <c r="G59" s="2">
        <f t="shared" si="45"/>
        <v>0</v>
      </c>
      <c r="H59" s="12">
        <f t="shared" si="45"/>
        <v>0</v>
      </c>
    </row>
    <row r="60" spans="2:8" ht="16" thickBot="1" x14ac:dyDescent="0.25">
      <c r="B60" s="9" t="s">
        <v>4</v>
      </c>
      <c r="C60" s="20">
        <f t="shared" ref="C60:H60" si="46">C20-C40</f>
        <v>-265000</v>
      </c>
      <c r="D60" s="14" t="e">
        <f t="shared" ca="1" si="46"/>
        <v>#NAME?</v>
      </c>
      <c r="E60" s="14" t="e">
        <f t="shared" ca="1" si="46"/>
        <v>#NAME?</v>
      </c>
      <c r="F60" s="14" t="e">
        <f t="shared" ca="1" si="46"/>
        <v>#NAME?</v>
      </c>
      <c r="G60" s="14" t="e">
        <f t="shared" ca="1" si="46"/>
        <v>#NAME?</v>
      </c>
      <c r="H60" s="15" t="e">
        <f t="shared" ca="1" si="46"/>
        <v>#NAME?</v>
      </c>
    </row>
  </sheetData>
  <pageMargins left="0.7" right="0.7" top="0.75" bottom="0.75" header="0.3" footer="0.3"/>
  <pageSetup paperSize="9" orientation="portrait" horizontalDpi="4294967293" r:id="rId1"/>
  <headerFooter>
    <oddFooter>&amp;R&amp;1#&amp;"Calibri"&amp;10&amp;K0078D7Classification 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2"/>
  <dimension ref="B2:V253"/>
  <sheetViews>
    <sheetView showGridLines="0" topLeftCell="A50" workbookViewId="0">
      <selection activeCell="D54" sqref="D54"/>
    </sheetView>
  </sheetViews>
  <sheetFormatPr baseColWidth="10" defaultRowHeight="15" x14ac:dyDescent="0.2"/>
  <cols>
    <col min="1" max="1" width="2.5" customWidth="1"/>
    <col min="2" max="2" width="26.1640625" bestFit="1" customWidth="1"/>
    <col min="3" max="3" width="12.1640625" bestFit="1" customWidth="1"/>
    <col min="4" max="4" width="21.1640625" bestFit="1" customWidth="1"/>
    <col min="5" max="8" width="17.1640625" bestFit="1" customWidth="1"/>
    <col min="9" max="9" width="12.1640625" bestFit="1" customWidth="1"/>
  </cols>
  <sheetData>
    <row r="2" spans="2:10" ht="16" thickBot="1" x14ac:dyDescent="0.25">
      <c r="B2" s="82" t="s">
        <v>372</v>
      </c>
      <c r="J2" s="109" t="s">
        <v>440</v>
      </c>
    </row>
    <row r="3" spans="2:10" ht="16" thickBot="1" x14ac:dyDescent="0.25">
      <c r="B3" s="72" t="s">
        <v>379</v>
      </c>
      <c r="C3" s="72" t="s">
        <v>419</v>
      </c>
      <c r="D3" s="6" t="s">
        <v>400</v>
      </c>
      <c r="E3" s="5" t="s">
        <v>401</v>
      </c>
      <c r="F3" s="6" t="s">
        <v>402</v>
      </c>
      <c r="G3" s="5" t="s">
        <v>403</v>
      </c>
      <c r="H3" s="7" t="s">
        <v>404</v>
      </c>
      <c r="J3" s="108" t="e">
        <f t="array" aca="1" ref="J3:J23" ca="1">_xll.MM_DISTRIBUTIONSLIST()</f>
        <v>#NAME?</v>
      </c>
    </row>
    <row r="4" spans="2:10" x14ac:dyDescent="0.2">
      <c r="B4" s="24" t="s">
        <v>40</v>
      </c>
      <c r="C4" s="16">
        <v>10000</v>
      </c>
      <c r="D4" s="17">
        <v>0</v>
      </c>
      <c r="E4" s="17">
        <v>0</v>
      </c>
      <c r="F4" s="17">
        <v>0</v>
      </c>
      <c r="G4" s="17">
        <v>0</v>
      </c>
      <c r="H4" s="18">
        <v>0</v>
      </c>
      <c r="J4" s="108" t="e">
        <f ca="1"/>
        <v>#NAME?</v>
      </c>
    </row>
    <row r="5" spans="2:10" x14ac:dyDescent="0.2">
      <c r="B5" s="30" t="s">
        <v>170</v>
      </c>
      <c r="C5" s="92">
        <v>5000000</v>
      </c>
      <c r="D5" s="4">
        <v>0</v>
      </c>
      <c r="E5" s="4">
        <v>0</v>
      </c>
      <c r="F5" s="4">
        <v>0</v>
      </c>
      <c r="G5" s="4">
        <v>0</v>
      </c>
      <c r="H5" s="11">
        <v>0</v>
      </c>
      <c r="J5" s="108" t="e">
        <f ca="1"/>
        <v>#NAME?</v>
      </c>
    </row>
    <row r="6" spans="2:10" x14ac:dyDescent="0.2">
      <c r="B6" s="30" t="s">
        <v>171</v>
      </c>
      <c r="C6" s="92">
        <v>2500000</v>
      </c>
      <c r="D6" s="4">
        <v>0</v>
      </c>
      <c r="E6" s="4">
        <v>0</v>
      </c>
      <c r="F6" s="4">
        <v>0</v>
      </c>
      <c r="G6" s="4">
        <v>0</v>
      </c>
      <c r="H6" s="11">
        <v>0</v>
      </c>
      <c r="J6" s="108" t="e">
        <f ca="1"/>
        <v>#NAME?</v>
      </c>
    </row>
    <row r="7" spans="2:10" x14ac:dyDescent="0.2">
      <c r="B7" s="30" t="s">
        <v>3</v>
      </c>
      <c r="C7" s="92">
        <v>200000</v>
      </c>
      <c r="D7" s="4">
        <v>0</v>
      </c>
      <c r="E7" s="4">
        <v>0</v>
      </c>
      <c r="F7" s="4">
        <v>0</v>
      </c>
      <c r="G7" s="4">
        <v>0</v>
      </c>
      <c r="H7" s="11">
        <v>0</v>
      </c>
      <c r="J7" s="108" t="e">
        <f ca="1"/>
        <v>#NAME?</v>
      </c>
    </row>
    <row r="8" spans="2:10" x14ac:dyDescent="0.2">
      <c r="B8" s="30" t="s">
        <v>175</v>
      </c>
      <c r="C8" s="92">
        <v>100000</v>
      </c>
      <c r="D8" s="4">
        <v>0</v>
      </c>
      <c r="E8" s="4">
        <v>0</v>
      </c>
      <c r="F8" s="4">
        <v>0</v>
      </c>
      <c r="G8" s="4">
        <v>0</v>
      </c>
      <c r="H8" s="11">
        <v>0</v>
      </c>
      <c r="J8" s="108" t="e">
        <f ca="1"/>
        <v>#NAME?</v>
      </c>
    </row>
    <row r="9" spans="2:10" x14ac:dyDescent="0.2">
      <c r="B9" s="25" t="s">
        <v>18</v>
      </c>
      <c r="C9" s="92">
        <v>0</v>
      </c>
      <c r="D9" s="22">
        <v>500</v>
      </c>
      <c r="E9" s="22">
        <v>500</v>
      </c>
      <c r="F9" s="22">
        <v>500</v>
      </c>
      <c r="G9" s="22">
        <v>500</v>
      </c>
      <c r="H9" s="38">
        <v>500</v>
      </c>
      <c r="J9" s="108" t="e">
        <f ca="1"/>
        <v>#NAME?</v>
      </c>
    </row>
    <row r="10" spans="2:10" x14ac:dyDescent="0.2">
      <c r="B10" s="25" t="s">
        <v>23</v>
      </c>
      <c r="C10" s="92">
        <v>0</v>
      </c>
      <c r="D10" s="23">
        <v>0.04</v>
      </c>
      <c r="E10" s="23">
        <v>0.04</v>
      </c>
      <c r="F10" s="23">
        <v>0.04</v>
      </c>
      <c r="G10" s="23">
        <v>0.04</v>
      </c>
      <c r="H10" s="27">
        <v>0.04</v>
      </c>
      <c r="J10" s="108" t="e">
        <f ca="1"/>
        <v>#NAME?</v>
      </c>
    </row>
    <row r="11" spans="2:10" ht="16" thickBot="1" x14ac:dyDescent="0.25">
      <c r="B11" s="26" t="s">
        <v>25</v>
      </c>
      <c r="C11" s="20">
        <v>0</v>
      </c>
      <c r="D11" s="28">
        <v>0.05</v>
      </c>
      <c r="E11" s="28">
        <v>0.05</v>
      </c>
      <c r="F11" s="28">
        <v>0.05</v>
      </c>
      <c r="G11" s="28">
        <v>0.05</v>
      </c>
      <c r="H11" s="29">
        <v>0.05</v>
      </c>
      <c r="J11" s="108" t="e">
        <f ca="1"/>
        <v>#NAME?</v>
      </c>
    </row>
    <row r="12" spans="2:10" x14ac:dyDescent="0.2">
      <c r="J12" s="108" t="e">
        <f ca="1"/>
        <v>#NAME?</v>
      </c>
    </row>
    <row r="13" spans="2:10" ht="16" thickBot="1" x14ac:dyDescent="0.25">
      <c r="B13" s="82" t="s">
        <v>373</v>
      </c>
      <c r="J13" s="108" t="e">
        <f ca="1"/>
        <v>#NAME?</v>
      </c>
    </row>
    <row r="14" spans="2:10" ht="16" thickBot="1" x14ac:dyDescent="0.25">
      <c r="B14" s="72" t="s">
        <v>379</v>
      </c>
      <c r="C14" s="72" t="s">
        <v>419</v>
      </c>
      <c r="D14" s="6" t="s">
        <v>400</v>
      </c>
      <c r="E14" s="5" t="s">
        <v>401</v>
      </c>
      <c r="F14" s="6" t="s">
        <v>402</v>
      </c>
      <c r="G14" s="5" t="s">
        <v>403</v>
      </c>
      <c r="H14" s="7" t="s">
        <v>404</v>
      </c>
      <c r="J14" s="108" t="e">
        <f ca="1"/>
        <v>#NAME?</v>
      </c>
    </row>
    <row r="15" spans="2:10" x14ac:dyDescent="0.2">
      <c r="B15" s="24" t="s">
        <v>2</v>
      </c>
      <c r="C15" s="16">
        <v>100000</v>
      </c>
      <c r="D15" s="17">
        <v>0</v>
      </c>
      <c r="E15" s="17">
        <v>0</v>
      </c>
      <c r="F15" s="17">
        <v>0</v>
      </c>
      <c r="G15" s="17">
        <v>0</v>
      </c>
      <c r="H15" s="18">
        <v>0</v>
      </c>
      <c r="J15" s="108" t="e">
        <f ca="1"/>
        <v>#NAME?</v>
      </c>
    </row>
    <row r="16" spans="2:10" x14ac:dyDescent="0.2">
      <c r="B16" s="25" t="s">
        <v>42</v>
      </c>
      <c r="C16" s="19">
        <v>4000000</v>
      </c>
      <c r="D16" s="2">
        <v>0</v>
      </c>
      <c r="E16" s="2">
        <v>0</v>
      </c>
      <c r="F16" s="2">
        <v>0</v>
      </c>
      <c r="G16" s="2">
        <v>0</v>
      </c>
      <c r="H16" s="12">
        <v>0</v>
      </c>
      <c r="J16" s="108" t="e">
        <f ca="1"/>
        <v>#NAME?</v>
      </c>
    </row>
    <row r="17" spans="2:10" x14ac:dyDescent="0.2">
      <c r="B17" s="25" t="s">
        <v>174</v>
      </c>
      <c r="C17" s="19">
        <v>2000000</v>
      </c>
      <c r="D17" s="2">
        <v>0</v>
      </c>
      <c r="E17" s="2">
        <v>0</v>
      </c>
      <c r="F17" s="2">
        <v>0</v>
      </c>
      <c r="G17" s="2">
        <v>0</v>
      </c>
      <c r="H17" s="12">
        <v>0</v>
      </c>
      <c r="J17" s="108" t="e">
        <f ca="1"/>
        <v>#NAME?</v>
      </c>
    </row>
    <row r="18" spans="2:10" x14ac:dyDescent="0.2">
      <c r="B18" s="25" t="s">
        <v>39</v>
      </c>
      <c r="C18" s="19">
        <v>5000000</v>
      </c>
      <c r="D18" s="2">
        <v>0</v>
      </c>
      <c r="E18" s="2">
        <v>0</v>
      </c>
      <c r="F18" s="2">
        <v>0</v>
      </c>
      <c r="G18" s="2">
        <v>0</v>
      </c>
      <c r="H18" s="12">
        <v>0</v>
      </c>
      <c r="J18" s="108" t="e">
        <f ca="1"/>
        <v>#NAME?</v>
      </c>
    </row>
    <row r="19" spans="2:10" x14ac:dyDescent="0.2">
      <c r="B19" s="25" t="s">
        <v>161</v>
      </c>
      <c r="C19" s="19">
        <v>4500000</v>
      </c>
      <c r="D19" s="2">
        <v>0</v>
      </c>
      <c r="E19" s="2">
        <v>0</v>
      </c>
      <c r="F19" s="2">
        <v>0</v>
      </c>
      <c r="G19" s="2">
        <v>0</v>
      </c>
      <c r="H19" s="12">
        <v>0</v>
      </c>
      <c r="J19" s="108" t="e">
        <f ca="1"/>
        <v>#NAME?</v>
      </c>
    </row>
    <row r="20" spans="2:10" x14ac:dyDescent="0.2">
      <c r="B20" s="25" t="s">
        <v>162</v>
      </c>
      <c r="C20" s="19">
        <v>500000</v>
      </c>
      <c r="D20" s="2">
        <v>0</v>
      </c>
      <c r="E20" s="2">
        <v>0</v>
      </c>
      <c r="F20" s="2">
        <v>0</v>
      </c>
      <c r="G20" s="2">
        <v>0</v>
      </c>
      <c r="H20" s="12">
        <v>0</v>
      </c>
      <c r="J20" s="108" t="e">
        <f ca="1"/>
        <v>#NAME?</v>
      </c>
    </row>
    <row r="21" spans="2:10" x14ac:dyDescent="0.2">
      <c r="B21" s="25" t="s">
        <v>163</v>
      </c>
      <c r="C21" s="19">
        <v>450000</v>
      </c>
      <c r="D21" s="2">
        <v>0</v>
      </c>
      <c r="E21" s="2">
        <v>0</v>
      </c>
      <c r="F21" s="2">
        <v>0</v>
      </c>
      <c r="G21" s="2">
        <v>0</v>
      </c>
      <c r="H21" s="12">
        <v>0</v>
      </c>
      <c r="J21" s="108" t="e">
        <f ca="1"/>
        <v>#NAME?</v>
      </c>
    </row>
    <row r="22" spans="2:10" x14ac:dyDescent="0.2">
      <c r="B22" s="25" t="s">
        <v>165</v>
      </c>
      <c r="C22" s="19">
        <v>200000</v>
      </c>
      <c r="D22" s="2">
        <v>0</v>
      </c>
      <c r="E22" s="2">
        <v>0</v>
      </c>
      <c r="F22" s="2">
        <v>0</v>
      </c>
      <c r="G22" s="2">
        <v>0</v>
      </c>
      <c r="H22" s="12">
        <v>0</v>
      </c>
      <c r="J22" s="108" t="e">
        <f ca="1"/>
        <v>#NAME?</v>
      </c>
    </row>
    <row r="23" spans="2:10" x14ac:dyDescent="0.2">
      <c r="B23" s="25" t="s">
        <v>166</v>
      </c>
      <c r="C23" s="19">
        <v>150000</v>
      </c>
      <c r="D23" s="2">
        <v>0</v>
      </c>
      <c r="E23" s="2">
        <v>0</v>
      </c>
      <c r="F23" s="2">
        <v>0</v>
      </c>
      <c r="G23" s="2">
        <v>0</v>
      </c>
      <c r="H23" s="12">
        <v>0</v>
      </c>
      <c r="J23" s="108" t="e">
        <f ca="1"/>
        <v>#NAME?</v>
      </c>
    </row>
    <row r="24" spans="2:10" x14ac:dyDescent="0.2">
      <c r="B24" s="25" t="s">
        <v>167</v>
      </c>
      <c r="C24" s="19">
        <v>20000</v>
      </c>
      <c r="D24" s="2">
        <v>0</v>
      </c>
      <c r="E24" s="2">
        <v>0</v>
      </c>
      <c r="F24" s="2">
        <v>0</v>
      </c>
      <c r="G24" s="2">
        <v>0</v>
      </c>
      <c r="H24" s="12">
        <v>0</v>
      </c>
    </row>
    <row r="25" spans="2:10" x14ac:dyDescent="0.2">
      <c r="B25" s="25" t="s">
        <v>168</v>
      </c>
      <c r="C25" s="19">
        <v>15000</v>
      </c>
      <c r="D25" s="2">
        <v>0</v>
      </c>
      <c r="E25" s="2">
        <v>0</v>
      </c>
      <c r="F25" s="2">
        <v>0</v>
      </c>
      <c r="G25" s="2">
        <v>0</v>
      </c>
      <c r="H25" s="12">
        <v>0</v>
      </c>
    </row>
    <row r="26" spans="2:10" x14ac:dyDescent="0.2">
      <c r="B26" s="25" t="s">
        <v>27</v>
      </c>
      <c r="C26" s="19">
        <v>0</v>
      </c>
      <c r="D26" s="23">
        <v>0.25</v>
      </c>
      <c r="E26" s="23">
        <v>0.25</v>
      </c>
      <c r="F26" s="23">
        <v>0.25</v>
      </c>
      <c r="G26" s="23">
        <v>0.25</v>
      </c>
      <c r="H26" s="27">
        <v>0.25</v>
      </c>
    </row>
    <row r="27" spans="2:10" x14ac:dyDescent="0.2">
      <c r="B27" s="25" t="s">
        <v>28</v>
      </c>
      <c r="C27" s="19">
        <v>0</v>
      </c>
      <c r="D27" s="2">
        <v>300</v>
      </c>
      <c r="E27" s="2">
        <f>D27</f>
        <v>300</v>
      </c>
      <c r="F27" s="2">
        <f>E27</f>
        <v>300</v>
      </c>
      <c r="G27" s="2">
        <f>F27</f>
        <v>300</v>
      </c>
      <c r="H27" s="12">
        <f>G27</f>
        <v>300</v>
      </c>
    </row>
    <row r="28" spans="2:10" x14ac:dyDescent="0.2">
      <c r="B28" s="25" t="s">
        <v>145</v>
      </c>
      <c r="C28" s="19">
        <v>0</v>
      </c>
      <c r="D28" s="23">
        <v>0.05</v>
      </c>
      <c r="E28" s="23">
        <v>0.05</v>
      </c>
      <c r="F28" s="23">
        <v>0.05</v>
      </c>
      <c r="G28" s="23">
        <v>0.05</v>
      </c>
      <c r="H28" s="27">
        <v>0.05</v>
      </c>
    </row>
    <row r="29" spans="2:10" x14ac:dyDescent="0.2">
      <c r="B29" s="25" t="s">
        <v>437</v>
      </c>
      <c r="C29" s="19" t="str">
        <f>""</f>
        <v/>
      </c>
      <c r="D29" s="23" t="s">
        <v>435</v>
      </c>
      <c r="E29" s="23" t="s">
        <v>435</v>
      </c>
      <c r="F29" s="23" t="s">
        <v>435</v>
      </c>
      <c r="G29" s="23" t="s">
        <v>435</v>
      </c>
      <c r="H29" s="27" t="s">
        <v>435</v>
      </c>
    </row>
    <row r="30" spans="2:10" x14ac:dyDescent="0.2">
      <c r="B30" s="25" t="s">
        <v>164</v>
      </c>
      <c r="C30" s="19">
        <v>0</v>
      </c>
      <c r="D30" s="2">
        <v>100</v>
      </c>
      <c r="E30" s="2">
        <v>100</v>
      </c>
      <c r="F30" s="2">
        <v>100</v>
      </c>
      <c r="G30" s="2">
        <v>100</v>
      </c>
      <c r="H30" s="12">
        <v>100</v>
      </c>
    </row>
    <row r="31" spans="2:10" x14ac:dyDescent="0.2">
      <c r="B31" s="25" t="s">
        <v>434</v>
      </c>
      <c r="C31" s="19">
        <v>0</v>
      </c>
      <c r="D31" s="2">
        <f>D30*10%</f>
        <v>10</v>
      </c>
      <c r="E31" s="2">
        <f t="shared" ref="E31:H31" si="0">E30*10%</f>
        <v>10</v>
      </c>
      <c r="F31" s="2">
        <f t="shared" si="0"/>
        <v>10</v>
      </c>
      <c r="G31" s="2">
        <f t="shared" si="0"/>
        <v>10</v>
      </c>
      <c r="H31" s="12">
        <f t="shared" si="0"/>
        <v>10</v>
      </c>
    </row>
    <row r="32" spans="2:10" x14ac:dyDescent="0.2">
      <c r="B32" s="25" t="s">
        <v>436</v>
      </c>
      <c r="C32" s="19"/>
      <c r="D32" s="23" t="s">
        <v>439</v>
      </c>
      <c r="E32" s="23" t="s">
        <v>439</v>
      </c>
      <c r="F32" s="23" t="s">
        <v>439</v>
      </c>
      <c r="G32" s="23" t="s">
        <v>439</v>
      </c>
      <c r="H32" s="27" t="s">
        <v>439</v>
      </c>
    </row>
    <row r="33" spans="2:22" x14ac:dyDescent="0.2">
      <c r="B33" s="25" t="s">
        <v>26</v>
      </c>
      <c r="C33" s="19">
        <v>0</v>
      </c>
      <c r="D33" s="2">
        <v>5000</v>
      </c>
      <c r="E33" s="2">
        <v>5000</v>
      </c>
      <c r="F33" s="2">
        <v>5000</v>
      </c>
      <c r="G33" s="2">
        <v>5000</v>
      </c>
      <c r="H33" s="12">
        <v>5000</v>
      </c>
    </row>
    <row r="34" spans="2:22" ht="16" thickBot="1" x14ac:dyDescent="0.25">
      <c r="B34" s="26" t="s">
        <v>438</v>
      </c>
      <c r="C34" s="20">
        <v>0</v>
      </c>
      <c r="D34" s="28">
        <v>0.5</v>
      </c>
      <c r="E34" s="28">
        <v>0.5</v>
      </c>
      <c r="F34" s="28">
        <v>0.5</v>
      </c>
      <c r="G34" s="28">
        <v>0.5</v>
      </c>
      <c r="H34" s="29">
        <v>0.5</v>
      </c>
    </row>
    <row r="36" spans="2:22" ht="16" thickBot="1" x14ac:dyDescent="0.25">
      <c r="B36" s="82" t="s">
        <v>374</v>
      </c>
    </row>
    <row r="37" spans="2:22" ht="16" thickBot="1" x14ac:dyDescent="0.25">
      <c r="B37" s="72" t="s">
        <v>379</v>
      </c>
      <c r="C37" s="72" t="s">
        <v>419</v>
      </c>
      <c r="D37" s="6" t="s">
        <v>400</v>
      </c>
      <c r="E37" s="5" t="s">
        <v>401</v>
      </c>
      <c r="F37" s="6" t="s">
        <v>402</v>
      </c>
      <c r="G37" s="5" t="s">
        <v>403</v>
      </c>
      <c r="H37" s="7" t="s">
        <v>404</v>
      </c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2:22" x14ac:dyDescent="0.2">
      <c r="B38" s="24" t="s">
        <v>5</v>
      </c>
      <c r="C38" s="59">
        <f>C4</f>
        <v>10000</v>
      </c>
      <c r="D38" s="60">
        <f>C38*(1+D11)</f>
        <v>10500</v>
      </c>
      <c r="E38" s="60">
        <f>D38*(1+E11)</f>
        <v>11025</v>
      </c>
      <c r="F38" s="60">
        <f>E38*(1+F11)</f>
        <v>11576.25</v>
      </c>
      <c r="G38" s="60">
        <f>F38*(1+G11)</f>
        <v>12155.0625</v>
      </c>
      <c r="H38" s="61">
        <f>G38*(1+H11)</f>
        <v>12762.815625000001</v>
      </c>
      <c r="I38" s="1"/>
      <c r="J38" s="1"/>
      <c r="K38" s="1"/>
      <c r="L38" s="1"/>
    </row>
    <row r="39" spans="2:22" x14ac:dyDescent="0.2">
      <c r="B39" s="25" t="s">
        <v>0</v>
      </c>
      <c r="C39" s="62">
        <f>C5</f>
        <v>5000000</v>
      </c>
      <c r="D39" s="39">
        <f>D38*D9</f>
        <v>5250000</v>
      </c>
      <c r="E39" s="39">
        <f>E38*E9</f>
        <v>5512500</v>
      </c>
      <c r="F39" s="39">
        <f>F38*F9</f>
        <v>5788125</v>
      </c>
      <c r="G39" s="39">
        <f>G38*G9</f>
        <v>6077531.25</v>
      </c>
      <c r="H39" s="44">
        <f>H38*H9</f>
        <v>6381407.8125000009</v>
      </c>
      <c r="I39" s="1"/>
      <c r="J39" s="1"/>
      <c r="K39" s="1"/>
      <c r="L39" s="1"/>
    </row>
    <row r="40" spans="2:22" ht="16" thickBot="1" x14ac:dyDescent="0.25">
      <c r="B40" s="26" t="s">
        <v>3</v>
      </c>
      <c r="C40" s="63">
        <f>C7</f>
        <v>200000</v>
      </c>
      <c r="D40" s="41">
        <f t="shared" ref="D40:H40" si="1">D39*D10</f>
        <v>210000</v>
      </c>
      <c r="E40" s="41">
        <f t="shared" si="1"/>
        <v>220500</v>
      </c>
      <c r="F40" s="41">
        <f t="shared" si="1"/>
        <v>231525</v>
      </c>
      <c r="G40" s="41">
        <f t="shared" si="1"/>
        <v>243101.25</v>
      </c>
      <c r="H40" s="42">
        <f t="shared" si="1"/>
        <v>255256.31250000003</v>
      </c>
      <c r="I40" s="1"/>
      <c r="J40" s="1"/>
      <c r="K40" s="1"/>
      <c r="L40" s="1"/>
    </row>
    <row r="41" spans="2:22" x14ac:dyDescent="0.2"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22" ht="16" thickBot="1" x14ac:dyDescent="0.25">
      <c r="B42" s="82" t="s">
        <v>375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22" ht="16" thickBot="1" x14ac:dyDescent="0.25">
      <c r="B43" s="72" t="s">
        <v>379</v>
      </c>
      <c r="C43" s="88" t="s">
        <v>419</v>
      </c>
      <c r="D43" s="89" t="s">
        <v>400</v>
      </c>
      <c r="E43" s="90" t="s">
        <v>401</v>
      </c>
      <c r="F43" s="89" t="s">
        <v>402</v>
      </c>
      <c r="G43" s="90" t="s">
        <v>403</v>
      </c>
      <c r="H43" s="91" t="s">
        <v>404</v>
      </c>
      <c r="I43" s="1"/>
      <c r="J43" s="1"/>
      <c r="K43" s="1"/>
      <c r="L43" s="1"/>
    </row>
    <row r="44" spans="2:22" x14ac:dyDescent="0.2">
      <c r="B44" s="24" t="s">
        <v>144</v>
      </c>
      <c r="C44" s="93">
        <v>0</v>
      </c>
      <c r="D44" s="17">
        <f>1/D28^2</f>
        <v>399.99999999999994</v>
      </c>
      <c r="E44" s="17">
        <f>1/E28^2</f>
        <v>399.99999999999994</v>
      </c>
      <c r="F44" s="17">
        <f>1/F28^2</f>
        <v>399.99999999999994</v>
      </c>
      <c r="G44" s="17">
        <f>1/G28^2</f>
        <v>399.99999999999994</v>
      </c>
      <c r="H44" s="18">
        <f>1/H28^2</f>
        <v>399.99999999999994</v>
      </c>
      <c r="I44" s="1"/>
      <c r="J44" s="1"/>
      <c r="K44" s="1"/>
      <c r="L44" s="1"/>
    </row>
    <row r="45" spans="2:22" x14ac:dyDescent="0.2">
      <c r="B45" s="25" t="s">
        <v>146</v>
      </c>
      <c r="C45" s="40">
        <v>0</v>
      </c>
      <c r="D45" s="2">
        <f>(D28^2*D27*D38*D26)</f>
        <v>1968.7500000000002</v>
      </c>
      <c r="E45" s="2">
        <f>(E28^2*E27*E38*E26)</f>
        <v>2067.1875000000005</v>
      </c>
      <c r="F45" s="2">
        <f>(F28^2*F27*F38*F26)</f>
        <v>2170.5468750000005</v>
      </c>
      <c r="G45" s="2">
        <f>(G28^2*G27*G38*G26)</f>
        <v>2279.0742187500005</v>
      </c>
      <c r="H45" s="12">
        <f>(H28^2*H27*H38*H26)</f>
        <v>2393.0279296875005</v>
      </c>
      <c r="I45" s="1"/>
      <c r="J45" s="1"/>
      <c r="K45" s="1"/>
      <c r="L45" s="1"/>
    </row>
    <row r="46" spans="2:22" x14ac:dyDescent="0.2">
      <c r="B46" s="25" t="s">
        <v>147</v>
      </c>
      <c r="C46" s="40">
        <v>0</v>
      </c>
      <c r="D46" s="2" t="e">
        <f ca="1">GAMMAINV(_xll.MM_RANDOM(),D44,D45)</f>
        <v>#NAME?</v>
      </c>
      <c r="E46" s="2" t="e">
        <f ca="1">GAMMAINV(_xll.MM_RANDOM(),E44,E45)</f>
        <v>#NAME?</v>
      </c>
      <c r="F46" s="2" t="e">
        <f ca="1">GAMMAINV(_xll.MM_RANDOM(),F44,F45)</f>
        <v>#NAME?</v>
      </c>
      <c r="G46" s="2" t="e">
        <f ca="1">GAMMAINV(_xll.MM_RANDOM(),G44,G45)</f>
        <v>#NAME?</v>
      </c>
      <c r="H46" s="12" t="e">
        <f ca="1">GAMMAINV(_xll.MM_RANDOM(),H44,H45)</f>
        <v>#NAME?</v>
      </c>
      <c r="I46" s="43"/>
      <c r="J46" s="1"/>
      <c r="K46" s="1"/>
      <c r="L46" s="1"/>
    </row>
    <row r="47" spans="2:22" x14ac:dyDescent="0.2">
      <c r="B47" s="25" t="s">
        <v>148</v>
      </c>
      <c r="C47" s="40">
        <v>0</v>
      </c>
      <c r="D47" s="2" t="e">
        <f ca="1">_xll.MM_SIMULATE(D29:D29,D30,D31)</f>
        <v>#NAME?</v>
      </c>
      <c r="E47" s="2" t="e">
        <f ca="1">_xll.MM_SIMULATE(E29:E29,E30,E31)</f>
        <v>#NAME?</v>
      </c>
      <c r="F47" s="2" t="e">
        <f ca="1">_xll.MM_SIMULATE(F29:F29,F30,F31)</f>
        <v>#NAME?</v>
      </c>
      <c r="G47" s="2" t="e">
        <f ca="1">_xll.MM_SIMULATE(G29:G29,G30,G31)</f>
        <v>#NAME?</v>
      </c>
      <c r="H47" s="12" t="e">
        <f ca="1">_xll.MM_SIMULATE(H29:H29,H30,H31)</f>
        <v>#NAME?</v>
      </c>
    </row>
    <row r="48" spans="2:22" x14ac:dyDescent="0.2">
      <c r="B48" s="25" t="s">
        <v>149</v>
      </c>
      <c r="C48" s="40">
        <v>0</v>
      </c>
      <c r="D48" s="39" t="e">
        <f ca="1">SUM(D54:D253)</f>
        <v>#NAME?</v>
      </c>
      <c r="E48" s="39" t="e">
        <f t="shared" ref="E48:H48" ca="1" si="2">SUM(E54:E253)</f>
        <v>#NAME?</v>
      </c>
      <c r="F48" s="39" t="e">
        <f t="shared" ca="1" si="2"/>
        <v>#NAME?</v>
      </c>
      <c r="G48" s="39" t="e">
        <f t="shared" ca="1" si="2"/>
        <v>#NAME?</v>
      </c>
      <c r="H48" s="44" t="e">
        <f t="shared" ca="1" si="2"/>
        <v>#NAME?</v>
      </c>
    </row>
    <row r="49" spans="2:8" x14ac:dyDescent="0.2">
      <c r="B49" s="47" t="s">
        <v>150</v>
      </c>
      <c r="C49" s="48">
        <v>0</v>
      </c>
      <c r="D49" s="49" t="e">
        <f ca="1">SUM('Cat Scenarios'!J4:J13)</f>
        <v>#NAME?</v>
      </c>
      <c r="E49" s="49" t="e">
        <f ca="1">SUM('Cat Scenarios'!K4:K13)</f>
        <v>#NAME?</v>
      </c>
      <c r="F49" s="49" t="e">
        <f ca="1">SUM('Cat Scenarios'!L4:L13)</f>
        <v>#NAME?</v>
      </c>
      <c r="G49" s="49" t="e">
        <f ca="1">SUM('Cat Scenarios'!M4:M13)</f>
        <v>#NAME?</v>
      </c>
      <c r="H49" s="50" t="e">
        <f ca="1">SUM('Cat Scenarios'!N4:N13)</f>
        <v>#NAME?</v>
      </c>
    </row>
    <row r="50" spans="2:8" ht="16" thickBot="1" x14ac:dyDescent="0.25">
      <c r="B50" s="26" t="s">
        <v>41</v>
      </c>
      <c r="C50" s="13">
        <v>0</v>
      </c>
      <c r="D50" s="14" t="e">
        <f ca="1">D49+D48+D46</f>
        <v>#NAME?</v>
      </c>
      <c r="E50" s="14" t="e">
        <f ca="1">E49+E48+E46</f>
        <v>#NAME?</v>
      </c>
      <c r="F50" s="14" t="e">
        <f ca="1">F49+F48+F46</f>
        <v>#NAME?</v>
      </c>
      <c r="G50" s="14" t="e">
        <f ca="1">G49+G48+G46</f>
        <v>#NAME?</v>
      </c>
      <c r="H50" s="15" t="e">
        <f ca="1">H49+H48+H46</f>
        <v>#NAME?</v>
      </c>
    </row>
    <row r="52" spans="2:8" ht="16" thickBot="1" x14ac:dyDescent="0.25">
      <c r="B52" s="82" t="s">
        <v>376</v>
      </c>
    </row>
    <row r="53" spans="2:8" ht="16" thickBot="1" x14ac:dyDescent="0.25">
      <c r="B53" s="72" t="s">
        <v>379</v>
      </c>
      <c r="C53" s="72" t="s">
        <v>419</v>
      </c>
      <c r="D53" s="6" t="s">
        <v>400</v>
      </c>
      <c r="E53" s="5" t="s">
        <v>401</v>
      </c>
      <c r="F53" s="6" t="s">
        <v>402</v>
      </c>
      <c r="G53" s="5" t="s">
        <v>403</v>
      </c>
      <c r="H53" s="7" t="s">
        <v>404</v>
      </c>
    </row>
    <row r="54" spans="2:8" x14ac:dyDescent="0.2">
      <c r="B54" s="95" t="s">
        <v>29</v>
      </c>
      <c r="C54" s="94">
        <v>0</v>
      </c>
      <c r="D54" s="4" t="e">
        <f ca="1">IF(ROW(D54)-49&lt;=D$47,_xll.MM_SIMULATE_MS(D$32,D$33,D$33*D$34),0)</f>
        <v>#NAME?</v>
      </c>
      <c r="E54" s="4" t="e">
        <f ca="1">IF(ROW(E54)-49&lt;=E$47,_xll.MM_SIMULATE_MS(E$32,E$33,E$33*E$34),0)</f>
        <v>#NAME?</v>
      </c>
      <c r="F54" s="4" t="e">
        <f ca="1">IF(ROW(F54)-49&lt;=F$47,_xll.MM_SIMULATE_MS(F$32,F$33,F$33*F$34),0)</f>
        <v>#NAME?</v>
      </c>
      <c r="G54" s="4" t="e">
        <f ca="1">IF(ROW(G54)-49&lt;=G$47,_xll.MM_SIMULATE_MS(G$32,G$33,G$33*G$34),0)</f>
        <v>#NAME?</v>
      </c>
      <c r="H54" s="11" t="e">
        <f ca="1">IF(ROW(H54)-49&lt;=H$47,_xll.MM_SIMULATE_MS(H$32,H$33,H$33*H$34),0)</f>
        <v>#NAME?</v>
      </c>
    </row>
    <row r="55" spans="2:8" x14ac:dyDescent="0.2">
      <c r="B55" s="71" t="s">
        <v>30</v>
      </c>
      <c r="C55" s="62">
        <v>0</v>
      </c>
      <c r="D55" s="2" t="e">
        <f ca="1">IF(ROW(D55)-49&lt;=D$47,_xll.MM_SIMULATE_MS(D$32,D$33,D$33*D$34),0)</f>
        <v>#NAME?</v>
      </c>
      <c r="E55" s="2" t="e">
        <f ca="1">IF(ROW(E55)-49&lt;=E$47,_xll.MM_SIMULATE_MS(E$32,E$33,E$33*E$34),0)</f>
        <v>#NAME?</v>
      </c>
      <c r="F55" s="2" t="e">
        <f ca="1">IF(ROW(F55)-49&lt;=F$47,_xll.MM_SIMULATE_MS(F$32,F$33,F$33*F$34),0)</f>
        <v>#NAME?</v>
      </c>
      <c r="G55" s="2" t="e">
        <f ca="1">IF(ROW(G55)-49&lt;=G$47,_xll.MM_SIMULATE_MS(G$32,G$33,G$33*G$34),0)</f>
        <v>#NAME?</v>
      </c>
      <c r="H55" s="12" t="e">
        <f ca="1">IF(ROW(H55)-49&lt;=H$47,_xll.MM_SIMULATE_MS(H$32,H$33,H$33*H$34),0)</f>
        <v>#NAME?</v>
      </c>
    </row>
    <row r="56" spans="2:8" x14ac:dyDescent="0.2">
      <c r="B56" s="71" t="s">
        <v>31</v>
      </c>
      <c r="C56" s="62">
        <v>0</v>
      </c>
      <c r="D56" s="2" t="e">
        <f ca="1">IF(ROW(D56)-49&lt;=D$47,_xll.MM_SIMULATE_MS(D$32,D$33,D$33*D$34),0)</f>
        <v>#NAME?</v>
      </c>
      <c r="E56" s="2" t="e">
        <f ca="1">IF(ROW(E56)-49&lt;=E$47,_xll.MM_SIMULATE_MS(E$32,E$33,E$33*E$34),0)</f>
        <v>#NAME?</v>
      </c>
      <c r="F56" s="2" t="e">
        <f ca="1">IF(ROW(F56)-49&lt;=F$47,_xll.MM_SIMULATE_MS(F$32,F$33,F$33*F$34),0)</f>
        <v>#NAME?</v>
      </c>
      <c r="G56" s="2" t="e">
        <f ca="1">IF(ROW(G56)-49&lt;=G$47,_xll.MM_SIMULATE_MS(G$32,G$33,G$33*G$34),0)</f>
        <v>#NAME?</v>
      </c>
      <c r="H56" s="12" t="e">
        <f ca="1">IF(ROW(H56)-49&lt;=H$47,_xll.MM_SIMULATE_MS(H$32,H$33,H$33*H$34),0)</f>
        <v>#NAME?</v>
      </c>
    </row>
    <row r="57" spans="2:8" x14ac:dyDescent="0.2">
      <c r="B57" s="71" t="s">
        <v>32</v>
      </c>
      <c r="C57" s="62">
        <v>0</v>
      </c>
      <c r="D57" s="2" t="e">
        <f ca="1">IF(ROW(D57)-49&lt;=D$47,_xll.MM_SIMULATE_MS(D$32,D$33,D$33*D$34),0)</f>
        <v>#NAME?</v>
      </c>
      <c r="E57" s="2" t="e">
        <f ca="1">IF(ROW(E57)-49&lt;=E$47,_xll.MM_SIMULATE_MS(E$32,E$33,E$33*E$34),0)</f>
        <v>#NAME?</v>
      </c>
      <c r="F57" s="2" t="e">
        <f ca="1">IF(ROW(F57)-49&lt;=F$47,_xll.MM_SIMULATE_MS(F$32,F$33,F$33*F$34),0)</f>
        <v>#NAME?</v>
      </c>
      <c r="G57" s="2" t="e">
        <f ca="1">IF(ROW(G57)-49&lt;=G$47,_xll.MM_SIMULATE_MS(G$32,G$33,G$33*G$34),0)</f>
        <v>#NAME?</v>
      </c>
      <c r="H57" s="12" t="e">
        <f ca="1">IF(ROW(H57)-49&lt;=H$47,_xll.MM_SIMULATE_MS(H$32,H$33,H$33*H$34),0)</f>
        <v>#NAME?</v>
      </c>
    </row>
    <row r="58" spans="2:8" x14ac:dyDescent="0.2">
      <c r="B58" s="71" t="s">
        <v>33</v>
      </c>
      <c r="C58" s="62">
        <v>0</v>
      </c>
      <c r="D58" s="2" t="e">
        <f ca="1">IF(ROW(D58)-49&lt;=D$47,_xll.MM_SIMULATE_MS(D$32,D$33,D$33*D$34),0)</f>
        <v>#NAME?</v>
      </c>
      <c r="E58" s="2" t="e">
        <f ca="1">IF(ROW(E58)-49&lt;=E$47,_xll.MM_SIMULATE_MS(E$32,E$33,E$33*E$34),0)</f>
        <v>#NAME?</v>
      </c>
      <c r="F58" s="2" t="e">
        <f ca="1">IF(ROW(F58)-49&lt;=F$47,_xll.MM_SIMULATE_MS(F$32,F$33,F$33*F$34),0)</f>
        <v>#NAME?</v>
      </c>
      <c r="G58" s="2" t="e">
        <f ca="1">IF(ROW(G58)-49&lt;=G$47,_xll.MM_SIMULATE_MS(G$32,G$33,G$33*G$34),0)</f>
        <v>#NAME?</v>
      </c>
      <c r="H58" s="12" t="e">
        <f ca="1">IF(ROW(H58)-49&lt;=H$47,_xll.MM_SIMULATE_MS(H$32,H$33,H$33*H$34),0)</f>
        <v>#NAME?</v>
      </c>
    </row>
    <row r="59" spans="2:8" x14ac:dyDescent="0.2">
      <c r="B59" s="71" t="s">
        <v>34</v>
      </c>
      <c r="C59" s="62">
        <v>0</v>
      </c>
      <c r="D59" s="2" t="e">
        <f ca="1">IF(ROW(D59)-49&lt;=D$47,_xll.MM_SIMULATE_MS(D$32,D$33,D$33*D$34),0)</f>
        <v>#NAME?</v>
      </c>
      <c r="E59" s="2" t="e">
        <f ca="1">IF(ROW(E59)-49&lt;=E$47,_xll.MM_SIMULATE_MS(E$32,E$33,E$33*E$34),0)</f>
        <v>#NAME?</v>
      </c>
      <c r="F59" s="2" t="e">
        <f ca="1">IF(ROW(F59)-49&lt;=F$47,_xll.MM_SIMULATE_MS(F$32,F$33,F$33*F$34),0)</f>
        <v>#NAME?</v>
      </c>
      <c r="G59" s="2" t="e">
        <f ca="1">IF(ROW(G59)-49&lt;=G$47,_xll.MM_SIMULATE_MS(G$32,G$33,G$33*G$34),0)</f>
        <v>#NAME?</v>
      </c>
      <c r="H59" s="12" t="e">
        <f ca="1">IF(ROW(H59)-49&lt;=H$47,_xll.MM_SIMULATE_MS(H$32,H$33,H$33*H$34),0)</f>
        <v>#NAME?</v>
      </c>
    </row>
    <row r="60" spans="2:8" x14ac:dyDescent="0.2">
      <c r="B60" s="71" t="s">
        <v>35</v>
      </c>
      <c r="C60" s="62">
        <v>0</v>
      </c>
      <c r="D60" s="2" t="e">
        <f ca="1">IF(ROW(D60)-49&lt;=D$47,_xll.MM_SIMULATE_MS(D$32,D$33,D$33*D$34),0)</f>
        <v>#NAME?</v>
      </c>
      <c r="E60" s="2" t="e">
        <f ca="1">IF(ROW(E60)-49&lt;=E$47,_xll.MM_SIMULATE_MS(E$32,E$33,E$33*E$34),0)</f>
        <v>#NAME?</v>
      </c>
      <c r="F60" s="2" t="e">
        <f ca="1">IF(ROW(F60)-49&lt;=F$47,_xll.MM_SIMULATE_MS(F$32,F$33,F$33*F$34),0)</f>
        <v>#NAME?</v>
      </c>
      <c r="G60" s="2" t="e">
        <f ca="1">IF(ROW(G60)-49&lt;=G$47,_xll.MM_SIMULATE_MS(G$32,G$33,G$33*G$34),0)</f>
        <v>#NAME?</v>
      </c>
      <c r="H60" s="12" t="e">
        <f ca="1">IF(ROW(H60)-49&lt;=H$47,_xll.MM_SIMULATE_MS(H$32,H$33,H$33*H$34),0)</f>
        <v>#NAME?</v>
      </c>
    </row>
    <row r="61" spans="2:8" x14ac:dyDescent="0.2">
      <c r="B61" s="71" t="s">
        <v>36</v>
      </c>
      <c r="C61" s="62">
        <v>0</v>
      </c>
      <c r="D61" s="2" t="e">
        <f ca="1">IF(ROW(D61)-49&lt;=D$47,_xll.MM_SIMULATE_MS(D$32,D$33,D$33*D$34),0)</f>
        <v>#NAME?</v>
      </c>
      <c r="E61" s="2" t="e">
        <f ca="1">IF(ROW(E61)-49&lt;=E$47,_xll.MM_SIMULATE_MS(E$32,E$33,E$33*E$34),0)</f>
        <v>#NAME?</v>
      </c>
      <c r="F61" s="2" t="e">
        <f ca="1">IF(ROW(F61)-49&lt;=F$47,_xll.MM_SIMULATE_MS(F$32,F$33,F$33*F$34),0)</f>
        <v>#NAME?</v>
      </c>
      <c r="G61" s="2" t="e">
        <f ca="1">IF(ROW(G61)-49&lt;=G$47,_xll.MM_SIMULATE_MS(G$32,G$33,G$33*G$34),0)</f>
        <v>#NAME?</v>
      </c>
      <c r="H61" s="12" t="e">
        <f ca="1">IF(ROW(H61)-49&lt;=H$47,_xll.MM_SIMULATE_MS(H$32,H$33,H$33*H$34),0)</f>
        <v>#NAME?</v>
      </c>
    </row>
    <row r="62" spans="2:8" x14ac:dyDescent="0.2">
      <c r="B62" s="71" t="s">
        <v>37</v>
      </c>
      <c r="C62" s="62">
        <v>0</v>
      </c>
      <c r="D62" s="2" t="e">
        <f ca="1">IF(ROW(D62)-49&lt;=D$47,_xll.MM_SIMULATE_MS(D$32,D$33,D$33*D$34),0)</f>
        <v>#NAME?</v>
      </c>
      <c r="E62" s="2" t="e">
        <f ca="1">IF(ROW(E62)-49&lt;=E$47,_xll.MM_SIMULATE_MS(E$32,E$33,E$33*E$34),0)</f>
        <v>#NAME?</v>
      </c>
      <c r="F62" s="2" t="e">
        <f ca="1">IF(ROW(F62)-49&lt;=F$47,_xll.MM_SIMULATE_MS(F$32,F$33,F$33*F$34),0)</f>
        <v>#NAME?</v>
      </c>
      <c r="G62" s="2" t="e">
        <f ca="1">IF(ROW(G62)-49&lt;=G$47,_xll.MM_SIMULATE_MS(G$32,G$33,G$33*G$34),0)</f>
        <v>#NAME?</v>
      </c>
      <c r="H62" s="12" t="e">
        <f ca="1">IF(ROW(H62)-49&lt;=H$47,_xll.MM_SIMULATE_MS(H$32,H$33,H$33*H$34),0)</f>
        <v>#NAME?</v>
      </c>
    </row>
    <row r="63" spans="2:8" x14ac:dyDescent="0.2">
      <c r="B63" s="71" t="s">
        <v>38</v>
      </c>
      <c r="C63" s="62">
        <v>0</v>
      </c>
      <c r="D63" s="2" t="e">
        <f ca="1">IF(ROW(D63)-49&lt;=D$47,_xll.MM_SIMULATE_MS(D$32,D$33,D$33*D$34),0)</f>
        <v>#NAME?</v>
      </c>
      <c r="E63" s="2" t="e">
        <f ca="1">IF(ROW(E63)-49&lt;=E$47,_xll.MM_SIMULATE_MS(E$32,E$33,E$33*E$34),0)</f>
        <v>#NAME?</v>
      </c>
      <c r="F63" s="2" t="e">
        <f ca="1">IF(ROW(F63)-49&lt;=F$47,_xll.MM_SIMULATE_MS(F$32,F$33,F$33*F$34),0)</f>
        <v>#NAME?</v>
      </c>
      <c r="G63" s="2" t="e">
        <f ca="1">IF(ROW(G63)-49&lt;=G$47,_xll.MM_SIMULATE_MS(G$32,G$33,G$33*G$34),0)</f>
        <v>#NAME?</v>
      </c>
      <c r="H63" s="12" t="e">
        <f ca="1">IF(ROW(H63)-49&lt;=H$47,_xll.MM_SIMULATE_MS(H$32,H$33,H$33*H$34),0)</f>
        <v>#NAME?</v>
      </c>
    </row>
    <row r="64" spans="2:8" x14ac:dyDescent="0.2">
      <c r="B64" s="71" t="s">
        <v>176</v>
      </c>
      <c r="C64" s="62">
        <v>0</v>
      </c>
      <c r="D64" s="2" t="e">
        <f ca="1">IF(ROW(D64)-49&lt;=D$47,_xll.MM_SIMULATE_MS(D$32,D$33,D$33*D$34),0)</f>
        <v>#NAME?</v>
      </c>
      <c r="E64" s="2" t="e">
        <f ca="1">IF(ROW(E64)-49&lt;=E$47,_xll.MM_SIMULATE_MS(E$32,E$33,E$33*E$34),0)</f>
        <v>#NAME?</v>
      </c>
      <c r="F64" s="2" t="e">
        <f ca="1">IF(ROW(F64)-49&lt;=F$47,_xll.MM_SIMULATE_MS(F$32,F$33,F$33*F$34),0)</f>
        <v>#NAME?</v>
      </c>
      <c r="G64" s="2" t="e">
        <f ca="1">IF(ROW(G64)-49&lt;=G$47,_xll.MM_SIMULATE_MS(G$32,G$33,G$33*G$34),0)</f>
        <v>#NAME?</v>
      </c>
      <c r="H64" s="12" t="e">
        <f ca="1">IF(ROW(H64)-49&lt;=H$47,_xll.MM_SIMULATE_MS(H$32,H$33,H$33*H$34),0)</f>
        <v>#NAME?</v>
      </c>
    </row>
    <row r="65" spans="2:8" x14ac:dyDescent="0.2">
      <c r="B65" s="71" t="s">
        <v>177</v>
      </c>
      <c r="C65" s="62">
        <v>0</v>
      </c>
      <c r="D65" s="2" t="e">
        <f ca="1">IF(ROW(D65)-49&lt;=D$47,_xll.MM_SIMULATE_MS(D$32,D$33,D$33*D$34),0)</f>
        <v>#NAME?</v>
      </c>
      <c r="E65" s="2" t="e">
        <f ca="1">IF(ROW(E65)-49&lt;=E$47,_xll.MM_SIMULATE_MS(E$32,E$33,E$33*E$34),0)</f>
        <v>#NAME?</v>
      </c>
      <c r="F65" s="2" t="e">
        <f ca="1">IF(ROW(F65)-49&lt;=F$47,_xll.MM_SIMULATE_MS(F$32,F$33,F$33*F$34),0)</f>
        <v>#NAME?</v>
      </c>
      <c r="G65" s="2" t="e">
        <f ca="1">IF(ROW(G65)-49&lt;=G$47,_xll.MM_SIMULATE_MS(G$32,G$33,G$33*G$34),0)</f>
        <v>#NAME?</v>
      </c>
      <c r="H65" s="12" t="e">
        <f ca="1">IF(ROW(H65)-49&lt;=H$47,_xll.MM_SIMULATE_MS(H$32,H$33,H$33*H$34),0)</f>
        <v>#NAME?</v>
      </c>
    </row>
    <row r="66" spans="2:8" x14ac:dyDescent="0.2">
      <c r="B66" s="71" t="s">
        <v>178</v>
      </c>
      <c r="C66" s="62">
        <v>0</v>
      </c>
      <c r="D66" s="2" t="e">
        <f ca="1">IF(ROW(D66)-49&lt;=D$47,_xll.MM_SIMULATE_MS(D$32,D$33,D$33*D$34),0)</f>
        <v>#NAME?</v>
      </c>
      <c r="E66" s="2" t="e">
        <f ca="1">IF(ROW(E66)-49&lt;=E$47,_xll.MM_SIMULATE_MS(E$32,E$33,E$33*E$34),0)</f>
        <v>#NAME?</v>
      </c>
      <c r="F66" s="2" t="e">
        <f ca="1">IF(ROW(F66)-49&lt;=F$47,_xll.MM_SIMULATE_MS(F$32,F$33,F$33*F$34),0)</f>
        <v>#NAME?</v>
      </c>
      <c r="G66" s="2" t="e">
        <f ca="1">IF(ROW(G66)-49&lt;=G$47,_xll.MM_SIMULATE_MS(G$32,G$33,G$33*G$34),0)</f>
        <v>#NAME?</v>
      </c>
      <c r="H66" s="12" t="e">
        <f ca="1">IF(ROW(H66)-49&lt;=H$47,_xll.MM_SIMULATE_MS(H$32,H$33,H$33*H$34),0)</f>
        <v>#NAME?</v>
      </c>
    </row>
    <row r="67" spans="2:8" x14ac:dyDescent="0.2">
      <c r="B67" s="71" t="s">
        <v>179</v>
      </c>
      <c r="C67" s="62">
        <v>0</v>
      </c>
      <c r="D67" s="2" t="e">
        <f ca="1">IF(ROW(D67)-49&lt;=D$47,_xll.MM_SIMULATE_MS(D$32,D$33,D$33*D$34),0)</f>
        <v>#NAME?</v>
      </c>
      <c r="E67" s="2" t="e">
        <f ca="1">IF(ROW(E67)-49&lt;=E$47,_xll.MM_SIMULATE_MS(E$32,E$33,E$33*E$34),0)</f>
        <v>#NAME?</v>
      </c>
      <c r="F67" s="2" t="e">
        <f ca="1">IF(ROW(F67)-49&lt;=F$47,_xll.MM_SIMULATE_MS(F$32,F$33,F$33*F$34),0)</f>
        <v>#NAME?</v>
      </c>
      <c r="G67" s="2" t="e">
        <f ca="1">IF(ROW(G67)-49&lt;=G$47,_xll.MM_SIMULATE_MS(G$32,G$33,G$33*G$34),0)</f>
        <v>#NAME?</v>
      </c>
      <c r="H67" s="12" t="e">
        <f ca="1">IF(ROW(H67)-49&lt;=H$47,_xll.MM_SIMULATE_MS(H$32,H$33,H$33*H$34),0)</f>
        <v>#NAME?</v>
      </c>
    </row>
    <row r="68" spans="2:8" x14ac:dyDescent="0.2">
      <c r="B68" s="71" t="s">
        <v>180</v>
      </c>
      <c r="C68" s="62">
        <v>0</v>
      </c>
      <c r="D68" s="2" t="e">
        <f ca="1">IF(ROW(D68)-49&lt;=D$47,_xll.MM_SIMULATE_MS(D$32,D$33,D$33*D$34),0)</f>
        <v>#NAME?</v>
      </c>
      <c r="E68" s="2" t="e">
        <f ca="1">IF(ROW(E68)-49&lt;=E$47,_xll.MM_SIMULATE_MS(E$32,E$33,E$33*E$34),0)</f>
        <v>#NAME?</v>
      </c>
      <c r="F68" s="2" t="e">
        <f ca="1">IF(ROW(F68)-49&lt;=F$47,_xll.MM_SIMULATE_MS(F$32,F$33,F$33*F$34),0)</f>
        <v>#NAME?</v>
      </c>
      <c r="G68" s="2" t="e">
        <f ca="1">IF(ROW(G68)-49&lt;=G$47,_xll.MM_SIMULATE_MS(G$32,G$33,G$33*G$34),0)</f>
        <v>#NAME?</v>
      </c>
      <c r="H68" s="12" t="e">
        <f ca="1">IF(ROW(H68)-49&lt;=H$47,_xll.MM_SIMULATE_MS(H$32,H$33,H$33*H$34),0)</f>
        <v>#NAME?</v>
      </c>
    </row>
    <row r="69" spans="2:8" x14ac:dyDescent="0.2">
      <c r="B69" s="71" t="s">
        <v>181</v>
      </c>
      <c r="C69" s="62">
        <v>0</v>
      </c>
      <c r="D69" s="2" t="e">
        <f ca="1">IF(ROW(D69)-49&lt;=D$47,_xll.MM_SIMULATE_MS(D$32,D$33,D$33*D$34),0)</f>
        <v>#NAME?</v>
      </c>
      <c r="E69" s="2" t="e">
        <f ca="1">IF(ROW(E69)-49&lt;=E$47,_xll.MM_SIMULATE_MS(E$32,E$33,E$33*E$34),0)</f>
        <v>#NAME?</v>
      </c>
      <c r="F69" s="2" t="e">
        <f ca="1">IF(ROW(F69)-49&lt;=F$47,_xll.MM_SIMULATE_MS(F$32,F$33,F$33*F$34),0)</f>
        <v>#NAME?</v>
      </c>
      <c r="G69" s="2" t="e">
        <f ca="1">IF(ROW(G69)-49&lt;=G$47,_xll.MM_SIMULATE_MS(G$32,G$33,G$33*G$34),0)</f>
        <v>#NAME?</v>
      </c>
      <c r="H69" s="12" t="e">
        <f ca="1">IF(ROW(H69)-49&lt;=H$47,_xll.MM_SIMULATE_MS(H$32,H$33,H$33*H$34),0)</f>
        <v>#NAME?</v>
      </c>
    </row>
    <row r="70" spans="2:8" x14ac:dyDescent="0.2">
      <c r="B70" s="71" t="s">
        <v>182</v>
      </c>
      <c r="C70" s="62">
        <v>0</v>
      </c>
      <c r="D70" s="2" t="e">
        <f ca="1">IF(ROW(D70)-49&lt;=D$47,_xll.MM_SIMULATE_MS(D$32,D$33,D$33*D$34),0)</f>
        <v>#NAME?</v>
      </c>
      <c r="E70" s="2" t="e">
        <f ca="1">IF(ROW(E70)-49&lt;=E$47,_xll.MM_SIMULATE_MS(E$32,E$33,E$33*E$34),0)</f>
        <v>#NAME?</v>
      </c>
      <c r="F70" s="2" t="e">
        <f ca="1">IF(ROW(F70)-49&lt;=F$47,_xll.MM_SIMULATE_MS(F$32,F$33,F$33*F$34),0)</f>
        <v>#NAME?</v>
      </c>
      <c r="G70" s="2" t="e">
        <f ca="1">IF(ROW(G70)-49&lt;=G$47,_xll.MM_SIMULATE_MS(G$32,G$33,G$33*G$34),0)</f>
        <v>#NAME?</v>
      </c>
      <c r="H70" s="12" t="e">
        <f ca="1">IF(ROW(H70)-49&lt;=H$47,_xll.MM_SIMULATE_MS(H$32,H$33,H$33*H$34),0)</f>
        <v>#NAME?</v>
      </c>
    </row>
    <row r="71" spans="2:8" x14ac:dyDescent="0.2">
      <c r="B71" s="71" t="s">
        <v>183</v>
      </c>
      <c r="C71" s="62">
        <v>0</v>
      </c>
      <c r="D71" s="2" t="e">
        <f ca="1">IF(ROW(D71)-49&lt;=D$47,_xll.MM_SIMULATE_MS(D$32,D$33,D$33*D$34),0)</f>
        <v>#NAME?</v>
      </c>
      <c r="E71" s="2" t="e">
        <f ca="1">IF(ROW(E71)-49&lt;=E$47,_xll.MM_SIMULATE_MS(E$32,E$33,E$33*E$34),0)</f>
        <v>#NAME?</v>
      </c>
      <c r="F71" s="2" t="e">
        <f ca="1">IF(ROW(F71)-49&lt;=F$47,_xll.MM_SIMULATE_MS(F$32,F$33,F$33*F$34),0)</f>
        <v>#NAME?</v>
      </c>
      <c r="G71" s="2" t="e">
        <f ca="1">IF(ROW(G71)-49&lt;=G$47,_xll.MM_SIMULATE_MS(G$32,G$33,G$33*G$34),0)</f>
        <v>#NAME?</v>
      </c>
      <c r="H71" s="12" t="e">
        <f ca="1">IF(ROW(H71)-49&lt;=H$47,_xll.MM_SIMULATE_MS(H$32,H$33,H$33*H$34),0)</f>
        <v>#NAME?</v>
      </c>
    </row>
    <row r="72" spans="2:8" x14ac:dyDescent="0.2">
      <c r="B72" s="71" t="s">
        <v>184</v>
      </c>
      <c r="C72" s="62">
        <v>0</v>
      </c>
      <c r="D72" s="2" t="e">
        <f ca="1">IF(ROW(D72)-49&lt;=D$47,_xll.MM_SIMULATE_MS(D$32,D$33,D$33*D$34),0)</f>
        <v>#NAME?</v>
      </c>
      <c r="E72" s="2" t="e">
        <f ca="1">IF(ROW(E72)-49&lt;=E$47,_xll.MM_SIMULATE_MS(E$32,E$33,E$33*E$34),0)</f>
        <v>#NAME?</v>
      </c>
      <c r="F72" s="2" t="e">
        <f ca="1">IF(ROW(F72)-49&lt;=F$47,_xll.MM_SIMULATE_MS(F$32,F$33,F$33*F$34),0)</f>
        <v>#NAME?</v>
      </c>
      <c r="G72" s="2" t="e">
        <f ca="1">IF(ROW(G72)-49&lt;=G$47,_xll.MM_SIMULATE_MS(G$32,G$33,G$33*G$34),0)</f>
        <v>#NAME?</v>
      </c>
      <c r="H72" s="12" t="e">
        <f ca="1">IF(ROW(H72)-49&lt;=H$47,_xll.MM_SIMULATE_MS(H$32,H$33,H$33*H$34),0)</f>
        <v>#NAME?</v>
      </c>
    </row>
    <row r="73" spans="2:8" x14ac:dyDescent="0.2">
      <c r="B73" s="71" t="s">
        <v>185</v>
      </c>
      <c r="C73" s="62">
        <v>0</v>
      </c>
      <c r="D73" s="2" t="e">
        <f ca="1">IF(ROW(D73)-49&lt;=D$47,_xll.MM_SIMULATE_MS(D$32,D$33,D$33*D$34),0)</f>
        <v>#NAME?</v>
      </c>
      <c r="E73" s="2" t="e">
        <f ca="1">IF(ROW(E73)-49&lt;=E$47,_xll.MM_SIMULATE_MS(E$32,E$33,E$33*E$34),0)</f>
        <v>#NAME?</v>
      </c>
      <c r="F73" s="2" t="e">
        <f ca="1">IF(ROW(F73)-49&lt;=F$47,_xll.MM_SIMULATE_MS(F$32,F$33,F$33*F$34),0)</f>
        <v>#NAME?</v>
      </c>
      <c r="G73" s="2" t="e">
        <f ca="1">IF(ROW(G73)-49&lt;=G$47,_xll.MM_SIMULATE_MS(G$32,G$33,G$33*G$34),0)</f>
        <v>#NAME?</v>
      </c>
      <c r="H73" s="12" t="e">
        <f ca="1">IF(ROW(H73)-49&lt;=H$47,_xll.MM_SIMULATE_MS(H$32,H$33,H$33*H$34),0)</f>
        <v>#NAME?</v>
      </c>
    </row>
    <row r="74" spans="2:8" x14ac:dyDescent="0.2">
      <c r="B74" s="71" t="s">
        <v>186</v>
      </c>
      <c r="C74" s="62">
        <v>0</v>
      </c>
      <c r="D74" s="2" t="e">
        <f ca="1">IF(ROW(D74)-49&lt;=D$47,_xll.MM_SIMULATE_MS(D$32,D$33,D$33*D$34),0)</f>
        <v>#NAME?</v>
      </c>
      <c r="E74" s="2" t="e">
        <f ca="1">IF(ROW(E74)-49&lt;=E$47,_xll.MM_SIMULATE_MS(E$32,E$33,E$33*E$34),0)</f>
        <v>#NAME?</v>
      </c>
      <c r="F74" s="2" t="e">
        <f ca="1">IF(ROW(F74)-49&lt;=F$47,_xll.MM_SIMULATE_MS(F$32,F$33,F$33*F$34),0)</f>
        <v>#NAME?</v>
      </c>
      <c r="G74" s="2" t="e">
        <f ca="1">IF(ROW(G74)-49&lt;=G$47,_xll.MM_SIMULATE_MS(G$32,G$33,G$33*G$34),0)</f>
        <v>#NAME?</v>
      </c>
      <c r="H74" s="12" t="e">
        <f ca="1">IF(ROW(H74)-49&lt;=H$47,_xll.MM_SIMULATE_MS(H$32,H$33,H$33*H$34),0)</f>
        <v>#NAME?</v>
      </c>
    </row>
    <row r="75" spans="2:8" x14ac:dyDescent="0.2">
      <c r="B75" s="71" t="s">
        <v>187</v>
      </c>
      <c r="C75" s="62">
        <v>0</v>
      </c>
      <c r="D75" s="2" t="e">
        <f ca="1">IF(ROW(D75)-49&lt;=D$47,_xll.MM_SIMULATE_MS(D$32,D$33,D$33*D$34),0)</f>
        <v>#NAME?</v>
      </c>
      <c r="E75" s="2" t="e">
        <f ca="1">IF(ROW(E75)-49&lt;=E$47,_xll.MM_SIMULATE_MS(E$32,E$33,E$33*E$34),0)</f>
        <v>#NAME?</v>
      </c>
      <c r="F75" s="2" t="e">
        <f ca="1">IF(ROW(F75)-49&lt;=F$47,_xll.MM_SIMULATE_MS(F$32,F$33,F$33*F$34),0)</f>
        <v>#NAME?</v>
      </c>
      <c r="G75" s="2" t="e">
        <f ca="1">IF(ROW(G75)-49&lt;=G$47,_xll.MM_SIMULATE_MS(G$32,G$33,G$33*G$34),0)</f>
        <v>#NAME?</v>
      </c>
      <c r="H75" s="12" t="e">
        <f ca="1">IF(ROW(H75)-49&lt;=H$47,_xll.MM_SIMULATE_MS(H$32,H$33,H$33*H$34),0)</f>
        <v>#NAME?</v>
      </c>
    </row>
    <row r="76" spans="2:8" x14ac:dyDescent="0.2">
      <c r="B76" s="71" t="s">
        <v>188</v>
      </c>
      <c r="C76" s="62">
        <v>0</v>
      </c>
      <c r="D76" s="2" t="e">
        <f ca="1">IF(ROW(D76)-49&lt;=D$47,_xll.MM_SIMULATE_MS(D$32,D$33,D$33*D$34),0)</f>
        <v>#NAME?</v>
      </c>
      <c r="E76" s="2" t="e">
        <f ca="1">IF(ROW(E76)-49&lt;=E$47,_xll.MM_SIMULATE_MS(E$32,E$33,E$33*E$34),0)</f>
        <v>#NAME?</v>
      </c>
      <c r="F76" s="2" t="e">
        <f ca="1">IF(ROW(F76)-49&lt;=F$47,_xll.MM_SIMULATE_MS(F$32,F$33,F$33*F$34),0)</f>
        <v>#NAME?</v>
      </c>
      <c r="G76" s="2" t="e">
        <f ca="1">IF(ROW(G76)-49&lt;=G$47,_xll.MM_SIMULATE_MS(G$32,G$33,G$33*G$34),0)</f>
        <v>#NAME?</v>
      </c>
      <c r="H76" s="12" t="e">
        <f ca="1">IF(ROW(H76)-49&lt;=H$47,_xll.MM_SIMULATE_MS(H$32,H$33,H$33*H$34),0)</f>
        <v>#NAME?</v>
      </c>
    </row>
    <row r="77" spans="2:8" x14ac:dyDescent="0.2">
      <c r="B77" s="71" t="s">
        <v>189</v>
      </c>
      <c r="C77" s="62">
        <v>0</v>
      </c>
      <c r="D77" s="2" t="e">
        <f ca="1">IF(ROW(D77)-49&lt;=D$47,_xll.MM_SIMULATE_MS(D$32,D$33,D$33*D$34),0)</f>
        <v>#NAME?</v>
      </c>
      <c r="E77" s="2" t="e">
        <f ca="1">IF(ROW(E77)-49&lt;=E$47,_xll.MM_SIMULATE_MS(E$32,E$33,E$33*E$34),0)</f>
        <v>#NAME?</v>
      </c>
      <c r="F77" s="2" t="e">
        <f ca="1">IF(ROW(F77)-49&lt;=F$47,_xll.MM_SIMULATE_MS(F$32,F$33,F$33*F$34),0)</f>
        <v>#NAME?</v>
      </c>
      <c r="G77" s="2" t="e">
        <f ca="1">IF(ROW(G77)-49&lt;=G$47,_xll.MM_SIMULATE_MS(G$32,G$33,G$33*G$34),0)</f>
        <v>#NAME?</v>
      </c>
      <c r="H77" s="12" t="e">
        <f ca="1">IF(ROW(H77)-49&lt;=H$47,_xll.MM_SIMULATE_MS(H$32,H$33,H$33*H$34),0)</f>
        <v>#NAME?</v>
      </c>
    </row>
    <row r="78" spans="2:8" x14ac:dyDescent="0.2">
      <c r="B78" s="71" t="s">
        <v>190</v>
      </c>
      <c r="C78" s="62">
        <v>0</v>
      </c>
      <c r="D78" s="2" t="e">
        <f ca="1">IF(ROW(D78)-49&lt;=D$47,_xll.MM_SIMULATE_MS(D$32,D$33,D$33*D$34),0)</f>
        <v>#NAME?</v>
      </c>
      <c r="E78" s="2" t="e">
        <f ca="1">IF(ROW(E78)-49&lt;=E$47,_xll.MM_SIMULATE_MS(E$32,E$33,E$33*E$34),0)</f>
        <v>#NAME?</v>
      </c>
      <c r="F78" s="2" t="e">
        <f ca="1">IF(ROW(F78)-49&lt;=F$47,_xll.MM_SIMULATE_MS(F$32,F$33,F$33*F$34),0)</f>
        <v>#NAME?</v>
      </c>
      <c r="G78" s="2" t="e">
        <f ca="1">IF(ROW(G78)-49&lt;=G$47,_xll.MM_SIMULATE_MS(G$32,G$33,G$33*G$34),0)</f>
        <v>#NAME?</v>
      </c>
      <c r="H78" s="12" t="e">
        <f ca="1">IF(ROW(H78)-49&lt;=H$47,_xll.MM_SIMULATE_MS(H$32,H$33,H$33*H$34),0)</f>
        <v>#NAME?</v>
      </c>
    </row>
    <row r="79" spans="2:8" x14ac:dyDescent="0.2">
      <c r="B79" s="71" t="s">
        <v>191</v>
      </c>
      <c r="C79" s="62">
        <v>0</v>
      </c>
      <c r="D79" s="2" t="e">
        <f ca="1">IF(ROW(D79)-49&lt;=D$47,_xll.MM_SIMULATE_MS(D$32,D$33,D$33*D$34),0)</f>
        <v>#NAME?</v>
      </c>
      <c r="E79" s="2" t="e">
        <f ca="1">IF(ROW(E79)-49&lt;=E$47,_xll.MM_SIMULATE_MS(E$32,E$33,E$33*E$34),0)</f>
        <v>#NAME?</v>
      </c>
      <c r="F79" s="2" t="e">
        <f ca="1">IF(ROW(F79)-49&lt;=F$47,_xll.MM_SIMULATE_MS(F$32,F$33,F$33*F$34),0)</f>
        <v>#NAME?</v>
      </c>
      <c r="G79" s="2" t="e">
        <f ca="1">IF(ROW(G79)-49&lt;=G$47,_xll.MM_SIMULATE_MS(G$32,G$33,G$33*G$34),0)</f>
        <v>#NAME?</v>
      </c>
      <c r="H79" s="12" t="e">
        <f ca="1">IF(ROW(H79)-49&lt;=H$47,_xll.MM_SIMULATE_MS(H$32,H$33,H$33*H$34),0)</f>
        <v>#NAME?</v>
      </c>
    </row>
    <row r="80" spans="2:8" x14ac:dyDescent="0.2">
      <c r="B80" s="71" t="s">
        <v>192</v>
      </c>
      <c r="C80" s="62">
        <v>0</v>
      </c>
      <c r="D80" s="2" t="e">
        <f ca="1">IF(ROW(D80)-49&lt;=D$47,_xll.MM_SIMULATE_MS(D$32,D$33,D$33*D$34),0)</f>
        <v>#NAME?</v>
      </c>
      <c r="E80" s="2" t="e">
        <f ca="1">IF(ROW(E80)-49&lt;=E$47,_xll.MM_SIMULATE_MS(E$32,E$33,E$33*E$34),0)</f>
        <v>#NAME?</v>
      </c>
      <c r="F80" s="2" t="e">
        <f ca="1">IF(ROW(F80)-49&lt;=F$47,_xll.MM_SIMULATE_MS(F$32,F$33,F$33*F$34),0)</f>
        <v>#NAME?</v>
      </c>
      <c r="G80" s="2" t="e">
        <f ca="1">IF(ROW(G80)-49&lt;=G$47,_xll.MM_SIMULATE_MS(G$32,G$33,G$33*G$34),0)</f>
        <v>#NAME?</v>
      </c>
      <c r="H80" s="12" t="e">
        <f ca="1">IF(ROW(H80)-49&lt;=H$47,_xll.MM_SIMULATE_MS(H$32,H$33,H$33*H$34),0)</f>
        <v>#NAME?</v>
      </c>
    </row>
    <row r="81" spans="2:8" x14ac:dyDescent="0.2">
      <c r="B81" s="71" t="s">
        <v>193</v>
      </c>
      <c r="C81" s="62">
        <v>0</v>
      </c>
      <c r="D81" s="2" t="e">
        <f ca="1">IF(ROW(D81)-49&lt;=D$47,_xll.MM_SIMULATE_MS(D$32,D$33,D$33*D$34),0)</f>
        <v>#NAME?</v>
      </c>
      <c r="E81" s="2" t="e">
        <f ca="1">IF(ROW(E81)-49&lt;=E$47,_xll.MM_SIMULATE_MS(E$32,E$33,E$33*E$34),0)</f>
        <v>#NAME?</v>
      </c>
      <c r="F81" s="2" t="e">
        <f ca="1">IF(ROW(F81)-49&lt;=F$47,_xll.MM_SIMULATE_MS(F$32,F$33,F$33*F$34),0)</f>
        <v>#NAME?</v>
      </c>
      <c r="G81" s="2" t="e">
        <f ca="1">IF(ROW(G81)-49&lt;=G$47,_xll.MM_SIMULATE_MS(G$32,G$33,G$33*G$34),0)</f>
        <v>#NAME?</v>
      </c>
      <c r="H81" s="12" t="e">
        <f ca="1">IF(ROW(H81)-49&lt;=H$47,_xll.MM_SIMULATE_MS(H$32,H$33,H$33*H$34),0)</f>
        <v>#NAME?</v>
      </c>
    </row>
    <row r="82" spans="2:8" x14ac:dyDescent="0.2">
      <c r="B82" s="71" t="s">
        <v>194</v>
      </c>
      <c r="C82" s="62">
        <v>0</v>
      </c>
      <c r="D82" s="2" t="e">
        <f ca="1">IF(ROW(D82)-49&lt;=D$47,_xll.MM_SIMULATE_MS(D$32,D$33,D$33*D$34),0)</f>
        <v>#NAME?</v>
      </c>
      <c r="E82" s="2" t="e">
        <f ca="1">IF(ROW(E82)-49&lt;=E$47,_xll.MM_SIMULATE_MS(E$32,E$33,E$33*E$34),0)</f>
        <v>#NAME?</v>
      </c>
      <c r="F82" s="2" t="e">
        <f ca="1">IF(ROW(F82)-49&lt;=F$47,_xll.MM_SIMULATE_MS(F$32,F$33,F$33*F$34),0)</f>
        <v>#NAME?</v>
      </c>
      <c r="G82" s="2" t="e">
        <f ca="1">IF(ROW(G82)-49&lt;=G$47,_xll.MM_SIMULATE_MS(G$32,G$33,G$33*G$34),0)</f>
        <v>#NAME?</v>
      </c>
      <c r="H82" s="12" t="e">
        <f ca="1">IF(ROW(H82)-49&lt;=H$47,_xll.MM_SIMULATE_MS(H$32,H$33,H$33*H$34),0)</f>
        <v>#NAME?</v>
      </c>
    </row>
    <row r="83" spans="2:8" x14ac:dyDescent="0.2">
      <c r="B83" s="71" t="s">
        <v>195</v>
      </c>
      <c r="C83" s="62">
        <v>0</v>
      </c>
      <c r="D83" s="2" t="e">
        <f ca="1">IF(ROW(D83)-49&lt;=D$47,_xll.MM_SIMULATE_MS(D$32,D$33,D$33*D$34),0)</f>
        <v>#NAME?</v>
      </c>
      <c r="E83" s="2" t="e">
        <f ca="1">IF(ROW(E83)-49&lt;=E$47,_xll.MM_SIMULATE_MS(E$32,E$33,E$33*E$34),0)</f>
        <v>#NAME?</v>
      </c>
      <c r="F83" s="2" t="e">
        <f ca="1">IF(ROW(F83)-49&lt;=F$47,_xll.MM_SIMULATE_MS(F$32,F$33,F$33*F$34),0)</f>
        <v>#NAME?</v>
      </c>
      <c r="G83" s="2" t="e">
        <f ca="1">IF(ROW(G83)-49&lt;=G$47,_xll.MM_SIMULATE_MS(G$32,G$33,G$33*G$34),0)</f>
        <v>#NAME?</v>
      </c>
      <c r="H83" s="12" t="e">
        <f ca="1">IF(ROW(H83)-49&lt;=H$47,_xll.MM_SIMULATE_MS(H$32,H$33,H$33*H$34),0)</f>
        <v>#NAME?</v>
      </c>
    </row>
    <row r="84" spans="2:8" x14ac:dyDescent="0.2">
      <c r="B84" s="71" t="s">
        <v>196</v>
      </c>
      <c r="C84" s="62">
        <v>0</v>
      </c>
      <c r="D84" s="2" t="e">
        <f ca="1">IF(ROW(D84)-49&lt;=D$47,_xll.MM_SIMULATE_MS(D$32,D$33,D$33*D$34),0)</f>
        <v>#NAME?</v>
      </c>
      <c r="E84" s="2" t="e">
        <f ca="1">IF(ROW(E84)-49&lt;=E$47,_xll.MM_SIMULATE_MS(E$32,E$33,E$33*E$34),0)</f>
        <v>#NAME?</v>
      </c>
      <c r="F84" s="2" t="e">
        <f ca="1">IF(ROW(F84)-49&lt;=F$47,_xll.MM_SIMULATE_MS(F$32,F$33,F$33*F$34),0)</f>
        <v>#NAME?</v>
      </c>
      <c r="G84" s="2" t="e">
        <f ca="1">IF(ROW(G84)-49&lt;=G$47,_xll.MM_SIMULATE_MS(G$32,G$33,G$33*G$34),0)</f>
        <v>#NAME?</v>
      </c>
      <c r="H84" s="12" t="e">
        <f ca="1">IF(ROW(H84)-49&lt;=H$47,_xll.MM_SIMULATE_MS(H$32,H$33,H$33*H$34),0)</f>
        <v>#NAME?</v>
      </c>
    </row>
    <row r="85" spans="2:8" x14ac:dyDescent="0.2">
      <c r="B85" s="71" t="s">
        <v>197</v>
      </c>
      <c r="C85" s="62">
        <v>0</v>
      </c>
      <c r="D85" s="2" t="e">
        <f ca="1">IF(ROW(D85)-49&lt;=D$47,_xll.MM_SIMULATE_MS(D$32,D$33,D$33*D$34),0)</f>
        <v>#NAME?</v>
      </c>
      <c r="E85" s="2" t="e">
        <f ca="1">IF(ROW(E85)-49&lt;=E$47,_xll.MM_SIMULATE_MS(E$32,E$33,E$33*E$34),0)</f>
        <v>#NAME?</v>
      </c>
      <c r="F85" s="2" t="e">
        <f ca="1">IF(ROW(F85)-49&lt;=F$47,_xll.MM_SIMULATE_MS(F$32,F$33,F$33*F$34),0)</f>
        <v>#NAME?</v>
      </c>
      <c r="G85" s="2" t="e">
        <f ca="1">IF(ROW(G85)-49&lt;=G$47,_xll.MM_SIMULATE_MS(G$32,G$33,G$33*G$34),0)</f>
        <v>#NAME?</v>
      </c>
      <c r="H85" s="12" t="e">
        <f ca="1">IF(ROW(H85)-49&lt;=H$47,_xll.MM_SIMULATE_MS(H$32,H$33,H$33*H$34),0)</f>
        <v>#NAME?</v>
      </c>
    </row>
    <row r="86" spans="2:8" x14ac:dyDescent="0.2">
      <c r="B86" s="71" t="s">
        <v>198</v>
      </c>
      <c r="C86" s="62">
        <v>0</v>
      </c>
      <c r="D86" s="2" t="e">
        <f ca="1">IF(ROW(D86)-49&lt;=D$47,_xll.MM_SIMULATE_MS(D$32,D$33,D$33*D$34),0)</f>
        <v>#NAME?</v>
      </c>
      <c r="E86" s="2" t="e">
        <f ca="1">IF(ROW(E86)-49&lt;=E$47,_xll.MM_SIMULATE_MS(E$32,E$33,E$33*E$34),0)</f>
        <v>#NAME?</v>
      </c>
      <c r="F86" s="2" t="e">
        <f ca="1">IF(ROW(F86)-49&lt;=F$47,_xll.MM_SIMULATE_MS(F$32,F$33,F$33*F$34),0)</f>
        <v>#NAME?</v>
      </c>
      <c r="G86" s="2" t="e">
        <f ca="1">IF(ROW(G86)-49&lt;=G$47,_xll.MM_SIMULATE_MS(G$32,G$33,G$33*G$34),0)</f>
        <v>#NAME?</v>
      </c>
      <c r="H86" s="12" t="e">
        <f ca="1">IF(ROW(H86)-49&lt;=H$47,_xll.MM_SIMULATE_MS(H$32,H$33,H$33*H$34),0)</f>
        <v>#NAME?</v>
      </c>
    </row>
    <row r="87" spans="2:8" x14ac:dyDescent="0.2">
      <c r="B87" s="71" t="s">
        <v>199</v>
      </c>
      <c r="C87" s="62">
        <v>0</v>
      </c>
      <c r="D87" s="2" t="e">
        <f ca="1">IF(ROW(D87)-49&lt;=D$47,_xll.MM_SIMULATE_MS(D$32,D$33,D$33*D$34),0)</f>
        <v>#NAME?</v>
      </c>
      <c r="E87" s="2" t="e">
        <f ca="1">IF(ROW(E87)-49&lt;=E$47,_xll.MM_SIMULATE_MS(E$32,E$33,E$33*E$34),0)</f>
        <v>#NAME?</v>
      </c>
      <c r="F87" s="2" t="e">
        <f ca="1">IF(ROW(F87)-49&lt;=F$47,_xll.MM_SIMULATE_MS(F$32,F$33,F$33*F$34),0)</f>
        <v>#NAME?</v>
      </c>
      <c r="G87" s="2" t="e">
        <f ca="1">IF(ROW(G87)-49&lt;=G$47,_xll.MM_SIMULATE_MS(G$32,G$33,G$33*G$34),0)</f>
        <v>#NAME?</v>
      </c>
      <c r="H87" s="12" t="e">
        <f ca="1">IF(ROW(H87)-49&lt;=H$47,_xll.MM_SIMULATE_MS(H$32,H$33,H$33*H$34),0)</f>
        <v>#NAME?</v>
      </c>
    </row>
    <row r="88" spans="2:8" x14ac:dyDescent="0.2">
      <c r="B88" s="71" t="s">
        <v>200</v>
      </c>
      <c r="C88" s="62">
        <v>0</v>
      </c>
      <c r="D88" s="2" t="e">
        <f ca="1">IF(ROW(D88)-49&lt;=D$47,_xll.MM_SIMULATE_MS(D$32,D$33,D$33*D$34),0)</f>
        <v>#NAME?</v>
      </c>
      <c r="E88" s="2" t="e">
        <f ca="1">IF(ROW(E88)-49&lt;=E$47,_xll.MM_SIMULATE_MS(E$32,E$33,E$33*E$34),0)</f>
        <v>#NAME?</v>
      </c>
      <c r="F88" s="2" t="e">
        <f ca="1">IF(ROW(F88)-49&lt;=F$47,_xll.MM_SIMULATE_MS(F$32,F$33,F$33*F$34),0)</f>
        <v>#NAME?</v>
      </c>
      <c r="G88" s="2" t="e">
        <f ca="1">IF(ROW(G88)-49&lt;=G$47,_xll.MM_SIMULATE_MS(G$32,G$33,G$33*G$34),0)</f>
        <v>#NAME?</v>
      </c>
      <c r="H88" s="12" t="e">
        <f ca="1">IF(ROW(H88)-49&lt;=H$47,_xll.MM_SIMULATE_MS(H$32,H$33,H$33*H$34),0)</f>
        <v>#NAME?</v>
      </c>
    </row>
    <row r="89" spans="2:8" x14ac:dyDescent="0.2">
      <c r="B89" s="71" t="s">
        <v>201</v>
      </c>
      <c r="C89" s="62">
        <v>0</v>
      </c>
      <c r="D89" s="2" t="e">
        <f ca="1">IF(ROW(D89)-49&lt;=D$47,_xll.MM_SIMULATE_MS(D$32,D$33,D$33*D$34),0)</f>
        <v>#NAME?</v>
      </c>
      <c r="E89" s="2" t="e">
        <f ca="1">IF(ROW(E89)-49&lt;=E$47,_xll.MM_SIMULATE_MS(E$32,E$33,E$33*E$34),0)</f>
        <v>#NAME?</v>
      </c>
      <c r="F89" s="2" t="e">
        <f ca="1">IF(ROW(F89)-49&lt;=F$47,_xll.MM_SIMULATE_MS(F$32,F$33,F$33*F$34),0)</f>
        <v>#NAME?</v>
      </c>
      <c r="G89" s="2" t="e">
        <f ca="1">IF(ROW(G89)-49&lt;=G$47,_xll.MM_SIMULATE_MS(G$32,G$33,G$33*G$34),0)</f>
        <v>#NAME?</v>
      </c>
      <c r="H89" s="12" t="e">
        <f ca="1">IF(ROW(H89)-49&lt;=H$47,_xll.MM_SIMULATE_MS(H$32,H$33,H$33*H$34),0)</f>
        <v>#NAME?</v>
      </c>
    </row>
    <row r="90" spans="2:8" x14ac:dyDescent="0.2">
      <c r="B90" s="71" t="s">
        <v>202</v>
      </c>
      <c r="C90" s="62">
        <v>0</v>
      </c>
      <c r="D90" s="2" t="e">
        <f ca="1">IF(ROW(D90)-49&lt;=D$47,_xll.MM_SIMULATE_MS(D$32,D$33,D$33*D$34),0)</f>
        <v>#NAME?</v>
      </c>
      <c r="E90" s="2" t="e">
        <f ca="1">IF(ROW(E90)-49&lt;=E$47,_xll.MM_SIMULATE_MS(E$32,E$33,E$33*E$34),0)</f>
        <v>#NAME?</v>
      </c>
      <c r="F90" s="2" t="e">
        <f ca="1">IF(ROW(F90)-49&lt;=F$47,_xll.MM_SIMULATE_MS(F$32,F$33,F$33*F$34),0)</f>
        <v>#NAME?</v>
      </c>
      <c r="G90" s="2" t="e">
        <f ca="1">IF(ROW(G90)-49&lt;=G$47,_xll.MM_SIMULATE_MS(G$32,G$33,G$33*G$34),0)</f>
        <v>#NAME?</v>
      </c>
      <c r="H90" s="12" t="e">
        <f ca="1">IF(ROW(H90)-49&lt;=H$47,_xll.MM_SIMULATE_MS(H$32,H$33,H$33*H$34),0)</f>
        <v>#NAME?</v>
      </c>
    </row>
    <row r="91" spans="2:8" x14ac:dyDescent="0.2">
      <c r="B91" s="71" t="s">
        <v>203</v>
      </c>
      <c r="C91" s="62">
        <v>0</v>
      </c>
      <c r="D91" s="2" t="e">
        <f ca="1">IF(ROW(D91)-49&lt;=D$47,_xll.MM_SIMULATE_MS(D$32,D$33,D$33*D$34),0)</f>
        <v>#NAME?</v>
      </c>
      <c r="E91" s="2" t="e">
        <f ca="1">IF(ROW(E91)-49&lt;=E$47,_xll.MM_SIMULATE_MS(E$32,E$33,E$33*E$34),0)</f>
        <v>#NAME?</v>
      </c>
      <c r="F91" s="2" t="e">
        <f ca="1">IF(ROW(F91)-49&lt;=F$47,_xll.MM_SIMULATE_MS(F$32,F$33,F$33*F$34),0)</f>
        <v>#NAME?</v>
      </c>
      <c r="G91" s="2" t="e">
        <f ca="1">IF(ROW(G91)-49&lt;=G$47,_xll.MM_SIMULATE_MS(G$32,G$33,G$33*G$34),0)</f>
        <v>#NAME?</v>
      </c>
      <c r="H91" s="12" t="e">
        <f ca="1">IF(ROW(H91)-49&lt;=H$47,_xll.MM_SIMULATE_MS(H$32,H$33,H$33*H$34),0)</f>
        <v>#NAME?</v>
      </c>
    </row>
    <row r="92" spans="2:8" x14ac:dyDescent="0.2">
      <c r="B92" s="71" t="s">
        <v>204</v>
      </c>
      <c r="C92" s="62">
        <v>0</v>
      </c>
      <c r="D92" s="2" t="e">
        <f ca="1">IF(ROW(D92)-49&lt;=D$47,_xll.MM_SIMULATE_MS(D$32,D$33,D$33*D$34),0)</f>
        <v>#NAME?</v>
      </c>
      <c r="E92" s="2" t="e">
        <f ca="1">IF(ROW(E92)-49&lt;=E$47,_xll.MM_SIMULATE_MS(E$32,E$33,E$33*E$34),0)</f>
        <v>#NAME?</v>
      </c>
      <c r="F92" s="2" t="e">
        <f ca="1">IF(ROW(F92)-49&lt;=F$47,_xll.MM_SIMULATE_MS(F$32,F$33,F$33*F$34),0)</f>
        <v>#NAME?</v>
      </c>
      <c r="G92" s="2" t="e">
        <f ca="1">IF(ROW(G92)-49&lt;=G$47,_xll.MM_SIMULATE_MS(G$32,G$33,G$33*G$34),0)</f>
        <v>#NAME?</v>
      </c>
      <c r="H92" s="12" t="e">
        <f ca="1">IF(ROW(H92)-49&lt;=H$47,_xll.MM_SIMULATE_MS(H$32,H$33,H$33*H$34),0)</f>
        <v>#NAME?</v>
      </c>
    </row>
    <row r="93" spans="2:8" x14ac:dyDescent="0.2">
      <c r="B93" s="71" t="s">
        <v>205</v>
      </c>
      <c r="C93" s="62">
        <v>0</v>
      </c>
      <c r="D93" s="2" t="e">
        <f ca="1">IF(ROW(D93)-49&lt;=D$47,_xll.MM_SIMULATE_MS(D$32,D$33,D$33*D$34),0)</f>
        <v>#NAME?</v>
      </c>
      <c r="E93" s="2" t="e">
        <f ca="1">IF(ROW(E93)-49&lt;=E$47,_xll.MM_SIMULATE_MS(E$32,E$33,E$33*E$34),0)</f>
        <v>#NAME?</v>
      </c>
      <c r="F93" s="2" t="e">
        <f ca="1">IF(ROW(F93)-49&lt;=F$47,_xll.MM_SIMULATE_MS(F$32,F$33,F$33*F$34),0)</f>
        <v>#NAME?</v>
      </c>
      <c r="G93" s="2" t="e">
        <f ca="1">IF(ROW(G93)-49&lt;=G$47,_xll.MM_SIMULATE_MS(G$32,G$33,G$33*G$34),0)</f>
        <v>#NAME?</v>
      </c>
      <c r="H93" s="12" t="e">
        <f ca="1">IF(ROW(H93)-49&lt;=H$47,_xll.MM_SIMULATE_MS(H$32,H$33,H$33*H$34),0)</f>
        <v>#NAME?</v>
      </c>
    </row>
    <row r="94" spans="2:8" x14ac:dyDescent="0.2">
      <c r="B94" s="71" t="s">
        <v>206</v>
      </c>
      <c r="C94" s="62">
        <v>0</v>
      </c>
      <c r="D94" s="2" t="e">
        <f ca="1">IF(ROW(D94)-49&lt;=D$47,_xll.MM_SIMULATE_MS(D$32,D$33,D$33*D$34),0)</f>
        <v>#NAME?</v>
      </c>
      <c r="E94" s="2" t="e">
        <f ca="1">IF(ROW(E94)-49&lt;=E$47,_xll.MM_SIMULATE_MS(E$32,E$33,E$33*E$34),0)</f>
        <v>#NAME?</v>
      </c>
      <c r="F94" s="2" t="e">
        <f ca="1">IF(ROW(F94)-49&lt;=F$47,_xll.MM_SIMULATE_MS(F$32,F$33,F$33*F$34),0)</f>
        <v>#NAME?</v>
      </c>
      <c r="G94" s="2" t="e">
        <f ca="1">IF(ROW(G94)-49&lt;=G$47,_xll.MM_SIMULATE_MS(G$32,G$33,G$33*G$34),0)</f>
        <v>#NAME?</v>
      </c>
      <c r="H94" s="12" t="e">
        <f ca="1">IF(ROW(H94)-49&lt;=H$47,_xll.MM_SIMULATE_MS(H$32,H$33,H$33*H$34),0)</f>
        <v>#NAME?</v>
      </c>
    </row>
    <row r="95" spans="2:8" x14ac:dyDescent="0.2">
      <c r="B95" s="71" t="s">
        <v>207</v>
      </c>
      <c r="C95" s="62">
        <v>0</v>
      </c>
      <c r="D95" s="2" t="e">
        <f ca="1">IF(ROW(D95)-49&lt;=D$47,_xll.MM_SIMULATE_MS(D$32,D$33,D$33*D$34),0)</f>
        <v>#NAME?</v>
      </c>
      <c r="E95" s="2" t="e">
        <f ca="1">IF(ROW(E95)-49&lt;=E$47,_xll.MM_SIMULATE_MS(E$32,E$33,E$33*E$34),0)</f>
        <v>#NAME?</v>
      </c>
      <c r="F95" s="2" t="e">
        <f ca="1">IF(ROW(F95)-49&lt;=F$47,_xll.MM_SIMULATE_MS(F$32,F$33,F$33*F$34),0)</f>
        <v>#NAME?</v>
      </c>
      <c r="G95" s="2" t="e">
        <f ca="1">IF(ROW(G95)-49&lt;=G$47,_xll.MM_SIMULATE_MS(G$32,G$33,G$33*G$34),0)</f>
        <v>#NAME?</v>
      </c>
      <c r="H95" s="12" t="e">
        <f ca="1">IF(ROW(H95)-49&lt;=H$47,_xll.MM_SIMULATE_MS(H$32,H$33,H$33*H$34),0)</f>
        <v>#NAME?</v>
      </c>
    </row>
    <row r="96" spans="2:8" x14ac:dyDescent="0.2">
      <c r="B96" s="71" t="s">
        <v>208</v>
      </c>
      <c r="C96" s="62">
        <v>0</v>
      </c>
      <c r="D96" s="2" t="e">
        <f ca="1">IF(ROW(D96)-49&lt;=D$47,_xll.MM_SIMULATE_MS(D$32,D$33,D$33*D$34),0)</f>
        <v>#NAME?</v>
      </c>
      <c r="E96" s="2" t="e">
        <f ca="1">IF(ROW(E96)-49&lt;=E$47,_xll.MM_SIMULATE_MS(E$32,E$33,E$33*E$34),0)</f>
        <v>#NAME?</v>
      </c>
      <c r="F96" s="2" t="e">
        <f ca="1">IF(ROW(F96)-49&lt;=F$47,_xll.MM_SIMULATE_MS(F$32,F$33,F$33*F$34),0)</f>
        <v>#NAME?</v>
      </c>
      <c r="G96" s="2" t="e">
        <f ca="1">IF(ROW(G96)-49&lt;=G$47,_xll.MM_SIMULATE_MS(G$32,G$33,G$33*G$34),0)</f>
        <v>#NAME?</v>
      </c>
      <c r="H96" s="12" t="e">
        <f ca="1">IF(ROW(H96)-49&lt;=H$47,_xll.MM_SIMULATE_MS(H$32,H$33,H$33*H$34),0)</f>
        <v>#NAME?</v>
      </c>
    </row>
    <row r="97" spans="2:8" x14ac:dyDescent="0.2">
      <c r="B97" s="71" t="s">
        <v>209</v>
      </c>
      <c r="C97" s="62">
        <v>0</v>
      </c>
      <c r="D97" s="2" t="e">
        <f ca="1">IF(ROW(D97)-49&lt;=D$47,_xll.MM_SIMULATE_MS(D$32,D$33,D$33*D$34),0)</f>
        <v>#NAME?</v>
      </c>
      <c r="E97" s="2" t="e">
        <f ca="1">IF(ROW(E97)-49&lt;=E$47,_xll.MM_SIMULATE_MS(E$32,E$33,E$33*E$34),0)</f>
        <v>#NAME?</v>
      </c>
      <c r="F97" s="2" t="e">
        <f ca="1">IF(ROW(F97)-49&lt;=F$47,_xll.MM_SIMULATE_MS(F$32,F$33,F$33*F$34),0)</f>
        <v>#NAME?</v>
      </c>
      <c r="G97" s="2" t="e">
        <f ca="1">IF(ROW(G97)-49&lt;=G$47,_xll.MM_SIMULATE_MS(G$32,G$33,G$33*G$34),0)</f>
        <v>#NAME?</v>
      </c>
      <c r="H97" s="12" t="e">
        <f ca="1">IF(ROW(H97)-49&lt;=H$47,_xll.MM_SIMULATE_MS(H$32,H$33,H$33*H$34),0)</f>
        <v>#NAME?</v>
      </c>
    </row>
    <row r="98" spans="2:8" x14ac:dyDescent="0.2">
      <c r="B98" s="71" t="s">
        <v>210</v>
      </c>
      <c r="C98" s="62">
        <v>0</v>
      </c>
      <c r="D98" s="2" t="e">
        <f ca="1">IF(ROW(D98)-49&lt;=D$47,_xll.MM_SIMULATE_MS(D$32,D$33,D$33*D$34),0)</f>
        <v>#NAME?</v>
      </c>
      <c r="E98" s="2" t="e">
        <f ca="1">IF(ROW(E98)-49&lt;=E$47,_xll.MM_SIMULATE_MS(E$32,E$33,E$33*E$34),0)</f>
        <v>#NAME?</v>
      </c>
      <c r="F98" s="2" t="e">
        <f ca="1">IF(ROW(F98)-49&lt;=F$47,_xll.MM_SIMULATE_MS(F$32,F$33,F$33*F$34),0)</f>
        <v>#NAME?</v>
      </c>
      <c r="G98" s="2" t="e">
        <f ca="1">IF(ROW(G98)-49&lt;=G$47,_xll.MM_SIMULATE_MS(G$32,G$33,G$33*G$34),0)</f>
        <v>#NAME?</v>
      </c>
      <c r="H98" s="12" t="e">
        <f ca="1">IF(ROW(H98)-49&lt;=H$47,_xll.MM_SIMULATE_MS(H$32,H$33,H$33*H$34),0)</f>
        <v>#NAME?</v>
      </c>
    </row>
    <row r="99" spans="2:8" x14ac:dyDescent="0.2">
      <c r="B99" s="71" t="s">
        <v>211</v>
      </c>
      <c r="C99" s="62">
        <v>0</v>
      </c>
      <c r="D99" s="2" t="e">
        <f ca="1">IF(ROW(D99)-49&lt;=D$47,_xll.MM_SIMULATE_MS(D$32,D$33,D$33*D$34),0)</f>
        <v>#NAME?</v>
      </c>
      <c r="E99" s="2" t="e">
        <f ca="1">IF(ROW(E99)-49&lt;=E$47,_xll.MM_SIMULATE_MS(E$32,E$33,E$33*E$34),0)</f>
        <v>#NAME?</v>
      </c>
      <c r="F99" s="2" t="e">
        <f ca="1">IF(ROW(F99)-49&lt;=F$47,_xll.MM_SIMULATE_MS(F$32,F$33,F$33*F$34),0)</f>
        <v>#NAME?</v>
      </c>
      <c r="G99" s="2" t="e">
        <f ca="1">IF(ROW(G99)-49&lt;=G$47,_xll.MM_SIMULATE_MS(G$32,G$33,G$33*G$34),0)</f>
        <v>#NAME?</v>
      </c>
      <c r="H99" s="12" t="e">
        <f ca="1">IF(ROW(H99)-49&lt;=H$47,_xll.MM_SIMULATE_MS(H$32,H$33,H$33*H$34),0)</f>
        <v>#NAME?</v>
      </c>
    </row>
    <row r="100" spans="2:8" x14ac:dyDescent="0.2">
      <c r="B100" s="71" t="s">
        <v>212</v>
      </c>
      <c r="C100" s="62">
        <v>0</v>
      </c>
      <c r="D100" s="2" t="e">
        <f ca="1">IF(ROW(D100)-49&lt;=D$47,_xll.MM_SIMULATE_MS(D$32,D$33,D$33*D$34),0)</f>
        <v>#NAME?</v>
      </c>
      <c r="E100" s="2" t="e">
        <f ca="1">IF(ROW(E100)-49&lt;=E$47,_xll.MM_SIMULATE_MS(E$32,E$33,E$33*E$34),0)</f>
        <v>#NAME?</v>
      </c>
      <c r="F100" s="2" t="e">
        <f ca="1">IF(ROW(F100)-49&lt;=F$47,_xll.MM_SIMULATE_MS(F$32,F$33,F$33*F$34),0)</f>
        <v>#NAME?</v>
      </c>
      <c r="G100" s="2" t="e">
        <f ca="1">IF(ROW(G100)-49&lt;=G$47,_xll.MM_SIMULATE_MS(G$32,G$33,G$33*G$34),0)</f>
        <v>#NAME?</v>
      </c>
      <c r="H100" s="12" t="e">
        <f ca="1">IF(ROW(H100)-49&lt;=H$47,_xll.MM_SIMULATE_MS(H$32,H$33,H$33*H$34),0)</f>
        <v>#NAME?</v>
      </c>
    </row>
    <row r="101" spans="2:8" x14ac:dyDescent="0.2">
      <c r="B101" s="71" t="s">
        <v>213</v>
      </c>
      <c r="C101" s="62">
        <v>0</v>
      </c>
      <c r="D101" s="2" t="e">
        <f ca="1">IF(ROW(D101)-49&lt;=D$47,_xll.MM_SIMULATE_MS(D$32,D$33,D$33*D$34),0)</f>
        <v>#NAME?</v>
      </c>
      <c r="E101" s="2" t="e">
        <f ca="1">IF(ROW(E101)-49&lt;=E$47,_xll.MM_SIMULATE_MS(E$32,E$33,E$33*E$34),0)</f>
        <v>#NAME?</v>
      </c>
      <c r="F101" s="2" t="e">
        <f ca="1">IF(ROW(F101)-49&lt;=F$47,_xll.MM_SIMULATE_MS(F$32,F$33,F$33*F$34),0)</f>
        <v>#NAME?</v>
      </c>
      <c r="G101" s="2" t="e">
        <f ca="1">IF(ROW(G101)-49&lt;=G$47,_xll.MM_SIMULATE_MS(G$32,G$33,G$33*G$34),0)</f>
        <v>#NAME?</v>
      </c>
      <c r="H101" s="12" t="e">
        <f ca="1">IF(ROW(H101)-49&lt;=H$47,_xll.MM_SIMULATE_MS(H$32,H$33,H$33*H$34),0)</f>
        <v>#NAME?</v>
      </c>
    </row>
    <row r="102" spans="2:8" x14ac:dyDescent="0.2">
      <c r="B102" s="71" t="s">
        <v>214</v>
      </c>
      <c r="C102" s="62">
        <v>0</v>
      </c>
      <c r="D102" s="2" t="e">
        <f ca="1">IF(ROW(D102)-49&lt;=D$47,_xll.MM_SIMULATE_MS(D$32,D$33,D$33*D$34),0)</f>
        <v>#NAME?</v>
      </c>
      <c r="E102" s="2" t="e">
        <f ca="1">IF(ROW(E102)-49&lt;=E$47,_xll.MM_SIMULATE_MS(E$32,E$33,E$33*E$34),0)</f>
        <v>#NAME?</v>
      </c>
      <c r="F102" s="2" t="e">
        <f ca="1">IF(ROW(F102)-49&lt;=F$47,_xll.MM_SIMULATE_MS(F$32,F$33,F$33*F$34),0)</f>
        <v>#NAME?</v>
      </c>
      <c r="G102" s="2" t="e">
        <f ca="1">IF(ROW(G102)-49&lt;=G$47,_xll.MM_SIMULATE_MS(G$32,G$33,G$33*G$34),0)</f>
        <v>#NAME?</v>
      </c>
      <c r="H102" s="12" t="e">
        <f ca="1">IF(ROW(H102)-49&lt;=H$47,_xll.MM_SIMULATE_MS(H$32,H$33,H$33*H$34),0)</f>
        <v>#NAME?</v>
      </c>
    </row>
    <row r="103" spans="2:8" x14ac:dyDescent="0.2">
      <c r="B103" s="71" t="s">
        <v>215</v>
      </c>
      <c r="C103" s="62">
        <v>0</v>
      </c>
      <c r="D103" s="2" t="e">
        <f ca="1">IF(ROW(D103)-49&lt;=D$47,_xll.MM_SIMULATE_MS(D$32,D$33,D$33*D$34),0)</f>
        <v>#NAME?</v>
      </c>
      <c r="E103" s="2" t="e">
        <f ca="1">IF(ROW(E103)-49&lt;=E$47,_xll.MM_SIMULATE_MS(E$32,E$33,E$33*E$34),0)</f>
        <v>#NAME?</v>
      </c>
      <c r="F103" s="2" t="e">
        <f ca="1">IF(ROW(F103)-49&lt;=F$47,_xll.MM_SIMULATE_MS(F$32,F$33,F$33*F$34),0)</f>
        <v>#NAME?</v>
      </c>
      <c r="G103" s="2" t="e">
        <f ca="1">IF(ROW(G103)-49&lt;=G$47,_xll.MM_SIMULATE_MS(G$32,G$33,G$33*G$34),0)</f>
        <v>#NAME?</v>
      </c>
      <c r="H103" s="12" t="e">
        <f ca="1">IF(ROW(H103)-49&lt;=H$47,_xll.MM_SIMULATE_MS(H$32,H$33,H$33*H$34),0)</f>
        <v>#NAME?</v>
      </c>
    </row>
    <row r="104" spans="2:8" x14ac:dyDescent="0.2">
      <c r="B104" s="71" t="s">
        <v>216</v>
      </c>
      <c r="C104" s="62">
        <v>0</v>
      </c>
      <c r="D104" s="2" t="e">
        <f ca="1">IF(ROW(D104)-49&lt;=D$47,_xll.MM_SIMULATE_MS(D$32,D$33,D$33*D$34),0)</f>
        <v>#NAME?</v>
      </c>
      <c r="E104" s="2" t="e">
        <f ca="1">IF(ROW(E104)-49&lt;=E$47,_xll.MM_SIMULATE_MS(E$32,E$33,E$33*E$34),0)</f>
        <v>#NAME?</v>
      </c>
      <c r="F104" s="2" t="e">
        <f ca="1">IF(ROW(F104)-49&lt;=F$47,_xll.MM_SIMULATE_MS(F$32,F$33,F$33*F$34),0)</f>
        <v>#NAME?</v>
      </c>
      <c r="G104" s="2" t="e">
        <f ca="1">IF(ROW(G104)-49&lt;=G$47,_xll.MM_SIMULATE_MS(G$32,G$33,G$33*G$34),0)</f>
        <v>#NAME?</v>
      </c>
      <c r="H104" s="12" t="e">
        <f ca="1">IF(ROW(H104)-49&lt;=H$47,_xll.MM_SIMULATE_MS(H$32,H$33,H$33*H$34),0)</f>
        <v>#NAME?</v>
      </c>
    </row>
    <row r="105" spans="2:8" x14ac:dyDescent="0.2">
      <c r="B105" s="71" t="s">
        <v>217</v>
      </c>
      <c r="C105" s="62">
        <v>0</v>
      </c>
      <c r="D105" s="2" t="e">
        <f ca="1">IF(ROW(D105)-49&lt;=D$47,_xll.MM_SIMULATE_MS(D$32,D$33,D$33*D$34),0)</f>
        <v>#NAME?</v>
      </c>
      <c r="E105" s="2" t="e">
        <f ca="1">IF(ROW(E105)-49&lt;=E$47,_xll.MM_SIMULATE_MS(E$32,E$33,E$33*E$34),0)</f>
        <v>#NAME?</v>
      </c>
      <c r="F105" s="2" t="e">
        <f ca="1">IF(ROW(F105)-49&lt;=F$47,_xll.MM_SIMULATE_MS(F$32,F$33,F$33*F$34),0)</f>
        <v>#NAME?</v>
      </c>
      <c r="G105" s="2" t="e">
        <f ca="1">IF(ROW(G105)-49&lt;=G$47,_xll.MM_SIMULATE_MS(G$32,G$33,G$33*G$34),0)</f>
        <v>#NAME?</v>
      </c>
      <c r="H105" s="12" t="e">
        <f ca="1">IF(ROW(H105)-49&lt;=H$47,_xll.MM_SIMULATE_MS(H$32,H$33,H$33*H$34),0)</f>
        <v>#NAME?</v>
      </c>
    </row>
    <row r="106" spans="2:8" x14ac:dyDescent="0.2">
      <c r="B106" s="71" t="s">
        <v>218</v>
      </c>
      <c r="C106" s="62">
        <v>0</v>
      </c>
      <c r="D106" s="2" t="e">
        <f ca="1">IF(ROW(D106)-49&lt;=D$47,_xll.MM_SIMULATE_MS(D$32,D$33,D$33*D$34),0)</f>
        <v>#NAME?</v>
      </c>
      <c r="E106" s="2" t="e">
        <f ca="1">IF(ROW(E106)-49&lt;=E$47,_xll.MM_SIMULATE_MS(E$32,E$33,E$33*E$34),0)</f>
        <v>#NAME?</v>
      </c>
      <c r="F106" s="2" t="e">
        <f ca="1">IF(ROW(F106)-49&lt;=F$47,_xll.MM_SIMULATE_MS(F$32,F$33,F$33*F$34),0)</f>
        <v>#NAME?</v>
      </c>
      <c r="G106" s="2" t="e">
        <f ca="1">IF(ROW(G106)-49&lt;=G$47,_xll.MM_SIMULATE_MS(G$32,G$33,G$33*G$34),0)</f>
        <v>#NAME?</v>
      </c>
      <c r="H106" s="12" t="e">
        <f ca="1">IF(ROW(H106)-49&lt;=H$47,_xll.MM_SIMULATE_MS(H$32,H$33,H$33*H$34),0)</f>
        <v>#NAME?</v>
      </c>
    </row>
    <row r="107" spans="2:8" x14ac:dyDescent="0.2">
      <c r="B107" s="71" t="s">
        <v>219</v>
      </c>
      <c r="C107" s="62">
        <v>0</v>
      </c>
      <c r="D107" s="2" t="e">
        <f ca="1">IF(ROW(D107)-49&lt;=D$47,_xll.MM_SIMULATE_MS(D$32,D$33,D$33*D$34),0)</f>
        <v>#NAME?</v>
      </c>
      <c r="E107" s="2" t="e">
        <f ca="1">IF(ROW(E107)-49&lt;=E$47,_xll.MM_SIMULATE_MS(E$32,E$33,E$33*E$34),0)</f>
        <v>#NAME?</v>
      </c>
      <c r="F107" s="2" t="e">
        <f ca="1">IF(ROW(F107)-49&lt;=F$47,_xll.MM_SIMULATE_MS(F$32,F$33,F$33*F$34),0)</f>
        <v>#NAME?</v>
      </c>
      <c r="G107" s="2" t="e">
        <f ca="1">IF(ROW(G107)-49&lt;=G$47,_xll.MM_SIMULATE_MS(G$32,G$33,G$33*G$34),0)</f>
        <v>#NAME?</v>
      </c>
      <c r="H107" s="12" t="e">
        <f ca="1">IF(ROW(H107)-49&lt;=H$47,_xll.MM_SIMULATE_MS(H$32,H$33,H$33*H$34),0)</f>
        <v>#NAME?</v>
      </c>
    </row>
    <row r="108" spans="2:8" x14ac:dyDescent="0.2">
      <c r="B108" s="71" t="s">
        <v>220</v>
      </c>
      <c r="C108" s="62">
        <v>0</v>
      </c>
      <c r="D108" s="2" t="e">
        <f ca="1">IF(ROW(D108)-49&lt;=D$47,_xll.MM_SIMULATE_MS(D$32,D$33,D$33*D$34),0)</f>
        <v>#NAME?</v>
      </c>
      <c r="E108" s="2" t="e">
        <f ca="1">IF(ROW(E108)-49&lt;=E$47,_xll.MM_SIMULATE_MS(E$32,E$33,E$33*E$34),0)</f>
        <v>#NAME?</v>
      </c>
      <c r="F108" s="2" t="e">
        <f ca="1">IF(ROW(F108)-49&lt;=F$47,_xll.MM_SIMULATE_MS(F$32,F$33,F$33*F$34),0)</f>
        <v>#NAME?</v>
      </c>
      <c r="G108" s="2" t="e">
        <f ca="1">IF(ROW(G108)-49&lt;=G$47,_xll.MM_SIMULATE_MS(G$32,G$33,G$33*G$34),0)</f>
        <v>#NAME?</v>
      </c>
      <c r="H108" s="12" t="e">
        <f ca="1">IF(ROW(H108)-49&lt;=H$47,_xll.MM_SIMULATE_MS(H$32,H$33,H$33*H$34),0)</f>
        <v>#NAME?</v>
      </c>
    </row>
    <row r="109" spans="2:8" x14ac:dyDescent="0.2">
      <c r="B109" s="71" t="s">
        <v>221</v>
      </c>
      <c r="C109" s="62">
        <v>0</v>
      </c>
      <c r="D109" s="2" t="e">
        <f ca="1">IF(ROW(D109)-49&lt;=D$47,_xll.MM_SIMULATE_MS(D$32,D$33,D$33*D$34),0)</f>
        <v>#NAME?</v>
      </c>
      <c r="E109" s="2" t="e">
        <f ca="1">IF(ROW(E109)-49&lt;=E$47,_xll.MM_SIMULATE_MS(E$32,E$33,E$33*E$34),0)</f>
        <v>#NAME?</v>
      </c>
      <c r="F109" s="2" t="e">
        <f ca="1">IF(ROW(F109)-49&lt;=F$47,_xll.MM_SIMULATE_MS(F$32,F$33,F$33*F$34),0)</f>
        <v>#NAME?</v>
      </c>
      <c r="G109" s="2" t="e">
        <f ca="1">IF(ROW(G109)-49&lt;=G$47,_xll.MM_SIMULATE_MS(G$32,G$33,G$33*G$34),0)</f>
        <v>#NAME?</v>
      </c>
      <c r="H109" s="12" t="e">
        <f ca="1">IF(ROW(H109)-49&lt;=H$47,_xll.MM_SIMULATE_MS(H$32,H$33,H$33*H$34),0)</f>
        <v>#NAME?</v>
      </c>
    </row>
    <row r="110" spans="2:8" x14ac:dyDescent="0.2">
      <c r="B110" s="71" t="s">
        <v>222</v>
      </c>
      <c r="C110" s="62">
        <v>0</v>
      </c>
      <c r="D110" s="2" t="e">
        <f ca="1">IF(ROW(D110)-49&lt;=D$47,_xll.MM_SIMULATE_MS(D$32,D$33,D$33*D$34),0)</f>
        <v>#NAME?</v>
      </c>
      <c r="E110" s="2" t="e">
        <f ca="1">IF(ROW(E110)-49&lt;=E$47,_xll.MM_SIMULATE_MS(E$32,E$33,E$33*E$34),0)</f>
        <v>#NAME?</v>
      </c>
      <c r="F110" s="2" t="e">
        <f ca="1">IF(ROW(F110)-49&lt;=F$47,_xll.MM_SIMULATE_MS(F$32,F$33,F$33*F$34),0)</f>
        <v>#NAME?</v>
      </c>
      <c r="G110" s="2" t="e">
        <f ca="1">IF(ROW(G110)-49&lt;=G$47,_xll.MM_SIMULATE_MS(G$32,G$33,G$33*G$34),0)</f>
        <v>#NAME?</v>
      </c>
      <c r="H110" s="12" t="e">
        <f ca="1">IF(ROW(H110)-49&lt;=H$47,_xll.MM_SIMULATE_MS(H$32,H$33,H$33*H$34),0)</f>
        <v>#NAME?</v>
      </c>
    </row>
    <row r="111" spans="2:8" x14ac:dyDescent="0.2">
      <c r="B111" s="71" t="s">
        <v>223</v>
      </c>
      <c r="C111" s="62">
        <v>0</v>
      </c>
      <c r="D111" s="2" t="e">
        <f ca="1">IF(ROW(D111)-49&lt;=D$47,_xll.MM_SIMULATE_MS(D$32,D$33,D$33*D$34),0)</f>
        <v>#NAME?</v>
      </c>
      <c r="E111" s="2" t="e">
        <f ca="1">IF(ROW(E111)-49&lt;=E$47,_xll.MM_SIMULATE_MS(E$32,E$33,E$33*E$34),0)</f>
        <v>#NAME?</v>
      </c>
      <c r="F111" s="2" t="e">
        <f ca="1">IF(ROW(F111)-49&lt;=F$47,_xll.MM_SIMULATE_MS(F$32,F$33,F$33*F$34),0)</f>
        <v>#NAME?</v>
      </c>
      <c r="G111" s="2" t="e">
        <f ca="1">IF(ROW(G111)-49&lt;=G$47,_xll.MM_SIMULATE_MS(G$32,G$33,G$33*G$34),0)</f>
        <v>#NAME?</v>
      </c>
      <c r="H111" s="12" t="e">
        <f ca="1">IF(ROW(H111)-49&lt;=H$47,_xll.MM_SIMULATE_MS(H$32,H$33,H$33*H$34),0)</f>
        <v>#NAME?</v>
      </c>
    </row>
    <row r="112" spans="2:8" x14ac:dyDescent="0.2">
      <c r="B112" s="71" t="s">
        <v>224</v>
      </c>
      <c r="C112" s="62">
        <v>0</v>
      </c>
      <c r="D112" s="2" t="e">
        <f ca="1">IF(ROW(D112)-49&lt;=D$47,_xll.MM_SIMULATE_MS(D$32,D$33,D$33*D$34),0)</f>
        <v>#NAME?</v>
      </c>
      <c r="E112" s="2" t="e">
        <f ca="1">IF(ROW(E112)-49&lt;=E$47,_xll.MM_SIMULATE_MS(E$32,E$33,E$33*E$34),0)</f>
        <v>#NAME?</v>
      </c>
      <c r="F112" s="2" t="e">
        <f ca="1">IF(ROW(F112)-49&lt;=F$47,_xll.MM_SIMULATE_MS(F$32,F$33,F$33*F$34),0)</f>
        <v>#NAME?</v>
      </c>
      <c r="G112" s="2" t="e">
        <f ca="1">IF(ROW(G112)-49&lt;=G$47,_xll.MM_SIMULATE_MS(G$32,G$33,G$33*G$34),0)</f>
        <v>#NAME?</v>
      </c>
      <c r="H112" s="12" t="e">
        <f ca="1">IF(ROW(H112)-49&lt;=H$47,_xll.MM_SIMULATE_MS(H$32,H$33,H$33*H$34),0)</f>
        <v>#NAME?</v>
      </c>
    </row>
    <row r="113" spans="2:8" x14ac:dyDescent="0.2">
      <c r="B113" s="71" t="s">
        <v>225</v>
      </c>
      <c r="C113" s="62">
        <v>0</v>
      </c>
      <c r="D113" s="2" t="e">
        <f ca="1">IF(ROW(D113)-49&lt;=D$47,_xll.MM_SIMULATE_MS(D$32,D$33,D$33*D$34),0)</f>
        <v>#NAME?</v>
      </c>
      <c r="E113" s="2" t="e">
        <f ca="1">IF(ROW(E113)-49&lt;=E$47,_xll.MM_SIMULATE_MS(E$32,E$33,E$33*E$34),0)</f>
        <v>#NAME?</v>
      </c>
      <c r="F113" s="2" t="e">
        <f ca="1">IF(ROW(F113)-49&lt;=F$47,_xll.MM_SIMULATE_MS(F$32,F$33,F$33*F$34),0)</f>
        <v>#NAME?</v>
      </c>
      <c r="G113" s="2" t="e">
        <f ca="1">IF(ROW(G113)-49&lt;=G$47,_xll.MM_SIMULATE_MS(G$32,G$33,G$33*G$34),0)</f>
        <v>#NAME?</v>
      </c>
      <c r="H113" s="12" t="e">
        <f ca="1">IF(ROW(H113)-49&lt;=H$47,_xll.MM_SIMULATE_MS(H$32,H$33,H$33*H$34),0)</f>
        <v>#NAME?</v>
      </c>
    </row>
    <row r="114" spans="2:8" x14ac:dyDescent="0.2">
      <c r="B114" s="71" t="s">
        <v>226</v>
      </c>
      <c r="C114" s="62">
        <v>0</v>
      </c>
      <c r="D114" s="2" t="e">
        <f ca="1">IF(ROW(D114)-49&lt;=D$47,_xll.MM_SIMULATE_MS(D$32,D$33,D$33*D$34),0)</f>
        <v>#NAME?</v>
      </c>
      <c r="E114" s="2" t="e">
        <f ca="1">IF(ROW(E114)-49&lt;=E$47,_xll.MM_SIMULATE_MS(E$32,E$33,E$33*E$34),0)</f>
        <v>#NAME?</v>
      </c>
      <c r="F114" s="2" t="e">
        <f ca="1">IF(ROW(F114)-49&lt;=F$47,_xll.MM_SIMULATE_MS(F$32,F$33,F$33*F$34),0)</f>
        <v>#NAME?</v>
      </c>
      <c r="G114" s="2" t="e">
        <f ca="1">IF(ROW(G114)-49&lt;=G$47,_xll.MM_SIMULATE_MS(G$32,G$33,G$33*G$34),0)</f>
        <v>#NAME?</v>
      </c>
      <c r="H114" s="12" t="e">
        <f ca="1">IF(ROW(H114)-49&lt;=H$47,_xll.MM_SIMULATE_MS(H$32,H$33,H$33*H$34),0)</f>
        <v>#NAME?</v>
      </c>
    </row>
    <row r="115" spans="2:8" x14ac:dyDescent="0.2">
      <c r="B115" s="71" t="s">
        <v>227</v>
      </c>
      <c r="C115" s="62">
        <v>0</v>
      </c>
      <c r="D115" s="2" t="e">
        <f ca="1">IF(ROW(D115)-49&lt;=D$47,_xll.MM_SIMULATE_MS(D$32,D$33,D$33*D$34),0)</f>
        <v>#NAME?</v>
      </c>
      <c r="E115" s="2" t="e">
        <f ca="1">IF(ROW(E115)-49&lt;=E$47,_xll.MM_SIMULATE_MS(E$32,E$33,E$33*E$34),0)</f>
        <v>#NAME?</v>
      </c>
      <c r="F115" s="2" t="e">
        <f ca="1">IF(ROW(F115)-49&lt;=F$47,_xll.MM_SIMULATE_MS(F$32,F$33,F$33*F$34),0)</f>
        <v>#NAME?</v>
      </c>
      <c r="G115" s="2" t="e">
        <f ca="1">IF(ROW(G115)-49&lt;=G$47,_xll.MM_SIMULATE_MS(G$32,G$33,G$33*G$34),0)</f>
        <v>#NAME?</v>
      </c>
      <c r="H115" s="12" t="e">
        <f ca="1">IF(ROW(H115)-49&lt;=H$47,_xll.MM_SIMULATE_MS(H$32,H$33,H$33*H$34),0)</f>
        <v>#NAME?</v>
      </c>
    </row>
    <row r="116" spans="2:8" x14ac:dyDescent="0.2">
      <c r="B116" s="71" t="s">
        <v>228</v>
      </c>
      <c r="C116" s="62">
        <v>0</v>
      </c>
      <c r="D116" s="2" t="e">
        <f ca="1">IF(ROW(D116)-49&lt;=D$47,_xll.MM_SIMULATE_MS(D$32,D$33,D$33*D$34),0)</f>
        <v>#NAME?</v>
      </c>
      <c r="E116" s="2" t="e">
        <f ca="1">IF(ROW(E116)-49&lt;=E$47,_xll.MM_SIMULATE_MS(E$32,E$33,E$33*E$34),0)</f>
        <v>#NAME?</v>
      </c>
      <c r="F116" s="2" t="e">
        <f ca="1">IF(ROW(F116)-49&lt;=F$47,_xll.MM_SIMULATE_MS(F$32,F$33,F$33*F$34),0)</f>
        <v>#NAME?</v>
      </c>
      <c r="G116" s="2" t="e">
        <f ca="1">IF(ROW(G116)-49&lt;=G$47,_xll.MM_SIMULATE_MS(G$32,G$33,G$33*G$34),0)</f>
        <v>#NAME?</v>
      </c>
      <c r="H116" s="12" t="e">
        <f ca="1">IF(ROW(H116)-49&lt;=H$47,_xll.MM_SIMULATE_MS(H$32,H$33,H$33*H$34),0)</f>
        <v>#NAME?</v>
      </c>
    </row>
    <row r="117" spans="2:8" x14ac:dyDescent="0.2">
      <c r="B117" s="71" t="s">
        <v>229</v>
      </c>
      <c r="C117" s="62">
        <v>0</v>
      </c>
      <c r="D117" s="2" t="e">
        <f ca="1">IF(ROW(D117)-49&lt;=D$47,_xll.MM_SIMULATE_MS(D$32,D$33,D$33*D$34),0)</f>
        <v>#NAME?</v>
      </c>
      <c r="E117" s="2" t="e">
        <f ca="1">IF(ROW(E117)-49&lt;=E$47,_xll.MM_SIMULATE_MS(E$32,E$33,E$33*E$34),0)</f>
        <v>#NAME?</v>
      </c>
      <c r="F117" s="2" t="e">
        <f ca="1">IF(ROW(F117)-49&lt;=F$47,_xll.MM_SIMULATE_MS(F$32,F$33,F$33*F$34),0)</f>
        <v>#NAME?</v>
      </c>
      <c r="G117" s="2" t="e">
        <f ca="1">IF(ROW(G117)-49&lt;=G$47,_xll.MM_SIMULATE_MS(G$32,G$33,G$33*G$34),0)</f>
        <v>#NAME?</v>
      </c>
      <c r="H117" s="12" t="e">
        <f ca="1">IF(ROW(H117)-49&lt;=H$47,_xll.MM_SIMULATE_MS(H$32,H$33,H$33*H$34),0)</f>
        <v>#NAME?</v>
      </c>
    </row>
    <row r="118" spans="2:8" x14ac:dyDescent="0.2">
      <c r="B118" s="71" t="s">
        <v>230</v>
      </c>
      <c r="C118" s="62">
        <v>0</v>
      </c>
      <c r="D118" s="2" t="e">
        <f ca="1">IF(ROW(D118)-49&lt;=D$47,_xll.MM_SIMULATE_MS(D$32,D$33,D$33*D$34),0)</f>
        <v>#NAME?</v>
      </c>
      <c r="E118" s="2" t="e">
        <f ca="1">IF(ROW(E118)-49&lt;=E$47,_xll.MM_SIMULATE_MS(E$32,E$33,E$33*E$34),0)</f>
        <v>#NAME?</v>
      </c>
      <c r="F118" s="2" t="e">
        <f ca="1">IF(ROW(F118)-49&lt;=F$47,_xll.MM_SIMULATE_MS(F$32,F$33,F$33*F$34),0)</f>
        <v>#NAME?</v>
      </c>
      <c r="G118" s="2" t="e">
        <f ca="1">IF(ROW(G118)-49&lt;=G$47,_xll.MM_SIMULATE_MS(G$32,G$33,G$33*G$34),0)</f>
        <v>#NAME?</v>
      </c>
      <c r="H118" s="12" t="e">
        <f ca="1">IF(ROW(H118)-49&lt;=H$47,_xll.MM_SIMULATE_MS(H$32,H$33,H$33*H$34),0)</f>
        <v>#NAME?</v>
      </c>
    </row>
    <row r="119" spans="2:8" x14ac:dyDescent="0.2">
      <c r="B119" s="71" t="s">
        <v>231</v>
      </c>
      <c r="C119" s="62">
        <v>0</v>
      </c>
      <c r="D119" s="2" t="e">
        <f ca="1">IF(ROW(D119)-49&lt;=D$47,_xll.MM_SIMULATE_MS(D$32,D$33,D$33*D$34),0)</f>
        <v>#NAME?</v>
      </c>
      <c r="E119" s="2" t="e">
        <f ca="1">IF(ROW(E119)-49&lt;=E$47,_xll.MM_SIMULATE_MS(E$32,E$33,E$33*E$34),0)</f>
        <v>#NAME?</v>
      </c>
      <c r="F119" s="2" t="e">
        <f ca="1">IF(ROW(F119)-49&lt;=F$47,_xll.MM_SIMULATE_MS(F$32,F$33,F$33*F$34),0)</f>
        <v>#NAME?</v>
      </c>
      <c r="G119" s="2" t="e">
        <f ca="1">IF(ROW(G119)-49&lt;=G$47,_xll.MM_SIMULATE_MS(G$32,G$33,G$33*G$34),0)</f>
        <v>#NAME?</v>
      </c>
      <c r="H119" s="12" t="e">
        <f ca="1">IF(ROW(H119)-49&lt;=H$47,_xll.MM_SIMULATE_MS(H$32,H$33,H$33*H$34),0)</f>
        <v>#NAME?</v>
      </c>
    </row>
    <row r="120" spans="2:8" x14ac:dyDescent="0.2">
      <c r="B120" s="71" t="s">
        <v>232</v>
      </c>
      <c r="C120" s="62">
        <v>0</v>
      </c>
      <c r="D120" s="2" t="e">
        <f ca="1">IF(ROW(D120)-49&lt;=D$47,_xll.MM_SIMULATE_MS(D$32,D$33,D$33*D$34),0)</f>
        <v>#NAME?</v>
      </c>
      <c r="E120" s="2" t="e">
        <f ca="1">IF(ROW(E120)-49&lt;=E$47,_xll.MM_SIMULATE_MS(E$32,E$33,E$33*E$34),0)</f>
        <v>#NAME?</v>
      </c>
      <c r="F120" s="2" t="e">
        <f ca="1">IF(ROW(F120)-49&lt;=F$47,_xll.MM_SIMULATE_MS(F$32,F$33,F$33*F$34),0)</f>
        <v>#NAME?</v>
      </c>
      <c r="G120" s="2" t="e">
        <f ca="1">IF(ROW(G120)-49&lt;=G$47,_xll.MM_SIMULATE_MS(G$32,G$33,G$33*G$34),0)</f>
        <v>#NAME?</v>
      </c>
      <c r="H120" s="12" t="e">
        <f ca="1">IF(ROW(H120)-49&lt;=H$47,_xll.MM_SIMULATE_MS(H$32,H$33,H$33*H$34),0)</f>
        <v>#NAME?</v>
      </c>
    </row>
    <row r="121" spans="2:8" x14ac:dyDescent="0.2">
      <c r="B121" s="71" t="s">
        <v>233</v>
      </c>
      <c r="C121" s="62">
        <v>0</v>
      </c>
      <c r="D121" s="2" t="e">
        <f ca="1">IF(ROW(D121)-49&lt;=D$47,_xll.MM_SIMULATE_MS(D$32,D$33,D$33*D$34),0)</f>
        <v>#NAME?</v>
      </c>
      <c r="E121" s="2" t="e">
        <f ca="1">IF(ROW(E121)-49&lt;=E$47,_xll.MM_SIMULATE_MS(E$32,E$33,E$33*E$34),0)</f>
        <v>#NAME?</v>
      </c>
      <c r="F121" s="2" t="e">
        <f ca="1">IF(ROW(F121)-49&lt;=F$47,_xll.MM_SIMULATE_MS(F$32,F$33,F$33*F$34),0)</f>
        <v>#NAME?</v>
      </c>
      <c r="G121" s="2" t="e">
        <f ca="1">IF(ROW(G121)-49&lt;=G$47,_xll.MM_SIMULATE_MS(G$32,G$33,G$33*G$34),0)</f>
        <v>#NAME?</v>
      </c>
      <c r="H121" s="12" t="e">
        <f ca="1">IF(ROW(H121)-49&lt;=H$47,_xll.MM_SIMULATE_MS(H$32,H$33,H$33*H$34),0)</f>
        <v>#NAME?</v>
      </c>
    </row>
    <row r="122" spans="2:8" x14ac:dyDescent="0.2">
      <c r="B122" s="71" t="s">
        <v>234</v>
      </c>
      <c r="C122" s="62">
        <v>0</v>
      </c>
      <c r="D122" s="2" t="e">
        <f ca="1">IF(ROW(D122)-49&lt;=D$47,_xll.MM_SIMULATE_MS(D$32,D$33,D$33*D$34),0)</f>
        <v>#NAME?</v>
      </c>
      <c r="E122" s="2" t="e">
        <f ca="1">IF(ROW(E122)-49&lt;=E$47,_xll.MM_SIMULATE_MS(E$32,E$33,E$33*E$34),0)</f>
        <v>#NAME?</v>
      </c>
      <c r="F122" s="2" t="e">
        <f ca="1">IF(ROW(F122)-49&lt;=F$47,_xll.MM_SIMULATE_MS(F$32,F$33,F$33*F$34),0)</f>
        <v>#NAME?</v>
      </c>
      <c r="G122" s="2" t="e">
        <f ca="1">IF(ROW(G122)-49&lt;=G$47,_xll.MM_SIMULATE_MS(G$32,G$33,G$33*G$34),0)</f>
        <v>#NAME?</v>
      </c>
      <c r="H122" s="12" t="e">
        <f ca="1">IF(ROW(H122)-49&lt;=H$47,_xll.MM_SIMULATE_MS(H$32,H$33,H$33*H$34),0)</f>
        <v>#NAME?</v>
      </c>
    </row>
    <row r="123" spans="2:8" x14ac:dyDescent="0.2">
      <c r="B123" s="71" t="s">
        <v>235</v>
      </c>
      <c r="C123" s="62">
        <v>0</v>
      </c>
      <c r="D123" s="2" t="e">
        <f ca="1">IF(ROW(D123)-49&lt;=D$47,_xll.MM_SIMULATE_MS(D$32,D$33,D$33*D$34),0)</f>
        <v>#NAME?</v>
      </c>
      <c r="E123" s="2" t="e">
        <f ca="1">IF(ROW(E123)-49&lt;=E$47,_xll.MM_SIMULATE_MS(E$32,E$33,E$33*E$34),0)</f>
        <v>#NAME?</v>
      </c>
      <c r="F123" s="2" t="e">
        <f ca="1">IF(ROW(F123)-49&lt;=F$47,_xll.MM_SIMULATE_MS(F$32,F$33,F$33*F$34),0)</f>
        <v>#NAME?</v>
      </c>
      <c r="G123" s="2" t="e">
        <f ca="1">IF(ROW(G123)-49&lt;=G$47,_xll.MM_SIMULATE_MS(G$32,G$33,G$33*G$34),0)</f>
        <v>#NAME?</v>
      </c>
      <c r="H123" s="12" t="e">
        <f ca="1">IF(ROW(H123)-49&lt;=H$47,_xll.MM_SIMULATE_MS(H$32,H$33,H$33*H$34),0)</f>
        <v>#NAME?</v>
      </c>
    </row>
    <row r="124" spans="2:8" x14ac:dyDescent="0.2">
      <c r="B124" s="71" t="s">
        <v>236</v>
      </c>
      <c r="C124" s="62">
        <v>0</v>
      </c>
      <c r="D124" s="2" t="e">
        <f ca="1">IF(ROW(D124)-49&lt;=D$47,_xll.MM_SIMULATE_MS(D$32,D$33,D$33*D$34),0)</f>
        <v>#NAME?</v>
      </c>
      <c r="E124" s="2" t="e">
        <f ca="1">IF(ROW(E124)-49&lt;=E$47,_xll.MM_SIMULATE_MS(E$32,E$33,E$33*E$34),0)</f>
        <v>#NAME?</v>
      </c>
      <c r="F124" s="2" t="e">
        <f ca="1">IF(ROW(F124)-49&lt;=F$47,_xll.MM_SIMULATE_MS(F$32,F$33,F$33*F$34),0)</f>
        <v>#NAME?</v>
      </c>
      <c r="G124" s="2" t="e">
        <f ca="1">IF(ROW(G124)-49&lt;=G$47,_xll.MM_SIMULATE_MS(G$32,G$33,G$33*G$34),0)</f>
        <v>#NAME?</v>
      </c>
      <c r="H124" s="12" t="e">
        <f ca="1">IF(ROW(H124)-49&lt;=H$47,_xll.MM_SIMULATE_MS(H$32,H$33,H$33*H$34),0)</f>
        <v>#NAME?</v>
      </c>
    </row>
    <row r="125" spans="2:8" x14ac:dyDescent="0.2">
      <c r="B125" s="71" t="s">
        <v>237</v>
      </c>
      <c r="C125" s="62">
        <v>0</v>
      </c>
      <c r="D125" s="2" t="e">
        <f ca="1">IF(ROW(D125)-49&lt;=D$47,_xll.MM_SIMULATE_MS(D$32,D$33,D$33*D$34),0)</f>
        <v>#NAME?</v>
      </c>
      <c r="E125" s="2" t="e">
        <f ca="1">IF(ROW(E125)-49&lt;=E$47,_xll.MM_SIMULATE_MS(E$32,E$33,E$33*E$34),0)</f>
        <v>#NAME?</v>
      </c>
      <c r="F125" s="2" t="e">
        <f ca="1">IF(ROW(F125)-49&lt;=F$47,_xll.MM_SIMULATE_MS(F$32,F$33,F$33*F$34),0)</f>
        <v>#NAME?</v>
      </c>
      <c r="G125" s="2" t="e">
        <f ca="1">IF(ROW(G125)-49&lt;=G$47,_xll.MM_SIMULATE_MS(G$32,G$33,G$33*G$34),0)</f>
        <v>#NAME?</v>
      </c>
      <c r="H125" s="12" t="e">
        <f ca="1">IF(ROW(H125)-49&lt;=H$47,_xll.MM_SIMULATE_MS(H$32,H$33,H$33*H$34),0)</f>
        <v>#NAME?</v>
      </c>
    </row>
    <row r="126" spans="2:8" x14ac:dyDescent="0.2">
      <c r="B126" s="71" t="s">
        <v>238</v>
      </c>
      <c r="C126" s="62">
        <v>0</v>
      </c>
      <c r="D126" s="2" t="e">
        <f ca="1">IF(ROW(D126)-49&lt;=D$47,_xll.MM_SIMULATE_MS(D$32,D$33,D$33*D$34),0)</f>
        <v>#NAME?</v>
      </c>
      <c r="E126" s="2" t="e">
        <f ca="1">IF(ROW(E126)-49&lt;=E$47,_xll.MM_SIMULATE_MS(E$32,E$33,E$33*E$34),0)</f>
        <v>#NAME?</v>
      </c>
      <c r="F126" s="2" t="e">
        <f ca="1">IF(ROW(F126)-49&lt;=F$47,_xll.MM_SIMULATE_MS(F$32,F$33,F$33*F$34),0)</f>
        <v>#NAME?</v>
      </c>
      <c r="G126" s="2" t="e">
        <f ca="1">IF(ROW(G126)-49&lt;=G$47,_xll.MM_SIMULATE_MS(G$32,G$33,G$33*G$34),0)</f>
        <v>#NAME?</v>
      </c>
      <c r="H126" s="12" t="e">
        <f ca="1">IF(ROW(H126)-49&lt;=H$47,_xll.MM_SIMULATE_MS(H$32,H$33,H$33*H$34),0)</f>
        <v>#NAME?</v>
      </c>
    </row>
    <row r="127" spans="2:8" x14ac:dyDescent="0.2">
      <c r="B127" s="71" t="s">
        <v>239</v>
      </c>
      <c r="C127" s="62">
        <v>0</v>
      </c>
      <c r="D127" s="2" t="e">
        <f ca="1">IF(ROW(D127)-49&lt;=D$47,_xll.MM_SIMULATE_MS(D$32,D$33,D$33*D$34),0)</f>
        <v>#NAME?</v>
      </c>
      <c r="E127" s="2" t="e">
        <f ca="1">IF(ROW(E127)-49&lt;=E$47,_xll.MM_SIMULATE_MS(E$32,E$33,E$33*E$34),0)</f>
        <v>#NAME?</v>
      </c>
      <c r="F127" s="2" t="e">
        <f ca="1">IF(ROW(F127)-49&lt;=F$47,_xll.MM_SIMULATE_MS(F$32,F$33,F$33*F$34),0)</f>
        <v>#NAME?</v>
      </c>
      <c r="G127" s="2" t="e">
        <f ca="1">IF(ROW(G127)-49&lt;=G$47,_xll.MM_SIMULATE_MS(G$32,G$33,G$33*G$34),0)</f>
        <v>#NAME?</v>
      </c>
      <c r="H127" s="12" t="e">
        <f ca="1">IF(ROW(H127)-49&lt;=H$47,_xll.MM_SIMULATE_MS(H$32,H$33,H$33*H$34),0)</f>
        <v>#NAME?</v>
      </c>
    </row>
    <row r="128" spans="2:8" x14ac:dyDescent="0.2">
      <c r="B128" s="71" t="s">
        <v>240</v>
      </c>
      <c r="C128" s="62">
        <v>0</v>
      </c>
      <c r="D128" s="2" t="e">
        <f ca="1">IF(ROW(D128)-49&lt;=D$47,_xll.MM_SIMULATE_MS(D$32,D$33,D$33*D$34),0)</f>
        <v>#NAME?</v>
      </c>
      <c r="E128" s="2" t="e">
        <f ca="1">IF(ROW(E128)-49&lt;=E$47,_xll.MM_SIMULATE_MS(E$32,E$33,E$33*E$34),0)</f>
        <v>#NAME?</v>
      </c>
      <c r="F128" s="2" t="e">
        <f ca="1">IF(ROW(F128)-49&lt;=F$47,_xll.MM_SIMULATE_MS(F$32,F$33,F$33*F$34),0)</f>
        <v>#NAME?</v>
      </c>
      <c r="G128" s="2" t="e">
        <f ca="1">IF(ROW(G128)-49&lt;=G$47,_xll.MM_SIMULATE_MS(G$32,G$33,G$33*G$34),0)</f>
        <v>#NAME?</v>
      </c>
      <c r="H128" s="12" t="e">
        <f ca="1">IF(ROW(H128)-49&lt;=H$47,_xll.MM_SIMULATE_MS(H$32,H$33,H$33*H$34),0)</f>
        <v>#NAME?</v>
      </c>
    </row>
    <row r="129" spans="2:8" x14ac:dyDescent="0.2">
      <c r="B129" s="71" t="s">
        <v>241</v>
      </c>
      <c r="C129" s="62">
        <v>0</v>
      </c>
      <c r="D129" s="2" t="e">
        <f ca="1">IF(ROW(D129)-49&lt;=D$47,_xll.MM_SIMULATE_MS(D$32,D$33,D$33*D$34),0)</f>
        <v>#NAME?</v>
      </c>
      <c r="E129" s="2" t="e">
        <f ca="1">IF(ROW(E129)-49&lt;=E$47,_xll.MM_SIMULATE_MS(E$32,E$33,E$33*E$34),0)</f>
        <v>#NAME?</v>
      </c>
      <c r="F129" s="2" t="e">
        <f ca="1">IF(ROW(F129)-49&lt;=F$47,_xll.MM_SIMULATE_MS(F$32,F$33,F$33*F$34),0)</f>
        <v>#NAME?</v>
      </c>
      <c r="G129" s="2" t="e">
        <f ca="1">IF(ROW(G129)-49&lt;=G$47,_xll.MM_SIMULATE_MS(G$32,G$33,G$33*G$34),0)</f>
        <v>#NAME?</v>
      </c>
      <c r="H129" s="12" t="e">
        <f ca="1">IF(ROW(H129)-49&lt;=H$47,_xll.MM_SIMULATE_MS(H$32,H$33,H$33*H$34),0)</f>
        <v>#NAME?</v>
      </c>
    </row>
    <row r="130" spans="2:8" x14ac:dyDescent="0.2">
      <c r="B130" s="71" t="s">
        <v>242</v>
      </c>
      <c r="C130" s="62">
        <v>0</v>
      </c>
      <c r="D130" s="2" t="e">
        <f ca="1">IF(ROW(D130)-49&lt;=D$47,_xll.MM_SIMULATE_MS(D$32,D$33,D$33*D$34),0)</f>
        <v>#NAME?</v>
      </c>
      <c r="E130" s="2" t="e">
        <f ca="1">IF(ROW(E130)-49&lt;=E$47,_xll.MM_SIMULATE_MS(E$32,E$33,E$33*E$34),0)</f>
        <v>#NAME?</v>
      </c>
      <c r="F130" s="2" t="e">
        <f ca="1">IF(ROW(F130)-49&lt;=F$47,_xll.MM_SIMULATE_MS(F$32,F$33,F$33*F$34),0)</f>
        <v>#NAME?</v>
      </c>
      <c r="G130" s="2" t="e">
        <f ca="1">IF(ROW(G130)-49&lt;=G$47,_xll.MM_SIMULATE_MS(G$32,G$33,G$33*G$34),0)</f>
        <v>#NAME?</v>
      </c>
      <c r="H130" s="12" t="e">
        <f ca="1">IF(ROW(H130)-49&lt;=H$47,_xll.MM_SIMULATE_MS(H$32,H$33,H$33*H$34),0)</f>
        <v>#NAME?</v>
      </c>
    </row>
    <row r="131" spans="2:8" x14ac:dyDescent="0.2">
      <c r="B131" s="71" t="s">
        <v>243</v>
      </c>
      <c r="C131" s="62">
        <v>0</v>
      </c>
      <c r="D131" s="2" t="e">
        <f ca="1">IF(ROW(D131)-49&lt;=D$47,_xll.MM_SIMULATE_MS(D$32,D$33,D$33*D$34),0)</f>
        <v>#NAME?</v>
      </c>
      <c r="E131" s="2" t="e">
        <f ca="1">IF(ROW(E131)-49&lt;=E$47,_xll.MM_SIMULATE_MS(E$32,E$33,E$33*E$34),0)</f>
        <v>#NAME?</v>
      </c>
      <c r="F131" s="2" t="e">
        <f ca="1">IF(ROW(F131)-49&lt;=F$47,_xll.MM_SIMULATE_MS(F$32,F$33,F$33*F$34),0)</f>
        <v>#NAME?</v>
      </c>
      <c r="G131" s="2" t="e">
        <f ca="1">IF(ROW(G131)-49&lt;=G$47,_xll.MM_SIMULATE_MS(G$32,G$33,G$33*G$34),0)</f>
        <v>#NAME?</v>
      </c>
      <c r="H131" s="12" t="e">
        <f ca="1">IF(ROW(H131)-49&lt;=H$47,_xll.MM_SIMULATE_MS(H$32,H$33,H$33*H$34),0)</f>
        <v>#NAME?</v>
      </c>
    </row>
    <row r="132" spans="2:8" x14ac:dyDescent="0.2">
      <c r="B132" s="71" t="s">
        <v>244</v>
      </c>
      <c r="C132" s="62">
        <v>0</v>
      </c>
      <c r="D132" s="2" t="e">
        <f ca="1">IF(ROW(D132)-49&lt;=D$47,_xll.MM_SIMULATE_MS(D$32,D$33,D$33*D$34),0)</f>
        <v>#NAME?</v>
      </c>
      <c r="E132" s="2" t="e">
        <f ca="1">IF(ROW(E132)-49&lt;=E$47,_xll.MM_SIMULATE_MS(E$32,E$33,E$33*E$34),0)</f>
        <v>#NAME?</v>
      </c>
      <c r="F132" s="2" t="e">
        <f ca="1">IF(ROW(F132)-49&lt;=F$47,_xll.MM_SIMULATE_MS(F$32,F$33,F$33*F$34),0)</f>
        <v>#NAME?</v>
      </c>
      <c r="G132" s="2" t="e">
        <f ca="1">IF(ROW(G132)-49&lt;=G$47,_xll.MM_SIMULATE_MS(G$32,G$33,G$33*G$34),0)</f>
        <v>#NAME?</v>
      </c>
      <c r="H132" s="12" t="e">
        <f ca="1">IF(ROW(H132)-49&lt;=H$47,_xll.MM_SIMULATE_MS(H$32,H$33,H$33*H$34),0)</f>
        <v>#NAME?</v>
      </c>
    </row>
    <row r="133" spans="2:8" x14ac:dyDescent="0.2">
      <c r="B133" s="71" t="s">
        <v>245</v>
      </c>
      <c r="C133" s="62">
        <v>0</v>
      </c>
      <c r="D133" s="2" t="e">
        <f ca="1">IF(ROW(D133)-49&lt;=D$47,_xll.MM_SIMULATE_MS(D$32,D$33,D$33*D$34),0)</f>
        <v>#NAME?</v>
      </c>
      <c r="E133" s="2" t="e">
        <f ca="1">IF(ROW(E133)-49&lt;=E$47,_xll.MM_SIMULATE_MS(E$32,E$33,E$33*E$34),0)</f>
        <v>#NAME?</v>
      </c>
      <c r="F133" s="2" t="e">
        <f ca="1">IF(ROW(F133)-49&lt;=F$47,_xll.MM_SIMULATE_MS(F$32,F$33,F$33*F$34),0)</f>
        <v>#NAME?</v>
      </c>
      <c r="G133" s="2" t="e">
        <f ca="1">IF(ROW(G133)-49&lt;=G$47,_xll.MM_SIMULATE_MS(G$32,G$33,G$33*G$34),0)</f>
        <v>#NAME?</v>
      </c>
      <c r="H133" s="12" t="e">
        <f ca="1">IF(ROW(H133)-49&lt;=H$47,_xll.MM_SIMULATE_MS(H$32,H$33,H$33*H$34),0)</f>
        <v>#NAME?</v>
      </c>
    </row>
    <row r="134" spans="2:8" x14ac:dyDescent="0.2">
      <c r="B134" s="71" t="s">
        <v>246</v>
      </c>
      <c r="C134" s="62">
        <v>0</v>
      </c>
      <c r="D134" s="2" t="e">
        <f ca="1">IF(ROW(D134)-49&lt;=D$47,_xll.MM_SIMULATE_MS(D$32,D$33,D$33*D$34),0)</f>
        <v>#NAME?</v>
      </c>
      <c r="E134" s="2" t="e">
        <f ca="1">IF(ROW(E134)-49&lt;=E$47,_xll.MM_SIMULATE_MS(E$32,E$33,E$33*E$34),0)</f>
        <v>#NAME?</v>
      </c>
      <c r="F134" s="2" t="e">
        <f ca="1">IF(ROW(F134)-49&lt;=F$47,_xll.MM_SIMULATE_MS(F$32,F$33,F$33*F$34),0)</f>
        <v>#NAME?</v>
      </c>
      <c r="G134" s="2" t="e">
        <f ca="1">IF(ROW(G134)-49&lt;=G$47,_xll.MM_SIMULATE_MS(G$32,G$33,G$33*G$34),0)</f>
        <v>#NAME?</v>
      </c>
      <c r="H134" s="12" t="e">
        <f ca="1">IF(ROW(H134)-49&lt;=H$47,_xll.MM_SIMULATE_MS(H$32,H$33,H$33*H$34),0)</f>
        <v>#NAME?</v>
      </c>
    </row>
    <row r="135" spans="2:8" x14ac:dyDescent="0.2">
      <c r="B135" s="71" t="s">
        <v>247</v>
      </c>
      <c r="C135" s="62">
        <v>0</v>
      </c>
      <c r="D135" s="2" t="e">
        <f ca="1">IF(ROW(D135)-49&lt;=D$47,_xll.MM_SIMULATE_MS(D$32,D$33,D$33*D$34),0)</f>
        <v>#NAME?</v>
      </c>
      <c r="E135" s="2" t="e">
        <f ca="1">IF(ROW(E135)-49&lt;=E$47,_xll.MM_SIMULATE_MS(E$32,E$33,E$33*E$34),0)</f>
        <v>#NAME?</v>
      </c>
      <c r="F135" s="2" t="e">
        <f ca="1">IF(ROW(F135)-49&lt;=F$47,_xll.MM_SIMULATE_MS(F$32,F$33,F$33*F$34),0)</f>
        <v>#NAME?</v>
      </c>
      <c r="G135" s="2" t="e">
        <f ca="1">IF(ROW(G135)-49&lt;=G$47,_xll.MM_SIMULATE_MS(G$32,G$33,G$33*G$34),0)</f>
        <v>#NAME?</v>
      </c>
      <c r="H135" s="12" t="e">
        <f ca="1">IF(ROW(H135)-49&lt;=H$47,_xll.MM_SIMULATE_MS(H$32,H$33,H$33*H$34),0)</f>
        <v>#NAME?</v>
      </c>
    </row>
    <row r="136" spans="2:8" x14ac:dyDescent="0.2">
      <c r="B136" s="71" t="s">
        <v>248</v>
      </c>
      <c r="C136" s="62">
        <v>0</v>
      </c>
      <c r="D136" s="2" t="e">
        <f ca="1">IF(ROW(D136)-49&lt;=D$47,_xll.MM_SIMULATE_MS(D$32,D$33,D$33*D$34),0)</f>
        <v>#NAME?</v>
      </c>
      <c r="E136" s="2" t="e">
        <f ca="1">IF(ROW(E136)-49&lt;=E$47,_xll.MM_SIMULATE_MS(E$32,E$33,E$33*E$34),0)</f>
        <v>#NAME?</v>
      </c>
      <c r="F136" s="2" t="e">
        <f ca="1">IF(ROW(F136)-49&lt;=F$47,_xll.MM_SIMULATE_MS(F$32,F$33,F$33*F$34),0)</f>
        <v>#NAME?</v>
      </c>
      <c r="G136" s="2" t="e">
        <f ca="1">IF(ROW(G136)-49&lt;=G$47,_xll.MM_SIMULATE_MS(G$32,G$33,G$33*G$34),0)</f>
        <v>#NAME?</v>
      </c>
      <c r="H136" s="12" t="e">
        <f ca="1">IF(ROW(H136)-49&lt;=H$47,_xll.MM_SIMULATE_MS(H$32,H$33,H$33*H$34),0)</f>
        <v>#NAME?</v>
      </c>
    </row>
    <row r="137" spans="2:8" x14ac:dyDescent="0.2">
      <c r="B137" s="71" t="s">
        <v>249</v>
      </c>
      <c r="C137" s="62">
        <v>0</v>
      </c>
      <c r="D137" s="2" t="e">
        <f ca="1">IF(ROW(D137)-49&lt;=D$47,_xll.MM_SIMULATE_MS(D$32,D$33,D$33*D$34),0)</f>
        <v>#NAME?</v>
      </c>
      <c r="E137" s="2" t="e">
        <f ca="1">IF(ROW(E137)-49&lt;=E$47,_xll.MM_SIMULATE_MS(E$32,E$33,E$33*E$34),0)</f>
        <v>#NAME?</v>
      </c>
      <c r="F137" s="2" t="e">
        <f ca="1">IF(ROW(F137)-49&lt;=F$47,_xll.MM_SIMULATE_MS(F$32,F$33,F$33*F$34),0)</f>
        <v>#NAME?</v>
      </c>
      <c r="G137" s="2" t="e">
        <f ca="1">IF(ROW(G137)-49&lt;=G$47,_xll.MM_SIMULATE_MS(G$32,G$33,G$33*G$34),0)</f>
        <v>#NAME?</v>
      </c>
      <c r="H137" s="12" t="e">
        <f ca="1">IF(ROW(H137)-49&lt;=H$47,_xll.MM_SIMULATE_MS(H$32,H$33,H$33*H$34),0)</f>
        <v>#NAME?</v>
      </c>
    </row>
    <row r="138" spans="2:8" x14ac:dyDescent="0.2">
      <c r="B138" s="71" t="s">
        <v>250</v>
      </c>
      <c r="C138" s="62">
        <v>0</v>
      </c>
      <c r="D138" s="2" t="e">
        <f ca="1">IF(ROW(D138)-49&lt;=D$47,_xll.MM_SIMULATE_MS(D$32,D$33,D$33*D$34),0)</f>
        <v>#NAME?</v>
      </c>
      <c r="E138" s="2" t="e">
        <f ca="1">IF(ROW(E138)-49&lt;=E$47,_xll.MM_SIMULATE_MS(E$32,E$33,E$33*E$34),0)</f>
        <v>#NAME?</v>
      </c>
      <c r="F138" s="2" t="e">
        <f ca="1">IF(ROW(F138)-49&lt;=F$47,_xll.MM_SIMULATE_MS(F$32,F$33,F$33*F$34),0)</f>
        <v>#NAME?</v>
      </c>
      <c r="G138" s="2" t="e">
        <f ca="1">IF(ROW(G138)-49&lt;=G$47,_xll.MM_SIMULATE_MS(G$32,G$33,G$33*G$34),0)</f>
        <v>#NAME?</v>
      </c>
      <c r="H138" s="12" t="e">
        <f ca="1">IF(ROW(H138)-49&lt;=H$47,_xll.MM_SIMULATE_MS(H$32,H$33,H$33*H$34),0)</f>
        <v>#NAME?</v>
      </c>
    </row>
    <row r="139" spans="2:8" x14ac:dyDescent="0.2">
      <c r="B139" s="71" t="s">
        <v>251</v>
      </c>
      <c r="C139" s="62">
        <v>0</v>
      </c>
      <c r="D139" s="2" t="e">
        <f ca="1">IF(ROW(D139)-49&lt;=D$47,_xll.MM_SIMULATE_MS(D$32,D$33,D$33*D$34),0)</f>
        <v>#NAME?</v>
      </c>
      <c r="E139" s="2" t="e">
        <f ca="1">IF(ROW(E139)-49&lt;=E$47,_xll.MM_SIMULATE_MS(E$32,E$33,E$33*E$34),0)</f>
        <v>#NAME?</v>
      </c>
      <c r="F139" s="2" t="e">
        <f ca="1">IF(ROW(F139)-49&lt;=F$47,_xll.MM_SIMULATE_MS(F$32,F$33,F$33*F$34),0)</f>
        <v>#NAME?</v>
      </c>
      <c r="G139" s="2" t="e">
        <f ca="1">IF(ROW(G139)-49&lt;=G$47,_xll.MM_SIMULATE_MS(G$32,G$33,G$33*G$34),0)</f>
        <v>#NAME?</v>
      </c>
      <c r="H139" s="12" t="e">
        <f ca="1">IF(ROW(H139)-49&lt;=H$47,_xll.MM_SIMULATE_MS(H$32,H$33,H$33*H$34),0)</f>
        <v>#NAME?</v>
      </c>
    </row>
    <row r="140" spans="2:8" x14ac:dyDescent="0.2">
      <c r="B140" s="71" t="s">
        <v>252</v>
      </c>
      <c r="C140" s="62">
        <v>0</v>
      </c>
      <c r="D140" s="2" t="e">
        <f ca="1">IF(ROW(D140)-49&lt;=D$47,_xll.MM_SIMULATE_MS(D$32,D$33,D$33*D$34),0)</f>
        <v>#NAME?</v>
      </c>
      <c r="E140" s="2" t="e">
        <f ca="1">IF(ROW(E140)-49&lt;=E$47,_xll.MM_SIMULATE_MS(E$32,E$33,E$33*E$34),0)</f>
        <v>#NAME?</v>
      </c>
      <c r="F140" s="2" t="e">
        <f ca="1">IF(ROW(F140)-49&lt;=F$47,_xll.MM_SIMULATE_MS(F$32,F$33,F$33*F$34),0)</f>
        <v>#NAME?</v>
      </c>
      <c r="G140" s="2" t="e">
        <f ca="1">IF(ROW(G140)-49&lt;=G$47,_xll.MM_SIMULATE_MS(G$32,G$33,G$33*G$34),0)</f>
        <v>#NAME?</v>
      </c>
      <c r="H140" s="12" t="e">
        <f ca="1">IF(ROW(H140)-49&lt;=H$47,_xll.MM_SIMULATE_MS(H$32,H$33,H$33*H$34),0)</f>
        <v>#NAME?</v>
      </c>
    </row>
    <row r="141" spans="2:8" x14ac:dyDescent="0.2">
      <c r="B141" s="71" t="s">
        <v>253</v>
      </c>
      <c r="C141" s="62">
        <v>0</v>
      </c>
      <c r="D141" s="2" t="e">
        <f ca="1">IF(ROW(D141)-49&lt;=D$47,_xll.MM_SIMULATE_MS(D$32,D$33,D$33*D$34),0)</f>
        <v>#NAME?</v>
      </c>
      <c r="E141" s="2" t="e">
        <f ca="1">IF(ROW(E141)-49&lt;=E$47,_xll.MM_SIMULATE_MS(E$32,E$33,E$33*E$34),0)</f>
        <v>#NAME?</v>
      </c>
      <c r="F141" s="2" t="e">
        <f ca="1">IF(ROW(F141)-49&lt;=F$47,_xll.MM_SIMULATE_MS(F$32,F$33,F$33*F$34),0)</f>
        <v>#NAME?</v>
      </c>
      <c r="G141" s="2" t="e">
        <f ca="1">IF(ROW(G141)-49&lt;=G$47,_xll.MM_SIMULATE_MS(G$32,G$33,G$33*G$34),0)</f>
        <v>#NAME?</v>
      </c>
      <c r="H141" s="12" t="e">
        <f ca="1">IF(ROW(H141)-49&lt;=H$47,_xll.MM_SIMULATE_MS(H$32,H$33,H$33*H$34),0)</f>
        <v>#NAME?</v>
      </c>
    </row>
    <row r="142" spans="2:8" x14ac:dyDescent="0.2">
      <c r="B142" s="71" t="s">
        <v>254</v>
      </c>
      <c r="C142" s="62">
        <v>0</v>
      </c>
      <c r="D142" s="2" t="e">
        <f ca="1">IF(ROW(D142)-49&lt;=D$47,_xll.MM_SIMULATE_MS(D$32,D$33,D$33*D$34),0)</f>
        <v>#NAME?</v>
      </c>
      <c r="E142" s="2" t="e">
        <f ca="1">IF(ROW(E142)-49&lt;=E$47,_xll.MM_SIMULATE_MS(E$32,E$33,E$33*E$34),0)</f>
        <v>#NAME?</v>
      </c>
      <c r="F142" s="2" t="e">
        <f ca="1">IF(ROW(F142)-49&lt;=F$47,_xll.MM_SIMULATE_MS(F$32,F$33,F$33*F$34),0)</f>
        <v>#NAME?</v>
      </c>
      <c r="G142" s="2" t="e">
        <f ca="1">IF(ROW(G142)-49&lt;=G$47,_xll.MM_SIMULATE_MS(G$32,G$33,G$33*G$34),0)</f>
        <v>#NAME?</v>
      </c>
      <c r="H142" s="12" t="e">
        <f ca="1">IF(ROW(H142)-49&lt;=H$47,_xll.MM_SIMULATE_MS(H$32,H$33,H$33*H$34),0)</f>
        <v>#NAME?</v>
      </c>
    </row>
    <row r="143" spans="2:8" x14ac:dyDescent="0.2">
      <c r="B143" s="71" t="s">
        <v>255</v>
      </c>
      <c r="C143" s="62">
        <v>0</v>
      </c>
      <c r="D143" s="2" t="e">
        <f ca="1">IF(ROW(D143)-49&lt;=D$47,_xll.MM_SIMULATE_MS(D$32,D$33,D$33*D$34),0)</f>
        <v>#NAME?</v>
      </c>
      <c r="E143" s="2" t="e">
        <f ca="1">IF(ROW(E143)-49&lt;=E$47,_xll.MM_SIMULATE_MS(E$32,E$33,E$33*E$34),0)</f>
        <v>#NAME?</v>
      </c>
      <c r="F143" s="2" t="e">
        <f ca="1">IF(ROW(F143)-49&lt;=F$47,_xll.MM_SIMULATE_MS(F$32,F$33,F$33*F$34),0)</f>
        <v>#NAME?</v>
      </c>
      <c r="G143" s="2" t="e">
        <f ca="1">IF(ROW(G143)-49&lt;=G$47,_xll.MM_SIMULATE_MS(G$32,G$33,G$33*G$34),0)</f>
        <v>#NAME?</v>
      </c>
      <c r="H143" s="12" t="e">
        <f ca="1">IF(ROW(H143)-49&lt;=H$47,_xll.MM_SIMULATE_MS(H$32,H$33,H$33*H$34),0)</f>
        <v>#NAME?</v>
      </c>
    </row>
    <row r="144" spans="2:8" x14ac:dyDescent="0.2">
      <c r="B144" s="71" t="s">
        <v>256</v>
      </c>
      <c r="C144" s="62">
        <v>0</v>
      </c>
      <c r="D144" s="2" t="e">
        <f ca="1">IF(ROW(D144)-49&lt;=D$47,_xll.MM_SIMULATE_MS(D$32,D$33,D$33*D$34),0)</f>
        <v>#NAME?</v>
      </c>
      <c r="E144" s="2" t="e">
        <f ca="1">IF(ROW(E144)-49&lt;=E$47,_xll.MM_SIMULATE_MS(E$32,E$33,E$33*E$34),0)</f>
        <v>#NAME?</v>
      </c>
      <c r="F144" s="2" t="e">
        <f ca="1">IF(ROW(F144)-49&lt;=F$47,_xll.MM_SIMULATE_MS(F$32,F$33,F$33*F$34),0)</f>
        <v>#NAME?</v>
      </c>
      <c r="G144" s="2" t="e">
        <f ca="1">IF(ROW(G144)-49&lt;=G$47,_xll.MM_SIMULATE_MS(G$32,G$33,G$33*G$34),0)</f>
        <v>#NAME?</v>
      </c>
      <c r="H144" s="12" t="e">
        <f ca="1">IF(ROW(H144)-49&lt;=H$47,_xll.MM_SIMULATE_MS(H$32,H$33,H$33*H$34),0)</f>
        <v>#NAME?</v>
      </c>
    </row>
    <row r="145" spans="2:8" x14ac:dyDescent="0.2">
      <c r="B145" s="71" t="s">
        <v>257</v>
      </c>
      <c r="C145" s="62">
        <v>0</v>
      </c>
      <c r="D145" s="2" t="e">
        <f ca="1">IF(ROW(D145)-49&lt;=D$47,_xll.MM_SIMULATE_MS(D$32,D$33,D$33*D$34),0)</f>
        <v>#NAME?</v>
      </c>
      <c r="E145" s="2" t="e">
        <f ca="1">IF(ROW(E145)-49&lt;=E$47,_xll.MM_SIMULATE_MS(E$32,E$33,E$33*E$34),0)</f>
        <v>#NAME?</v>
      </c>
      <c r="F145" s="2" t="e">
        <f ca="1">IF(ROW(F145)-49&lt;=F$47,_xll.MM_SIMULATE_MS(F$32,F$33,F$33*F$34),0)</f>
        <v>#NAME?</v>
      </c>
      <c r="G145" s="2" t="e">
        <f ca="1">IF(ROW(G145)-49&lt;=G$47,_xll.MM_SIMULATE_MS(G$32,G$33,G$33*G$34),0)</f>
        <v>#NAME?</v>
      </c>
      <c r="H145" s="12" t="e">
        <f ca="1">IF(ROW(H145)-49&lt;=H$47,_xll.MM_SIMULATE_MS(H$32,H$33,H$33*H$34),0)</f>
        <v>#NAME?</v>
      </c>
    </row>
    <row r="146" spans="2:8" x14ac:dyDescent="0.2">
      <c r="B146" s="71" t="s">
        <v>258</v>
      </c>
      <c r="C146" s="62">
        <v>0</v>
      </c>
      <c r="D146" s="2" t="e">
        <f ca="1">IF(ROW(D146)-49&lt;=D$47,_xll.MM_SIMULATE_MS(D$32,D$33,D$33*D$34),0)</f>
        <v>#NAME?</v>
      </c>
      <c r="E146" s="2" t="e">
        <f ca="1">IF(ROW(E146)-49&lt;=E$47,_xll.MM_SIMULATE_MS(E$32,E$33,E$33*E$34),0)</f>
        <v>#NAME?</v>
      </c>
      <c r="F146" s="2" t="e">
        <f ca="1">IF(ROW(F146)-49&lt;=F$47,_xll.MM_SIMULATE_MS(F$32,F$33,F$33*F$34),0)</f>
        <v>#NAME?</v>
      </c>
      <c r="G146" s="2" t="e">
        <f ca="1">IF(ROW(G146)-49&lt;=G$47,_xll.MM_SIMULATE_MS(G$32,G$33,G$33*G$34),0)</f>
        <v>#NAME?</v>
      </c>
      <c r="H146" s="12" t="e">
        <f ca="1">IF(ROW(H146)-49&lt;=H$47,_xll.MM_SIMULATE_MS(H$32,H$33,H$33*H$34),0)</f>
        <v>#NAME?</v>
      </c>
    </row>
    <row r="147" spans="2:8" x14ac:dyDescent="0.2">
      <c r="B147" s="71" t="s">
        <v>259</v>
      </c>
      <c r="C147" s="62">
        <v>0</v>
      </c>
      <c r="D147" s="2" t="e">
        <f ca="1">IF(ROW(D147)-49&lt;=D$47,_xll.MM_SIMULATE_MS(D$32,D$33,D$33*D$34),0)</f>
        <v>#NAME?</v>
      </c>
      <c r="E147" s="2" t="e">
        <f ca="1">IF(ROW(E147)-49&lt;=E$47,_xll.MM_SIMULATE_MS(E$32,E$33,E$33*E$34),0)</f>
        <v>#NAME?</v>
      </c>
      <c r="F147" s="2" t="e">
        <f ca="1">IF(ROW(F147)-49&lt;=F$47,_xll.MM_SIMULATE_MS(F$32,F$33,F$33*F$34),0)</f>
        <v>#NAME?</v>
      </c>
      <c r="G147" s="2" t="e">
        <f ca="1">IF(ROW(G147)-49&lt;=G$47,_xll.MM_SIMULATE_MS(G$32,G$33,G$33*G$34),0)</f>
        <v>#NAME?</v>
      </c>
      <c r="H147" s="12" t="e">
        <f ca="1">IF(ROW(H147)-49&lt;=H$47,_xll.MM_SIMULATE_MS(H$32,H$33,H$33*H$34),0)</f>
        <v>#NAME?</v>
      </c>
    </row>
    <row r="148" spans="2:8" x14ac:dyDescent="0.2">
      <c r="B148" s="71" t="s">
        <v>260</v>
      </c>
      <c r="C148" s="62">
        <v>0</v>
      </c>
      <c r="D148" s="2" t="e">
        <f ca="1">IF(ROW(D148)-49&lt;=D$47,_xll.MM_SIMULATE_MS(D$32,D$33,D$33*D$34),0)</f>
        <v>#NAME?</v>
      </c>
      <c r="E148" s="2" t="e">
        <f ca="1">IF(ROW(E148)-49&lt;=E$47,_xll.MM_SIMULATE_MS(E$32,E$33,E$33*E$34),0)</f>
        <v>#NAME?</v>
      </c>
      <c r="F148" s="2" t="e">
        <f ca="1">IF(ROW(F148)-49&lt;=F$47,_xll.MM_SIMULATE_MS(F$32,F$33,F$33*F$34),0)</f>
        <v>#NAME?</v>
      </c>
      <c r="G148" s="2" t="e">
        <f ca="1">IF(ROW(G148)-49&lt;=G$47,_xll.MM_SIMULATE_MS(G$32,G$33,G$33*G$34),0)</f>
        <v>#NAME?</v>
      </c>
      <c r="H148" s="12" t="e">
        <f ca="1">IF(ROW(H148)-49&lt;=H$47,_xll.MM_SIMULATE_MS(H$32,H$33,H$33*H$34),0)</f>
        <v>#NAME?</v>
      </c>
    </row>
    <row r="149" spans="2:8" x14ac:dyDescent="0.2">
      <c r="B149" s="71" t="s">
        <v>261</v>
      </c>
      <c r="C149" s="62">
        <v>0</v>
      </c>
      <c r="D149" s="2" t="e">
        <f ca="1">IF(ROW(D149)-49&lt;=D$47,_xll.MM_SIMULATE_MS(D$32,D$33,D$33*D$34),0)</f>
        <v>#NAME?</v>
      </c>
      <c r="E149" s="2" t="e">
        <f ca="1">IF(ROW(E149)-49&lt;=E$47,_xll.MM_SIMULATE_MS(E$32,E$33,E$33*E$34),0)</f>
        <v>#NAME?</v>
      </c>
      <c r="F149" s="2" t="e">
        <f ca="1">IF(ROW(F149)-49&lt;=F$47,_xll.MM_SIMULATE_MS(F$32,F$33,F$33*F$34),0)</f>
        <v>#NAME?</v>
      </c>
      <c r="G149" s="2" t="e">
        <f ca="1">IF(ROW(G149)-49&lt;=G$47,_xll.MM_SIMULATE_MS(G$32,G$33,G$33*G$34),0)</f>
        <v>#NAME?</v>
      </c>
      <c r="H149" s="12" t="e">
        <f ca="1">IF(ROW(H149)-49&lt;=H$47,_xll.MM_SIMULATE_MS(H$32,H$33,H$33*H$34),0)</f>
        <v>#NAME?</v>
      </c>
    </row>
    <row r="150" spans="2:8" x14ac:dyDescent="0.2">
      <c r="B150" s="71" t="s">
        <v>262</v>
      </c>
      <c r="C150" s="62">
        <v>0</v>
      </c>
      <c r="D150" s="2" t="e">
        <f ca="1">IF(ROW(D150)-49&lt;=D$47,_xll.MM_SIMULATE_MS(D$32,D$33,D$33*D$34),0)</f>
        <v>#NAME?</v>
      </c>
      <c r="E150" s="2" t="e">
        <f ca="1">IF(ROW(E150)-49&lt;=E$47,_xll.MM_SIMULATE_MS(E$32,E$33,E$33*E$34),0)</f>
        <v>#NAME?</v>
      </c>
      <c r="F150" s="2" t="e">
        <f ca="1">IF(ROW(F150)-49&lt;=F$47,_xll.MM_SIMULATE_MS(F$32,F$33,F$33*F$34),0)</f>
        <v>#NAME?</v>
      </c>
      <c r="G150" s="2" t="e">
        <f ca="1">IF(ROW(G150)-49&lt;=G$47,_xll.MM_SIMULATE_MS(G$32,G$33,G$33*G$34),0)</f>
        <v>#NAME?</v>
      </c>
      <c r="H150" s="12" t="e">
        <f ca="1">IF(ROW(H150)-49&lt;=H$47,_xll.MM_SIMULATE_MS(H$32,H$33,H$33*H$34),0)</f>
        <v>#NAME?</v>
      </c>
    </row>
    <row r="151" spans="2:8" x14ac:dyDescent="0.2">
      <c r="B151" s="71" t="s">
        <v>263</v>
      </c>
      <c r="C151" s="62">
        <v>0</v>
      </c>
      <c r="D151" s="2" t="e">
        <f ca="1">IF(ROW(D151)-49&lt;=D$47,_xll.MM_SIMULATE_MS(D$32,D$33,D$33*D$34),0)</f>
        <v>#NAME?</v>
      </c>
      <c r="E151" s="2" t="e">
        <f ca="1">IF(ROW(E151)-49&lt;=E$47,_xll.MM_SIMULATE_MS(E$32,E$33,E$33*E$34),0)</f>
        <v>#NAME?</v>
      </c>
      <c r="F151" s="2" t="e">
        <f ca="1">IF(ROW(F151)-49&lt;=F$47,_xll.MM_SIMULATE_MS(F$32,F$33,F$33*F$34),0)</f>
        <v>#NAME?</v>
      </c>
      <c r="G151" s="2" t="e">
        <f ca="1">IF(ROW(G151)-49&lt;=G$47,_xll.MM_SIMULATE_MS(G$32,G$33,G$33*G$34),0)</f>
        <v>#NAME?</v>
      </c>
      <c r="H151" s="12" t="e">
        <f ca="1">IF(ROW(H151)-49&lt;=H$47,_xll.MM_SIMULATE_MS(H$32,H$33,H$33*H$34),0)</f>
        <v>#NAME?</v>
      </c>
    </row>
    <row r="152" spans="2:8" x14ac:dyDescent="0.2">
      <c r="B152" s="71" t="s">
        <v>264</v>
      </c>
      <c r="C152" s="62">
        <v>0</v>
      </c>
      <c r="D152" s="2" t="e">
        <f ca="1">IF(ROW(D152)-49&lt;=D$47,_xll.MM_SIMULATE_MS(D$32,D$33,D$33*D$34),0)</f>
        <v>#NAME?</v>
      </c>
      <c r="E152" s="2" t="e">
        <f ca="1">IF(ROW(E152)-49&lt;=E$47,_xll.MM_SIMULATE_MS(E$32,E$33,E$33*E$34),0)</f>
        <v>#NAME?</v>
      </c>
      <c r="F152" s="2" t="e">
        <f ca="1">IF(ROW(F152)-49&lt;=F$47,_xll.MM_SIMULATE_MS(F$32,F$33,F$33*F$34),0)</f>
        <v>#NAME?</v>
      </c>
      <c r="G152" s="2" t="e">
        <f ca="1">IF(ROW(G152)-49&lt;=G$47,_xll.MM_SIMULATE_MS(G$32,G$33,G$33*G$34),0)</f>
        <v>#NAME?</v>
      </c>
      <c r="H152" s="12" t="e">
        <f ca="1">IF(ROW(H152)-49&lt;=H$47,_xll.MM_SIMULATE_MS(H$32,H$33,H$33*H$34),0)</f>
        <v>#NAME?</v>
      </c>
    </row>
    <row r="153" spans="2:8" x14ac:dyDescent="0.2">
      <c r="B153" s="71" t="s">
        <v>265</v>
      </c>
      <c r="C153" s="62">
        <v>0</v>
      </c>
      <c r="D153" s="2" t="e">
        <f ca="1">IF(ROW(D153)-49&lt;=D$47,_xll.MM_SIMULATE_MS(D$32,D$33,D$33*D$34),0)</f>
        <v>#NAME?</v>
      </c>
      <c r="E153" s="2" t="e">
        <f ca="1">IF(ROW(E153)-49&lt;=E$47,_xll.MM_SIMULATE_MS(E$32,E$33,E$33*E$34),0)</f>
        <v>#NAME?</v>
      </c>
      <c r="F153" s="2" t="e">
        <f ca="1">IF(ROW(F153)-49&lt;=F$47,_xll.MM_SIMULATE_MS(F$32,F$33,F$33*F$34),0)</f>
        <v>#NAME?</v>
      </c>
      <c r="G153" s="2" t="e">
        <f ca="1">IF(ROW(G153)-49&lt;=G$47,_xll.MM_SIMULATE_MS(G$32,G$33,G$33*G$34),0)</f>
        <v>#NAME?</v>
      </c>
      <c r="H153" s="12" t="e">
        <f ca="1">IF(ROW(H153)-49&lt;=H$47,_xll.MM_SIMULATE_MS(H$32,H$33,H$33*H$34),0)</f>
        <v>#NAME?</v>
      </c>
    </row>
    <row r="154" spans="2:8" x14ac:dyDescent="0.2">
      <c r="B154" s="71" t="s">
        <v>266</v>
      </c>
      <c r="C154" s="62">
        <v>0</v>
      </c>
      <c r="D154" s="2" t="e">
        <f ca="1">IF(ROW(D154)-49&lt;=D$47,_xll.MM_SIMULATE_MS(D$32,D$33,D$33*D$34),0)</f>
        <v>#NAME?</v>
      </c>
      <c r="E154" s="2" t="e">
        <f ca="1">IF(ROW(E154)-49&lt;=E$47,_xll.MM_SIMULATE_MS(E$32,E$33,E$33*E$34),0)</f>
        <v>#NAME?</v>
      </c>
      <c r="F154" s="2" t="e">
        <f ca="1">IF(ROW(F154)-49&lt;=F$47,_xll.MM_SIMULATE_MS(F$32,F$33,F$33*F$34),0)</f>
        <v>#NAME?</v>
      </c>
      <c r="G154" s="2" t="e">
        <f ca="1">IF(ROW(G154)-49&lt;=G$47,_xll.MM_SIMULATE_MS(G$32,G$33,G$33*G$34),0)</f>
        <v>#NAME?</v>
      </c>
      <c r="H154" s="12" t="e">
        <f ca="1">IF(ROW(H154)-49&lt;=H$47,_xll.MM_SIMULATE_MS(H$32,H$33,H$33*H$34),0)</f>
        <v>#NAME?</v>
      </c>
    </row>
    <row r="155" spans="2:8" x14ac:dyDescent="0.2">
      <c r="B155" s="71" t="s">
        <v>267</v>
      </c>
      <c r="C155" s="62">
        <v>0</v>
      </c>
      <c r="D155" s="2" t="e">
        <f ca="1">IF(ROW(D155)-49&lt;=D$47,_xll.MM_SIMULATE_MS(D$32,D$33,D$33*D$34),0)</f>
        <v>#NAME?</v>
      </c>
      <c r="E155" s="2" t="e">
        <f ca="1">IF(ROW(E155)-49&lt;=E$47,_xll.MM_SIMULATE_MS(E$32,E$33,E$33*E$34),0)</f>
        <v>#NAME?</v>
      </c>
      <c r="F155" s="2" t="e">
        <f ca="1">IF(ROW(F155)-49&lt;=F$47,_xll.MM_SIMULATE_MS(F$32,F$33,F$33*F$34),0)</f>
        <v>#NAME?</v>
      </c>
      <c r="G155" s="2" t="e">
        <f ca="1">IF(ROW(G155)-49&lt;=G$47,_xll.MM_SIMULATE_MS(G$32,G$33,G$33*G$34),0)</f>
        <v>#NAME?</v>
      </c>
      <c r="H155" s="12" t="e">
        <f ca="1">IF(ROW(H155)-49&lt;=H$47,_xll.MM_SIMULATE_MS(H$32,H$33,H$33*H$34),0)</f>
        <v>#NAME?</v>
      </c>
    </row>
    <row r="156" spans="2:8" x14ac:dyDescent="0.2">
      <c r="B156" s="71" t="s">
        <v>268</v>
      </c>
      <c r="C156" s="62">
        <v>0</v>
      </c>
      <c r="D156" s="2" t="e">
        <f ca="1">IF(ROW(D156)-49&lt;=D$47,_xll.MM_SIMULATE_MS(D$32,D$33,D$33*D$34),0)</f>
        <v>#NAME?</v>
      </c>
      <c r="E156" s="2" t="e">
        <f ca="1">IF(ROW(E156)-49&lt;=E$47,_xll.MM_SIMULATE_MS(E$32,E$33,E$33*E$34),0)</f>
        <v>#NAME?</v>
      </c>
      <c r="F156" s="2" t="e">
        <f ca="1">IF(ROW(F156)-49&lt;=F$47,_xll.MM_SIMULATE_MS(F$32,F$33,F$33*F$34),0)</f>
        <v>#NAME?</v>
      </c>
      <c r="G156" s="2" t="e">
        <f ca="1">IF(ROW(G156)-49&lt;=G$47,_xll.MM_SIMULATE_MS(G$32,G$33,G$33*G$34),0)</f>
        <v>#NAME?</v>
      </c>
      <c r="H156" s="12" t="e">
        <f ca="1">IF(ROW(H156)-49&lt;=H$47,_xll.MM_SIMULATE_MS(H$32,H$33,H$33*H$34),0)</f>
        <v>#NAME?</v>
      </c>
    </row>
    <row r="157" spans="2:8" x14ac:dyDescent="0.2">
      <c r="B157" s="71" t="s">
        <v>269</v>
      </c>
      <c r="C157" s="62">
        <v>0</v>
      </c>
      <c r="D157" s="2" t="e">
        <f ca="1">IF(ROW(D157)-49&lt;=D$47,_xll.MM_SIMULATE_MS(D$32,D$33,D$33*D$34),0)</f>
        <v>#NAME?</v>
      </c>
      <c r="E157" s="2" t="e">
        <f ca="1">IF(ROW(E157)-49&lt;=E$47,_xll.MM_SIMULATE_MS(E$32,E$33,E$33*E$34),0)</f>
        <v>#NAME?</v>
      </c>
      <c r="F157" s="2" t="e">
        <f ca="1">IF(ROW(F157)-49&lt;=F$47,_xll.MM_SIMULATE_MS(F$32,F$33,F$33*F$34),0)</f>
        <v>#NAME?</v>
      </c>
      <c r="G157" s="2" t="e">
        <f ca="1">IF(ROW(G157)-49&lt;=G$47,_xll.MM_SIMULATE_MS(G$32,G$33,G$33*G$34),0)</f>
        <v>#NAME?</v>
      </c>
      <c r="H157" s="12" t="e">
        <f ca="1">IF(ROW(H157)-49&lt;=H$47,_xll.MM_SIMULATE_MS(H$32,H$33,H$33*H$34),0)</f>
        <v>#NAME?</v>
      </c>
    </row>
    <row r="158" spans="2:8" x14ac:dyDescent="0.2">
      <c r="B158" s="71" t="s">
        <v>270</v>
      </c>
      <c r="C158" s="62">
        <v>0</v>
      </c>
      <c r="D158" s="2" t="e">
        <f ca="1">IF(ROW(D158)-49&lt;=D$47,_xll.MM_SIMULATE_MS(D$32,D$33,D$33*D$34),0)</f>
        <v>#NAME?</v>
      </c>
      <c r="E158" s="2" t="e">
        <f ca="1">IF(ROW(E158)-49&lt;=E$47,_xll.MM_SIMULATE_MS(E$32,E$33,E$33*E$34),0)</f>
        <v>#NAME?</v>
      </c>
      <c r="F158" s="2" t="e">
        <f ca="1">IF(ROW(F158)-49&lt;=F$47,_xll.MM_SIMULATE_MS(F$32,F$33,F$33*F$34),0)</f>
        <v>#NAME?</v>
      </c>
      <c r="G158" s="2" t="e">
        <f ca="1">IF(ROW(G158)-49&lt;=G$47,_xll.MM_SIMULATE_MS(G$32,G$33,G$33*G$34),0)</f>
        <v>#NAME?</v>
      </c>
      <c r="H158" s="12" t="e">
        <f ca="1">IF(ROW(H158)-49&lt;=H$47,_xll.MM_SIMULATE_MS(H$32,H$33,H$33*H$34),0)</f>
        <v>#NAME?</v>
      </c>
    </row>
    <row r="159" spans="2:8" x14ac:dyDescent="0.2">
      <c r="B159" s="71" t="s">
        <v>271</v>
      </c>
      <c r="C159" s="62">
        <v>0</v>
      </c>
      <c r="D159" s="2" t="e">
        <f ca="1">IF(ROW(D159)-49&lt;=D$47,_xll.MM_SIMULATE_MS(D$32,D$33,D$33*D$34),0)</f>
        <v>#NAME?</v>
      </c>
      <c r="E159" s="2" t="e">
        <f ca="1">IF(ROW(E159)-49&lt;=E$47,_xll.MM_SIMULATE_MS(E$32,E$33,E$33*E$34),0)</f>
        <v>#NAME?</v>
      </c>
      <c r="F159" s="2" t="e">
        <f ca="1">IF(ROW(F159)-49&lt;=F$47,_xll.MM_SIMULATE_MS(F$32,F$33,F$33*F$34),0)</f>
        <v>#NAME?</v>
      </c>
      <c r="G159" s="2" t="e">
        <f ca="1">IF(ROW(G159)-49&lt;=G$47,_xll.MM_SIMULATE_MS(G$32,G$33,G$33*G$34),0)</f>
        <v>#NAME?</v>
      </c>
      <c r="H159" s="12" t="e">
        <f ca="1">IF(ROW(H159)-49&lt;=H$47,_xll.MM_SIMULATE_MS(H$32,H$33,H$33*H$34),0)</f>
        <v>#NAME?</v>
      </c>
    </row>
    <row r="160" spans="2:8" x14ac:dyDescent="0.2">
      <c r="B160" s="71" t="s">
        <v>272</v>
      </c>
      <c r="C160" s="62">
        <v>0</v>
      </c>
      <c r="D160" s="2" t="e">
        <f ca="1">IF(ROW(D160)-49&lt;=D$47,_xll.MM_SIMULATE_MS(D$32,D$33,D$33*D$34),0)</f>
        <v>#NAME?</v>
      </c>
      <c r="E160" s="2" t="e">
        <f ca="1">IF(ROW(E160)-49&lt;=E$47,_xll.MM_SIMULATE_MS(E$32,E$33,E$33*E$34),0)</f>
        <v>#NAME?</v>
      </c>
      <c r="F160" s="2" t="e">
        <f ca="1">IF(ROW(F160)-49&lt;=F$47,_xll.MM_SIMULATE_MS(F$32,F$33,F$33*F$34),0)</f>
        <v>#NAME?</v>
      </c>
      <c r="G160" s="2" t="e">
        <f ca="1">IF(ROW(G160)-49&lt;=G$47,_xll.MM_SIMULATE_MS(G$32,G$33,G$33*G$34),0)</f>
        <v>#NAME?</v>
      </c>
      <c r="H160" s="12" t="e">
        <f ca="1">IF(ROW(H160)-49&lt;=H$47,_xll.MM_SIMULATE_MS(H$32,H$33,H$33*H$34),0)</f>
        <v>#NAME?</v>
      </c>
    </row>
    <row r="161" spans="2:8" x14ac:dyDescent="0.2">
      <c r="B161" s="71" t="s">
        <v>273</v>
      </c>
      <c r="C161" s="62">
        <v>0</v>
      </c>
      <c r="D161" s="2" t="e">
        <f ca="1">IF(ROW(D161)-49&lt;=D$47,_xll.MM_SIMULATE_MS(D$32,D$33,D$33*D$34),0)</f>
        <v>#NAME?</v>
      </c>
      <c r="E161" s="2" t="e">
        <f ca="1">IF(ROW(E161)-49&lt;=E$47,_xll.MM_SIMULATE_MS(E$32,E$33,E$33*E$34),0)</f>
        <v>#NAME?</v>
      </c>
      <c r="F161" s="2" t="e">
        <f ca="1">IF(ROW(F161)-49&lt;=F$47,_xll.MM_SIMULATE_MS(F$32,F$33,F$33*F$34),0)</f>
        <v>#NAME?</v>
      </c>
      <c r="G161" s="2" t="e">
        <f ca="1">IF(ROW(G161)-49&lt;=G$47,_xll.MM_SIMULATE_MS(G$32,G$33,G$33*G$34),0)</f>
        <v>#NAME?</v>
      </c>
      <c r="H161" s="12" t="e">
        <f ca="1">IF(ROW(H161)-49&lt;=H$47,_xll.MM_SIMULATE_MS(H$32,H$33,H$33*H$34),0)</f>
        <v>#NAME?</v>
      </c>
    </row>
    <row r="162" spans="2:8" x14ac:dyDescent="0.2">
      <c r="B162" s="71" t="s">
        <v>274</v>
      </c>
      <c r="C162" s="62">
        <v>0</v>
      </c>
      <c r="D162" s="2" t="e">
        <f ca="1">IF(ROW(D162)-49&lt;=D$47,_xll.MM_SIMULATE_MS(D$32,D$33,D$33*D$34),0)</f>
        <v>#NAME?</v>
      </c>
      <c r="E162" s="2" t="e">
        <f ca="1">IF(ROW(E162)-49&lt;=E$47,_xll.MM_SIMULATE_MS(E$32,E$33,E$33*E$34),0)</f>
        <v>#NAME?</v>
      </c>
      <c r="F162" s="2" t="e">
        <f ca="1">IF(ROW(F162)-49&lt;=F$47,_xll.MM_SIMULATE_MS(F$32,F$33,F$33*F$34),0)</f>
        <v>#NAME?</v>
      </c>
      <c r="G162" s="2" t="e">
        <f ca="1">IF(ROW(G162)-49&lt;=G$47,_xll.MM_SIMULATE_MS(G$32,G$33,G$33*G$34),0)</f>
        <v>#NAME?</v>
      </c>
      <c r="H162" s="12" t="e">
        <f ca="1">IF(ROW(H162)-49&lt;=H$47,_xll.MM_SIMULATE_MS(H$32,H$33,H$33*H$34),0)</f>
        <v>#NAME?</v>
      </c>
    </row>
    <row r="163" spans="2:8" x14ac:dyDescent="0.2">
      <c r="B163" s="71" t="s">
        <v>275</v>
      </c>
      <c r="C163" s="62">
        <v>0</v>
      </c>
      <c r="D163" s="2" t="e">
        <f ca="1">IF(ROW(D163)-49&lt;=D$47,_xll.MM_SIMULATE_MS(D$32,D$33,D$33*D$34),0)</f>
        <v>#NAME?</v>
      </c>
      <c r="E163" s="2" t="e">
        <f ca="1">IF(ROW(E163)-49&lt;=E$47,_xll.MM_SIMULATE_MS(E$32,E$33,E$33*E$34),0)</f>
        <v>#NAME?</v>
      </c>
      <c r="F163" s="2" t="e">
        <f ca="1">IF(ROW(F163)-49&lt;=F$47,_xll.MM_SIMULATE_MS(F$32,F$33,F$33*F$34),0)</f>
        <v>#NAME?</v>
      </c>
      <c r="G163" s="2" t="e">
        <f ca="1">IF(ROW(G163)-49&lt;=G$47,_xll.MM_SIMULATE_MS(G$32,G$33,G$33*G$34),0)</f>
        <v>#NAME?</v>
      </c>
      <c r="H163" s="12" t="e">
        <f ca="1">IF(ROW(H163)-49&lt;=H$47,_xll.MM_SIMULATE_MS(H$32,H$33,H$33*H$34),0)</f>
        <v>#NAME?</v>
      </c>
    </row>
    <row r="164" spans="2:8" x14ac:dyDescent="0.2">
      <c r="B164" s="71" t="s">
        <v>276</v>
      </c>
      <c r="C164" s="62">
        <v>0</v>
      </c>
      <c r="D164" s="2" t="e">
        <f ca="1">IF(ROW(D164)-49&lt;=D$47,_xll.MM_SIMULATE_MS(D$32,D$33,D$33*D$34),0)</f>
        <v>#NAME?</v>
      </c>
      <c r="E164" s="2" t="e">
        <f ca="1">IF(ROW(E164)-49&lt;=E$47,_xll.MM_SIMULATE_MS(E$32,E$33,E$33*E$34),0)</f>
        <v>#NAME?</v>
      </c>
      <c r="F164" s="2" t="e">
        <f ca="1">IF(ROW(F164)-49&lt;=F$47,_xll.MM_SIMULATE_MS(F$32,F$33,F$33*F$34),0)</f>
        <v>#NAME?</v>
      </c>
      <c r="G164" s="2" t="e">
        <f ca="1">IF(ROW(G164)-49&lt;=G$47,_xll.MM_SIMULATE_MS(G$32,G$33,G$33*G$34),0)</f>
        <v>#NAME?</v>
      </c>
      <c r="H164" s="12" t="e">
        <f ca="1">IF(ROW(H164)-49&lt;=H$47,_xll.MM_SIMULATE_MS(H$32,H$33,H$33*H$34),0)</f>
        <v>#NAME?</v>
      </c>
    </row>
    <row r="165" spans="2:8" x14ac:dyDescent="0.2">
      <c r="B165" s="71" t="s">
        <v>277</v>
      </c>
      <c r="C165" s="62">
        <v>0</v>
      </c>
      <c r="D165" s="2" t="e">
        <f ca="1">IF(ROW(D165)-49&lt;=D$47,_xll.MM_SIMULATE_MS(D$32,D$33,D$33*D$34),0)</f>
        <v>#NAME?</v>
      </c>
      <c r="E165" s="2" t="e">
        <f ca="1">IF(ROW(E165)-49&lt;=E$47,_xll.MM_SIMULATE_MS(E$32,E$33,E$33*E$34),0)</f>
        <v>#NAME?</v>
      </c>
      <c r="F165" s="2" t="e">
        <f ca="1">IF(ROW(F165)-49&lt;=F$47,_xll.MM_SIMULATE_MS(F$32,F$33,F$33*F$34),0)</f>
        <v>#NAME?</v>
      </c>
      <c r="G165" s="2" t="e">
        <f ca="1">IF(ROW(G165)-49&lt;=G$47,_xll.MM_SIMULATE_MS(G$32,G$33,G$33*G$34),0)</f>
        <v>#NAME?</v>
      </c>
      <c r="H165" s="12" t="e">
        <f ca="1">IF(ROW(H165)-49&lt;=H$47,_xll.MM_SIMULATE_MS(H$32,H$33,H$33*H$34),0)</f>
        <v>#NAME?</v>
      </c>
    </row>
    <row r="166" spans="2:8" x14ac:dyDescent="0.2">
      <c r="B166" s="71" t="s">
        <v>278</v>
      </c>
      <c r="C166" s="62">
        <v>0</v>
      </c>
      <c r="D166" s="2" t="e">
        <f ca="1">IF(ROW(D166)-49&lt;=D$47,_xll.MM_SIMULATE_MS(D$32,D$33,D$33*D$34),0)</f>
        <v>#NAME?</v>
      </c>
      <c r="E166" s="2" t="e">
        <f ca="1">IF(ROW(E166)-49&lt;=E$47,_xll.MM_SIMULATE_MS(E$32,E$33,E$33*E$34),0)</f>
        <v>#NAME?</v>
      </c>
      <c r="F166" s="2" t="e">
        <f ca="1">IF(ROW(F166)-49&lt;=F$47,_xll.MM_SIMULATE_MS(F$32,F$33,F$33*F$34),0)</f>
        <v>#NAME?</v>
      </c>
      <c r="G166" s="2" t="e">
        <f ca="1">IF(ROW(G166)-49&lt;=G$47,_xll.MM_SIMULATE_MS(G$32,G$33,G$33*G$34),0)</f>
        <v>#NAME?</v>
      </c>
      <c r="H166" s="12" t="e">
        <f ca="1">IF(ROW(H166)-49&lt;=H$47,_xll.MM_SIMULATE_MS(H$32,H$33,H$33*H$34),0)</f>
        <v>#NAME?</v>
      </c>
    </row>
    <row r="167" spans="2:8" x14ac:dyDescent="0.2">
      <c r="B167" s="71" t="s">
        <v>279</v>
      </c>
      <c r="C167" s="62">
        <v>0</v>
      </c>
      <c r="D167" s="2" t="e">
        <f ca="1">IF(ROW(D167)-49&lt;=D$47,_xll.MM_SIMULATE_MS(D$32,D$33,D$33*D$34),0)</f>
        <v>#NAME?</v>
      </c>
      <c r="E167" s="2" t="e">
        <f ca="1">IF(ROW(E167)-49&lt;=E$47,_xll.MM_SIMULATE_MS(E$32,E$33,E$33*E$34),0)</f>
        <v>#NAME?</v>
      </c>
      <c r="F167" s="2" t="e">
        <f ca="1">IF(ROW(F167)-49&lt;=F$47,_xll.MM_SIMULATE_MS(F$32,F$33,F$33*F$34),0)</f>
        <v>#NAME?</v>
      </c>
      <c r="G167" s="2" t="e">
        <f ca="1">IF(ROW(G167)-49&lt;=G$47,_xll.MM_SIMULATE_MS(G$32,G$33,G$33*G$34),0)</f>
        <v>#NAME?</v>
      </c>
      <c r="H167" s="12" t="e">
        <f ca="1">IF(ROW(H167)-49&lt;=H$47,_xll.MM_SIMULATE_MS(H$32,H$33,H$33*H$34),0)</f>
        <v>#NAME?</v>
      </c>
    </row>
    <row r="168" spans="2:8" x14ac:dyDescent="0.2">
      <c r="B168" s="71" t="s">
        <v>280</v>
      </c>
      <c r="C168" s="62">
        <v>0</v>
      </c>
      <c r="D168" s="2" t="e">
        <f ca="1">IF(ROW(D168)-49&lt;=D$47,_xll.MM_SIMULATE_MS(D$32,D$33,D$33*D$34),0)</f>
        <v>#NAME?</v>
      </c>
      <c r="E168" s="2" t="e">
        <f ca="1">IF(ROW(E168)-49&lt;=E$47,_xll.MM_SIMULATE_MS(E$32,E$33,E$33*E$34),0)</f>
        <v>#NAME?</v>
      </c>
      <c r="F168" s="2" t="e">
        <f ca="1">IF(ROW(F168)-49&lt;=F$47,_xll.MM_SIMULATE_MS(F$32,F$33,F$33*F$34),0)</f>
        <v>#NAME?</v>
      </c>
      <c r="G168" s="2" t="e">
        <f ca="1">IF(ROW(G168)-49&lt;=G$47,_xll.MM_SIMULATE_MS(G$32,G$33,G$33*G$34),0)</f>
        <v>#NAME?</v>
      </c>
      <c r="H168" s="12" t="e">
        <f ca="1">IF(ROW(H168)-49&lt;=H$47,_xll.MM_SIMULATE_MS(H$32,H$33,H$33*H$34),0)</f>
        <v>#NAME?</v>
      </c>
    </row>
    <row r="169" spans="2:8" x14ac:dyDescent="0.2">
      <c r="B169" s="71" t="s">
        <v>281</v>
      </c>
      <c r="C169" s="62">
        <v>0</v>
      </c>
      <c r="D169" s="2" t="e">
        <f ca="1">IF(ROW(D169)-49&lt;=D$47,_xll.MM_SIMULATE_MS(D$32,D$33,D$33*D$34),0)</f>
        <v>#NAME?</v>
      </c>
      <c r="E169" s="2" t="e">
        <f ca="1">IF(ROW(E169)-49&lt;=E$47,_xll.MM_SIMULATE_MS(E$32,E$33,E$33*E$34),0)</f>
        <v>#NAME?</v>
      </c>
      <c r="F169" s="2" t="e">
        <f ca="1">IF(ROW(F169)-49&lt;=F$47,_xll.MM_SIMULATE_MS(F$32,F$33,F$33*F$34),0)</f>
        <v>#NAME?</v>
      </c>
      <c r="G169" s="2" t="e">
        <f ca="1">IF(ROW(G169)-49&lt;=G$47,_xll.MM_SIMULATE_MS(G$32,G$33,G$33*G$34),0)</f>
        <v>#NAME?</v>
      </c>
      <c r="H169" s="12" t="e">
        <f ca="1">IF(ROW(H169)-49&lt;=H$47,_xll.MM_SIMULATE_MS(H$32,H$33,H$33*H$34),0)</f>
        <v>#NAME?</v>
      </c>
    </row>
    <row r="170" spans="2:8" x14ac:dyDescent="0.2">
      <c r="B170" s="71" t="s">
        <v>282</v>
      </c>
      <c r="C170" s="62">
        <v>0</v>
      </c>
      <c r="D170" s="2" t="e">
        <f ca="1">IF(ROW(D170)-49&lt;=D$47,_xll.MM_SIMULATE_MS(D$32,D$33,D$33*D$34),0)</f>
        <v>#NAME?</v>
      </c>
      <c r="E170" s="2" t="e">
        <f ca="1">IF(ROW(E170)-49&lt;=E$47,_xll.MM_SIMULATE_MS(E$32,E$33,E$33*E$34),0)</f>
        <v>#NAME?</v>
      </c>
      <c r="F170" s="2" t="e">
        <f ca="1">IF(ROW(F170)-49&lt;=F$47,_xll.MM_SIMULATE_MS(F$32,F$33,F$33*F$34),0)</f>
        <v>#NAME?</v>
      </c>
      <c r="G170" s="2" t="e">
        <f ca="1">IF(ROW(G170)-49&lt;=G$47,_xll.MM_SIMULATE_MS(G$32,G$33,G$33*G$34),0)</f>
        <v>#NAME?</v>
      </c>
      <c r="H170" s="12" t="e">
        <f ca="1">IF(ROW(H170)-49&lt;=H$47,_xll.MM_SIMULATE_MS(H$32,H$33,H$33*H$34),0)</f>
        <v>#NAME?</v>
      </c>
    </row>
    <row r="171" spans="2:8" x14ac:dyDescent="0.2">
      <c r="B171" s="71" t="s">
        <v>283</v>
      </c>
      <c r="C171" s="62">
        <v>0</v>
      </c>
      <c r="D171" s="2" t="e">
        <f ca="1">IF(ROW(D171)-49&lt;=D$47,_xll.MM_SIMULATE_MS(D$32,D$33,D$33*D$34),0)</f>
        <v>#NAME?</v>
      </c>
      <c r="E171" s="2" t="e">
        <f ca="1">IF(ROW(E171)-49&lt;=E$47,_xll.MM_SIMULATE_MS(E$32,E$33,E$33*E$34),0)</f>
        <v>#NAME?</v>
      </c>
      <c r="F171" s="2" t="e">
        <f ca="1">IF(ROW(F171)-49&lt;=F$47,_xll.MM_SIMULATE_MS(F$32,F$33,F$33*F$34),0)</f>
        <v>#NAME?</v>
      </c>
      <c r="G171" s="2" t="e">
        <f ca="1">IF(ROW(G171)-49&lt;=G$47,_xll.MM_SIMULATE_MS(G$32,G$33,G$33*G$34),0)</f>
        <v>#NAME?</v>
      </c>
      <c r="H171" s="12" t="e">
        <f ca="1">IF(ROW(H171)-49&lt;=H$47,_xll.MM_SIMULATE_MS(H$32,H$33,H$33*H$34),0)</f>
        <v>#NAME?</v>
      </c>
    </row>
    <row r="172" spans="2:8" x14ac:dyDescent="0.2">
      <c r="B172" s="71" t="s">
        <v>284</v>
      </c>
      <c r="C172" s="62">
        <v>0</v>
      </c>
      <c r="D172" s="2" t="e">
        <f ca="1">IF(ROW(D172)-49&lt;=D$47,_xll.MM_SIMULATE_MS(D$32,D$33,D$33*D$34),0)</f>
        <v>#NAME?</v>
      </c>
      <c r="E172" s="2" t="e">
        <f ca="1">IF(ROW(E172)-49&lt;=E$47,_xll.MM_SIMULATE_MS(E$32,E$33,E$33*E$34),0)</f>
        <v>#NAME?</v>
      </c>
      <c r="F172" s="2" t="e">
        <f ca="1">IF(ROW(F172)-49&lt;=F$47,_xll.MM_SIMULATE_MS(F$32,F$33,F$33*F$34),0)</f>
        <v>#NAME?</v>
      </c>
      <c r="G172" s="2" t="e">
        <f ca="1">IF(ROW(G172)-49&lt;=G$47,_xll.MM_SIMULATE_MS(G$32,G$33,G$33*G$34),0)</f>
        <v>#NAME?</v>
      </c>
      <c r="H172" s="12" t="e">
        <f ca="1">IF(ROW(H172)-49&lt;=H$47,_xll.MM_SIMULATE_MS(H$32,H$33,H$33*H$34),0)</f>
        <v>#NAME?</v>
      </c>
    </row>
    <row r="173" spans="2:8" x14ac:dyDescent="0.2">
      <c r="B173" s="71" t="s">
        <v>285</v>
      </c>
      <c r="C173" s="62">
        <v>0</v>
      </c>
      <c r="D173" s="2" t="e">
        <f ca="1">IF(ROW(D173)-49&lt;=D$47,_xll.MM_SIMULATE_MS(D$32,D$33,D$33*D$34),0)</f>
        <v>#NAME?</v>
      </c>
      <c r="E173" s="2" t="e">
        <f ca="1">IF(ROW(E173)-49&lt;=E$47,_xll.MM_SIMULATE_MS(E$32,E$33,E$33*E$34),0)</f>
        <v>#NAME?</v>
      </c>
      <c r="F173" s="2" t="e">
        <f ca="1">IF(ROW(F173)-49&lt;=F$47,_xll.MM_SIMULATE_MS(F$32,F$33,F$33*F$34),0)</f>
        <v>#NAME?</v>
      </c>
      <c r="G173" s="2" t="e">
        <f ca="1">IF(ROW(G173)-49&lt;=G$47,_xll.MM_SIMULATE_MS(G$32,G$33,G$33*G$34),0)</f>
        <v>#NAME?</v>
      </c>
      <c r="H173" s="12" t="e">
        <f ca="1">IF(ROW(H173)-49&lt;=H$47,_xll.MM_SIMULATE_MS(H$32,H$33,H$33*H$34),0)</f>
        <v>#NAME?</v>
      </c>
    </row>
    <row r="174" spans="2:8" x14ac:dyDescent="0.2">
      <c r="B174" s="71" t="s">
        <v>286</v>
      </c>
      <c r="C174" s="62">
        <v>0</v>
      </c>
      <c r="D174" s="2" t="e">
        <f ca="1">IF(ROW(D174)-49&lt;=D$47,_xll.MM_SIMULATE_MS(D$32,D$33,D$33*D$34),0)</f>
        <v>#NAME?</v>
      </c>
      <c r="E174" s="2" t="e">
        <f ca="1">IF(ROW(E174)-49&lt;=E$47,_xll.MM_SIMULATE_MS(E$32,E$33,E$33*E$34),0)</f>
        <v>#NAME?</v>
      </c>
      <c r="F174" s="2" t="e">
        <f ca="1">IF(ROW(F174)-49&lt;=F$47,_xll.MM_SIMULATE_MS(F$32,F$33,F$33*F$34),0)</f>
        <v>#NAME?</v>
      </c>
      <c r="G174" s="2" t="e">
        <f ca="1">IF(ROW(G174)-49&lt;=G$47,_xll.MM_SIMULATE_MS(G$32,G$33,G$33*G$34),0)</f>
        <v>#NAME?</v>
      </c>
      <c r="H174" s="12" t="e">
        <f ca="1">IF(ROW(H174)-49&lt;=H$47,_xll.MM_SIMULATE_MS(H$32,H$33,H$33*H$34),0)</f>
        <v>#NAME?</v>
      </c>
    </row>
    <row r="175" spans="2:8" x14ac:dyDescent="0.2">
      <c r="B175" s="71" t="s">
        <v>287</v>
      </c>
      <c r="C175" s="62">
        <v>0</v>
      </c>
      <c r="D175" s="2" t="e">
        <f ca="1">IF(ROW(D175)-49&lt;=D$47,_xll.MM_SIMULATE_MS(D$32,D$33,D$33*D$34),0)</f>
        <v>#NAME?</v>
      </c>
      <c r="E175" s="2" t="e">
        <f ca="1">IF(ROW(E175)-49&lt;=E$47,_xll.MM_SIMULATE_MS(E$32,E$33,E$33*E$34),0)</f>
        <v>#NAME?</v>
      </c>
      <c r="F175" s="2" t="e">
        <f ca="1">IF(ROW(F175)-49&lt;=F$47,_xll.MM_SIMULATE_MS(F$32,F$33,F$33*F$34),0)</f>
        <v>#NAME?</v>
      </c>
      <c r="G175" s="2" t="e">
        <f ca="1">IF(ROW(G175)-49&lt;=G$47,_xll.MM_SIMULATE_MS(G$32,G$33,G$33*G$34),0)</f>
        <v>#NAME?</v>
      </c>
      <c r="H175" s="12" t="e">
        <f ca="1">IF(ROW(H175)-49&lt;=H$47,_xll.MM_SIMULATE_MS(H$32,H$33,H$33*H$34),0)</f>
        <v>#NAME?</v>
      </c>
    </row>
    <row r="176" spans="2:8" x14ac:dyDescent="0.2">
      <c r="B176" s="71" t="s">
        <v>288</v>
      </c>
      <c r="C176" s="62">
        <v>0</v>
      </c>
      <c r="D176" s="2" t="e">
        <f ca="1">IF(ROW(D176)-49&lt;=D$47,_xll.MM_SIMULATE_MS(D$32,D$33,D$33*D$34),0)</f>
        <v>#NAME?</v>
      </c>
      <c r="E176" s="2" t="e">
        <f ca="1">IF(ROW(E176)-49&lt;=E$47,_xll.MM_SIMULATE_MS(E$32,E$33,E$33*E$34),0)</f>
        <v>#NAME?</v>
      </c>
      <c r="F176" s="2" t="e">
        <f ca="1">IF(ROW(F176)-49&lt;=F$47,_xll.MM_SIMULATE_MS(F$32,F$33,F$33*F$34),0)</f>
        <v>#NAME?</v>
      </c>
      <c r="G176" s="2" t="e">
        <f ca="1">IF(ROW(G176)-49&lt;=G$47,_xll.MM_SIMULATE_MS(G$32,G$33,G$33*G$34),0)</f>
        <v>#NAME?</v>
      </c>
      <c r="H176" s="12" t="e">
        <f ca="1">IF(ROW(H176)-49&lt;=H$47,_xll.MM_SIMULATE_MS(H$32,H$33,H$33*H$34),0)</f>
        <v>#NAME?</v>
      </c>
    </row>
    <row r="177" spans="2:8" x14ac:dyDescent="0.2">
      <c r="B177" s="71" t="s">
        <v>289</v>
      </c>
      <c r="C177" s="62">
        <v>0</v>
      </c>
      <c r="D177" s="2" t="e">
        <f ca="1">IF(ROW(D177)-49&lt;=D$47,_xll.MM_SIMULATE_MS(D$32,D$33,D$33*D$34),0)</f>
        <v>#NAME?</v>
      </c>
      <c r="E177" s="2" t="e">
        <f ca="1">IF(ROW(E177)-49&lt;=E$47,_xll.MM_SIMULATE_MS(E$32,E$33,E$33*E$34),0)</f>
        <v>#NAME?</v>
      </c>
      <c r="F177" s="2" t="e">
        <f ca="1">IF(ROW(F177)-49&lt;=F$47,_xll.MM_SIMULATE_MS(F$32,F$33,F$33*F$34),0)</f>
        <v>#NAME?</v>
      </c>
      <c r="G177" s="2" t="e">
        <f ca="1">IF(ROW(G177)-49&lt;=G$47,_xll.MM_SIMULATE_MS(G$32,G$33,G$33*G$34),0)</f>
        <v>#NAME?</v>
      </c>
      <c r="H177" s="12" t="e">
        <f ca="1">IF(ROW(H177)-49&lt;=H$47,_xll.MM_SIMULATE_MS(H$32,H$33,H$33*H$34),0)</f>
        <v>#NAME?</v>
      </c>
    </row>
    <row r="178" spans="2:8" x14ac:dyDescent="0.2">
      <c r="B178" s="71" t="s">
        <v>290</v>
      </c>
      <c r="C178" s="62">
        <v>0</v>
      </c>
      <c r="D178" s="2" t="e">
        <f ca="1">IF(ROW(D178)-49&lt;=D$47,_xll.MM_SIMULATE_MS(D$32,D$33,D$33*D$34),0)</f>
        <v>#NAME?</v>
      </c>
      <c r="E178" s="2" t="e">
        <f ca="1">IF(ROW(E178)-49&lt;=E$47,_xll.MM_SIMULATE_MS(E$32,E$33,E$33*E$34),0)</f>
        <v>#NAME?</v>
      </c>
      <c r="F178" s="2" t="e">
        <f ca="1">IF(ROW(F178)-49&lt;=F$47,_xll.MM_SIMULATE_MS(F$32,F$33,F$33*F$34),0)</f>
        <v>#NAME?</v>
      </c>
      <c r="G178" s="2" t="e">
        <f ca="1">IF(ROW(G178)-49&lt;=G$47,_xll.MM_SIMULATE_MS(G$32,G$33,G$33*G$34),0)</f>
        <v>#NAME?</v>
      </c>
      <c r="H178" s="12" t="e">
        <f ca="1">IF(ROW(H178)-49&lt;=H$47,_xll.MM_SIMULATE_MS(H$32,H$33,H$33*H$34),0)</f>
        <v>#NAME?</v>
      </c>
    </row>
    <row r="179" spans="2:8" x14ac:dyDescent="0.2">
      <c r="B179" s="71" t="s">
        <v>291</v>
      </c>
      <c r="C179" s="62">
        <v>0</v>
      </c>
      <c r="D179" s="2" t="e">
        <f ca="1">IF(ROW(D179)-49&lt;=D$47,_xll.MM_SIMULATE_MS(D$32,D$33,D$33*D$34),0)</f>
        <v>#NAME?</v>
      </c>
      <c r="E179" s="2" t="e">
        <f ca="1">IF(ROW(E179)-49&lt;=E$47,_xll.MM_SIMULATE_MS(E$32,E$33,E$33*E$34),0)</f>
        <v>#NAME?</v>
      </c>
      <c r="F179" s="2" t="e">
        <f ca="1">IF(ROW(F179)-49&lt;=F$47,_xll.MM_SIMULATE_MS(F$32,F$33,F$33*F$34),0)</f>
        <v>#NAME?</v>
      </c>
      <c r="G179" s="2" t="e">
        <f ca="1">IF(ROW(G179)-49&lt;=G$47,_xll.MM_SIMULATE_MS(G$32,G$33,G$33*G$34),0)</f>
        <v>#NAME?</v>
      </c>
      <c r="H179" s="12" t="e">
        <f ca="1">IF(ROW(H179)-49&lt;=H$47,_xll.MM_SIMULATE_MS(H$32,H$33,H$33*H$34),0)</f>
        <v>#NAME?</v>
      </c>
    </row>
    <row r="180" spans="2:8" x14ac:dyDescent="0.2">
      <c r="B180" s="71" t="s">
        <v>292</v>
      </c>
      <c r="C180" s="62">
        <v>0</v>
      </c>
      <c r="D180" s="2" t="e">
        <f ca="1">IF(ROW(D180)-49&lt;=D$47,_xll.MM_SIMULATE_MS(D$32,D$33,D$33*D$34),0)</f>
        <v>#NAME?</v>
      </c>
      <c r="E180" s="2" t="e">
        <f ca="1">IF(ROW(E180)-49&lt;=E$47,_xll.MM_SIMULATE_MS(E$32,E$33,E$33*E$34),0)</f>
        <v>#NAME?</v>
      </c>
      <c r="F180" s="2" t="e">
        <f ca="1">IF(ROW(F180)-49&lt;=F$47,_xll.MM_SIMULATE_MS(F$32,F$33,F$33*F$34),0)</f>
        <v>#NAME?</v>
      </c>
      <c r="G180" s="2" t="e">
        <f ca="1">IF(ROW(G180)-49&lt;=G$47,_xll.MM_SIMULATE_MS(G$32,G$33,G$33*G$34),0)</f>
        <v>#NAME?</v>
      </c>
      <c r="H180" s="12" t="e">
        <f ca="1">IF(ROW(H180)-49&lt;=H$47,_xll.MM_SIMULATE_MS(H$32,H$33,H$33*H$34),0)</f>
        <v>#NAME?</v>
      </c>
    </row>
    <row r="181" spans="2:8" x14ac:dyDescent="0.2">
      <c r="B181" s="71" t="s">
        <v>293</v>
      </c>
      <c r="C181" s="62">
        <v>0</v>
      </c>
      <c r="D181" s="2" t="e">
        <f ca="1">IF(ROW(D181)-49&lt;=D$47,_xll.MM_SIMULATE_MS(D$32,D$33,D$33*D$34),0)</f>
        <v>#NAME?</v>
      </c>
      <c r="E181" s="2" t="e">
        <f ca="1">IF(ROW(E181)-49&lt;=E$47,_xll.MM_SIMULATE_MS(E$32,E$33,E$33*E$34),0)</f>
        <v>#NAME?</v>
      </c>
      <c r="F181" s="2" t="e">
        <f ca="1">IF(ROW(F181)-49&lt;=F$47,_xll.MM_SIMULATE_MS(F$32,F$33,F$33*F$34),0)</f>
        <v>#NAME?</v>
      </c>
      <c r="G181" s="2" t="e">
        <f ca="1">IF(ROW(G181)-49&lt;=G$47,_xll.MM_SIMULATE_MS(G$32,G$33,G$33*G$34),0)</f>
        <v>#NAME?</v>
      </c>
      <c r="H181" s="12" t="e">
        <f ca="1">IF(ROW(H181)-49&lt;=H$47,_xll.MM_SIMULATE_MS(H$32,H$33,H$33*H$34),0)</f>
        <v>#NAME?</v>
      </c>
    </row>
    <row r="182" spans="2:8" x14ac:dyDescent="0.2">
      <c r="B182" s="71" t="s">
        <v>294</v>
      </c>
      <c r="C182" s="62">
        <v>0</v>
      </c>
      <c r="D182" s="2" t="e">
        <f ca="1">IF(ROW(D182)-49&lt;=D$47,_xll.MM_SIMULATE_MS(D$32,D$33,D$33*D$34),0)</f>
        <v>#NAME?</v>
      </c>
      <c r="E182" s="2" t="e">
        <f ca="1">IF(ROW(E182)-49&lt;=E$47,_xll.MM_SIMULATE_MS(E$32,E$33,E$33*E$34),0)</f>
        <v>#NAME?</v>
      </c>
      <c r="F182" s="2" t="e">
        <f ca="1">IF(ROW(F182)-49&lt;=F$47,_xll.MM_SIMULATE_MS(F$32,F$33,F$33*F$34),0)</f>
        <v>#NAME?</v>
      </c>
      <c r="G182" s="2" t="e">
        <f ca="1">IF(ROW(G182)-49&lt;=G$47,_xll.MM_SIMULATE_MS(G$32,G$33,G$33*G$34),0)</f>
        <v>#NAME?</v>
      </c>
      <c r="H182" s="12" t="e">
        <f ca="1">IF(ROW(H182)-49&lt;=H$47,_xll.MM_SIMULATE_MS(H$32,H$33,H$33*H$34),0)</f>
        <v>#NAME?</v>
      </c>
    </row>
    <row r="183" spans="2:8" x14ac:dyDescent="0.2">
      <c r="B183" s="71" t="s">
        <v>295</v>
      </c>
      <c r="C183" s="62">
        <v>0</v>
      </c>
      <c r="D183" s="2" t="e">
        <f ca="1">IF(ROW(D183)-49&lt;=D$47,_xll.MM_SIMULATE_MS(D$32,D$33,D$33*D$34),0)</f>
        <v>#NAME?</v>
      </c>
      <c r="E183" s="2" t="e">
        <f ca="1">IF(ROW(E183)-49&lt;=E$47,_xll.MM_SIMULATE_MS(E$32,E$33,E$33*E$34),0)</f>
        <v>#NAME?</v>
      </c>
      <c r="F183" s="2" t="e">
        <f ca="1">IF(ROW(F183)-49&lt;=F$47,_xll.MM_SIMULATE_MS(F$32,F$33,F$33*F$34),0)</f>
        <v>#NAME?</v>
      </c>
      <c r="G183" s="2" t="e">
        <f ca="1">IF(ROW(G183)-49&lt;=G$47,_xll.MM_SIMULATE_MS(G$32,G$33,G$33*G$34),0)</f>
        <v>#NAME?</v>
      </c>
      <c r="H183" s="12" t="e">
        <f ca="1">IF(ROW(H183)-49&lt;=H$47,_xll.MM_SIMULATE_MS(H$32,H$33,H$33*H$34),0)</f>
        <v>#NAME?</v>
      </c>
    </row>
    <row r="184" spans="2:8" x14ac:dyDescent="0.2">
      <c r="B184" s="71" t="s">
        <v>296</v>
      </c>
      <c r="C184" s="62">
        <v>0</v>
      </c>
      <c r="D184" s="2" t="e">
        <f ca="1">IF(ROW(D184)-49&lt;=D$47,_xll.MM_SIMULATE_MS(D$32,D$33,D$33*D$34),0)</f>
        <v>#NAME?</v>
      </c>
      <c r="E184" s="2" t="e">
        <f ca="1">IF(ROW(E184)-49&lt;=E$47,_xll.MM_SIMULATE_MS(E$32,E$33,E$33*E$34),0)</f>
        <v>#NAME?</v>
      </c>
      <c r="F184" s="2" t="e">
        <f ca="1">IF(ROW(F184)-49&lt;=F$47,_xll.MM_SIMULATE_MS(F$32,F$33,F$33*F$34),0)</f>
        <v>#NAME?</v>
      </c>
      <c r="G184" s="2" t="e">
        <f ca="1">IF(ROW(G184)-49&lt;=G$47,_xll.MM_SIMULATE_MS(G$32,G$33,G$33*G$34),0)</f>
        <v>#NAME?</v>
      </c>
      <c r="H184" s="12" t="e">
        <f ca="1">IF(ROW(H184)-49&lt;=H$47,_xll.MM_SIMULATE_MS(H$32,H$33,H$33*H$34),0)</f>
        <v>#NAME?</v>
      </c>
    </row>
    <row r="185" spans="2:8" x14ac:dyDescent="0.2">
      <c r="B185" s="71" t="s">
        <v>297</v>
      </c>
      <c r="C185" s="62">
        <v>0</v>
      </c>
      <c r="D185" s="2" t="e">
        <f ca="1">IF(ROW(D185)-49&lt;=D$47,_xll.MM_SIMULATE_MS(D$32,D$33,D$33*D$34),0)</f>
        <v>#NAME?</v>
      </c>
      <c r="E185" s="2" t="e">
        <f ca="1">IF(ROW(E185)-49&lt;=E$47,_xll.MM_SIMULATE_MS(E$32,E$33,E$33*E$34),0)</f>
        <v>#NAME?</v>
      </c>
      <c r="F185" s="2" t="e">
        <f ca="1">IF(ROW(F185)-49&lt;=F$47,_xll.MM_SIMULATE_MS(F$32,F$33,F$33*F$34),0)</f>
        <v>#NAME?</v>
      </c>
      <c r="G185" s="2" t="e">
        <f ca="1">IF(ROW(G185)-49&lt;=G$47,_xll.MM_SIMULATE_MS(G$32,G$33,G$33*G$34),0)</f>
        <v>#NAME?</v>
      </c>
      <c r="H185" s="12" t="e">
        <f ca="1">IF(ROW(H185)-49&lt;=H$47,_xll.MM_SIMULATE_MS(H$32,H$33,H$33*H$34),0)</f>
        <v>#NAME?</v>
      </c>
    </row>
    <row r="186" spans="2:8" x14ac:dyDescent="0.2">
      <c r="B186" s="71" t="s">
        <v>298</v>
      </c>
      <c r="C186" s="62">
        <v>0</v>
      </c>
      <c r="D186" s="2" t="e">
        <f ca="1">IF(ROW(D186)-49&lt;=D$47,_xll.MM_SIMULATE_MS(D$32,D$33,D$33*D$34),0)</f>
        <v>#NAME?</v>
      </c>
      <c r="E186" s="2" t="e">
        <f ca="1">IF(ROW(E186)-49&lt;=E$47,_xll.MM_SIMULATE_MS(E$32,E$33,E$33*E$34),0)</f>
        <v>#NAME?</v>
      </c>
      <c r="F186" s="2" t="e">
        <f ca="1">IF(ROW(F186)-49&lt;=F$47,_xll.MM_SIMULATE_MS(F$32,F$33,F$33*F$34),0)</f>
        <v>#NAME?</v>
      </c>
      <c r="G186" s="2" t="e">
        <f ca="1">IF(ROW(G186)-49&lt;=G$47,_xll.MM_SIMULATE_MS(G$32,G$33,G$33*G$34),0)</f>
        <v>#NAME?</v>
      </c>
      <c r="H186" s="12" t="e">
        <f ca="1">IF(ROW(H186)-49&lt;=H$47,_xll.MM_SIMULATE_MS(H$32,H$33,H$33*H$34),0)</f>
        <v>#NAME?</v>
      </c>
    </row>
    <row r="187" spans="2:8" x14ac:dyDescent="0.2">
      <c r="B187" s="71" t="s">
        <v>299</v>
      </c>
      <c r="C187" s="62">
        <v>0</v>
      </c>
      <c r="D187" s="2" t="e">
        <f ca="1">IF(ROW(D187)-49&lt;=D$47,_xll.MM_SIMULATE_MS(D$32,D$33,D$33*D$34),0)</f>
        <v>#NAME?</v>
      </c>
      <c r="E187" s="2" t="e">
        <f ca="1">IF(ROW(E187)-49&lt;=E$47,_xll.MM_SIMULATE_MS(E$32,E$33,E$33*E$34),0)</f>
        <v>#NAME?</v>
      </c>
      <c r="F187" s="2" t="e">
        <f ca="1">IF(ROW(F187)-49&lt;=F$47,_xll.MM_SIMULATE_MS(F$32,F$33,F$33*F$34),0)</f>
        <v>#NAME?</v>
      </c>
      <c r="G187" s="2" t="e">
        <f ca="1">IF(ROW(G187)-49&lt;=G$47,_xll.MM_SIMULATE_MS(G$32,G$33,G$33*G$34),0)</f>
        <v>#NAME?</v>
      </c>
      <c r="H187" s="12" t="e">
        <f ca="1">IF(ROW(H187)-49&lt;=H$47,_xll.MM_SIMULATE_MS(H$32,H$33,H$33*H$34),0)</f>
        <v>#NAME?</v>
      </c>
    </row>
    <row r="188" spans="2:8" x14ac:dyDescent="0.2">
      <c r="B188" s="71" t="s">
        <v>300</v>
      </c>
      <c r="C188" s="62">
        <v>0</v>
      </c>
      <c r="D188" s="2" t="e">
        <f ca="1">IF(ROW(D188)-49&lt;=D$47,_xll.MM_SIMULATE_MS(D$32,D$33,D$33*D$34),0)</f>
        <v>#NAME?</v>
      </c>
      <c r="E188" s="2" t="e">
        <f ca="1">IF(ROW(E188)-49&lt;=E$47,_xll.MM_SIMULATE_MS(E$32,E$33,E$33*E$34),0)</f>
        <v>#NAME?</v>
      </c>
      <c r="F188" s="2" t="e">
        <f ca="1">IF(ROW(F188)-49&lt;=F$47,_xll.MM_SIMULATE_MS(F$32,F$33,F$33*F$34),0)</f>
        <v>#NAME?</v>
      </c>
      <c r="G188" s="2" t="e">
        <f ca="1">IF(ROW(G188)-49&lt;=G$47,_xll.MM_SIMULATE_MS(G$32,G$33,G$33*G$34),0)</f>
        <v>#NAME?</v>
      </c>
      <c r="H188" s="12" t="e">
        <f ca="1">IF(ROW(H188)-49&lt;=H$47,_xll.MM_SIMULATE_MS(H$32,H$33,H$33*H$34),0)</f>
        <v>#NAME?</v>
      </c>
    </row>
    <row r="189" spans="2:8" x14ac:dyDescent="0.2">
      <c r="B189" s="71" t="s">
        <v>301</v>
      </c>
      <c r="C189" s="62">
        <v>0</v>
      </c>
      <c r="D189" s="2" t="e">
        <f ca="1">IF(ROW(D189)-49&lt;=D$47,_xll.MM_SIMULATE_MS(D$32,D$33,D$33*D$34),0)</f>
        <v>#NAME?</v>
      </c>
      <c r="E189" s="2" t="e">
        <f ca="1">IF(ROW(E189)-49&lt;=E$47,_xll.MM_SIMULATE_MS(E$32,E$33,E$33*E$34),0)</f>
        <v>#NAME?</v>
      </c>
      <c r="F189" s="2" t="e">
        <f ca="1">IF(ROW(F189)-49&lt;=F$47,_xll.MM_SIMULATE_MS(F$32,F$33,F$33*F$34),0)</f>
        <v>#NAME?</v>
      </c>
      <c r="G189" s="2" t="e">
        <f ca="1">IF(ROW(G189)-49&lt;=G$47,_xll.MM_SIMULATE_MS(G$32,G$33,G$33*G$34),0)</f>
        <v>#NAME?</v>
      </c>
      <c r="H189" s="12" t="e">
        <f ca="1">IF(ROW(H189)-49&lt;=H$47,_xll.MM_SIMULATE_MS(H$32,H$33,H$33*H$34),0)</f>
        <v>#NAME?</v>
      </c>
    </row>
    <row r="190" spans="2:8" x14ac:dyDescent="0.2">
      <c r="B190" s="71" t="s">
        <v>302</v>
      </c>
      <c r="C190" s="62">
        <v>0</v>
      </c>
      <c r="D190" s="2" t="e">
        <f ca="1">IF(ROW(D190)-49&lt;=D$47,_xll.MM_SIMULATE_MS(D$32,D$33,D$33*D$34),0)</f>
        <v>#NAME?</v>
      </c>
      <c r="E190" s="2" t="e">
        <f ca="1">IF(ROW(E190)-49&lt;=E$47,_xll.MM_SIMULATE_MS(E$32,E$33,E$33*E$34),0)</f>
        <v>#NAME?</v>
      </c>
      <c r="F190" s="2" t="e">
        <f ca="1">IF(ROW(F190)-49&lt;=F$47,_xll.MM_SIMULATE_MS(F$32,F$33,F$33*F$34),0)</f>
        <v>#NAME?</v>
      </c>
      <c r="G190" s="2" t="e">
        <f ca="1">IF(ROW(G190)-49&lt;=G$47,_xll.MM_SIMULATE_MS(G$32,G$33,G$33*G$34),0)</f>
        <v>#NAME?</v>
      </c>
      <c r="H190" s="12" t="e">
        <f ca="1">IF(ROW(H190)-49&lt;=H$47,_xll.MM_SIMULATE_MS(H$32,H$33,H$33*H$34),0)</f>
        <v>#NAME?</v>
      </c>
    </row>
    <row r="191" spans="2:8" x14ac:dyDescent="0.2">
      <c r="B191" s="71" t="s">
        <v>303</v>
      </c>
      <c r="C191" s="62">
        <v>0</v>
      </c>
      <c r="D191" s="2" t="e">
        <f ca="1">IF(ROW(D191)-49&lt;=D$47,_xll.MM_SIMULATE_MS(D$32,D$33,D$33*D$34),0)</f>
        <v>#NAME?</v>
      </c>
      <c r="E191" s="2" t="e">
        <f ca="1">IF(ROW(E191)-49&lt;=E$47,_xll.MM_SIMULATE_MS(E$32,E$33,E$33*E$34),0)</f>
        <v>#NAME?</v>
      </c>
      <c r="F191" s="2" t="e">
        <f ca="1">IF(ROW(F191)-49&lt;=F$47,_xll.MM_SIMULATE_MS(F$32,F$33,F$33*F$34),0)</f>
        <v>#NAME?</v>
      </c>
      <c r="G191" s="2" t="e">
        <f ca="1">IF(ROW(G191)-49&lt;=G$47,_xll.MM_SIMULATE_MS(G$32,G$33,G$33*G$34),0)</f>
        <v>#NAME?</v>
      </c>
      <c r="H191" s="12" t="e">
        <f ca="1">IF(ROW(H191)-49&lt;=H$47,_xll.MM_SIMULATE_MS(H$32,H$33,H$33*H$34),0)</f>
        <v>#NAME?</v>
      </c>
    </row>
    <row r="192" spans="2:8" x14ac:dyDescent="0.2">
      <c r="B192" s="71" t="s">
        <v>304</v>
      </c>
      <c r="C192" s="62">
        <v>0</v>
      </c>
      <c r="D192" s="2" t="e">
        <f ca="1">IF(ROW(D192)-49&lt;=D$47,_xll.MM_SIMULATE_MS(D$32,D$33,D$33*D$34),0)</f>
        <v>#NAME?</v>
      </c>
      <c r="E192" s="2" t="e">
        <f ca="1">IF(ROW(E192)-49&lt;=E$47,_xll.MM_SIMULATE_MS(E$32,E$33,E$33*E$34),0)</f>
        <v>#NAME?</v>
      </c>
      <c r="F192" s="2" t="e">
        <f ca="1">IF(ROW(F192)-49&lt;=F$47,_xll.MM_SIMULATE_MS(F$32,F$33,F$33*F$34),0)</f>
        <v>#NAME?</v>
      </c>
      <c r="G192" s="2" t="e">
        <f ca="1">IF(ROW(G192)-49&lt;=G$47,_xll.MM_SIMULATE_MS(G$32,G$33,G$33*G$34),0)</f>
        <v>#NAME?</v>
      </c>
      <c r="H192" s="12" t="e">
        <f ca="1">IF(ROW(H192)-49&lt;=H$47,_xll.MM_SIMULATE_MS(H$32,H$33,H$33*H$34),0)</f>
        <v>#NAME?</v>
      </c>
    </row>
    <row r="193" spans="2:8" x14ac:dyDescent="0.2">
      <c r="B193" s="71" t="s">
        <v>305</v>
      </c>
      <c r="C193" s="62">
        <v>0</v>
      </c>
      <c r="D193" s="2" t="e">
        <f ca="1">IF(ROW(D193)-49&lt;=D$47,_xll.MM_SIMULATE_MS(D$32,D$33,D$33*D$34),0)</f>
        <v>#NAME?</v>
      </c>
      <c r="E193" s="2" t="e">
        <f ca="1">IF(ROW(E193)-49&lt;=E$47,_xll.MM_SIMULATE_MS(E$32,E$33,E$33*E$34),0)</f>
        <v>#NAME?</v>
      </c>
      <c r="F193" s="2" t="e">
        <f ca="1">IF(ROW(F193)-49&lt;=F$47,_xll.MM_SIMULATE_MS(F$32,F$33,F$33*F$34),0)</f>
        <v>#NAME?</v>
      </c>
      <c r="G193" s="2" t="e">
        <f ca="1">IF(ROW(G193)-49&lt;=G$47,_xll.MM_SIMULATE_MS(G$32,G$33,G$33*G$34),0)</f>
        <v>#NAME?</v>
      </c>
      <c r="H193" s="12" t="e">
        <f ca="1">IF(ROW(H193)-49&lt;=H$47,_xll.MM_SIMULATE_MS(H$32,H$33,H$33*H$34),0)</f>
        <v>#NAME?</v>
      </c>
    </row>
    <row r="194" spans="2:8" x14ac:dyDescent="0.2">
      <c r="B194" s="71" t="s">
        <v>306</v>
      </c>
      <c r="C194" s="62">
        <v>0</v>
      </c>
      <c r="D194" s="2" t="e">
        <f ca="1">IF(ROW(D194)-49&lt;=D$47,_xll.MM_SIMULATE_MS(D$32,D$33,D$33*D$34),0)</f>
        <v>#NAME?</v>
      </c>
      <c r="E194" s="2" t="e">
        <f ca="1">IF(ROW(E194)-49&lt;=E$47,_xll.MM_SIMULATE_MS(E$32,E$33,E$33*E$34),0)</f>
        <v>#NAME?</v>
      </c>
      <c r="F194" s="2" t="e">
        <f ca="1">IF(ROW(F194)-49&lt;=F$47,_xll.MM_SIMULATE_MS(F$32,F$33,F$33*F$34),0)</f>
        <v>#NAME?</v>
      </c>
      <c r="G194" s="2" t="e">
        <f ca="1">IF(ROW(G194)-49&lt;=G$47,_xll.MM_SIMULATE_MS(G$32,G$33,G$33*G$34),0)</f>
        <v>#NAME?</v>
      </c>
      <c r="H194" s="12" t="e">
        <f ca="1">IF(ROW(H194)-49&lt;=H$47,_xll.MM_SIMULATE_MS(H$32,H$33,H$33*H$34),0)</f>
        <v>#NAME?</v>
      </c>
    </row>
    <row r="195" spans="2:8" x14ac:dyDescent="0.2">
      <c r="B195" s="71" t="s">
        <v>307</v>
      </c>
      <c r="C195" s="62">
        <v>0</v>
      </c>
      <c r="D195" s="2" t="e">
        <f ca="1">IF(ROW(D195)-49&lt;=D$47,_xll.MM_SIMULATE_MS(D$32,D$33,D$33*D$34),0)</f>
        <v>#NAME?</v>
      </c>
      <c r="E195" s="2" t="e">
        <f ca="1">IF(ROW(E195)-49&lt;=E$47,_xll.MM_SIMULATE_MS(E$32,E$33,E$33*E$34),0)</f>
        <v>#NAME?</v>
      </c>
      <c r="F195" s="2" t="e">
        <f ca="1">IF(ROW(F195)-49&lt;=F$47,_xll.MM_SIMULATE_MS(F$32,F$33,F$33*F$34),0)</f>
        <v>#NAME?</v>
      </c>
      <c r="G195" s="2" t="e">
        <f ca="1">IF(ROW(G195)-49&lt;=G$47,_xll.MM_SIMULATE_MS(G$32,G$33,G$33*G$34),0)</f>
        <v>#NAME?</v>
      </c>
      <c r="H195" s="12" t="e">
        <f ca="1">IF(ROW(H195)-49&lt;=H$47,_xll.MM_SIMULATE_MS(H$32,H$33,H$33*H$34),0)</f>
        <v>#NAME?</v>
      </c>
    </row>
    <row r="196" spans="2:8" x14ac:dyDescent="0.2">
      <c r="B196" s="71" t="s">
        <v>308</v>
      </c>
      <c r="C196" s="62">
        <v>0</v>
      </c>
      <c r="D196" s="2" t="e">
        <f ca="1">IF(ROW(D196)-49&lt;=D$47,_xll.MM_SIMULATE_MS(D$32,D$33,D$33*D$34),0)</f>
        <v>#NAME?</v>
      </c>
      <c r="E196" s="2" t="e">
        <f ca="1">IF(ROW(E196)-49&lt;=E$47,_xll.MM_SIMULATE_MS(E$32,E$33,E$33*E$34),0)</f>
        <v>#NAME?</v>
      </c>
      <c r="F196" s="2" t="e">
        <f ca="1">IF(ROW(F196)-49&lt;=F$47,_xll.MM_SIMULATE_MS(F$32,F$33,F$33*F$34),0)</f>
        <v>#NAME?</v>
      </c>
      <c r="G196" s="2" t="e">
        <f ca="1">IF(ROW(G196)-49&lt;=G$47,_xll.MM_SIMULATE_MS(G$32,G$33,G$33*G$34),0)</f>
        <v>#NAME?</v>
      </c>
      <c r="H196" s="12" t="e">
        <f ca="1">IF(ROW(H196)-49&lt;=H$47,_xll.MM_SIMULATE_MS(H$32,H$33,H$33*H$34),0)</f>
        <v>#NAME?</v>
      </c>
    </row>
    <row r="197" spans="2:8" x14ac:dyDescent="0.2">
      <c r="B197" s="71" t="s">
        <v>309</v>
      </c>
      <c r="C197" s="62">
        <v>0</v>
      </c>
      <c r="D197" s="2" t="e">
        <f ca="1">IF(ROW(D197)-49&lt;=D$47,_xll.MM_SIMULATE_MS(D$32,D$33,D$33*D$34),0)</f>
        <v>#NAME?</v>
      </c>
      <c r="E197" s="2" t="e">
        <f ca="1">IF(ROW(E197)-49&lt;=E$47,_xll.MM_SIMULATE_MS(E$32,E$33,E$33*E$34),0)</f>
        <v>#NAME?</v>
      </c>
      <c r="F197" s="2" t="e">
        <f ca="1">IF(ROW(F197)-49&lt;=F$47,_xll.MM_SIMULATE_MS(F$32,F$33,F$33*F$34),0)</f>
        <v>#NAME?</v>
      </c>
      <c r="G197" s="2" t="e">
        <f ca="1">IF(ROW(G197)-49&lt;=G$47,_xll.MM_SIMULATE_MS(G$32,G$33,G$33*G$34),0)</f>
        <v>#NAME?</v>
      </c>
      <c r="H197" s="12" t="e">
        <f ca="1">IF(ROW(H197)-49&lt;=H$47,_xll.MM_SIMULATE_MS(H$32,H$33,H$33*H$34),0)</f>
        <v>#NAME?</v>
      </c>
    </row>
    <row r="198" spans="2:8" x14ac:dyDescent="0.2">
      <c r="B198" s="71" t="s">
        <v>310</v>
      </c>
      <c r="C198" s="62">
        <v>0</v>
      </c>
      <c r="D198" s="2" t="e">
        <f ca="1">IF(ROW(D198)-49&lt;=D$47,_xll.MM_SIMULATE_MS(D$32,D$33,D$33*D$34),0)</f>
        <v>#NAME?</v>
      </c>
      <c r="E198" s="2" t="e">
        <f ca="1">IF(ROW(E198)-49&lt;=E$47,_xll.MM_SIMULATE_MS(E$32,E$33,E$33*E$34),0)</f>
        <v>#NAME?</v>
      </c>
      <c r="F198" s="2" t="e">
        <f ca="1">IF(ROW(F198)-49&lt;=F$47,_xll.MM_SIMULATE_MS(F$32,F$33,F$33*F$34),0)</f>
        <v>#NAME?</v>
      </c>
      <c r="G198" s="2" t="e">
        <f ca="1">IF(ROW(G198)-49&lt;=G$47,_xll.MM_SIMULATE_MS(G$32,G$33,G$33*G$34),0)</f>
        <v>#NAME?</v>
      </c>
      <c r="H198" s="12" t="e">
        <f ca="1">IF(ROW(H198)-49&lt;=H$47,_xll.MM_SIMULATE_MS(H$32,H$33,H$33*H$34),0)</f>
        <v>#NAME?</v>
      </c>
    </row>
    <row r="199" spans="2:8" x14ac:dyDescent="0.2">
      <c r="B199" s="71" t="s">
        <v>311</v>
      </c>
      <c r="C199" s="62">
        <v>0</v>
      </c>
      <c r="D199" s="2" t="e">
        <f ca="1">IF(ROW(D199)-49&lt;=D$47,_xll.MM_SIMULATE_MS(D$32,D$33,D$33*D$34),0)</f>
        <v>#NAME?</v>
      </c>
      <c r="E199" s="2" t="e">
        <f ca="1">IF(ROW(E199)-49&lt;=E$47,_xll.MM_SIMULATE_MS(E$32,E$33,E$33*E$34),0)</f>
        <v>#NAME?</v>
      </c>
      <c r="F199" s="2" t="e">
        <f ca="1">IF(ROW(F199)-49&lt;=F$47,_xll.MM_SIMULATE_MS(F$32,F$33,F$33*F$34),0)</f>
        <v>#NAME?</v>
      </c>
      <c r="G199" s="2" t="e">
        <f ca="1">IF(ROW(G199)-49&lt;=G$47,_xll.MM_SIMULATE_MS(G$32,G$33,G$33*G$34),0)</f>
        <v>#NAME?</v>
      </c>
      <c r="H199" s="12" t="e">
        <f ca="1">IF(ROW(H199)-49&lt;=H$47,_xll.MM_SIMULATE_MS(H$32,H$33,H$33*H$34),0)</f>
        <v>#NAME?</v>
      </c>
    </row>
    <row r="200" spans="2:8" x14ac:dyDescent="0.2">
      <c r="B200" s="71" t="s">
        <v>312</v>
      </c>
      <c r="C200" s="62">
        <v>0</v>
      </c>
      <c r="D200" s="2" t="e">
        <f ca="1">IF(ROW(D200)-49&lt;=D$47,_xll.MM_SIMULATE_MS(D$32,D$33,D$33*D$34),0)</f>
        <v>#NAME?</v>
      </c>
      <c r="E200" s="2" t="e">
        <f ca="1">IF(ROW(E200)-49&lt;=E$47,_xll.MM_SIMULATE_MS(E$32,E$33,E$33*E$34),0)</f>
        <v>#NAME?</v>
      </c>
      <c r="F200" s="2" t="e">
        <f ca="1">IF(ROW(F200)-49&lt;=F$47,_xll.MM_SIMULATE_MS(F$32,F$33,F$33*F$34),0)</f>
        <v>#NAME?</v>
      </c>
      <c r="G200" s="2" t="e">
        <f ca="1">IF(ROW(G200)-49&lt;=G$47,_xll.MM_SIMULATE_MS(G$32,G$33,G$33*G$34),0)</f>
        <v>#NAME?</v>
      </c>
      <c r="H200" s="12" t="e">
        <f ca="1">IF(ROW(H200)-49&lt;=H$47,_xll.MM_SIMULATE_MS(H$32,H$33,H$33*H$34),0)</f>
        <v>#NAME?</v>
      </c>
    </row>
    <row r="201" spans="2:8" x14ac:dyDescent="0.2">
      <c r="B201" s="71" t="s">
        <v>313</v>
      </c>
      <c r="C201" s="62">
        <v>0</v>
      </c>
      <c r="D201" s="2" t="e">
        <f ca="1">IF(ROW(D201)-49&lt;=D$47,_xll.MM_SIMULATE_MS(D$32,D$33,D$33*D$34),0)</f>
        <v>#NAME?</v>
      </c>
      <c r="E201" s="2" t="e">
        <f ca="1">IF(ROW(E201)-49&lt;=E$47,_xll.MM_SIMULATE_MS(E$32,E$33,E$33*E$34),0)</f>
        <v>#NAME?</v>
      </c>
      <c r="F201" s="2" t="e">
        <f ca="1">IF(ROW(F201)-49&lt;=F$47,_xll.MM_SIMULATE_MS(F$32,F$33,F$33*F$34),0)</f>
        <v>#NAME?</v>
      </c>
      <c r="G201" s="2" t="e">
        <f ca="1">IF(ROW(G201)-49&lt;=G$47,_xll.MM_SIMULATE_MS(G$32,G$33,G$33*G$34),0)</f>
        <v>#NAME?</v>
      </c>
      <c r="H201" s="12" t="e">
        <f ca="1">IF(ROW(H201)-49&lt;=H$47,_xll.MM_SIMULATE_MS(H$32,H$33,H$33*H$34),0)</f>
        <v>#NAME?</v>
      </c>
    </row>
    <row r="202" spans="2:8" x14ac:dyDescent="0.2">
      <c r="B202" s="71" t="s">
        <v>314</v>
      </c>
      <c r="C202" s="62">
        <v>0</v>
      </c>
      <c r="D202" s="2" t="e">
        <f ca="1">IF(ROW(D202)-49&lt;=D$47,_xll.MM_SIMULATE_MS(D$32,D$33,D$33*D$34),0)</f>
        <v>#NAME?</v>
      </c>
      <c r="E202" s="2" t="e">
        <f ca="1">IF(ROW(E202)-49&lt;=E$47,_xll.MM_SIMULATE_MS(E$32,E$33,E$33*E$34),0)</f>
        <v>#NAME?</v>
      </c>
      <c r="F202" s="2" t="e">
        <f ca="1">IF(ROW(F202)-49&lt;=F$47,_xll.MM_SIMULATE_MS(F$32,F$33,F$33*F$34),0)</f>
        <v>#NAME?</v>
      </c>
      <c r="G202" s="2" t="e">
        <f ca="1">IF(ROW(G202)-49&lt;=G$47,_xll.MM_SIMULATE_MS(G$32,G$33,G$33*G$34),0)</f>
        <v>#NAME?</v>
      </c>
      <c r="H202" s="12" t="e">
        <f ca="1">IF(ROW(H202)-49&lt;=H$47,_xll.MM_SIMULATE_MS(H$32,H$33,H$33*H$34),0)</f>
        <v>#NAME?</v>
      </c>
    </row>
    <row r="203" spans="2:8" x14ac:dyDescent="0.2">
      <c r="B203" s="71" t="s">
        <v>315</v>
      </c>
      <c r="C203" s="62">
        <v>0</v>
      </c>
      <c r="D203" s="2" t="e">
        <f ca="1">IF(ROW(D203)-49&lt;=D$47,_xll.MM_SIMULATE_MS(D$32,D$33,D$33*D$34),0)</f>
        <v>#NAME?</v>
      </c>
      <c r="E203" s="2" t="e">
        <f ca="1">IF(ROW(E203)-49&lt;=E$47,_xll.MM_SIMULATE_MS(E$32,E$33,E$33*E$34),0)</f>
        <v>#NAME?</v>
      </c>
      <c r="F203" s="2" t="e">
        <f ca="1">IF(ROW(F203)-49&lt;=F$47,_xll.MM_SIMULATE_MS(F$32,F$33,F$33*F$34),0)</f>
        <v>#NAME?</v>
      </c>
      <c r="G203" s="2" t="e">
        <f ca="1">IF(ROW(G203)-49&lt;=G$47,_xll.MM_SIMULATE_MS(G$32,G$33,G$33*G$34),0)</f>
        <v>#NAME?</v>
      </c>
      <c r="H203" s="12" t="e">
        <f ca="1">IF(ROW(H203)-49&lt;=H$47,_xll.MM_SIMULATE_MS(H$32,H$33,H$33*H$34),0)</f>
        <v>#NAME?</v>
      </c>
    </row>
    <row r="204" spans="2:8" x14ac:dyDescent="0.2">
      <c r="B204" s="71" t="s">
        <v>316</v>
      </c>
      <c r="C204" s="62">
        <v>0</v>
      </c>
      <c r="D204" s="2" t="e">
        <f ca="1">IF(ROW(D204)-49&lt;=D$47,_xll.MM_SIMULATE_MS(D$32,D$33,D$33*D$34),0)</f>
        <v>#NAME?</v>
      </c>
      <c r="E204" s="2" t="e">
        <f ca="1">IF(ROW(E204)-49&lt;=E$47,_xll.MM_SIMULATE_MS(E$32,E$33,E$33*E$34),0)</f>
        <v>#NAME?</v>
      </c>
      <c r="F204" s="2" t="e">
        <f ca="1">IF(ROW(F204)-49&lt;=F$47,_xll.MM_SIMULATE_MS(F$32,F$33,F$33*F$34),0)</f>
        <v>#NAME?</v>
      </c>
      <c r="G204" s="2" t="e">
        <f ca="1">IF(ROW(G204)-49&lt;=G$47,_xll.MM_SIMULATE_MS(G$32,G$33,G$33*G$34),0)</f>
        <v>#NAME?</v>
      </c>
      <c r="H204" s="12" t="e">
        <f ca="1">IF(ROW(H204)-49&lt;=H$47,_xll.MM_SIMULATE_MS(H$32,H$33,H$33*H$34),0)</f>
        <v>#NAME?</v>
      </c>
    </row>
    <row r="205" spans="2:8" x14ac:dyDescent="0.2">
      <c r="B205" s="71" t="s">
        <v>317</v>
      </c>
      <c r="C205" s="62">
        <v>0</v>
      </c>
      <c r="D205" s="2" t="e">
        <f ca="1">IF(ROW(D205)-49&lt;=D$47,_xll.MM_SIMULATE_MS(D$32,D$33,D$33*D$34),0)</f>
        <v>#NAME?</v>
      </c>
      <c r="E205" s="2" t="e">
        <f ca="1">IF(ROW(E205)-49&lt;=E$47,_xll.MM_SIMULATE_MS(E$32,E$33,E$33*E$34),0)</f>
        <v>#NAME?</v>
      </c>
      <c r="F205" s="2" t="e">
        <f ca="1">IF(ROW(F205)-49&lt;=F$47,_xll.MM_SIMULATE_MS(F$32,F$33,F$33*F$34),0)</f>
        <v>#NAME?</v>
      </c>
      <c r="G205" s="2" t="e">
        <f ca="1">IF(ROW(G205)-49&lt;=G$47,_xll.MM_SIMULATE_MS(G$32,G$33,G$33*G$34),0)</f>
        <v>#NAME?</v>
      </c>
      <c r="H205" s="12" t="e">
        <f ca="1">IF(ROW(H205)-49&lt;=H$47,_xll.MM_SIMULATE_MS(H$32,H$33,H$33*H$34),0)</f>
        <v>#NAME?</v>
      </c>
    </row>
    <row r="206" spans="2:8" x14ac:dyDescent="0.2">
      <c r="B206" s="71" t="s">
        <v>318</v>
      </c>
      <c r="C206" s="62">
        <v>0</v>
      </c>
      <c r="D206" s="2" t="e">
        <f ca="1">IF(ROW(D206)-49&lt;=D$47,_xll.MM_SIMULATE_MS(D$32,D$33,D$33*D$34),0)</f>
        <v>#NAME?</v>
      </c>
      <c r="E206" s="2" t="e">
        <f ca="1">IF(ROW(E206)-49&lt;=E$47,_xll.MM_SIMULATE_MS(E$32,E$33,E$33*E$34),0)</f>
        <v>#NAME?</v>
      </c>
      <c r="F206" s="2" t="e">
        <f ca="1">IF(ROW(F206)-49&lt;=F$47,_xll.MM_SIMULATE_MS(F$32,F$33,F$33*F$34),0)</f>
        <v>#NAME?</v>
      </c>
      <c r="G206" s="2" t="e">
        <f ca="1">IF(ROW(G206)-49&lt;=G$47,_xll.MM_SIMULATE_MS(G$32,G$33,G$33*G$34),0)</f>
        <v>#NAME?</v>
      </c>
      <c r="H206" s="12" t="e">
        <f ca="1">IF(ROW(H206)-49&lt;=H$47,_xll.MM_SIMULATE_MS(H$32,H$33,H$33*H$34),0)</f>
        <v>#NAME?</v>
      </c>
    </row>
    <row r="207" spans="2:8" x14ac:dyDescent="0.2">
      <c r="B207" s="71" t="s">
        <v>319</v>
      </c>
      <c r="C207" s="62">
        <v>0</v>
      </c>
      <c r="D207" s="2" t="e">
        <f ca="1">IF(ROW(D207)-49&lt;=D$47,_xll.MM_SIMULATE_MS(D$32,D$33,D$33*D$34),0)</f>
        <v>#NAME?</v>
      </c>
      <c r="E207" s="2" t="e">
        <f ca="1">IF(ROW(E207)-49&lt;=E$47,_xll.MM_SIMULATE_MS(E$32,E$33,E$33*E$34),0)</f>
        <v>#NAME?</v>
      </c>
      <c r="F207" s="2" t="e">
        <f ca="1">IF(ROW(F207)-49&lt;=F$47,_xll.MM_SIMULATE_MS(F$32,F$33,F$33*F$34),0)</f>
        <v>#NAME?</v>
      </c>
      <c r="G207" s="2" t="e">
        <f ca="1">IF(ROW(G207)-49&lt;=G$47,_xll.MM_SIMULATE_MS(G$32,G$33,G$33*G$34),0)</f>
        <v>#NAME?</v>
      </c>
      <c r="H207" s="12" t="e">
        <f ca="1">IF(ROW(H207)-49&lt;=H$47,_xll.MM_SIMULATE_MS(H$32,H$33,H$33*H$34),0)</f>
        <v>#NAME?</v>
      </c>
    </row>
    <row r="208" spans="2:8" x14ac:dyDescent="0.2">
      <c r="B208" s="71" t="s">
        <v>320</v>
      </c>
      <c r="C208" s="62">
        <v>0</v>
      </c>
      <c r="D208" s="2" t="e">
        <f ca="1">IF(ROW(D208)-49&lt;=D$47,_xll.MM_SIMULATE_MS(D$32,D$33,D$33*D$34),0)</f>
        <v>#NAME?</v>
      </c>
      <c r="E208" s="2" t="e">
        <f ca="1">IF(ROW(E208)-49&lt;=E$47,_xll.MM_SIMULATE_MS(E$32,E$33,E$33*E$34),0)</f>
        <v>#NAME?</v>
      </c>
      <c r="F208" s="2" t="e">
        <f ca="1">IF(ROW(F208)-49&lt;=F$47,_xll.MM_SIMULATE_MS(F$32,F$33,F$33*F$34),0)</f>
        <v>#NAME?</v>
      </c>
      <c r="G208" s="2" t="e">
        <f ca="1">IF(ROW(G208)-49&lt;=G$47,_xll.MM_SIMULATE_MS(G$32,G$33,G$33*G$34),0)</f>
        <v>#NAME?</v>
      </c>
      <c r="H208" s="12" t="e">
        <f ca="1">IF(ROW(H208)-49&lt;=H$47,_xll.MM_SIMULATE_MS(H$32,H$33,H$33*H$34),0)</f>
        <v>#NAME?</v>
      </c>
    </row>
    <row r="209" spans="2:8" x14ac:dyDescent="0.2">
      <c r="B209" s="71" t="s">
        <v>321</v>
      </c>
      <c r="C209" s="62">
        <v>0</v>
      </c>
      <c r="D209" s="2" t="e">
        <f ca="1">IF(ROW(D209)-49&lt;=D$47,_xll.MM_SIMULATE_MS(D$32,D$33,D$33*D$34),0)</f>
        <v>#NAME?</v>
      </c>
      <c r="E209" s="2" t="e">
        <f ca="1">IF(ROW(E209)-49&lt;=E$47,_xll.MM_SIMULATE_MS(E$32,E$33,E$33*E$34),0)</f>
        <v>#NAME?</v>
      </c>
      <c r="F209" s="2" t="e">
        <f ca="1">IF(ROW(F209)-49&lt;=F$47,_xll.MM_SIMULATE_MS(F$32,F$33,F$33*F$34),0)</f>
        <v>#NAME?</v>
      </c>
      <c r="G209" s="2" t="e">
        <f ca="1">IF(ROW(G209)-49&lt;=G$47,_xll.MM_SIMULATE_MS(G$32,G$33,G$33*G$34),0)</f>
        <v>#NAME?</v>
      </c>
      <c r="H209" s="12" t="e">
        <f ca="1">IF(ROW(H209)-49&lt;=H$47,_xll.MM_SIMULATE_MS(H$32,H$33,H$33*H$34),0)</f>
        <v>#NAME?</v>
      </c>
    </row>
    <row r="210" spans="2:8" x14ac:dyDescent="0.2">
      <c r="B210" s="71" t="s">
        <v>322</v>
      </c>
      <c r="C210" s="62">
        <v>0</v>
      </c>
      <c r="D210" s="2" t="e">
        <f ca="1">IF(ROW(D210)-49&lt;=D$47,_xll.MM_SIMULATE_MS(D$32,D$33,D$33*D$34),0)</f>
        <v>#NAME?</v>
      </c>
      <c r="E210" s="2" t="e">
        <f ca="1">IF(ROW(E210)-49&lt;=E$47,_xll.MM_SIMULATE_MS(E$32,E$33,E$33*E$34),0)</f>
        <v>#NAME?</v>
      </c>
      <c r="F210" s="2" t="e">
        <f ca="1">IF(ROW(F210)-49&lt;=F$47,_xll.MM_SIMULATE_MS(F$32,F$33,F$33*F$34),0)</f>
        <v>#NAME?</v>
      </c>
      <c r="G210" s="2" t="e">
        <f ca="1">IF(ROW(G210)-49&lt;=G$47,_xll.MM_SIMULATE_MS(G$32,G$33,G$33*G$34),0)</f>
        <v>#NAME?</v>
      </c>
      <c r="H210" s="12" t="e">
        <f ca="1">IF(ROW(H210)-49&lt;=H$47,_xll.MM_SIMULATE_MS(H$32,H$33,H$33*H$34),0)</f>
        <v>#NAME?</v>
      </c>
    </row>
    <row r="211" spans="2:8" x14ac:dyDescent="0.2">
      <c r="B211" s="71" t="s">
        <v>323</v>
      </c>
      <c r="C211" s="62">
        <v>0</v>
      </c>
      <c r="D211" s="2" t="e">
        <f ca="1">IF(ROW(D211)-49&lt;=D$47,_xll.MM_SIMULATE_MS(D$32,D$33,D$33*D$34),0)</f>
        <v>#NAME?</v>
      </c>
      <c r="E211" s="2" t="e">
        <f ca="1">IF(ROW(E211)-49&lt;=E$47,_xll.MM_SIMULATE_MS(E$32,E$33,E$33*E$34),0)</f>
        <v>#NAME?</v>
      </c>
      <c r="F211" s="2" t="e">
        <f ca="1">IF(ROW(F211)-49&lt;=F$47,_xll.MM_SIMULATE_MS(F$32,F$33,F$33*F$34),0)</f>
        <v>#NAME?</v>
      </c>
      <c r="G211" s="2" t="e">
        <f ca="1">IF(ROW(G211)-49&lt;=G$47,_xll.MM_SIMULATE_MS(G$32,G$33,G$33*G$34),0)</f>
        <v>#NAME?</v>
      </c>
      <c r="H211" s="12" t="e">
        <f ca="1">IF(ROW(H211)-49&lt;=H$47,_xll.MM_SIMULATE_MS(H$32,H$33,H$33*H$34),0)</f>
        <v>#NAME?</v>
      </c>
    </row>
    <row r="212" spans="2:8" x14ac:dyDescent="0.2">
      <c r="B212" s="71" t="s">
        <v>324</v>
      </c>
      <c r="C212" s="62">
        <v>0</v>
      </c>
      <c r="D212" s="2" t="e">
        <f ca="1">IF(ROW(D212)-49&lt;=D$47,_xll.MM_SIMULATE_MS(D$32,D$33,D$33*D$34),0)</f>
        <v>#NAME?</v>
      </c>
      <c r="E212" s="2" t="e">
        <f ca="1">IF(ROW(E212)-49&lt;=E$47,_xll.MM_SIMULATE_MS(E$32,E$33,E$33*E$34),0)</f>
        <v>#NAME?</v>
      </c>
      <c r="F212" s="2" t="e">
        <f ca="1">IF(ROW(F212)-49&lt;=F$47,_xll.MM_SIMULATE_MS(F$32,F$33,F$33*F$34),0)</f>
        <v>#NAME?</v>
      </c>
      <c r="G212" s="2" t="e">
        <f ca="1">IF(ROW(G212)-49&lt;=G$47,_xll.MM_SIMULATE_MS(G$32,G$33,G$33*G$34),0)</f>
        <v>#NAME?</v>
      </c>
      <c r="H212" s="12" t="e">
        <f ca="1">IF(ROW(H212)-49&lt;=H$47,_xll.MM_SIMULATE_MS(H$32,H$33,H$33*H$34),0)</f>
        <v>#NAME?</v>
      </c>
    </row>
    <row r="213" spans="2:8" x14ac:dyDescent="0.2">
      <c r="B213" s="71" t="s">
        <v>325</v>
      </c>
      <c r="C213" s="62">
        <v>0</v>
      </c>
      <c r="D213" s="2" t="e">
        <f ca="1">IF(ROW(D213)-49&lt;=D$47,_xll.MM_SIMULATE_MS(D$32,D$33,D$33*D$34),0)</f>
        <v>#NAME?</v>
      </c>
      <c r="E213" s="2" t="e">
        <f ca="1">IF(ROW(E213)-49&lt;=E$47,_xll.MM_SIMULATE_MS(E$32,E$33,E$33*E$34),0)</f>
        <v>#NAME?</v>
      </c>
      <c r="F213" s="2" t="e">
        <f ca="1">IF(ROW(F213)-49&lt;=F$47,_xll.MM_SIMULATE_MS(F$32,F$33,F$33*F$34),0)</f>
        <v>#NAME?</v>
      </c>
      <c r="G213" s="2" t="e">
        <f ca="1">IF(ROW(G213)-49&lt;=G$47,_xll.MM_SIMULATE_MS(G$32,G$33,G$33*G$34),0)</f>
        <v>#NAME?</v>
      </c>
      <c r="H213" s="12" t="e">
        <f ca="1">IF(ROW(H213)-49&lt;=H$47,_xll.MM_SIMULATE_MS(H$32,H$33,H$33*H$34),0)</f>
        <v>#NAME?</v>
      </c>
    </row>
    <row r="214" spans="2:8" x14ac:dyDescent="0.2">
      <c r="B214" s="71" t="s">
        <v>326</v>
      </c>
      <c r="C214" s="62">
        <v>0</v>
      </c>
      <c r="D214" s="2" t="e">
        <f ca="1">IF(ROW(D214)-49&lt;=D$47,_xll.MM_SIMULATE_MS(D$32,D$33,D$33*D$34),0)</f>
        <v>#NAME?</v>
      </c>
      <c r="E214" s="2" t="e">
        <f ca="1">IF(ROW(E214)-49&lt;=E$47,_xll.MM_SIMULATE_MS(E$32,E$33,E$33*E$34),0)</f>
        <v>#NAME?</v>
      </c>
      <c r="F214" s="2" t="e">
        <f ca="1">IF(ROW(F214)-49&lt;=F$47,_xll.MM_SIMULATE_MS(F$32,F$33,F$33*F$34),0)</f>
        <v>#NAME?</v>
      </c>
      <c r="G214" s="2" t="e">
        <f ca="1">IF(ROW(G214)-49&lt;=G$47,_xll.MM_SIMULATE_MS(G$32,G$33,G$33*G$34),0)</f>
        <v>#NAME?</v>
      </c>
      <c r="H214" s="12" t="e">
        <f ca="1">IF(ROW(H214)-49&lt;=H$47,_xll.MM_SIMULATE_MS(H$32,H$33,H$33*H$34),0)</f>
        <v>#NAME?</v>
      </c>
    </row>
    <row r="215" spans="2:8" x14ac:dyDescent="0.2">
      <c r="B215" s="71" t="s">
        <v>327</v>
      </c>
      <c r="C215" s="62">
        <v>0</v>
      </c>
      <c r="D215" s="2" t="e">
        <f ca="1">IF(ROW(D215)-49&lt;=D$47,_xll.MM_SIMULATE_MS(D$32,D$33,D$33*D$34),0)</f>
        <v>#NAME?</v>
      </c>
      <c r="E215" s="2" t="e">
        <f ca="1">IF(ROW(E215)-49&lt;=E$47,_xll.MM_SIMULATE_MS(E$32,E$33,E$33*E$34),0)</f>
        <v>#NAME?</v>
      </c>
      <c r="F215" s="2" t="e">
        <f ca="1">IF(ROW(F215)-49&lt;=F$47,_xll.MM_SIMULATE_MS(F$32,F$33,F$33*F$34),0)</f>
        <v>#NAME?</v>
      </c>
      <c r="G215" s="2" t="e">
        <f ca="1">IF(ROW(G215)-49&lt;=G$47,_xll.MM_SIMULATE_MS(G$32,G$33,G$33*G$34),0)</f>
        <v>#NAME?</v>
      </c>
      <c r="H215" s="12" t="e">
        <f ca="1">IF(ROW(H215)-49&lt;=H$47,_xll.MM_SIMULATE_MS(H$32,H$33,H$33*H$34),0)</f>
        <v>#NAME?</v>
      </c>
    </row>
    <row r="216" spans="2:8" x14ac:dyDescent="0.2">
      <c r="B216" s="71" t="s">
        <v>328</v>
      </c>
      <c r="C216" s="62">
        <v>0</v>
      </c>
      <c r="D216" s="2" t="e">
        <f ca="1">IF(ROW(D216)-49&lt;=D$47,_xll.MM_SIMULATE_MS(D$32,D$33,D$33*D$34),0)</f>
        <v>#NAME?</v>
      </c>
      <c r="E216" s="2" t="e">
        <f ca="1">IF(ROW(E216)-49&lt;=E$47,_xll.MM_SIMULATE_MS(E$32,E$33,E$33*E$34),0)</f>
        <v>#NAME?</v>
      </c>
      <c r="F216" s="2" t="e">
        <f ca="1">IF(ROW(F216)-49&lt;=F$47,_xll.MM_SIMULATE_MS(F$32,F$33,F$33*F$34),0)</f>
        <v>#NAME?</v>
      </c>
      <c r="G216" s="2" t="e">
        <f ca="1">IF(ROW(G216)-49&lt;=G$47,_xll.MM_SIMULATE_MS(G$32,G$33,G$33*G$34),0)</f>
        <v>#NAME?</v>
      </c>
      <c r="H216" s="12" t="e">
        <f ca="1">IF(ROW(H216)-49&lt;=H$47,_xll.MM_SIMULATE_MS(H$32,H$33,H$33*H$34),0)</f>
        <v>#NAME?</v>
      </c>
    </row>
    <row r="217" spans="2:8" x14ac:dyDescent="0.2">
      <c r="B217" s="71" t="s">
        <v>329</v>
      </c>
      <c r="C217" s="62">
        <v>0</v>
      </c>
      <c r="D217" s="2" t="e">
        <f ca="1">IF(ROW(D217)-49&lt;=D$47,_xll.MM_SIMULATE_MS(D$32,D$33,D$33*D$34),0)</f>
        <v>#NAME?</v>
      </c>
      <c r="E217" s="2" t="e">
        <f ca="1">IF(ROW(E217)-49&lt;=E$47,_xll.MM_SIMULATE_MS(E$32,E$33,E$33*E$34),0)</f>
        <v>#NAME?</v>
      </c>
      <c r="F217" s="2" t="e">
        <f ca="1">IF(ROW(F217)-49&lt;=F$47,_xll.MM_SIMULATE_MS(F$32,F$33,F$33*F$34),0)</f>
        <v>#NAME?</v>
      </c>
      <c r="G217" s="2" t="e">
        <f ca="1">IF(ROW(G217)-49&lt;=G$47,_xll.MM_SIMULATE_MS(G$32,G$33,G$33*G$34),0)</f>
        <v>#NAME?</v>
      </c>
      <c r="H217" s="12" t="e">
        <f ca="1">IF(ROW(H217)-49&lt;=H$47,_xll.MM_SIMULATE_MS(H$32,H$33,H$33*H$34),0)</f>
        <v>#NAME?</v>
      </c>
    </row>
    <row r="218" spans="2:8" x14ac:dyDescent="0.2">
      <c r="B218" s="71" t="s">
        <v>330</v>
      </c>
      <c r="C218" s="62">
        <v>0</v>
      </c>
      <c r="D218" s="2" t="e">
        <f ca="1">IF(ROW(D218)-49&lt;=D$47,_xll.MM_SIMULATE_MS(D$32,D$33,D$33*D$34),0)</f>
        <v>#NAME?</v>
      </c>
      <c r="E218" s="2" t="e">
        <f ca="1">IF(ROW(E218)-49&lt;=E$47,_xll.MM_SIMULATE_MS(E$32,E$33,E$33*E$34),0)</f>
        <v>#NAME?</v>
      </c>
      <c r="F218" s="2" t="e">
        <f ca="1">IF(ROW(F218)-49&lt;=F$47,_xll.MM_SIMULATE_MS(F$32,F$33,F$33*F$34),0)</f>
        <v>#NAME?</v>
      </c>
      <c r="G218" s="2" t="e">
        <f ca="1">IF(ROW(G218)-49&lt;=G$47,_xll.MM_SIMULATE_MS(G$32,G$33,G$33*G$34),0)</f>
        <v>#NAME?</v>
      </c>
      <c r="H218" s="12" t="e">
        <f ca="1">IF(ROW(H218)-49&lt;=H$47,_xll.MM_SIMULATE_MS(H$32,H$33,H$33*H$34),0)</f>
        <v>#NAME?</v>
      </c>
    </row>
    <row r="219" spans="2:8" x14ac:dyDescent="0.2">
      <c r="B219" s="71" t="s">
        <v>331</v>
      </c>
      <c r="C219" s="62">
        <v>0</v>
      </c>
      <c r="D219" s="2" t="e">
        <f ca="1">IF(ROW(D219)-49&lt;=D$47,_xll.MM_SIMULATE_MS(D$32,D$33,D$33*D$34),0)</f>
        <v>#NAME?</v>
      </c>
      <c r="E219" s="2" t="e">
        <f ca="1">IF(ROW(E219)-49&lt;=E$47,_xll.MM_SIMULATE_MS(E$32,E$33,E$33*E$34),0)</f>
        <v>#NAME?</v>
      </c>
      <c r="F219" s="2" t="e">
        <f ca="1">IF(ROW(F219)-49&lt;=F$47,_xll.MM_SIMULATE_MS(F$32,F$33,F$33*F$34),0)</f>
        <v>#NAME?</v>
      </c>
      <c r="G219" s="2" t="e">
        <f ca="1">IF(ROW(G219)-49&lt;=G$47,_xll.MM_SIMULATE_MS(G$32,G$33,G$33*G$34),0)</f>
        <v>#NAME?</v>
      </c>
      <c r="H219" s="12" t="e">
        <f ca="1">IF(ROW(H219)-49&lt;=H$47,_xll.MM_SIMULATE_MS(H$32,H$33,H$33*H$34),0)</f>
        <v>#NAME?</v>
      </c>
    </row>
    <row r="220" spans="2:8" x14ac:dyDescent="0.2">
      <c r="B220" s="71" t="s">
        <v>332</v>
      </c>
      <c r="C220" s="62">
        <v>0</v>
      </c>
      <c r="D220" s="2" t="e">
        <f ca="1">IF(ROW(D220)-49&lt;=D$47,_xll.MM_SIMULATE_MS(D$32,D$33,D$33*D$34),0)</f>
        <v>#NAME?</v>
      </c>
      <c r="E220" s="2" t="e">
        <f ca="1">IF(ROW(E220)-49&lt;=E$47,_xll.MM_SIMULATE_MS(E$32,E$33,E$33*E$34),0)</f>
        <v>#NAME?</v>
      </c>
      <c r="F220" s="2" t="e">
        <f ca="1">IF(ROW(F220)-49&lt;=F$47,_xll.MM_SIMULATE_MS(F$32,F$33,F$33*F$34),0)</f>
        <v>#NAME?</v>
      </c>
      <c r="G220" s="2" t="e">
        <f ca="1">IF(ROW(G220)-49&lt;=G$47,_xll.MM_SIMULATE_MS(G$32,G$33,G$33*G$34),0)</f>
        <v>#NAME?</v>
      </c>
      <c r="H220" s="12" t="e">
        <f ca="1">IF(ROW(H220)-49&lt;=H$47,_xll.MM_SIMULATE_MS(H$32,H$33,H$33*H$34),0)</f>
        <v>#NAME?</v>
      </c>
    </row>
    <row r="221" spans="2:8" x14ac:dyDescent="0.2">
      <c r="B221" s="71" t="s">
        <v>333</v>
      </c>
      <c r="C221" s="62">
        <v>0</v>
      </c>
      <c r="D221" s="2" t="e">
        <f ca="1">IF(ROW(D221)-49&lt;=D$47,_xll.MM_SIMULATE_MS(D$32,D$33,D$33*D$34),0)</f>
        <v>#NAME?</v>
      </c>
      <c r="E221" s="2" t="e">
        <f ca="1">IF(ROW(E221)-49&lt;=E$47,_xll.MM_SIMULATE_MS(E$32,E$33,E$33*E$34),0)</f>
        <v>#NAME?</v>
      </c>
      <c r="F221" s="2" t="e">
        <f ca="1">IF(ROW(F221)-49&lt;=F$47,_xll.MM_SIMULATE_MS(F$32,F$33,F$33*F$34),0)</f>
        <v>#NAME?</v>
      </c>
      <c r="G221" s="2" t="e">
        <f ca="1">IF(ROW(G221)-49&lt;=G$47,_xll.MM_SIMULATE_MS(G$32,G$33,G$33*G$34),0)</f>
        <v>#NAME?</v>
      </c>
      <c r="H221" s="12" t="e">
        <f ca="1">IF(ROW(H221)-49&lt;=H$47,_xll.MM_SIMULATE_MS(H$32,H$33,H$33*H$34),0)</f>
        <v>#NAME?</v>
      </c>
    </row>
    <row r="222" spans="2:8" x14ac:dyDescent="0.2">
      <c r="B222" s="71" t="s">
        <v>334</v>
      </c>
      <c r="C222" s="62">
        <v>0</v>
      </c>
      <c r="D222" s="2" t="e">
        <f ca="1">IF(ROW(D222)-49&lt;=D$47,_xll.MM_SIMULATE_MS(D$32,D$33,D$33*D$34),0)</f>
        <v>#NAME?</v>
      </c>
      <c r="E222" s="2" t="e">
        <f ca="1">IF(ROW(E222)-49&lt;=E$47,_xll.MM_SIMULATE_MS(E$32,E$33,E$33*E$34),0)</f>
        <v>#NAME?</v>
      </c>
      <c r="F222" s="2" t="e">
        <f ca="1">IF(ROW(F222)-49&lt;=F$47,_xll.MM_SIMULATE_MS(F$32,F$33,F$33*F$34),0)</f>
        <v>#NAME?</v>
      </c>
      <c r="G222" s="2" t="e">
        <f ca="1">IF(ROW(G222)-49&lt;=G$47,_xll.MM_SIMULATE_MS(G$32,G$33,G$33*G$34),0)</f>
        <v>#NAME?</v>
      </c>
      <c r="H222" s="12" t="e">
        <f ca="1">IF(ROW(H222)-49&lt;=H$47,_xll.MM_SIMULATE_MS(H$32,H$33,H$33*H$34),0)</f>
        <v>#NAME?</v>
      </c>
    </row>
    <row r="223" spans="2:8" x14ac:dyDescent="0.2">
      <c r="B223" s="71" t="s">
        <v>335</v>
      </c>
      <c r="C223" s="62">
        <v>0</v>
      </c>
      <c r="D223" s="2" t="e">
        <f ca="1">IF(ROW(D223)-49&lt;=D$47,_xll.MM_SIMULATE_MS(D$32,D$33,D$33*D$34),0)</f>
        <v>#NAME?</v>
      </c>
      <c r="E223" s="2" t="e">
        <f ca="1">IF(ROW(E223)-49&lt;=E$47,_xll.MM_SIMULATE_MS(E$32,E$33,E$33*E$34),0)</f>
        <v>#NAME?</v>
      </c>
      <c r="F223" s="2" t="e">
        <f ca="1">IF(ROW(F223)-49&lt;=F$47,_xll.MM_SIMULATE_MS(F$32,F$33,F$33*F$34),0)</f>
        <v>#NAME?</v>
      </c>
      <c r="G223" s="2" t="e">
        <f ca="1">IF(ROW(G223)-49&lt;=G$47,_xll.MM_SIMULATE_MS(G$32,G$33,G$33*G$34),0)</f>
        <v>#NAME?</v>
      </c>
      <c r="H223" s="12" t="e">
        <f ca="1">IF(ROW(H223)-49&lt;=H$47,_xll.MM_SIMULATE_MS(H$32,H$33,H$33*H$34),0)</f>
        <v>#NAME?</v>
      </c>
    </row>
    <row r="224" spans="2:8" x14ac:dyDescent="0.2">
      <c r="B224" s="71" t="s">
        <v>336</v>
      </c>
      <c r="C224" s="62">
        <v>0</v>
      </c>
      <c r="D224" s="2" t="e">
        <f ca="1">IF(ROW(D224)-49&lt;=D$47,_xll.MM_SIMULATE_MS(D$32,D$33,D$33*D$34),0)</f>
        <v>#NAME?</v>
      </c>
      <c r="E224" s="2" t="e">
        <f ca="1">IF(ROW(E224)-49&lt;=E$47,_xll.MM_SIMULATE_MS(E$32,E$33,E$33*E$34),0)</f>
        <v>#NAME?</v>
      </c>
      <c r="F224" s="2" t="e">
        <f ca="1">IF(ROW(F224)-49&lt;=F$47,_xll.MM_SIMULATE_MS(F$32,F$33,F$33*F$34),0)</f>
        <v>#NAME?</v>
      </c>
      <c r="G224" s="2" t="e">
        <f ca="1">IF(ROW(G224)-49&lt;=G$47,_xll.MM_SIMULATE_MS(G$32,G$33,G$33*G$34),0)</f>
        <v>#NAME?</v>
      </c>
      <c r="H224" s="12" t="e">
        <f ca="1">IF(ROW(H224)-49&lt;=H$47,_xll.MM_SIMULATE_MS(H$32,H$33,H$33*H$34),0)</f>
        <v>#NAME?</v>
      </c>
    </row>
    <row r="225" spans="2:8" x14ac:dyDescent="0.2">
      <c r="B225" s="71" t="s">
        <v>337</v>
      </c>
      <c r="C225" s="62">
        <v>0</v>
      </c>
      <c r="D225" s="2" t="e">
        <f ca="1">IF(ROW(D225)-49&lt;=D$47,_xll.MM_SIMULATE_MS(D$32,D$33,D$33*D$34),0)</f>
        <v>#NAME?</v>
      </c>
      <c r="E225" s="2" t="e">
        <f ca="1">IF(ROW(E225)-49&lt;=E$47,_xll.MM_SIMULATE_MS(E$32,E$33,E$33*E$34),0)</f>
        <v>#NAME?</v>
      </c>
      <c r="F225" s="2" t="e">
        <f ca="1">IF(ROW(F225)-49&lt;=F$47,_xll.MM_SIMULATE_MS(F$32,F$33,F$33*F$34),0)</f>
        <v>#NAME?</v>
      </c>
      <c r="G225" s="2" t="e">
        <f ca="1">IF(ROW(G225)-49&lt;=G$47,_xll.MM_SIMULATE_MS(G$32,G$33,G$33*G$34),0)</f>
        <v>#NAME?</v>
      </c>
      <c r="H225" s="12" t="e">
        <f ca="1">IF(ROW(H225)-49&lt;=H$47,_xll.MM_SIMULATE_MS(H$32,H$33,H$33*H$34),0)</f>
        <v>#NAME?</v>
      </c>
    </row>
    <row r="226" spans="2:8" x14ac:dyDescent="0.2">
      <c r="B226" s="71" t="s">
        <v>338</v>
      </c>
      <c r="C226" s="62">
        <v>0</v>
      </c>
      <c r="D226" s="2" t="e">
        <f ca="1">IF(ROW(D226)-49&lt;=D$47,_xll.MM_SIMULATE_MS(D$32,D$33,D$33*D$34),0)</f>
        <v>#NAME?</v>
      </c>
      <c r="E226" s="2" t="e">
        <f ca="1">IF(ROW(E226)-49&lt;=E$47,_xll.MM_SIMULATE_MS(E$32,E$33,E$33*E$34),0)</f>
        <v>#NAME?</v>
      </c>
      <c r="F226" s="2" t="e">
        <f ca="1">IF(ROW(F226)-49&lt;=F$47,_xll.MM_SIMULATE_MS(F$32,F$33,F$33*F$34),0)</f>
        <v>#NAME?</v>
      </c>
      <c r="G226" s="2" t="e">
        <f ca="1">IF(ROW(G226)-49&lt;=G$47,_xll.MM_SIMULATE_MS(G$32,G$33,G$33*G$34),0)</f>
        <v>#NAME?</v>
      </c>
      <c r="H226" s="12" t="e">
        <f ca="1">IF(ROW(H226)-49&lt;=H$47,_xll.MM_SIMULATE_MS(H$32,H$33,H$33*H$34),0)</f>
        <v>#NAME?</v>
      </c>
    </row>
    <row r="227" spans="2:8" x14ac:dyDescent="0.2">
      <c r="B227" s="71" t="s">
        <v>339</v>
      </c>
      <c r="C227" s="62">
        <v>0</v>
      </c>
      <c r="D227" s="2" t="e">
        <f ca="1">IF(ROW(D227)-49&lt;=D$47,_xll.MM_SIMULATE_MS(D$32,D$33,D$33*D$34),0)</f>
        <v>#NAME?</v>
      </c>
      <c r="E227" s="2" t="e">
        <f ca="1">IF(ROW(E227)-49&lt;=E$47,_xll.MM_SIMULATE_MS(E$32,E$33,E$33*E$34),0)</f>
        <v>#NAME?</v>
      </c>
      <c r="F227" s="2" t="e">
        <f ca="1">IF(ROW(F227)-49&lt;=F$47,_xll.MM_SIMULATE_MS(F$32,F$33,F$33*F$34),0)</f>
        <v>#NAME?</v>
      </c>
      <c r="G227" s="2" t="e">
        <f ca="1">IF(ROW(G227)-49&lt;=G$47,_xll.MM_SIMULATE_MS(G$32,G$33,G$33*G$34),0)</f>
        <v>#NAME?</v>
      </c>
      <c r="H227" s="12" t="e">
        <f ca="1">IF(ROW(H227)-49&lt;=H$47,_xll.MM_SIMULATE_MS(H$32,H$33,H$33*H$34),0)</f>
        <v>#NAME?</v>
      </c>
    </row>
    <row r="228" spans="2:8" x14ac:dyDescent="0.2">
      <c r="B228" s="71" t="s">
        <v>340</v>
      </c>
      <c r="C228" s="62">
        <v>0</v>
      </c>
      <c r="D228" s="2" t="e">
        <f ca="1">IF(ROW(D228)-49&lt;=D$47,_xll.MM_SIMULATE_MS(D$32,D$33,D$33*D$34),0)</f>
        <v>#NAME?</v>
      </c>
      <c r="E228" s="2" t="e">
        <f ca="1">IF(ROW(E228)-49&lt;=E$47,_xll.MM_SIMULATE_MS(E$32,E$33,E$33*E$34),0)</f>
        <v>#NAME?</v>
      </c>
      <c r="F228" s="2" t="e">
        <f ca="1">IF(ROW(F228)-49&lt;=F$47,_xll.MM_SIMULATE_MS(F$32,F$33,F$33*F$34),0)</f>
        <v>#NAME?</v>
      </c>
      <c r="G228" s="2" t="e">
        <f ca="1">IF(ROW(G228)-49&lt;=G$47,_xll.MM_SIMULATE_MS(G$32,G$33,G$33*G$34),0)</f>
        <v>#NAME?</v>
      </c>
      <c r="H228" s="12" t="e">
        <f ca="1">IF(ROW(H228)-49&lt;=H$47,_xll.MM_SIMULATE_MS(H$32,H$33,H$33*H$34),0)</f>
        <v>#NAME?</v>
      </c>
    </row>
    <row r="229" spans="2:8" x14ac:dyDescent="0.2">
      <c r="B229" s="71" t="s">
        <v>341</v>
      </c>
      <c r="C229" s="62">
        <v>0</v>
      </c>
      <c r="D229" s="2" t="e">
        <f ca="1">IF(ROW(D229)-49&lt;=D$47,_xll.MM_SIMULATE_MS(D$32,D$33,D$33*D$34),0)</f>
        <v>#NAME?</v>
      </c>
      <c r="E229" s="2" t="e">
        <f ca="1">IF(ROW(E229)-49&lt;=E$47,_xll.MM_SIMULATE_MS(E$32,E$33,E$33*E$34),0)</f>
        <v>#NAME?</v>
      </c>
      <c r="F229" s="2" t="e">
        <f ca="1">IF(ROW(F229)-49&lt;=F$47,_xll.MM_SIMULATE_MS(F$32,F$33,F$33*F$34),0)</f>
        <v>#NAME?</v>
      </c>
      <c r="G229" s="2" t="e">
        <f ca="1">IF(ROW(G229)-49&lt;=G$47,_xll.MM_SIMULATE_MS(G$32,G$33,G$33*G$34),0)</f>
        <v>#NAME?</v>
      </c>
      <c r="H229" s="12" t="e">
        <f ca="1">IF(ROW(H229)-49&lt;=H$47,_xll.MM_SIMULATE_MS(H$32,H$33,H$33*H$34),0)</f>
        <v>#NAME?</v>
      </c>
    </row>
    <row r="230" spans="2:8" x14ac:dyDescent="0.2">
      <c r="B230" s="71" t="s">
        <v>342</v>
      </c>
      <c r="C230" s="62">
        <v>0</v>
      </c>
      <c r="D230" s="2" t="e">
        <f ca="1">IF(ROW(D230)-49&lt;=D$47,_xll.MM_SIMULATE_MS(D$32,D$33,D$33*D$34),0)</f>
        <v>#NAME?</v>
      </c>
      <c r="E230" s="2" t="e">
        <f ca="1">IF(ROW(E230)-49&lt;=E$47,_xll.MM_SIMULATE_MS(E$32,E$33,E$33*E$34),0)</f>
        <v>#NAME?</v>
      </c>
      <c r="F230" s="2" t="e">
        <f ca="1">IF(ROW(F230)-49&lt;=F$47,_xll.MM_SIMULATE_MS(F$32,F$33,F$33*F$34),0)</f>
        <v>#NAME?</v>
      </c>
      <c r="G230" s="2" t="e">
        <f ca="1">IF(ROW(G230)-49&lt;=G$47,_xll.MM_SIMULATE_MS(G$32,G$33,G$33*G$34),0)</f>
        <v>#NAME?</v>
      </c>
      <c r="H230" s="12" t="e">
        <f ca="1">IF(ROW(H230)-49&lt;=H$47,_xll.MM_SIMULATE_MS(H$32,H$33,H$33*H$34),0)</f>
        <v>#NAME?</v>
      </c>
    </row>
    <row r="231" spans="2:8" x14ac:dyDescent="0.2">
      <c r="B231" s="71" t="s">
        <v>343</v>
      </c>
      <c r="C231" s="62">
        <v>0</v>
      </c>
      <c r="D231" s="2" t="e">
        <f ca="1">IF(ROW(D231)-49&lt;=D$47,_xll.MM_SIMULATE_MS(D$32,D$33,D$33*D$34),0)</f>
        <v>#NAME?</v>
      </c>
      <c r="E231" s="2" t="e">
        <f ca="1">IF(ROW(E231)-49&lt;=E$47,_xll.MM_SIMULATE_MS(E$32,E$33,E$33*E$34),0)</f>
        <v>#NAME?</v>
      </c>
      <c r="F231" s="2" t="e">
        <f ca="1">IF(ROW(F231)-49&lt;=F$47,_xll.MM_SIMULATE_MS(F$32,F$33,F$33*F$34),0)</f>
        <v>#NAME?</v>
      </c>
      <c r="G231" s="2" t="e">
        <f ca="1">IF(ROW(G231)-49&lt;=G$47,_xll.MM_SIMULATE_MS(G$32,G$33,G$33*G$34),0)</f>
        <v>#NAME?</v>
      </c>
      <c r="H231" s="12" t="e">
        <f ca="1">IF(ROW(H231)-49&lt;=H$47,_xll.MM_SIMULATE_MS(H$32,H$33,H$33*H$34),0)</f>
        <v>#NAME?</v>
      </c>
    </row>
    <row r="232" spans="2:8" x14ac:dyDescent="0.2">
      <c r="B232" s="71" t="s">
        <v>344</v>
      </c>
      <c r="C232" s="62">
        <v>0</v>
      </c>
      <c r="D232" s="2" t="e">
        <f ca="1">IF(ROW(D232)-49&lt;=D$47,_xll.MM_SIMULATE_MS(D$32,D$33,D$33*D$34),0)</f>
        <v>#NAME?</v>
      </c>
      <c r="E232" s="2" t="e">
        <f ca="1">IF(ROW(E232)-49&lt;=E$47,_xll.MM_SIMULATE_MS(E$32,E$33,E$33*E$34),0)</f>
        <v>#NAME?</v>
      </c>
      <c r="F232" s="2" t="e">
        <f ca="1">IF(ROW(F232)-49&lt;=F$47,_xll.MM_SIMULATE_MS(F$32,F$33,F$33*F$34),0)</f>
        <v>#NAME?</v>
      </c>
      <c r="G232" s="2" t="e">
        <f ca="1">IF(ROW(G232)-49&lt;=G$47,_xll.MM_SIMULATE_MS(G$32,G$33,G$33*G$34),0)</f>
        <v>#NAME?</v>
      </c>
      <c r="H232" s="12" t="e">
        <f ca="1">IF(ROW(H232)-49&lt;=H$47,_xll.MM_SIMULATE_MS(H$32,H$33,H$33*H$34),0)</f>
        <v>#NAME?</v>
      </c>
    </row>
    <row r="233" spans="2:8" x14ac:dyDescent="0.2">
      <c r="B233" s="71" t="s">
        <v>345</v>
      </c>
      <c r="C233" s="62">
        <v>0</v>
      </c>
      <c r="D233" s="2" t="e">
        <f ca="1">IF(ROW(D233)-49&lt;=D$47,_xll.MM_SIMULATE_MS(D$32,D$33,D$33*D$34),0)</f>
        <v>#NAME?</v>
      </c>
      <c r="E233" s="2" t="e">
        <f ca="1">IF(ROW(E233)-49&lt;=E$47,_xll.MM_SIMULATE_MS(E$32,E$33,E$33*E$34),0)</f>
        <v>#NAME?</v>
      </c>
      <c r="F233" s="2" t="e">
        <f ca="1">IF(ROW(F233)-49&lt;=F$47,_xll.MM_SIMULATE_MS(F$32,F$33,F$33*F$34),0)</f>
        <v>#NAME?</v>
      </c>
      <c r="G233" s="2" t="e">
        <f ca="1">IF(ROW(G233)-49&lt;=G$47,_xll.MM_SIMULATE_MS(G$32,G$33,G$33*G$34),0)</f>
        <v>#NAME?</v>
      </c>
      <c r="H233" s="12" t="e">
        <f ca="1">IF(ROW(H233)-49&lt;=H$47,_xll.MM_SIMULATE_MS(H$32,H$33,H$33*H$34),0)</f>
        <v>#NAME?</v>
      </c>
    </row>
    <row r="234" spans="2:8" x14ac:dyDescent="0.2">
      <c r="B234" s="71" t="s">
        <v>346</v>
      </c>
      <c r="C234" s="62">
        <v>0</v>
      </c>
      <c r="D234" s="2" t="e">
        <f ca="1">IF(ROW(D234)-49&lt;=D$47,_xll.MM_SIMULATE_MS(D$32,D$33,D$33*D$34),0)</f>
        <v>#NAME?</v>
      </c>
      <c r="E234" s="2" t="e">
        <f ca="1">IF(ROW(E234)-49&lt;=E$47,_xll.MM_SIMULATE_MS(E$32,E$33,E$33*E$34),0)</f>
        <v>#NAME?</v>
      </c>
      <c r="F234" s="2" t="e">
        <f ca="1">IF(ROW(F234)-49&lt;=F$47,_xll.MM_SIMULATE_MS(F$32,F$33,F$33*F$34),0)</f>
        <v>#NAME?</v>
      </c>
      <c r="G234" s="2" t="e">
        <f ca="1">IF(ROW(G234)-49&lt;=G$47,_xll.MM_SIMULATE_MS(G$32,G$33,G$33*G$34),0)</f>
        <v>#NAME?</v>
      </c>
      <c r="H234" s="12" t="e">
        <f ca="1">IF(ROW(H234)-49&lt;=H$47,_xll.MM_SIMULATE_MS(H$32,H$33,H$33*H$34),0)</f>
        <v>#NAME?</v>
      </c>
    </row>
    <row r="235" spans="2:8" x14ac:dyDescent="0.2">
      <c r="B235" s="71" t="s">
        <v>347</v>
      </c>
      <c r="C235" s="62">
        <v>0</v>
      </c>
      <c r="D235" s="2" t="e">
        <f ca="1">IF(ROW(D235)-49&lt;=D$47,_xll.MM_SIMULATE_MS(D$32,D$33,D$33*D$34),0)</f>
        <v>#NAME?</v>
      </c>
      <c r="E235" s="2" t="e">
        <f ca="1">IF(ROW(E235)-49&lt;=E$47,_xll.MM_SIMULATE_MS(E$32,E$33,E$33*E$34),0)</f>
        <v>#NAME?</v>
      </c>
      <c r="F235" s="2" t="e">
        <f ca="1">IF(ROW(F235)-49&lt;=F$47,_xll.MM_SIMULATE_MS(F$32,F$33,F$33*F$34),0)</f>
        <v>#NAME?</v>
      </c>
      <c r="G235" s="2" t="e">
        <f ca="1">IF(ROW(G235)-49&lt;=G$47,_xll.MM_SIMULATE_MS(G$32,G$33,G$33*G$34),0)</f>
        <v>#NAME?</v>
      </c>
      <c r="H235" s="12" t="e">
        <f ca="1">IF(ROW(H235)-49&lt;=H$47,_xll.MM_SIMULATE_MS(H$32,H$33,H$33*H$34),0)</f>
        <v>#NAME?</v>
      </c>
    </row>
    <row r="236" spans="2:8" x14ac:dyDescent="0.2">
      <c r="B236" s="71" t="s">
        <v>348</v>
      </c>
      <c r="C236" s="62">
        <v>0</v>
      </c>
      <c r="D236" s="2" t="e">
        <f ca="1">IF(ROW(D236)-49&lt;=D$47,_xll.MM_SIMULATE_MS(D$32,D$33,D$33*D$34),0)</f>
        <v>#NAME?</v>
      </c>
      <c r="E236" s="2" t="e">
        <f ca="1">IF(ROW(E236)-49&lt;=E$47,_xll.MM_SIMULATE_MS(E$32,E$33,E$33*E$34),0)</f>
        <v>#NAME?</v>
      </c>
      <c r="F236" s="2" t="e">
        <f ca="1">IF(ROW(F236)-49&lt;=F$47,_xll.MM_SIMULATE_MS(F$32,F$33,F$33*F$34),0)</f>
        <v>#NAME?</v>
      </c>
      <c r="G236" s="2" t="e">
        <f ca="1">IF(ROW(G236)-49&lt;=G$47,_xll.MM_SIMULATE_MS(G$32,G$33,G$33*G$34),0)</f>
        <v>#NAME?</v>
      </c>
      <c r="H236" s="12" t="e">
        <f ca="1">IF(ROW(H236)-49&lt;=H$47,_xll.MM_SIMULATE_MS(H$32,H$33,H$33*H$34),0)</f>
        <v>#NAME?</v>
      </c>
    </row>
    <row r="237" spans="2:8" x14ac:dyDescent="0.2">
      <c r="B237" s="71" t="s">
        <v>349</v>
      </c>
      <c r="C237" s="62">
        <v>0</v>
      </c>
      <c r="D237" s="2" t="e">
        <f ca="1">IF(ROW(D237)-49&lt;=D$47,_xll.MM_SIMULATE_MS(D$32,D$33,D$33*D$34),0)</f>
        <v>#NAME?</v>
      </c>
      <c r="E237" s="2" t="e">
        <f ca="1">IF(ROW(E237)-49&lt;=E$47,_xll.MM_SIMULATE_MS(E$32,E$33,E$33*E$34),0)</f>
        <v>#NAME?</v>
      </c>
      <c r="F237" s="2" t="e">
        <f ca="1">IF(ROW(F237)-49&lt;=F$47,_xll.MM_SIMULATE_MS(F$32,F$33,F$33*F$34),0)</f>
        <v>#NAME?</v>
      </c>
      <c r="G237" s="2" t="e">
        <f ca="1">IF(ROW(G237)-49&lt;=G$47,_xll.MM_SIMULATE_MS(G$32,G$33,G$33*G$34),0)</f>
        <v>#NAME?</v>
      </c>
      <c r="H237" s="12" t="e">
        <f ca="1">IF(ROW(H237)-49&lt;=H$47,_xll.MM_SIMULATE_MS(H$32,H$33,H$33*H$34),0)</f>
        <v>#NAME?</v>
      </c>
    </row>
    <row r="238" spans="2:8" x14ac:dyDescent="0.2">
      <c r="B238" s="71" t="s">
        <v>350</v>
      </c>
      <c r="C238" s="62">
        <v>0</v>
      </c>
      <c r="D238" s="2" t="e">
        <f ca="1">IF(ROW(D238)-49&lt;=D$47,_xll.MM_SIMULATE_MS(D$32,D$33,D$33*D$34),0)</f>
        <v>#NAME?</v>
      </c>
      <c r="E238" s="2" t="e">
        <f ca="1">IF(ROW(E238)-49&lt;=E$47,_xll.MM_SIMULATE_MS(E$32,E$33,E$33*E$34),0)</f>
        <v>#NAME?</v>
      </c>
      <c r="F238" s="2" t="e">
        <f ca="1">IF(ROW(F238)-49&lt;=F$47,_xll.MM_SIMULATE_MS(F$32,F$33,F$33*F$34),0)</f>
        <v>#NAME?</v>
      </c>
      <c r="G238" s="2" t="e">
        <f ca="1">IF(ROW(G238)-49&lt;=G$47,_xll.MM_SIMULATE_MS(G$32,G$33,G$33*G$34),0)</f>
        <v>#NAME?</v>
      </c>
      <c r="H238" s="12" t="e">
        <f ca="1">IF(ROW(H238)-49&lt;=H$47,_xll.MM_SIMULATE_MS(H$32,H$33,H$33*H$34),0)</f>
        <v>#NAME?</v>
      </c>
    </row>
    <row r="239" spans="2:8" x14ac:dyDescent="0.2">
      <c r="B239" s="71" t="s">
        <v>351</v>
      </c>
      <c r="C239" s="62">
        <v>0</v>
      </c>
      <c r="D239" s="2" t="e">
        <f ca="1">IF(ROW(D239)-49&lt;=D$47,_xll.MM_SIMULATE_MS(D$32,D$33,D$33*D$34),0)</f>
        <v>#NAME?</v>
      </c>
      <c r="E239" s="2" t="e">
        <f ca="1">IF(ROW(E239)-49&lt;=E$47,_xll.MM_SIMULATE_MS(E$32,E$33,E$33*E$34),0)</f>
        <v>#NAME?</v>
      </c>
      <c r="F239" s="2" t="e">
        <f ca="1">IF(ROW(F239)-49&lt;=F$47,_xll.MM_SIMULATE_MS(F$32,F$33,F$33*F$34),0)</f>
        <v>#NAME?</v>
      </c>
      <c r="G239" s="2" t="e">
        <f ca="1">IF(ROW(G239)-49&lt;=G$47,_xll.MM_SIMULATE_MS(G$32,G$33,G$33*G$34),0)</f>
        <v>#NAME?</v>
      </c>
      <c r="H239" s="12" t="e">
        <f ca="1">IF(ROW(H239)-49&lt;=H$47,_xll.MM_SIMULATE_MS(H$32,H$33,H$33*H$34),0)</f>
        <v>#NAME?</v>
      </c>
    </row>
    <row r="240" spans="2:8" x14ac:dyDescent="0.2">
      <c r="B240" s="71" t="s">
        <v>352</v>
      </c>
      <c r="C240" s="62">
        <v>0</v>
      </c>
      <c r="D240" s="2" t="e">
        <f ca="1">IF(ROW(D240)-49&lt;=D$47,_xll.MM_SIMULATE_MS(D$32,D$33,D$33*D$34),0)</f>
        <v>#NAME?</v>
      </c>
      <c r="E240" s="2" t="e">
        <f ca="1">IF(ROW(E240)-49&lt;=E$47,_xll.MM_SIMULATE_MS(E$32,E$33,E$33*E$34),0)</f>
        <v>#NAME?</v>
      </c>
      <c r="F240" s="2" t="e">
        <f ca="1">IF(ROW(F240)-49&lt;=F$47,_xll.MM_SIMULATE_MS(F$32,F$33,F$33*F$34),0)</f>
        <v>#NAME?</v>
      </c>
      <c r="G240" s="2" t="e">
        <f ca="1">IF(ROW(G240)-49&lt;=G$47,_xll.MM_SIMULATE_MS(G$32,G$33,G$33*G$34),0)</f>
        <v>#NAME?</v>
      </c>
      <c r="H240" s="12" t="e">
        <f ca="1">IF(ROW(H240)-49&lt;=H$47,_xll.MM_SIMULATE_MS(H$32,H$33,H$33*H$34),0)</f>
        <v>#NAME?</v>
      </c>
    </row>
    <row r="241" spans="2:8" x14ac:dyDescent="0.2">
      <c r="B241" s="71" t="s">
        <v>353</v>
      </c>
      <c r="C241" s="62">
        <v>0</v>
      </c>
      <c r="D241" s="2" t="e">
        <f ca="1">IF(ROW(D241)-49&lt;=D$47,_xll.MM_SIMULATE_MS(D$32,D$33,D$33*D$34),0)</f>
        <v>#NAME?</v>
      </c>
      <c r="E241" s="2" t="e">
        <f ca="1">IF(ROW(E241)-49&lt;=E$47,_xll.MM_SIMULATE_MS(E$32,E$33,E$33*E$34),0)</f>
        <v>#NAME?</v>
      </c>
      <c r="F241" s="2" t="e">
        <f ca="1">IF(ROW(F241)-49&lt;=F$47,_xll.MM_SIMULATE_MS(F$32,F$33,F$33*F$34),0)</f>
        <v>#NAME?</v>
      </c>
      <c r="G241" s="2" t="e">
        <f ca="1">IF(ROW(G241)-49&lt;=G$47,_xll.MM_SIMULATE_MS(G$32,G$33,G$33*G$34),0)</f>
        <v>#NAME?</v>
      </c>
      <c r="H241" s="12" t="e">
        <f ca="1">IF(ROW(H241)-49&lt;=H$47,_xll.MM_SIMULATE_MS(H$32,H$33,H$33*H$34),0)</f>
        <v>#NAME?</v>
      </c>
    </row>
    <row r="242" spans="2:8" x14ac:dyDescent="0.2">
      <c r="B242" s="71" t="s">
        <v>354</v>
      </c>
      <c r="C242" s="62">
        <v>0</v>
      </c>
      <c r="D242" s="2" t="e">
        <f ca="1">IF(ROW(D242)-49&lt;=D$47,_xll.MM_SIMULATE_MS(D$32,D$33,D$33*D$34),0)</f>
        <v>#NAME?</v>
      </c>
      <c r="E242" s="2" t="e">
        <f ca="1">IF(ROW(E242)-49&lt;=E$47,_xll.MM_SIMULATE_MS(E$32,E$33,E$33*E$34),0)</f>
        <v>#NAME?</v>
      </c>
      <c r="F242" s="2" t="e">
        <f ca="1">IF(ROW(F242)-49&lt;=F$47,_xll.MM_SIMULATE_MS(F$32,F$33,F$33*F$34),0)</f>
        <v>#NAME?</v>
      </c>
      <c r="G242" s="2" t="e">
        <f ca="1">IF(ROW(G242)-49&lt;=G$47,_xll.MM_SIMULATE_MS(G$32,G$33,G$33*G$34),0)</f>
        <v>#NAME?</v>
      </c>
      <c r="H242" s="12" t="e">
        <f ca="1">IF(ROW(H242)-49&lt;=H$47,_xll.MM_SIMULATE_MS(H$32,H$33,H$33*H$34),0)</f>
        <v>#NAME?</v>
      </c>
    </row>
    <row r="243" spans="2:8" x14ac:dyDescent="0.2">
      <c r="B243" s="71" t="s">
        <v>355</v>
      </c>
      <c r="C243" s="62">
        <v>0</v>
      </c>
      <c r="D243" s="2" t="e">
        <f ca="1">IF(ROW(D243)-49&lt;=D$47,_xll.MM_SIMULATE_MS(D$32,D$33,D$33*D$34),0)</f>
        <v>#NAME?</v>
      </c>
      <c r="E243" s="2" t="e">
        <f ca="1">IF(ROW(E243)-49&lt;=E$47,_xll.MM_SIMULATE_MS(E$32,E$33,E$33*E$34),0)</f>
        <v>#NAME?</v>
      </c>
      <c r="F243" s="2" t="e">
        <f ca="1">IF(ROW(F243)-49&lt;=F$47,_xll.MM_SIMULATE_MS(F$32,F$33,F$33*F$34),0)</f>
        <v>#NAME?</v>
      </c>
      <c r="G243" s="2" t="e">
        <f ca="1">IF(ROW(G243)-49&lt;=G$47,_xll.MM_SIMULATE_MS(G$32,G$33,G$33*G$34),0)</f>
        <v>#NAME?</v>
      </c>
      <c r="H243" s="12" t="e">
        <f ca="1">IF(ROW(H243)-49&lt;=H$47,_xll.MM_SIMULATE_MS(H$32,H$33,H$33*H$34),0)</f>
        <v>#NAME?</v>
      </c>
    </row>
    <row r="244" spans="2:8" x14ac:dyDescent="0.2">
      <c r="B244" s="71" t="s">
        <v>356</v>
      </c>
      <c r="C244" s="62">
        <v>0</v>
      </c>
      <c r="D244" s="2" t="e">
        <f ca="1">IF(ROW(D244)-49&lt;=D$47,_xll.MM_SIMULATE_MS(D$32,D$33,D$33*D$34),0)</f>
        <v>#NAME?</v>
      </c>
      <c r="E244" s="2" t="e">
        <f ca="1">IF(ROW(E244)-49&lt;=E$47,_xll.MM_SIMULATE_MS(E$32,E$33,E$33*E$34),0)</f>
        <v>#NAME?</v>
      </c>
      <c r="F244" s="2" t="e">
        <f ca="1">IF(ROW(F244)-49&lt;=F$47,_xll.MM_SIMULATE_MS(F$32,F$33,F$33*F$34),0)</f>
        <v>#NAME?</v>
      </c>
      <c r="G244" s="2" t="e">
        <f ca="1">IF(ROW(G244)-49&lt;=G$47,_xll.MM_SIMULATE_MS(G$32,G$33,G$33*G$34),0)</f>
        <v>#NAME?</v>
      </c>
      <c r="H244" s="12" t="e">
        <f ca="1">IF(ROW(H244)-49&lt;=H$47,_xll.MM_SIMULATE_MS(H$32,H$33,H$33*H$34),0)</f>
        <v>#NAME?</v>
      </c>
    </row>
    <row r="245" spans="2:8" x14ac:dyDescent="0.2">
      <c r="B245" s="71" t="s">
        <v>357</v>
      </c>
      <c r="C245" s="62">
        <v>0</v>
      </c>
      <c r="D245" s="2" t="e">
        <f ca="1">IF(ROW(D245)-49&lt;=D$47,_xll.MM_SIMULATE_MS(D$32,D$33,D$33*D$34),0)</f>
        <v>#NAME?</v>
      </c>
      <c r="E245" s="2" t="e">
        <f ca="1">IF(ROW(E245)-49&lt;=E$47,_xll.MM_SIMULATE_MS(E$32,E$33,E$33*E$34),0)</f>
        <v>#NAME?</v>
      </c>
      <c r="F245" s="2" t="e">
        <f ca="1">IF(ROW(F245)-49&lt;=F$47,_xll.MM_SIMULATE_MS(F$32,F$33,F$33*F$34),0)</f>
        <v>#NAME?</v>
      </c>
      <c r="G245" s="2" t="e">
        <f ca="1">IF(ROW(G245)-49&lt;=G$47,_xll.MM_SIMULATE_MS(G$32,G$33,G$33*G$34),0)</f>
        <v>#NAME?</v>
      </c>
      <c r="H245" s="12" t="e">
        <f ca="1">IF(ROW(H245)-49&lt;=H$47,_xll.MM_SIMULATE_MS(H$32,H$33,H$33*H$34),0)</f>
        <v>#NAME?</v>
      </c>
    </row>
    <row r="246" spans="2:8" x14ac:dyDescent="0.2">
      <c r="B246" s="71" t="s">
        <v>358</v>
      </c>
      <c r="C246" s="62">
        <v>0</v>
      </c>
      <c r="D246" s="2" t="e">
        <f ca="1">IF(ROW(D246)-49&lt;=D$47,_xll.MM_SIMULATE_MS(D$32,D$33,D$33*D$34),0)</f>
        <v>#NAME?</v>
      </c>
      <c r="E246" s="2" t="e">
        <f ca="1">IF(ROW(E246)-49&lt;=E$47,_xll.MM_SIMULATE_MS(E$32,E$33,E$33*E$34),0)</f>
        <v>#NAME?</v>
      </c>
      <c r="F246" s="2" t="e">
        <f ca="1">IF(ROW(F246)-49&lt;=F$47,_xll.MM_SIMULATE_MS(F$32,F$33,F$33*F$34),0)</f>
        <v>#NAME?</v>
      </c>
      <c r="G246" s="2" t="e">
        <f ca="1">IF(ROW(G246)-49&lt;=G$47,_xll.MM_SIMULATE_MS(G$32,G$33,G$33*G$34),0)</f>
        <v>#NAME?</v>
      </c>
      <c r="H246" s="12" t="e">
        <f ca="1">IF(ROW(H246)-49&lt;=H$47,_xll.MM_SIMULATE_MS(H$32,H$33,H$33*H$34),0)</f>
        <v>#NAME?</v>
      </c>
    </row>
    <row r="247" spans="2:8" x14ac:dyDescent="0.2">
      <c r="B247" s="71" t="s">
        <v>359</v>
      </c>
      <c r="C247" s="62">
        <v>0</v>
      </c>
      <c r="D247" s="2" t="e">
        <f ca="1">IF(ROW(D247)-49&lt;=D$47,_xll.MM_SIMULATE_MS(D$32,D$33,D$33*D$34),0)</f>
        <v>#NAME?</v>
      </c>
      <c r="E247" s="2" t="e">
        <f ca="1">IF(ROW(E247)-49&lt;=E$47,_xll.MM_SIMULATE_MS(E$32,E$33,E$33*E$34),0)</f>
        <v>#NAME?</v>
      </c>
      <c r="F247" s="2" t="e">
        <f ca="1">IF(ROW(F247)-49&lt;=F$47,_xll.MM_SIMULATE_MS(F$32,F$33,F$33*F$34),0)</f>
        <v>#NAME?</v>
      </c>
      <c r="G247" s="2" t="e">
        <f ca="1">IF(ROW(G247)-49&lt;=G$47,_xll.MM_SIMULATE_MS(G$32,G$33,G$33*G$34),0)</f>
        <v>#NAME?</v>
      </c>
      <c r="H247" s="12" t="e">
        <f ca="1">IF(ROW(H247)-49&lt;=H$47,_xll.MM_SIMULATE_MS(H$32,H$33,H$33*H$34),0)</f>
        <v>#NAME?</v>
      </c>
    </row>
    <row r="248" spans="2:8" x14ac:dyDescent="0.2">
      <c r="B248" s="71" t="s">
        <v>360</v>
      </c>
      <c r="C248" s="62">
        <v>0</v>
      </c>
      <c r="D248" s="2" t="e">
        <f ca="1">IF(ROW(D248)-49&lt;=D$47,_xll.MM_SIMULATE_MS(D$32,D$33,D$33*D$34),0)</f>
        <v>#NAME?</v>
      </c>
      <c r="E248" s="2" t="e">
        <f ca="1">IF(ROW(E248)-49&lt;=E$47,_xll.MM_SIMULATE_MS(E$32,E$33,E$33*E$34),0)</f>
        <v>#NAME?</v>
      </c>
      <c r="F248" s="2" t="e">
        <f ca="1">IF(ROW(F248)-49&lt;=F$47,_xll.MM_SIMULATE_MS(F$32,F$33,F$33*F$34),0)</f>
        <v>#NAME?</v>
      </c>
      <c r="G248" s="2" t="e">
        <f ca="1">IF(ROW(G248)-49&lt;=G$47,_xll.MM_SIMULATE_MS(G$32,G$33,G$33*G$34),0)</f>
        <v>#NAME?</v>
      </c>
      <c r="H248" s="12" t="e">
        <f ca="1">IF(ROW(H248)-49&lt;=H$47,_xll.MM_SIMULATE_MS(H$32,H$33,H$33*H$34),0)</f>
        <v>#NAME?</v>
      </c>
    </row>
    <row r="249" spans="2:8" x14ac:dyDescent="0.2">
      <c r="B249" s="71" t="s">
        <v>361</v>
      </c>
      <c r="C249" s="62">
        <v>0</v>
      </c>
      <c r="D249" s="2" t="e">
        <f ca="1">IF(ROW(D249)-49&lt;=D$47,_xll.MM_SIMULATE_MS(D$32,D$33,D$33*D$34),0)</f>
        <v>#NAME?</v>
      </c>
      <c r="E249" s="2" t="e">
        <f ca="1">IF(ROW(E249)-49&lt;=E$47,_xll.MM_SIMULATE_MS(E$32,E$33,E$33*E$34),0)</f>
        <v>#NAME?</v>
      </c>
      <c r="F249" s="2" t="e">
        <f ca="1">IF(ROW(F249)-49&lt;=F$47,_xll.MM_SIMULATE_MS(F$32,F$33,F$33*F$34),0)</f>
        <v>#NAME?</v>
      </c>
      <c r="G249" s="2" t="e">
        <f ca="1">IF(ROW(G249)-49&lt;=G$47,_xll.MM_SIMULATE_MS(G$32,G$33,G$33*G$34),0)</f>
        <v>#NAME?</v>
      </c>
      <c r="H249" s="12" t="e">
        <f ca="1">IF(ROW(H249)-49&lt;=H$47,_xll.MM_SIMULATE_MS(H$32,H$33,H$33*H$34),0)</f>
        <v>#NAME?</v>
      </c>
    </row>
    <row r="250" spans="2:8" x14ac:dyDescent="0.2">
      <c r="B250" s="71" t="s">
        <v>362</v>
      </c>
      <c r="C250" s="62">
        <v>0</v>
      </c>
      <c r="D250" s="2" t="e">
        <f ca="1">IF(ROW(D250)-49&lt;=D$47,_xll.MM_SIMULATE_MS(D$32,D$33,D$33*D$34),0)</f>
        <v>#NAME?</v>
      </c>
      <c r="E250" s="2" t="e">
        <f ca="1">IF(ROW(E250)-49&lt;=E$47,_xll.MM_SIMULATE_MS(E$32,E$33,E$33*E$34),0)</f>
        <v>#NAME?</v>
      </c>
      <c r="F250" s="2" t="e">
        <f ca="1">IF(ROW(F250)-49&lt;=F$47,_xll.MM_SIMULATE_MS(F$32,F$33,F$33*F$34),0)</f>
        <v>#NAME?</v>
      </c>
      <c r="G250" s="2" t="e">
        <f ca="1">IF(ROW(G250)-49&lt;=G$47,_xll.MM_SIMULATE_MS(G$32,G$33,G$33*G$34),0)</f>
        <v>#NAME?</v>
      </c>
      <c r="H250" s="12" t="e">
        <f ca="1">IF(ROW(H250)-49&lt;=H$47,_xll.MM_SIMULATE_MS(H$32,H$33,H$33*H$34),0)</f>
        <v>#NAME?</v>
      </c>
    </row>
    <row r="251" spans="2:8" x14ac:dyDescent="0.2">
      <c r="B251" s="71" t="s">
        <v>363</v>
      </c>
      <c r="C251" s="62">
        <v>0</v>
      </c>
      <c r="D251" s="2" t="e">
        <f ca="1">IF(ROW(D251)-49&lt;=D$47,_xll.MM_SIMULATE_MS(D$32,D$33,D$33*D$34),0)</f>
        <v>#NAME?</v>
      </c>
      <c r="E251" s="2" t="e">
        <f ca="1">IF(ROW(E251)-49&lt;=E$47,_xll.MM_SIMULATE_MS(E$32,E$33,E$33*E$34),0)</f>
        <v>#NAME?</v>
      </c>
      <c r="F251" s="2" t="e">
        <f ca="1">IF(ROW(F251)-49&lt;=F$47,_xll.MM_SIMULATE_MS(F$32,F$33,F$33*F$34),0)</f>
        <v>#NAME?</v>
      </c>
      <c r="G251" s="2" t="e">
        <f ca="1">IF(ROW(G251)-49&lt;=G$47,_xll.MM_SIMULATE_MS(G$32,G$33,G$33*G$34),0)</f>
        <v>#NAME?</v>
      </c>
      <c r="H251" s="12" t="e">
        <f ca="1">IF(ROW(H251)-49&lt;=H$47,_xll.MM_SIMULATE_MS(H$32,H$33,H$33*H$34),0)</f>
        <v>#NAME?</v>
      </c>
    </row>
    <row r="252" spans="2:8" x14ac:dyDescent="0.2">
      <c r="B252" s="71" t="s">
        <v>364</v>
      </c>
      <c r="C252" s="62">
        <v>0</v>
      </c>
      <c r="D252" s="2" t="e">
        <f ca="1">IF(ROW(D252)-49&lt;=D$47,_xll.MM_SIMULATE_MS(D$32,D$33,D$33*D$34),0)</f>
        <v>#NAME?</v>
      </c>
      <c r="E252" s="2" t="e">
        <f ca="1">IF(ROW(E252)-49&lt;=E$47,_xll.MM_SIMULATE_MS(E$32,E$33,E$33*E$34),0)</f>
        <v>#NAME?</v>
      </c>
      <c r="F252" s="2" t="e">
        <f ca="1">IF(ROW(F252)-49&lt;=F$47,_xll.MM_SIMULATE_MS(F$32,F$33,F$33*F$34),0)</f>
        <v>#NAME?</v>
      </c>
      <c r="G252" s="2" t="e">
        <f ca="1">IF(ROW(G252)-49&lt;=G$47,_xll.MM_SIMULATE_MS(G$32,G$33,G$33*G$34),0)</f>
        <v>#NAME?</v>
      </c>
      <c r="H252" s="12" t="e">
        <f ca="1">IF(ROW(H252)-49&lt;=H$47,_xll.MM_SIMULATE_MS(H$32,H$33,H$33*H$34),0)</f>
        <v>#NAME?</v>
      </c>
    </row>
    <row r="253" spans="2:8" ht="16" thickBot="1" x14ac:dyDescent="0.25">
      <c r="B253" s="96" t="s">
        <v>365</v>
      </c>
      <c r="C253" s="63">
        <v>0</v>
      </c>
      <c r="D253" s="14" t="e">
        <f ca="1">IF(ROW(D253)-49&lt;=D$47,_xll.MM_SIMULATE_MS(D$32,D$33,D$33*D$34),0)</f>
        <v>#NAME?</v>
      </c>
      <c r="E253" s="14" t="e">
        <f ca="1">IF(ROW(E253)-49&lt;=E$47,_xll.MM_SIMULATE_MS(E$32,E$33,E$33*E$34),0)</f>
        <v>#NAME?</v>
      </c>
      <c r="F253" s="14" t="e">
        <f ca="1">IF(ROW(F253)-49&lt;=F$47,_xll.MM_SIMULATE_MS(F$32,F$33,F$33*F$34),0)</f>
        <v>#NAME?</v>
      </c>
      <c r="G253" s="14" t="e">
        <f ca="1">IF(ROW(G253)-49&lt;=G$47,_xll.MM_SIMULATE_MS(G$32,G$33,G$33*G$34),0)</f>
        <v>#NAME?</v>
      </c>
      <c r="H253" s="15" t="e">
        <f ca="1">IF(ROW(H253)-49&lt;=H$47,_xll.MM_SIMULATE_MS(H$32,H$33,H$33*H$34),0)</f>
        <v>#NAME?</v>
      </c>
    </row>
  </sheetData>
  <dataValidations count="1">
    <dataValidation type="list" allowBlank="1" showInputMessage="1" showErrorMessage="1" sqref="D29:H29 D32:H32" xr:uid="{00000000-0002-0000-0200-000000000000}">
      <formula1>$J$3:$J$23</formula1>
    </dataValidation>
  </dataValidations>
  <pageMargins left="0.7" right="0.7" top="0.75" bottom="0.75" header="0.3" footer="0.3"/>
  <pageSetup paperSize="9" orientation="portrait" horizontalDpi="4294967293" r:id="rId1"/>
  <headerFooter>
    <oddFooter>&amp;R&amp;1#&amp;"Calibri"&amp;10&amp;K0078D7Classification 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5"/>
  <dimension ref="B2:W222"/>
  <sheetViews>
    <sheetView showGridLines="0" workbookViewId="0">
      <selection activeCell="C4" sqref="C4"/>
    </sheetView>
  </sheetViews>
  <sheetFormatPr baseColWidth="10" defaultRowHeight="15" x14ac:dyDescent="0.2"/>
  <cols>
    <col min="1" max="1" width="2.5" customWidth="1"/>
    <col min="2" max="2" width="26.1640625" bestFit="1" customWidth="1"/>
  </cols>
  <sheetData>
    <row r="2" spans="2:12" ht="16" thickBot="1" x14ac:dyDescent="0.25">
      <c r="B2" s="82" t="s">
        <v>377</v>
      </c>
    </row>
    <row r="3" spans="2:12" ht="16" thickBot="1" x14ac:dyDescent="0.25">
      <c r="B3" s="72" t="s">
        <v>379</v>
      </c>
      <c r="C3" s="78" t="s">
        <v>420</v>
      </c>
      <c r="D3" s="79" t="s">
        <v>421</v>
      </c>
      <c r="E3" s="79" t="s">
        <v>422</v>
      </c>
      <c r="F3" s="79" t="s">
        <v>423</v>
      </c>
      <c r="G3" s="79" t="s">
        <v>424</v>
      </c>
      <c r="H3" s="79" t="s">
        <v>425</v>
      </c>
      <c r="I3" s="79" t="s">
        <v>426</v>
      </c>
      <c r="J3" s="79" t="s">
        <v>427</v>
      </c>
      <c r="K3" s="79" t="s">
        <v>428</v>
      </c>
      <c r="L3" s="80" t="s">
        <v>429</v>
      </c>
    </row>
    <row r="4" spans="2:12" x14ac:dyDescent="0.2">
      <c r="B4" s="24" t="s">
        <v>43</v>
      </c>
      <c r="C4" s="97">
        <v>0.6</v>
      </c>
      <c r="D4" s="31">
        <v>0.2</v>
      </c>
      <c r="E4" s="31">
        <v>0.1</v>
      </c>
      <c r="F4" s="31">
        <v>0.05</v>
      </c>
      <c r="G4" s="31">
        <v>0.03</v>
      </c>
      <c r="H4" s="31">
        <v>0.02</v>
      </c>
      <c r="I4" s="31">
        <v>0</v>
      </c>
      <c r="J4" s="31">
        <v>0</v>
      </c>
      <c r="K4" s="31">
        <v>0</v>
      </c>
      <c r="L4" s="32">
        <v>0</v>
      </c>
    </row>
    <row r="5" spans="2:12" x14ac:dyDescent="0.2">
      <c r="B5" s="25" t="s">
        <v>44</v>
      </c>
      <c r="C5" s="69">
        <v>0.7862735758194872</v>
      </c>
      <c r="D5" s="23">
        <v>0.1068632120902564</v>
      </c>
      <c r="E5" s="23">
        <v>5.3431606045128199E-2</v>
      </c>
      <c r="F5" s="23">
        <v>2.67158030225641E-2</v>
      </c>
      <c r="G5" s="23">
        <v>1.6029481813538457E-2</v>
      </c>
      <c r="H5" s="23">
        <v>1.0686321209025639E-2</v>
      </c>
      <c r="I5" s="23">
        <v>0</v>
      </c>
      <c r="J5" s="23">
        <v>0</v>
      </c>
      <c r="K5" s="23">
        <v>0</v>
      </c>
      <c r="L5" s="27">
        <v>0</v>
      </c>
    </row>
    <row r="6" spans="2:12" x14ac:dyDescent="0.2">
      <c r="B6" s="25" t="s">
        <v>45</v>
      </c>
      <c r="C6" s="69">
        <v>0.52043443930049871</v>
      </c>
      <c r="D6" s="23">
        <v>0.23978278034975065</v>
      </c>
      <c r="E6" s="23">
        <v>0.11989139017487532</v>
      </c>
      <c r="F6" s="23">
        <v>5.9945695087437662E-2</v>
      </c>
      <c r="G6" s="23">
        <v>3.5967417052462591E-2</v>
      </c>
      <c r="H6" s="23">
        <v>2.3978278034975063E-2</v>
      </c>
      <c r="I6" s="23">
        <v>0</v>
      </c>
      <c r="J6" s="23">
        <v>0</v>
      </c>
      <c r="K6" s="23">
        <v>0</v>
      </c>
      <c r="L6" s="27">
        <v>0</v>
      </c>
    </row>
    <row r="7" spans="2:12" x14ac:dyDescent="0.2">
      <c r="B7" s="25" t="s">
        <v>46</v>
      </c>
      <c r="C7" s="69">
        <v>0.75687249595193884</v>
      </c>
      <c r="D7" s="23">
        <v>0.12156375202403058</v>
      </c>
      <c r="E7" s="23">
        <v>6.078187601201529E-2</v>
      </c>
      <c r="F7" s="23">
        <v>3.0390938006007645E-2</v>
      </c>
      <c r="G7" s="23">
        <v>1.8234562803604585E-2</v>
      </c>
      <c r="H7" s="23">
        <v>1.2156375202403057E-2</v>
      </c>
      <c r="I7" s="23">
        <v>0</v>
      </c>
      <c r="J7" s="23">
        <v>0</v>
      </c>
      <c r="K7" s="23">
        <v>0</v>
      </c>
      <c r="L7" s="27">
        <v>0</v>
      </c>
    </row>
    <row r="8" spans="2:12" x14ac:dyDescent="0.2">
      <c r="B8" s="25" t="s">
        <v>47</v>
      </c>
      <c r="C8" s="69">
        <v>0.62481479859934264</v>
      </c>
      <c r="D8" s="23">
        <v>0.18759260070032868</v>
      </c>
      <c r="E8" s="23">
        <v>9.3796300350164341E-2</v>
      </c>
      <c r="F8" s="23">
        <v>4.6898150175082171E-2</v>
      </c>
      <c r="G8" s="23">
        <v>2.8138890105049302E-2</v>
      </c>
      <c r="H8" s="23">
        <v>1.8759260070032868E-2</v>
      </c>
      <c r="I8" s="23">
        <v>0</v>
      </c>
      <c r="J8" s="23">
        <v>0</v>
      </c>
      <c r="K8" s="23">
        <v>0</v>
      </c>
      <c r="L8" s="27">
        <v>0</v>
      </c>
    </row>
    <row r="9" spans="2:12" x14ac:dyDescent="0.2">
      <c r="B9" s="25" t="s">
        <v>48</v>
      </c>
      <c r="C9" s="69">
        <v>0.5346645247326457</v>
      </c>
      <c r="D9" s="23">
        <v>0.23266773763367715</v>
      </c>
      <c r="E9" s="23">
        <v>0.11633386881683858</v>
      </c>
      <c r="F9" s="23">
        <v>5.8166934408419288E-2</v>
      </c>
      <c r="G9" s="23">
        <v>3.4900160645051567E-2</v>
      </c>
      <c r="H9" s="23">
        <v>2.3266773763367717E-2</v>
      </c>
      <c r="I9" s="23">
        <v>0</v>
      </c>
      <c r="J9" s="23">
        <v>0</v>
      </c>
      <c r="K9" s="23">
        <v>0</v>
      </c>
      <c r="L9" s="27">
        <v>0</v>
      </c>
    </row>
    <row r="10" spans="2:12" x14ac:dyDescent="0.2">
      <c r="B10" s="25" t="s">
        <v>49</v>
      </c>
      <c r="C10" s="69">
        <v>0.56832123562120218</v>
      </c>
      <c r="D10" s="23">
        <v>0.21583938218939891</v>
      </c>
      <c r="E10" s="23">
        <v>0.10791969109469945</v>
      </c>
      <c r="F10" s="23">
        <v>5.3959845547349727E-2</v>
      </c>
      <c r="G10" s="23">
        <v>3.2375907328409829E-2</v>
      </c>
      <c r="H10" s="23">
        <v>2.1583938218939891E-2</v>
      </c>
      <c r="I10" s="23">
        <v>0</v>
      </c>
      <c r="J10" s="23">
        <v>0</v>
      </c>
      <c r="K10" s="23">
        <v>0</v>
      </c>
      <c r="L10" s="27">
        <v>0</v>
      </c>
    </row>
    <row r="11" spans="2:12" x14ac:dyDescent="0.2">
      <c r="B11" s="25" t="s">
        <v>50</v>
      </c>
      <c r="C11" s="69">
        <v>0.63772558602138429</v>
      </c>
      <c r="D11" s="23">
        <v>0.18113720698930783</v>
      </c>
      <c r="E11" s="23">
        <v>9.0568603494653913E-2</v>
      </c>
      <c r="F11" s="23">
        <v>4.5284301747326956E-2</v>
      </c>
      <c r="G11" s="23">
        <v>2.7170581048396175E-2</v>
      </c>
      <c r="H11" s="23">
        <v>1.8113720698930785E-2</v>
      </c>
      <c r="I11" s="23">
        <v>0</v>
      </c>
      <c r="J11" s="23">
        <v>0</v>
      </c>
      <c r="K11" s="23">
        <v>0</v>
      </c>
      <c r="L11" s="27">
        <v>0</v>
      </c>
    </row>
    <row r="12" spans="2:12" x14ac:dyDescent="0.2">
      <c r="B12" s="25" t="s">
        <v>51</v>
      </c>
      <c r="C12" s="69">
        <v>0.70785252977060664</v>
      </c>
      <c r="D12" s="23">
        <v>0.14607373511469668</v>
      </c>
      <c r="E12" s="23">
        <v>7.3036867557348339E-2</v>
      </c>
      <c r="F12" s="23">
        <v>3.651843377867417E-2</v>
      </c>
      <c r="G12" s="23">
        <v>2.1911060267204498E-2</v>
      </c>
      <c r="H12" s="23">
        <v>1.4607373511469669E-2</v>
      </c>
      <c r="I12" s="23">
        <v>0</v>
      </c>
      <c r="J12" s="23">
        <v>0</v>
      </c>
      <c r="K12" s="23">
        <v>0</v>
      </c>
      <c r="L12" s="27">
        <v>0</v>
      </c>
    </row>
    <row r="13" spans="2:12" x14ac:dyDescent="0.2">
      <c r="B13" s="25" t="s">
        <v>52</v>
      </c>
      <c r="C13" s="69">
        <v>0.62067922862243463</v>
      </c>
      <c r="D13" s="23">
        <v>0.18966038568878268</v>
      </c>
      <c r="E13" s="23">
        <v>9.4830192844391342E-2</v>
      </c>
      <c r="F13" s="23">
        <v>4.7415096422195671E-2</v>
      </c>
      <c r="G13" s="23">
        <v>2.8449057853317399E-2</v>
      </c>
      <c r="H13" s="23">
        <v>1.8966038568878268E-2</v>
      </c>
      <c r="I13" s="23">
        <v>0</v>
      </c>
      <c r="J13" s="23">
        <v>0</v>
      </c>
      <c r="K13" s="23">
        <v>0</v>
      </c>
      <c r="L13" s="27">
        <v>0</v>
      </c>
    </row>
    <row r="14" spans="2:12" x14ac:dyDescent="0.2">
      <c r="B14" s="25" t="s">
        <v>53</v>
      </c>
      <c r="C14" s="69">
        <v>0.50539233382433402</v>
      </c>
      <c r="D14" s="23">
        <v>0.24730383308783299</v>
      </c>
      <c r="E14" s="23">
        <v>0.1236519165439165</v>
      </c>
      <c r="F14" s="23">
        <v>6.1825958271958248E-2</v>
      </c>
      <c r="G14" s="23">
        <v>3.7095574963174942E-2</v>
      </c>
      <c r="H14" s="23">
        <v>2.4730383308783296E-2</v>
      </c>
      <c r="I14" s="23">
        <v>0</v>
      </c>
      <c r="J14" s="23">
        <v>0</v>
      </c>
      <c r="K14" s="23">
        <v>0</v>
      </c>
      <c r="L14" s="27">
        <v>0</v>
      </c>
    </row>
    <row r="15" spans="2:12" x14ac:dyDescent="0.2">
      <c r="B15" s="25" t="s">
        <v>54</v>
      </c>
      <c r="C15" s="69">
        <v>0.62262172011233918</v>
      </c>
      <c r="D15" s="23">
        <v>0.18868913994383041</v>
      </c>
      <c r="E15" s="23">
        <v>9.4344569971915204E-2</v>
      </c>
      <c r="F15" s="23">
        <v>4.7172284985957602E-2</v>
      </c>
      <c r="G15" s="23">
        <v>2.830337099157456E-2</v>
      </c>
      <c r="H15" s="23">
        <v>1.8868913994383042E-2</v>
      </c>
      <c r="I15" s="23">
        <v>0</v>
      </c>
      <c r="J15" s="23">
        <v>0</v>
      </c>
      <c r="K15" s="23">
        <v>0</v>
      </c>
      <c r="L15" s="27">
        <v>0</v>
      </c>
    </row>
    <row r="16" spans="2:12" x14ac:dyDescent="0.2">
      <c r="B16" s="25" t="s">
        <v>55</v>
      </c>
      <c r="C16" s="69">
        <v>0.72835075690613083</v>
      </c>
      <c r="D16" s="23">
        <v>0.13582462154693459</v>
      </c>
      <c r="E16" s="23">
        <v>6.7912310773467294E-2</v>
      </c>
      <c r="F16" s="23">
        <v>3.3956155386733647E-2</v>
      </c>
      <c r="G16" s="23">
        <v>2.0373693232040187E-2</v>
      </c>
      <c r="H16" s="23">
        <v>1.3582462154693459E-2</v>
      </c>
      <c r="I16" s="23">
        <v>0</v>
      </c>
      <c r="J16" s="23">
        <v>0</v>
      </c>
      <c r="K16" s="23">
        <v>0</v>
      </c>
      <c r="L16" s="27">
        <v>0</v>
      </c>
    </row>
    <row r="17" spans="2:12" x14ac:dyDescent="0.2">
      <c r="B17" s="25" t="s">
        <v>56</v>
      </c>
      <c r="C17" s="69">
        <v>0.54915451760753442</v>
      </c>
      <c r="D17" s="23">
        <v>0.22542274119623279</v>
      </c>
      <c r="E17" s="23">
        <v>0.11271137059811639</v>
      </c>
      <c r="F17" s="23">
        <v>5.6355685299058197E-2</v>
      </c>
      <c r="G17" s="23">
        <v>3.3813411179434913E-2</v>
      </c>
      <c r="H17" s="23">
        <v>2.2542274119623281E-2</v>
      </c>
      <c r="I17" s="23">
        <v>0</v>
      </c>
      <c r="J17" s="23">
        <v>0</v>
      </c>
      <c r="K17" s="23">
        <v>0</v>
      </c>
      <c r="L17" s="27">
        <v>0</v>
      </c>
    </row>
    <row r="18" spans="2:12" x14ac:dyDescent="0.2">
      <c r="B18" s="25" t="s">
        <v>57</v>
      </c>
      <c r="C18" s="69">
        <v>0.52156858663237449</v>
      </c>
      <c r="D18" s="23">
        <v>0.23921570668381276</v>
      </c>
      <c r="E18" s="23">
        <v>0.11960785334190638</v>
      </c>
      <c r="F18" s="23">
        <v>5.9803926670953189E-2</v>
      </c>
      <c r="G18" s="23">
        <v>3.5882356002571912E-2</v>
      </c>
      <c r="H18" s="23">
        <v>2.3921570668381277E-2</v>
      </c>
      <c r="I18" s="23">
        <v>0</v>
      </c>
      <c r="J18" s="23">
        <v>0</v>
      </c>
      <c r="K18" s="23">
        <v>0</v>
      </c>
      <c r="L18" s="27">
        <v>0</v>
      </c>
    </row>
    <row r="19" spans="2:12" x14ac:dyDescent="0.2">
      <c r="B19" s="25" t="s">
        <v>58</v>
      </c>
      <c r="C19" s="69">
        <v>0.80296817355662431</v>
      </c>
      <c r="D19" s="23">
        <v>9.8515913221687845E-2</v>
      </c>
      <c r="E19" s="23">
        <v>4.9257956610843923E-2</v>
      </c>
      <c r="F19" s="23">
        <v>2.4628978305421961E-2</v>
      </c>
      <c r="G19" s="23">
        <v>1.4777386983253175E-2</v>
      </c>
      <c r="H19" s="23">
        <v>9.8515913221687845E-3</v>
      </c>
      <c r="I19" s="23">
        <v>0</v>
      </c>
      <c r="J19" s="23">
        <v>0</v>
      </c>
      <c r="K19" s="23">
        <v>0</v>
      </c>
      <c r="L19" s="27">
        <v>0</v>
      </c>
    </row>
    <row r="20" spans="2:12" x14ac:dyDescent="0.2">
      <c r="B20" s="25" t="s">
        <v>59</v>
      </c>
      <c r="C20" s="69">
        <v>0.52661500740519973</v>
      </c>
      <c r="D20" s="23">
        <v>0.23669249629740013</v>
      </c>
      <c r="E20" s="23">
        <v>0.11834624814870007</v>
      </c>
      <c r="F20" s="23">
        <v>5.9173124074350034E-2</v>
      </c>
      <c r="G20" s="23">
        <v>3.5503874444610013E-2</v>
      </c>
      <c r="H20" s="23">
        <v>2.3669249629740013E-2</v>
      </c>
      <c r="I20" s="23">
        <v>0</v>
      </c>
      <c r="J20" s="23">
        <v>0</v>
      </c>
      <c r="K20" s="23">
        <v>0</v>
      </c>
      <c r="L20" s="27">
        <v>0</v>
      </c>
    </row>
    <row r="21" spans="2:12" x14ac:dyDescent="0.2">
      <c r="B21" s="25" t="s">
        <v>60</v>
      </c>
      <c r="C21" s="69">
        <v>0.51267428003095084</v>
      </c>
      <c r="D21" s="23">
        <v>0.24366285998452461</v>
      </c>
      <c r="E21" s="23">
        <v>0.12183142999226231</v>
      </c>
      <c r="F21" s="23">
        <v>6.0915714996131153E-2</v>
      </c>
      <c r="G21" s="23">
        <v>3.6549428997678685E-2</v>
      </c>
      <c r="H21" s="23">
        <v>2.4366285998452454E-2</v>
      </c>
      <c r="I21" s="23">
        <v>0</v>
      </c>
      <c r="J21" s="23">
        <v>0</v>
      </c>
      <c r="K21" s="23">
        <v>0</v>
      </c>
      <c r="L21" s="27">
        <v>0</v>
      </c>
    </row>
    <row r="22" spans="2:12" x14ac:dyDescent="0.2">
      <c r="B22" s="25" t="s">
        <v>61</v>
      </c>
      <c r="C22" s="69">
        <v>0.64536948951126927</v>
      </c>
      <c r="D22" s="23">
        <v>0.17731525524436537</v>
      </c>
      <c r="E22" s="23">
        <v>8.8657627622182683E-2</v>
      </c>
      <c r="F22" s="23">
        <v>4.4328813811091342E-2</v>
      </c>
      <c r="G22" s="23">
        <v>2.6597288286654804E-2</v>
      </c>
      <c r="H22" s="23">
        <v>1.7731525524436534E-2</v>
      </c>
      <c r="I22" s="23">
        <v>0</v>
      </c>
      <c r="J22" s="23">
        <v>0</v>
      </c>
      <c r="K22" s="23">
        <v>0</v>
      </c>
      <c r="L22" s="27">
        <v>0</v>
      </c>
    </row>
    <row r="23" spans="2:12" x14ac:dyDescent="0.2">
      <c r="B23" s="25" t="s">
        <v>62</v>
      </c>
      <c r="C23" s="69">
        <v>0.74778517766941721</v>
      </c>
      <c r="D23" s="23">
        <v>0.12610741116529139</v>
      </c>
      <c r="E23" s="23">
        <v>6.3053705582645697E-2</v>
      </c>
      <c r="F23" s="23">
        <v>3.1526852791322849E-2</v>
      </c>
      <c r="G23" s="23">
        <v>1.891611167479371E-2</v>
      </c>
      <c r="H23" s="23">
        <v>1.2610741116529139E-2</v>
      </c>
      <c r="I23" s="23">
        <v>0</v>
      </c>
      <c r="J23" s="23">
        <v>0</v>
      </c>
      <c r="K23" s="23">
        <v>0</v>
      </c>
      <c r="L23" s="27">
        <v>0</v>
      </c>
    </row>
    <row r="24" spans="2:12" x14ac:dyDescent="0.2">
      <c r="B24" s="25" t="s">
        <v>63</v>
      </c>
      <c r="C24" s="69">
        <v>0.72000405897017028</v>
      </c>
      <c r="D24" s="23">
        <v>0.13999797051491486</v>
      </c>
      <c r="E24" s="23">
        <v>6.999898525745743E-2</v>
      </c>
      <c r="F24" s="23">
        <v>3.4999492628728715E-2</v>
      </c>
      <c r="G24" s="23">
        <v>2.0999695577237226E-2</v>
      </c>
      <c r="H24" s="23">
        <v>1.3999797051491486E-2</v>
      </c>
      <c r="I24" s="23">
        <v>0</v>
      </c>
      <c r="J24" s="23">
        <v>0</v>
      </c>
      <c r="K24" s="23">
        <v>0</v>
      </c>
      <c r="L24" s="27">
        <v>0</v>
      </c>
    </row>
    <row r="25" spans="2:12" x14ac:dyDescent="0.2">
      <c r="B25" s="25" t="s">
        <v>64</v>
      </c>
      <c r="C25" s="69">
        <v>0.82356081480960863</v>
      </c>
      <c r="D25" s="23">
        <v>8.821959259519567E-2</v>
      </c>
      <c r="E25" s="23">
        <v>4.4109796297597835E-2</v>
      </c>
      <c r="F25" s="23">
        <v>2.2054898148798917E-2</v>
      </c>
      <c r="G25" s="23">
        <v>1.3232938889279353E-2</v>
      </c>
      <c r="H25" s="23">
        <v>8.821959259519568E-3</v>
      </c>
      <c r="I25" s="23">
        <v>0</v>
      </c>
      <c r="J25" s="23">
        <v>0</v>
      </c>
      <c r="K25" s="23">
        <v>0</v>
      </c>
      <c r="L25" s="27">
        <v>0</v>
      </c>
    </row>
    <row r="26" spans="2:12" x14ac:dyDescent="0.2">
      <c r="B26" s="25" t="s">
        <v>65</v>
      </c>
      <c r="C26" s="69">
        <v>0.60426960698947185</v>
      </c>
      <c r="D26" s="23">
        <v>0.19786519650526407</v>
      </c>
      <c r="E26" s="23">
        <v>9.8932598252632037E-2</v>
      </c>
      <c r="F26" s="23">
        <v>4.9466299126316018E-2</v>
      </c>
      <c r="G26" s="23">
        <v>2.9679779475789609E-2</v>
      </c>
      <c r="H26" s="23">
        <v>1.9786519650526406E-2</v>
      </c>
      <c r="I26" s="23">
        <v>0</v>
      </c>
      <c r="J26" s="23">
        <v>0</v>
      </c>
      <c r="K26" s="23">
        <v>0</v>
      </c>
      <c r="L26" s="27">
        <v>0</v>
      </c>
    </row>
    <row r="27" spans="2:12" x14ac:dyDescent="0.2">
      <c r="B27" s="25" t="s">
        <v>66</v>
      </c>
      <c r="C27" s="69">
        <v>0.74349996337687208</v>
      </c>
      <c r="D27" s="23">
        <v>0.12825001831156396</v>
      </c>
      <c r="E27" s="23">
        <v>6.4125009155781981E-2</v>
      </c>
      <c r="F27" s="23">
        <v>3.2062504577890991E-2</v>
      </c>
      <c r="G27" s="23">
        <v>1.9237502746734594E-2</v>
      </c>
      <c r="H27" s="23">
        <v>1.2825001831156396E-2</v>
      </c>
      <c r="I27" s="23">
        <v>0</v>
      </c>
      <c r="J27" s="23">
        <v>0</v>
      </c>
      <c r="K27" s="23">
        <v>0</v>
      </c>
      <c r="L27" s="27">
        <v>0</v>
      </c>
    </row>
    <row r="28" spans="2:12" x14ac:dyDescent="0.2">
      <c r="B28" s="25" t="s">
        <v>67</v>
      </c>
      <c r="C28" s="69">
        <v>0.66674349123279475</v>
      </c>
      <c r="D28" s="23">
        <v>0.16662825438360263</v>
      </c>
      <c r="E28" s="23">
        <v>8.3314127191801313E-2</v>
      </c>
      <c r="F28" s="23">
        <v>4.1657063595900656E-2</v>
      </c>
      <c r="G28" s="23">
        <v>2.4994238157540389E-2</v>
      </c>
      <c r="H28" s="23">
        <v>1.6662825438360264E-2</v>
      </c>
      <c r="I28" s="23">
        <v>0</v>
      </c>
      <c r="J28" s="23">
        <v>0</v>
      </c>
      <c r="K28" s="23">
        <v>0</v>
      </c>
      <c r="L28" s="27">
        <v>0</v>
      </c>
    </row>
    <row r="29" spans="2:12" x14ac:dyDescent="0.2">
      <c r="B29" s="25" t="s">
        <v>68</v>
      </c>
      <c r="C29" s="69">
        <v>0.57453113563623837</v>
      </c>
      <c r="D29" s="23">
        <v>0.21273443218188082</v>
      </c>
      <c r="E29" s="23">
        <v>0.10636721609094041</v>
      </c>
      <c r="F29" s="23">
        <v>5.3183608045470204E-2</v>
      </c>
      <c r="G29" s="23">
        <v>3.1910164827282116E-2</v>
      </c>
      <c r="H29" s="23">
        <v>2.1273443218188082E-2</v>
      </c>
      <c r="I29" s="23">
        <v>0</v>
      </c>
      <c r="J29" s="23">
        <v>0</v>
      </c>
      <c r="K29" s="23">
        <v>0</v>
      </c>
      <c r="L29" s="27">
        <v>0</v>
      </c>
    </row>
    <row r="30" spans="2:12" x14ac:dyDescent="0.2">
      <c r="B30" s="25" t="s">
        <v>69</v>
      </c>
      <c r="C30" s="69">
        <v>0.62627235723833963</v>
      </c>
      <c r="D30" s="23">
        <v>0.18686382138083019</v>
      </c>
      <c r="E30" s="23">
        <v>9.3431910690415093E-2</v>
      </c>
      <c r="F30" s="23">
        <v>4.6715955345207547E-2</v>
      </c>
      <c r="G30" s="23">
        <v>2.8029573207124524E-2</v>
      </c>
      <c r="H30" s="23">
        <v>1.8686382138083019E-2</v>
      </c>
      <c r="I30" s="23">
        <v>0</v>
      </c>
      <c r="J30" s="23">
        <v>0</v>
      </c>
      <c r="K30" s="23">
        <v>0</v>
      </c>
      <c r="L30" s="27">
        <v>0</v>
      </c>
    </row>
    <row r="31" spans="2:12" x14ac:dyDescent="0.2">
      <c r="B31" s="25" t="s">
        <v>70</v>
      </c>
      <c r="C31" s="69">
        <v>0.50952676716660261</v>
      </c>
      <c r="D31" s="23">
        <v>0.24523661641669872</v>
      </c>
      <c r="E31" s="23">
        <v>0.12261830820834936</v>
      </c>
      <c r="F31" s="23">
        <v>6.130915410417468E-2</v>
      </c>
      <c r="G31" s="23">
        <v>3.6785492462504801E-2</v>
      </c>
      <c r="H31" s="23">
        <v>2.4523661641669869E-2</v>
      </c>
      <c r="I31" s="23">
        <v>0</v>
      </c>
      <c r="J31" s="23">
        <v>0</v>
      </c>
      <c r="K31" s="23">
        <v>0</v>
      </c>
      <c r="L31" s="27">
        <v>0</v>
      </c>
    </row>
    <row r="32" spans="2:12" x14ac:dyDescent="0.2">
      <c r="B32" s="25" t="s">
        <v>71</v>
      </c>
      <c r="C32" s="69">
        <v>0.71827366973427398</v>
      </c>
      <c r="D32" s="23">
        <v>0.14086316513286301</v>
      </c>
      <c r="E32" s="23">
        <v>7.0431582566431505E-2</v>
      </c>
      <c r="F32" s="23">
        <v>3.5215791283215753E-2</v>
      </c>
      <c r="G32" s="23">
        <v>2.1129474769929449E-2</v>
      </c>
      <c r="H32" s="23">
        <v>1.40863165132863E-2</v>
      </c>
      <c r="I32" s="23">
        <v>0</v>
      </c>
      <c r="J32" s="23">
        <v>0</v>
      </c>
      <c r="K32" s="23">
        <v>0</v>
      </c>
      <c r="L32" s="27">
        <v>0</v>
      </c>
    </row>
    <row r="33" spans="2:12" x14ac:dyDescent="0.2">
      <c r="B33" s="25" t="s">
        <v>72</v>
      </c>
      <c r="C33" s="69">
        <v>0.74845865596209482</v>
      </c>
      <c r="D33" s="23">
        <v>0.12577067201895259</v>
      </c>
      <c r="E33" s="23">
        <v>6.2885336009476295E-2</v>
      </c>
      <c r="F33" s="23">
        <v>3.1442668004738147E-2</v>
      </c>
      <c r="G33" s="23">
        <v>1.8865600802842886E-2</v>
      </c>
      <c r="H33" s="23">
        <v>1.257706720189526E-2</v>
      </c>
      <c r="I33" s="23">
        <v>0</v>
      </c>
      <c r="J33" s="23">
        <v>0</v>
      </c>
      <c r="K33" s="23">
        <v>0</v>
      </c>
      <c r="L33" s="27">
        <v>0</v>
      </c>
    </row>
    <row r="34" spans="2:12" x14ac:dyDescent="0.2">
      <c r="B34" s="25" t="s">
        <v>73</v>
      </c>
      <c r="C34" s="69">
        <v>0.60950835126635206</v>
      </c>
      <c r="D34" s="23">
        <v>0.19524582436682397</v>
      </c>
      <c r="E34" s="23">
        <v>9.7622912183411986E-2</v>
      </c>
      <c r="F34" s="23">
        <v>4.8811456091705993E-2</v>
      </c>
      <c r="G34" s="23">
        <v>2.9286873655023592E-2</v>
      </c>
      <c r="H34" s="23">
        <v>1.9524582436682397E-2</v>
      </c>
      <c r="I34" s="23">
        <v>0</v>
      </c>
      <c r="J34" s="23">
        <v>0</v>
      </c>
      <c r="K34" s="23">
        <v>0</v>
      </c>
      <c r="L34" s="27">
        <v>0</v>
      </c>
    </row>
    <row r="35" spans="2:12" x14ac:dyDescent="0.2">
      <c r="B35" s="25" t="s">
        <v>74</v>
      </c>
      <c r="C35" s="69">
        <v>0.73445177971680875</v>
      </c>
      <c r="D35" s="23">
        <v>0.13277411014159562</v>
      </c>
      <c r="E35" s="23">
        <v>6.6387055070797812E-2</v>
      </c>
      <c r="F35" s="23">
        <v>3.3193527535398906E-2</v>
      </c>
      <c r="G35" s="23">
        <v>1.9916116521239341E-2</v>
      </c>
      <c r="H35" s="23">
        <v>1.3277411014159562E-2</v>
      </c>
      <c r="I35" s="23">
        <v>0</v>
      </c>
      <c r="J35" s="23">
        <v>0</v>
      </c>
      <c r="K35" s="23">
        <v>0</v>
      </c>
      <c r="L35" s="27">
        <v>0</v>
      </c>
    </row>
    <row r="36" spans="2:12" x14ac:dyDescent="0.2">
      <c r="B36" s="25" t="s">
        <v>75</v>
      </c>
      <c r="C36" s="69">
        <v>0.50191610661608999</v>
      </c>
      <c r="D36" s="23">
        <v>0.24904194669195501</v>
      </c>
      <c r="E36" s="23">
        <v>0.1245209733459775</v>
      </c>
      <c r="F36" s="23">
        <v>6.2260486672988752E-2</v>
      </c>
      <c r="G36" s="23">
        <v>3.735629200379325E-2</v>
      </c>
      <c r="H36" s="23">
        <v>2.4904194669195499E-2</v>
      </c>
      <c r="I36" s="23">
        <v>0</v>
      </c>
      <c r="J36" s="23">
        <v>0</v>
      </c>
      <c r="K36" s="23">
        <v>0</v>
      </c>
      <c r="L36" s="27">
        <v>0</v>
      </c>
    </row>
    <row r="37" spans="2:12" x14ac:dyDescent="0.2">
      <c r="B37" s="25" t="s">
        <v>76</v>
      </c>
      <c r="C37" s="69">
        <v>0.76843453456927024</v>
      </c>
      <c r="D37" s="23">
        <v>0.11578273271536488</v>
      </c>
      <c r="E37" s="23">
        <v>5.7891366357682439E-2</v>
      </c>
      <c r="F37" s="23">
        <v>2.8945683178841219E-2</v>
      </c>
      <c r="G37" s="23">
        <v>1.7367409907304732E-2</v>
      </c>
      <c r="H37" s="23">
        <v>1.1578273271536486E-2</v>
      </c>
      <c r="I37" s="23">
        <v>0</v>
      </c>
      <c r="J37" s="23">
        <v>0</v>
      </c>
      <c r="K37" s="23">
        <v>0</v>
      </c>
      <c r="L37" s="27">
        <v>0</v>
      </c>
    </row>
    <row r="38" spans="2:12" x14ac:dyDescent="0.2">
      <c r="B38" s="25" t="s">
        <v>77</v>
      </c>
      <c r="C38" s="69">
        <v>0.70512279022499802</v>
      </c>
      <c r="D38" s="23">
        <v>0.14743860488750099</v>
      </c>
      <c r="E38" s="23">
        <v>7.3719302443750495E-2</v>
      </c>
      <c r="F38" s="23">
        <v>3.6859651221875248E-2</v>
      </c>
      <c r="G38" s="23">
        <v>2.2115790733125147E-2</v>
      </c>
      <c r="H38" s="23">
        <v>1.4743860488750099E-2</v>
      </c>
      <c r="I38" s="23">
        <v>0</v>
      </c>
      <c r="J38" s="23">
        <v>0</v>
      </c>
      <c r="K38" s="23">
        <v>0</v>
      </c>
      <c r="L38" s="27">
        <v>0</v>
      </c>
    </row>
    <row r="39" spans="2:12" x14ac:dyDescent="0.2">
      <c r="B39" s="25" t="s">
        <v>78</v>
      </c>
      <c r="C39" s="69">
        <v>0.56443663362524132</v>
      </c>
      <c r="D39" s="23">
        <v>0.21778168318737934</v>
      </c>
      <c r="E39" s="23">
        <v>0.10889084159368967</v>
      </c>
      <c r="F39" s="23">
        <v>5.4445420796844834E-2</v>
      </c>
      <c r="G39" s="23">
        <v>3.2667252478106895E-2</v>
      </c>
      <c r="H39" s="23">
        <v>2.1778168318737932E-2</v>
      </c>
      <c r="I39" s="23">
        <v>0</v>
      </c>
      <c r="J39" s="23">
        <v>0</v>
      </c>
      <c r="K39" s="23">
        <v>0</v>
      </c>
      <c r="L39" s="27">
        <v>0</v>
      </c>
    </row>
    <row r="40" spans="2:12" x14ac:dyDescent="0.2">
      <c r="B40" s="25" t="s">
        <v>79</v>
      </c>
      <c r="C40" s="69">
        <v>0.77166419082023663</v>
      </c>
      <c r="D40" s="23">
        <v>0.1141679045898817</v>
      </c>
      <c r="E40" s="23">
        <v>5.708395229494085E-2</v>
      </c>
      <c r="F40" s="23">
        <v>2.8541976147470425E-2</v>
      </c>
      <c r="G40" s="23">
        <v>1.7125185688482251E-2</v>
      </c>
      <c r="H40" s="23">
        <v>1.1416790458988168E-2</v>
      </c>
      <c r="I40" s="23">
        <v>0</v>
      </c>
      <c r="J40" s="23">
        <v>0</v>
      </c>
      <c r="K40" s="23">
        <v>0</v>
      </c>
      <c r="L40" s="27">
        <v>0</v>
      </c>
    </row>
    <row r="41" spans="2:12" x14ac:dyDescent="0.2">
      <c r="B41" s="25" t="s">
        <v>80</v>
      </c>
      <c r="C41" s="69">
        <v>0.78965553431538726</v>
      </c>
      <c r="D41" s="23">
        <v>0.10517223284230638</v>
      </c>
      <c r="E41" s="23">
        <v>5.2586116421153191E-2</v>
      </c>
      <c r="F41" s="23">
        <v>2.6293058210576595E-2</v>
      </c>
      <c r="G41" s="23">
        <v>1.5775834926345954E-2</v>
      </c>
      <c r="H41" s="23">
        <v>1.0517223284230636E-2</v>
      </c>
      <c r="I41" s="23">
        <v>0</v>
      </c>
      <c r="J41" s="23">
        <v>0</v>
      </c>
      <c r="K41" s="23">
        <v>0</v>
      </c>
      <c r="L41" s="27">
        <v>0</v>
      </c>
    </row>
    <row r="42" spans="2:12" x14ac:dyDescent="0.2">
      <c r="B42" s="25" t="s">
        <v>81</v>
      </c>
      <c r="C42" s="69">
        <v>0.69118399799234564</v>
      </c>
      <c r="D42" s="23">
        <v>0.15440800100382718</v>
      </c>
      <c r="E42" s="23">
        <v>7.7204000501913589E-2</v>
      </c>
      <c r="F42" s="23">
        <v>3.8602000250956794E-2</v>
      </c>
      <c r="G42" s="23">
        <v>2.3161200150574074E-2</v>
      </c>
      <c r="H42" s="23">
        <v>1.5440800100382717E-2</v>
      </c>
      <c r="I42" s="23">
        <v>0</v>
      </c>
      <c r="J42" s="23">
        <v>0</v>
      </c>
      <c r="K42" s="23">
        <v>0</v>
      </c>
      <c r="L42" s="27">
        <v>0</v>
      </c>
    </row>
    <row r="43" spans="2:12" x14ac:dyDescent="0.2">
      <c r="B43" s="25" t="s">
        <v>82</v>
      </c>
      <c r="C43" s="69">
        <v>0.60441976993001023</v>
      </c>
      <c r="D43" s="23">
        <v>0.19779011503499491</v>
      </c>
      <c r="E43" s="23">
        <v>9.8895057517497456E-2</v>
      </c>
      <c r="F43" s="23">
        <v>4.9447528758748728E-2</v>
      </c>
      <c r="G43" s="23">
        <v>2.966851725524923E-2</v>
      </c>
      <c r="H43" s="23">
        <v>1.9779011503499488E-2</v>
      </c>
      <c r="I43" s="23">
        <v>0</v>
      </c>
      <c r="J43" s="23">
        <v>0</v>
      </c>
      <c r="K43" s="23">
        <v>0</v>
      </c>
      <c r="L43" s="27">
        <v>0</v>
      </c>
    </row>
    <row r="44" spans="2:12" x14ac:dyDescent="0.2">
      <c r="B44" s="25" t="s">
        <v>83</v>
      </c>
      <c r="C44" s="69">
        <v>0.50124466205941764</v>
      </c>
      <c r="D44" s="23">
        <v>0.24937766897029118</v>
      </c>
      <c r="E44" s="23">
        <v>0.12468883448514559</v>
      </c>
      <c r="F44" s="23">
        <v>6.2344417242572794E-2</v>
      </c>
      <c r="G44" s="23">
        <v>3.740665034554367E-2</v>
      </c>
      <c r="H44" s="23">
        <v>2.4937766897029118E-2</v>
      </c>
      <c r="I44" s="23">
        <v>0</v>
      </c>
      <c r="J44" s="23">
        <v>0</v>
      </c>
      <c r="K44" s="23">
        <v>0</v>
      </c>
      <c r="L44" s="27">
        <v>0</v>
      </c>
    </row>
    <row r="45" spans="2:12" x14ac:dyDescent="0.2">
      <c r="B45" s="25" t="s">
        <v>84</v>
      </c>
      <c r="C45" s="69">
        <v>0.77257426842588051</v>
      </c>
      <c r="D45" s="23">
        <v>0.11371286578705975</v>
      </c>
      <c r="E45" s="23">
        <v>5.6856432893529874E-2</v>
      </c>
      <c r="F45" s="23">
        <v>2.8428216446764937E-2</v>
      </c>
      <c r="G45" s="23">
        <v>1.705692986805896E-2</v>
      </c>
      <c r="H45" s="23">
        <v>1.1371286578705973E-2</v>
      </c>
      <c r="I45" s="23">
        <v>0</v>
      </c>
      <c r="J45" s="23">
        <v>0</v>
      </c>
      <c r="K45" s="23">
        <v>0</v>
      </c>
      <c r="L45" s="27">
        <v>0</v>
      </c>
    </row>
    <row r="46" spans="2:12" x14ac:dyDescent="0.2">
      <c r="B46" s="25" t="s">
        <v>85</v>
      </c>
      <c r="C46" s="69">
        <v>0.72615991712809591</v>
      </c>
      <c r="D46" s="23">
        <v>0.13692004143595204</v>
      </c>
      <c r="E46" s="23">
        <v>6.8460020717976022E-2</v>
      </c>
      <c r="F46" s="23">
        <v>3.4230010358988011E-2</v>
      </c>
      <c r="G46" s="23">
        <v>2.0538006215392805E-2</v>
      </c>
      <c r="H46" s="23">
        <v>1.3692004143595204E-2</v>
      </c>
      <c r="I46" s="23">
        <v>0</v>
      </c>
      <c r="J46" s="23">
        <v>0</v>
      </c>
      <c r="K46" s="23">
        <v>0</v>
      </c>
      <c r="L46" s="27">
        <v>0</v>
      </c>
    </row>
    <row r="47" spans="2:12" x14ac:dyDescent="0.2">
      <c r="B47" s="25" t="s">
        <v>86</v>
      </c>
      <c r="C47" s="69">
        <v>0.7625461083004299</v>
      </c>
      <c r="D47" s="23">
        <v>0.11872694584978506</v>
      </c>
      <c r="E47" s="23">
        <v>5.9363472924892531E-2</v>
      </c>
      <c r="F47" s="23">
        <v>2.9681736462446266E-2</v>
      </c>
      <c r="G47" s="23">
        <v>1.7809041877467756E-2</v>
      </c>
      <c r="H47" s="23">
        <v>1.1872694584978504E-2</v>
      </c>
      <c r="I47" s="23">
        <v>0</v>
      </c>
      <c r="J47" s="23">
        <v>0</v>
      </c>
      <c r="K47" s="23">
        <v>0</v>
      </c>
      <c r="L47" s="27">
        <v>0</v>
      </c>
    </row>
    <row r="48" spans="2:12" x14ac:dyDescent="0.2">
      <c r="B48" s="25" t="s">
        <v>87</v>
      </c>
      <c r="C48" s="69">
        <v>0.68205972922618596</v>
      </c>
      <c r="D48" s="23">
        <v>0.15897013538690699</v>
      </c>
      <c r="E48" s="23">
        <v>7.9485067693453496E-2</v>
      </c>
      <c r="F48" s="23">
        <v>3.9742533846726748E-2</v>
      </c>
      <c r="G48" s="23">
        <v>2.384552030803605E-2</v>
      </c>
      <c r="H48" s="23">
        <v>1.5897013538690701E-2</v>
      </c>
      <c r="I48" s="23">
        <v>0</v>
      </c>
      <c r="J48" s="23">
        <v>0</v>
      </c>
      <c r="K48" s="23">
        <v>0</v>
      </c>
      <c r="L48" s="27">
        <v>0</v>
      </c>
    </row>
    <row r="49" spans="2:12" x14ac:dyDescent="0.2">
      <c r="B49" s="25" t="s">
        <v>88</v>
      </c>
      <c r="C49" s="69">
        <v>0.70981028268355251</v>
      </c>
      <c r="D49" s="23">
        <v>0.14509485865822375</v>
      </c>
      <c r="E49" s="23">
        <v>7.2547429329111873E-2</v>
      </c>
      <c r="F49" s="23">
        <v>3.6273714664555937E-2</v>
      </c>
      <c r="G49" s="23">
        <v>2.1764228798733559E-2</v>
      </c>
      <c r="H49" s="23">
        <v>1.4509485865822375E-2</v>
      </c>
      <c r="I49" s="23">
        <v>0</v>
      </c>
      <c r="J49" s="23">
        <v>0</v>
      </c>
      <c r="K49" s="23">
        <v>0</v>
      </c>
      <c r="L49" s="27">
        <v>0</v>
      </c>
    </row>
    <row r="50" spans="2:12" x14ac:dyDescent="0.2">
      <c r="B50" s="25" t="s">
        <v>89</v>
      </c>
      <c r="C50" s="69">
        <v>0.52715893067436592</v>
      </c>
      <c r="D50" s="23">
        <v>0.23642053466281704</v>
      </c>
      <c r="E50" s="23">
        <v>0.11821026733140852</v>
      </c>
      <c r="F50" s="23">
        <v>5.910513366570426E-2</v>
      </c>
      <c r="G50" s="23">
        <v>3.5463080199422556E-2</v>
      </c>
      <c r="H50" s="23">
        <v>2.3642053466281704E-2</v>
      </c>
      <c r="I50" s="23">
        <v>0</v>
      </c>
      <c r="J50" s="23">
        <v>0</v>
      </c>
      <c r="K50" s="23">
        <v>0</v>
      </c>
      <c r="L50" s="27">
        <v>0</v>
      </c>
    </row>
    <row r="51" spans="2:12" x14ac:dyDescent="0.2">
      <c r="B51" s="25" t="s">
        <v>90</v>
      </c>
      <c r="C51" s="69">
        <v>0.80831700109339377</v>
      </c>
      <c r="D51" s="23">
        <v>9.5841499453303114E-2</v>
      </c>
      <c r="E51" s="23">
        <v>4.7920749726651557E-2</v>
      </c>
      <c r="F51" s="23">
        <v>2.3960374863325778E-2</v>
      </c>
      <c r="G51" s="23">
        <v>1.4376224917995464E-2</v>
      </c>
      <c r="H51" s="23">
        <v>9.5841499453303107E-3</v>
      </c>
      <c r="I51" s="23">
        <v>0</v>
      </c>
      <c r="J51" s="23">
        <v>0</v>
      </c>
      <c r="K51" s="23">
        <v>0</v>
      </c>
      <c r="L51" s="27">
        <v>0</v>
      </c>
    </row>
    <row r="52" spans="2:12" x14ac:dyDescent="0.2">
      <c r="B52" s="25" t="s">
        <v>91</v>
      </c>
      <c r="C52" s="69">
        <v>0.75327098429199224</v>
      </c>
      <c r="D52" s="23">
        <v>0.12336450785400389</v>
      </c>
      <c r="E52" s="23">
        <v>6.1682253927001947E-2</v>
      </c>
      <c r="F52" s="23">
        <v>3.0841126963500973E-2</v>
      </c>
      <c r="G52" s="23">
        <v>1.8504676178100581E-2</v>
      </c>
      <c r="H52" s="23">
        <v>1.2336450785400388E-2</v>
      </c>
      <c r="I52" s="23">
        <v>0</v>
      </c>
      <c r="J52" s="23">
        <v>0</v>
      </c>
      <c r="K52" s="23">
        <v>0</v>
      </c>
      <c r="L52" s="27">
        <v>0</v>
      </c>
    </row>
    <row r="53" spans="2:12" x14ac:dyDescent="0.2">
      <c r="B53" s="25" t="s">
        <v>92</v>
      </c>
      <c r="C53" s="69">
        <v>0.62518918709525972</v>
      </c>
      <c r="D53" s="23">
        <v>0.18740540645237017</v>
      </c>
      <c r="E53" s="23">
        <v>9.3702703226185083E-2</v>
      </c>
      <c r="F53" s="23">
        <v>4.6851351613092541E-2</v>
      </c>
      <c r="G53" s="23">
        <v>2.8110810967855518E-2</v>
      </c>
      <c r="H53" s="23">
        <v>1.8740540645237013E-2</v>
      </c>
      <c r="I53" s="23">
        <v>0</v>
      </c>
      <c r="J53" s="23">
        <v>0</v>
      </c>
      <c r="K53" s="23">
        <v>0</v>
      </c>
      <c r="L53" s="27">
        <v>0</v>
      </c>
    </row>
    <row r="54" spans="2:12" x14ac:dyDescent="0.2">
      <c r="B54" s="25" t="s">
        <v>93</v>
      </c>
      <c r="C54" s="69">
        <v>0.83237996510260714</v>
      </c>
      <c r="D54" s="23">
        <v>8.3810017448696414E-2</v>
      </c>
      <c r="E54" s="23">
        <v>4.1905008724348207E-2</v>
      </c>
      <c r="F54" s="23">
        <v>2.0952504362174103E-2</v>
      </c>
      <c r="G54" s="23">
        <v>1.2571502617304463E-2</v>
      </c>
      <c r="H54" s="23">
        <v>8.3810017448696424E-3</v>
      </c>
      <c r="I54" s="23">
        <v>0</v>
      </c>
      <c r="J54" s="23">
        <v>0</v>
      </c>
      <c r="K54" s="23">
        <v>0</v>
      </c>
      <c r="L54" s="27">
        <v>0</v>
      </c>
    </row>
    <row r="55" spans="2:12" x14ac:dyDescent="0.2">
      <c r="B55" s="25" t="s">
        <v>94</v>
      </c>
      <c r="C55" s="69">
        <v>0.76287258849875172</v>
      </c>
      <c r="D55" s="23">
        <v>0.11856370575062414</v>
      </c>
      <c r="E55" s="23">
        <v>5.9281852875312069E-2</v>
      </c>
      <c r="F55" s="23">
        <v>2.9640926437656034E-2</v>
      </c>
      <c r="G55" s="23">
        <v>1.7784555862593619E-2</v>
      </c>
      <c r="H55" s="23">
        <v>1.1856370575062412E-2</v>
      </c>
      <c r="I55" s="23">
        <v>0</v>
      </c>
      <c r="J55" s="23">
        <v>0</v>
      </c>
      <c r="K55" s="23">
        <v>0</v>
      </c>
      <c r="L55" s="27">
        <v>0</v>
      </c>
    </row>
    <row r="56" spans="2:12" x14ac:dyDescent="0.2">
      <c r="B56" s="25" t="s">
        <v>95</v>
      </c>
      <c r="C56" s="69">
        <v>0.52470791056238753</v>
      </c>
      <c r="D56" s="23">
        <v>0.23764604471880627</v>
      </c>
      <c r="E56" s="23">
        <v>0.11882302235940313</v>
      </c>
      <c r="F56" s="23">
        <v>5.9411511179701566E-2</v>
      </c>
      <c r="G56" s="23">
        <v>3.5646906707820933E-2</v>
      </c>
      <c r="H56" s="23">
        <v>2.3764604471880623E-2</v>
      </c>
      <c r="I56" s="23">
        <v>0</v>
      </c>
      <c r="J56" s="23">
        <v>0</v>
      </c>
      <c r="K56" s="23">
        <v>0</v>
      </c>
      <c r="L56" s="27">
        <v>0</v>
      </c>
    </row>
    <row r="57" spans="2:12" x14ac:dyDescent="0.2">
      <c r="B57" s="25" t="s">
        <v>96</v>
      </c>
      <c r="C57" s="69">
        <v>0.78628981795518693</v>
      </c>
      <c r="D57" s="23">
        <v>0.10685509102240653</v>
      </c>
      <c r="E57" s="23">
        <v>5.3427545511203267E-2</v>
      </c>
      <c r="F57" s="23">
        <v>2.6713772755601634E-2</v>
      </c>
      <c r="G57" s="23">
        <v>1.6028263653360977E-2</v>
      </c>
      <c r="H57" s="23">
        <v>1.0685509102240653E-2</v>
      </c>
      <c r="I57" s="23">
        <v>0</v>
      </c>
      <c r="J57" s="23">
        <v>0</v>
      </c>
      <c r="K57" s="23">
        <v>0</v>
      </c>
      <c r="L57" s="27">
        <v>0</v>
      </c>
    </row>
    <row r="58" spans="2:12" x14ac:dyDescent="0.2">
      <c r="B58" s="25" t="s">
        <v>97</v>
      </c>
      <c r="C58" s="69">
        <v>0.61920214254280392</v>
      </c>
      <c r="D58" s="23">
        <v>0.19039892872859804</v>
      </c>
      <c r="E58" s="23">
        <v>9.5199464364299019E-2</v>
      </c>
      <c r="F58" s="23">
        <v>4.759973218214951E-2</v>
      </c>
      <c r="G58" s="23">
        <v>2.8559839309289705E-2</v>
      </c>
      <c r="H58" s="23">
        <v>1.9039892872859805E-2</v>
      </c>
      <c r="I58" s="23">
        <v>0</v>
      </c>
      <c r="J58" s="23">
        <v>0</v>
      </c>
      <c r="K58" s="23">
        <v>0</v>
      </c>
      <c r="L58" s="27">
        <v>0</v>
      </c>
    </row>
    <row r="59" spans="2:12" x14ac:dyDescent="0.2">
      <c r="B59" s="25" t="s">
        <v>98</v>
      </c>
      <c r="C59" s="69">
        <v>0.58394182053526589</v>
      </c>
      <c r="D59" s="23">
        <v>0.20802908973236708</v>
      </c>
      <c r="E59" s="23">
        <v>0.10401454486618354</v>
      </c>
      <c r="F59" s="23">
        <v>5.2007272433091771E-2</v>
      </c>
      <c r="G59" s="23">
        <v>3.1204363459855056E-2</v>
      </c>
      <c r="H59" s="23">
        <v>2.0802908973236705E-2</v>
      </c>
      <c r="I59" s="23">
        <v>0</v>
      </c>
      <c r="J59" s="23">
        <v>0</v>
      </c>
      <c r="K59" s="23">
        <v>0</v>
      </c>
      <c r="L59" s="27">
        <v>0</v>
      </c>
    </row>
    <row r="60" spans="2:12" x14ac:dyDescent="0.2">
      <c r="B60" s="25" t="s">
        <v>99</v>
      </c>
      <c r="C60" s="69">
        <v>0.66108663120289912</v>
      </c>
      <c r="D60" s="23">
        <v>0.16945668439855044</v>
      </c>
      <c r="E60" s="23">
        <v>8.4728342199275219E-2</v>
      </c>
      <c r="F60" s="23">
        <v>4.236417109963761E-2</v>
      </c>
      <c r="G60" s="23">
        <v>2.5418502659782561E-2</v>
      </c>
      <c r="H60" s="23">
        <v>1.6945668439855045E-2</v>
      </c>
      <c r="I60" s="23">
        <v>0</v>
      </c>
      <c r="J60" s="23">
        <v>0</v>
      </c>
      <c r="K60" s="23">
        <v>0</v>
      </c>
      <c r="L60" s="27">
        <v>0</v>
      </c>
    </row>
    <row r="61" spans="2:12" x14ac:dyDescent="0.2">
      <c r="B61" s="25" t="s">
        <v>100</v>
      </c>
      <c r="C61" s="69">
        <v>0.8116739856039008</v>
      </c>
      <c r="D61" s="23">
        <v>9.4163007198049611E-2</v>
      </c>
      <c r="E61" s="23">
        <v>4.7081503599024806E-2</v>
      </c>
      <c r="F61" s="23">
        <v>2.3540751799512403E-2</v>
      </c>
      <c r="G61" s="23">
        <v>1.4124451079707438E-2</v>
      </c>
      <c r="H61" s="23">
        <v>9.4163007198049594E-3</v>
      </c>
      <c r="I61" s="23">
        <v>0</v>
      </c>
      <c r="J61" s="23">
        <v>0</v>
      </c>
      <c r="K61" s="23">
        <v>0</v>
      </c>
      <c r="L61" s="27">
        <v>0</v>
      </c>
    </row>
    <row r="62" spans="2:12" x14ac:dyDescent="0.2">
      <c r="B62" s="25" t="s">
        <v>101</v>
      </c>
      <c r="C62" s="69">
        <v>0.50594227458848995</v>
      </c>
      <c r="D62" s="23">
        <v>0.24702886270575503</v>
      </c>
      <c r="E62" s="23">
        <v>0.12351443135287751</v>
      </c>
      <c r="F62" s="23">
        <v>6.1757215676438756E-2</v>
      </c>
      <c r="G62" s="23">
        <v>3.705432940586325E-2</v>
      </c>
      <c r="H62" s="23">
        <v>2.47028862705755E-2</v>
      </c>
      <c r="I62" s="23">
        <v>0</v>
      </c>
      <c r="J62" s="23">
        <v>0</v>
      </c>
      <c r="K62" s="23">
        <v>0</v>
      </c>
      <c r="L62" s="27">
        <v>0</v>
      </c>
    </row>
    <row r="63" spans="2:12" x14ac:dyDescent="0.2">
      <c r="B63" s="25" t="s">
        <v>102</v>
      </c>
      <c r="C63" s="69">
        <v>0.61732726139324423</v>
      </c>
      <c r="D63" s="23">
        <v>0.19133636930337788</v>
      </c>
      <c r="E63" s="23">
        <v>9.5668184651688942E-2</v>
      </c>
      <c r="F63" s="23">
        <v>4.7834092325844471E-2</v>
      </c>
      <c r="G63" s="23">
        <v>2.8700455395506683E-2</v>
      </c>
      <c r="H63" s="23">
        <v>1.9133636930337788E-2</v>
      </c>
      <c r="I63" s="23">
        <v>0</v>
      </c>
      <c r="J63" s="23">
        <v>0</v>
      </c>
      <c r="K63" s="23">
        <v>0</v>
      </c>
      <c r="L63" s="27">
        <v>0</v>
      </c>
    </row>
    <row r="64" spans="2:12" x14ac:dyDescent="0.2">
      <c r="B64" s="25" t="s">
        <v>103</v>
      </c>
      <c r="C64" s="69">
        <v>0.62931592341909492</v>
      </c>
      <c r="D64" s="23">
        <v>0.18534203829045254</v>
      </c>
      <c r="E64" s="23">
        <v>9.2671019145226269E-2</v>
      </c>
      <c r="F64" s="23">
        <v>4.6335509572613134E-2</v>
      </c>
      <c r="G64" s="23">
        <v>2.7801305743567876E-2</v>
      </c>
      <c r="H64" s="23">
        <v>1.8534203829045255E-2</v>
      </c>
      <c r="I64" s="23">
        <v>0</v>
      </c>
      <c r="J64" s="23">
        <v>0</v>
      </c>
      <c r="K64" s="23">
        <v>0</v>
      </c>
      <c r="L64" s="27">
        <v>0</v>
      </c>
    </row>
    <row r="65" spans="2:12" x14ac:dyDescent="0.2">
      <c r="B65" s="25" t="s">
        <v>104</v>
      </c>
      <c r="C65" s="69">
        <v>0.71847272897634074</v>
      </c>
      <c r="D65" s="23">
        <v>0.14076363551182963</v>
      </c>
      <c r="E65" s="23">
        <v>7.0381817755914816E-2</v>
      </c>
      <c r="F65" s="23">
        <v>3.5190908877957408E-2</v>
      </c>
      <c r="G65" s="23">
        <v>2.1114545326774443E-2</v>
      </c>
      <c r="H65" s="23">
        <v>1.4076363551182964E-2</v>
      </c>
      <c r="I65" s="23">
        <v>0</v>
      </c>
      <c r="J65" s="23">
        <v>0</v>
      </c>
      <c r="K65" s="23">
        <v>0</v>
      </c>
      <c r="L65" s="27">
        <v>0</v>
      </c>
    </row>
    <row r="66" spans="2:12" x14ac:dyDescent="0.2">
      <c r="B66" s="25" t="s">
        <v>105</v>
      </c>
      <c r="C66" s="69">
        <v>0.63418978208254539</v>
      </c>
      <c r="D66" s="23">
        <v>0.18290510895872727</v>
      </c>
      <c r="E66" s="23">
        <v>9.1452554479363637E-2</v>
      </c>
      <c r="F66" s="23">
        <v>4.5726277239681819E-2</v>
      </c>
      <c r="G66" s="23">
        <v>2.7435766343809093E-2</v>
      </c>
      <c r="H66" s="23">
        <v>1.829051089587273E-2</v>
      </c>
      <c r="I66" s="23">
        <v>0</v>
      </c>
      <c r="J66" s="23">
        <v>0</v>
      </c>
      <c r="K66" s="23">
        <v>0</v>
      </c>
      <c r="L66" s="27">
        <v>0</v>
      </c>
    </row>
    <row r="67" spans="2:12" x14ac:dyDescent="0.2">
      <c r="B67" s="25" t="s">
        <v>106</v>
      </c>
      <c r="C67" s="69">
        <v>0.58366803569855619</v>
      </c>
      <c r="D67" s="23">
        <v>0.20816598215072191</v>
      </c>
      <c r="E67" s="23">
        <v>0.10408299107536095</v>
      </c>
      <c r="F67" s="23">
        <v>5.2041495537680477E-2</v>
      </c>
      <c r="G67" s="23">
        <v>3.1224897322608282E-2</v>
      </c>
      <c r="H67" s="23">
        <v>2.0816598215072188E-2</v>
      </c>
      <c r="I67" s="23">
        <v>0</v>
      </c>
      <c r="J67" s="23">
        <v>0</v>
      </c>
      <c r="K67" s="23">
        <v>0</v>
      </c>
      <c r="L67" s="27">
        <v>0</v>
      </c>
    </row>
    <row r="68" spans="2:12" x14ac:dyDescent="0.2">
      <c r="B68" s="25" t="s">
        <v>107</v>
      </c>
      <c r="C68" s="69">
        <v>0.78466268825614982</v>
      </c>
      <c r="D68" s="23">
        <v>0.1076686558719251</v>
      </c>
      <c r="E68" s="23">
        <v>5.3834327935962552E-2</v>
      </c>
      <c r="F68" s="23">
        <v>2.6917163967981276E-2</v>
      </c>
      <c r="G68" s="23">
        <v>1.6150298380788762E-2</v>
      </c>
      <c r="H68" s="23">
        <v>1.0766865587192509E-2</v>
      </c>
      <c r="I68" s="23">
        <v>0</v>
      </c>
      <c r="J68" s="23">
        <v>0</v>
      </c>
      <c r="K68" s="23">
        <v>0</v>
      </c>
      <c r="L68" s="27">
        <v>0</v>
      </c>
    </row>
    <row r="69" spans="2:12" x14ac:dyDescent="0.2">
      <c r="B69" s="25" t="s">
        <v>108</v>
      </c>
      <c r="C69" s="69">
        <v>0.56867026713299862</v>
      </c>
      <c r="D69" s="23">
        <v>0.21566486643350069</v>
      </c>
      <c r="E69" s="23">
        <v>0.10783243321675035</v>
      </c>
      <c r="F69" s="23">
        <v>5.3916216608375173E-2</v>
      </c>
      <c r="G69" s="23">
        <v>3.2349729965025102E-2</v>
      </c>
      <c r="H69" s="23">
        <v>2.1566486643350067E-2</v>
      </c>
      <c r="I69" s="23">
        <v>0</v>
      </c>
      <c r="J69" s="23">
        <v>0</v>
      </c>
      <c r="K69" s="23">
        <v>0</v>
      </c>
      <c r="L69" s="27">
        <v>0</v>
      </c>
    </row>
    <row r="70" spans="2:12" x14ac:dyDescent="0.2">
      <c r="B70" s="25" t="s">
        <v>109</v>
      </c>
      <c r="C70" s="69">
        <v>0.73925673933312952</v>
      </c>
      <c r="D70" s="23">
        <v>0.13037163033343524</v>
      </c>
      <c r="E70" s="23">
        <v>6.518581516671762E-2</v>
      </c>
      <c r="F70" s="23">
        <v>3.259290758335881E-2</v>
      </c>
      <c r="G70" s="23">
        <v>1.9555744550015283E-2</v>
      </c>
      <c r="H70" s="23">
        <v>1.3037163033343523E-2</v>
      </c>
      <c r="I70" s="23">
        <v>0</v>
      </c>
      <c r="J70" s="23">
        <v>0</v>
      </c>
      <c r="K70" s="23">
        <v>0</v>
      </c>
      <c r="L70" s="27">
        <v>0</v>
      </c>
    </row>
    <row r="71" spans="2:12" x14ac:dyDescent="0.2">
      <c r="B71" s="25" t="s">
        <v>110</v>
      </c>
      <c r="C71" s="69">
        <v>0.61871462542625477</v>
      </c>
      <c r="D71" s="23">
        <v>0.19064268728687261</v>
      </c>
      <c r="E71" s="23">
        <v>9.5321343643436307E-2</v>
      </c>
      <c r="F71" s="23">
        <v>4.7660671821718154E-2</v>
      </c>
      <c r="G71" s="23">
        <v>2.8596403093030891E-2</v>
      </c>
      <c r="H71" s="23">
        <v>1.9064268728687262E-2</v>
      </c>
      <c r="I71" s="23">
        <v>0</v>
      </c>
      <c r="J71" s="23">
        <v>0</v>
      </c>
      <c r="K71" s="23">
        <v>0</v>
      </c>
      <c r="L71" s="27">
        <v>0</v>
      </c>
    </row>
    <row r="72" spans="2:12" x14ac:dyDescent="0.2">
      <c r="B72" s="25" t="s">
        <v>111</v>
      </c>
      <c r="C72" s="69">
        <v>0.80399212985894586</v>
      </c>
      <c r="D72" s="23">
        <v>9.8003935070527071E-2</v>
      </c>
      <c r="E72" s="23">
        <v>4.9001967535263535E-2</v>
      </c>
      <c r="F72" s="23">
        <v>2.4500983767631768E-2</v>
      </c>
      <c r="G72" s="23">
        <v>1.470059026057906E-2</v>
      </c>
      <c r="H72" s="23">
        <v>9.8003935070527064E-3</v>
      </c>
      <c r="I72" s="23">
        <v>0</v>
      </c>
      <c r="J72" s="23">
        <v>0</v>
      </c>
      <c r="K72" s="23">
        <v>0</v>
      </c>
      <c r="L72" s="27">
        <v>0</v>
      </c>
    </row>
    <row r="73" spans="2:12" x14ac:dyDescent="0.2">
      <c r="B73" s="25" t="s">
        <v>112</v>
      </c>
      <c r="C73" s="69">
        <v>0.77915969746486047</v>
      </c>
      <c r="D73" s="23">
        <v>0.11042015126756977</v>
      </c>
      <c r="E73" s="23">
        <v>5.5210075633784883E-2</v>
      </c>
      <c r="F73" s="23">
        <v>2.7605037816892442E-2</v>
      </c>
      <c r="G73" s="23">
        <v>1.6563022690135463E-2</v>
      </c>
      <c r="H73" s="23">
        <v>1.1042015126756975E-2</v>
      </c>
      <c r="I73" s="23">
        <v>0</v>
      </c>
      <c r="J73" s="23">
        <v>0</v>
      </c>
      <c r="K73" s="23">
        <v>0</v>
      </c>
      <c r="L73" s="27">
        <v>0</v>
      </c>
    </row>
    <row r="74" spans="2:12" x14ac:dyDescent="0.2">
      <c r="B74" s="25" t="s">
        <v>113</v>
      </c>
      <c r="C74" s="69">
        <v>0.76961596867429694</v>
      </c>
      <c r="D74" s="23">
        <v>0.11519201566285153</v>
      </c>
      <c r="E74" s="23">
        <v>5.7596007831425766E-2</v>
      </c>
      <c r="F74" s="23">
        <v>2.8798003915712883E-2</v>
      </c>
      <c r="G74" s="23">
        <v>1.7278802349427729E-2</v>
      </c>
      <c r="H74" s="23">
        <v>1.1519201566285152E-2</v>
      </c>
      <c r="I74" s="23">
        <v>0</v>
      </c>
      <c r="J74" s="23">
        <v>0</v>
      </c>
      <c r="K74" s="23">
        <v>0</v>
      </c>
      <c r="L74" s="27">
        <v>0</v>
      </c>
    </row>
    <row r="75" spans="2:12" x14ac:dyDescent="0.2">
      <c r="B75" s="25" t="s">
        <v>114</v>
      </c>
      <c r="C75" s="69">
        <v>0.72793200124390722</v>
      </c>
      <c r="D75" s="23">
        <v>0.13603399937804639</v>
      </c>
      <c r="E75" s="23">
        <v>6.8016999689023194E-2</v>
      </c>
      <c r="F75" s="23">
        <v>3.4008499844511597E-2</v>
      </c>
      <c r="G75" s="23">
        <v>2.0405099906706959E-2</v>
      </c>
      <c r="H75" s="23">
        <v>1.3603399937804638E-2</v>
      </c>
      <c r="I75" s="23">
        <v>0</v>
      </c>
      <c r="J75" s="23">
        <v>0</v>
      </c>
      <c r="K75" s="23">
        <v>0</v>
      </c>
      <c r="L75" s="27">
        <v>0</v>
      </c>
    </row>
    <row r="76" spans="2:12" x14ac:dyDescent="0.2">
      <c r="B76" s="25" t="s">
        <v>115</v>
      </c>
      <c r="C76" s="69">
        <v>0.8169262339035992</v>
      </c>
      <c r="D76" s="23">
        <v>9.1536883048200401E-2</v>
      </c>
      <c r="E76" s="23">
        <v>4.5768441524100201E-2</v>
      </c>
      <c r="F76" s="23">
        <v>2.28842207620501E-2</v>
      </c>
      <c r="G76" s="23">
        <v>1.3730532457230058E-2</v>
      </c>
      <c r="H76" s="23">
        <v>9.1536883048200408E-3</v>
      </c>
      <c r="I76" s="23">
        <v>0</v>
      </c>
      <c r="J76" s="23">
        <v>0</v>
      </c>
      <c r="K76" s="23">
        <v>0</v>
      </c>
      <c r="L76" s="27">
        <v>0</v>
      </c>
    </row>
    <row r="77" spans="2:12" x14ac:dyDescent="0.2">
      <c r="B77" s="25" t="s">
        <v>116</v>
      </c>
      <c r="C77" s="69">
        <v>0.56955234633759577</v>
      </c>
      <c r="D77" s="23">
        <v>0.21522382683120211</v>
      </c>
      <c r="E77" s="23">
        <v>0.10761191341560106</v>
      </c>
      <c r="F77" s="23">
        <v>5.3805956707800529E-2</v>
      </c>
      <c r="G77" s="23">
        <v>3.2283574024680309E-2</v>
      </c>
      <c r="H77" s="23">
        <v>2.1522382683120213E-2</v>
      </c>
      <c r="I77" s="23">
        <v>0</v>
      </c>
      <c r="J77" s="23">
        <v>0</v>
      </c>
      <c r="K77" s="23">
        <v>0</v>
      </c>
      <c r="L77" s="27">
        <v>0</v>
      </c>
    </row>
    <row r="78" spans="2:12" x14ac:dyDescent="0.2">
      <c r="B78" s="25" t="s">
        <v>117</v>
      </c>
      <c r="C78" s="69">
        <v>0.60847231980309902</v>
      </c>
      <c r="D78" s="23">
        <v>0.19576384009845049</v>
      </c>
      <c r="E78" s="23">
        <v>9.7881920049225246E-2</v>
      </c>
      <c r="F78" s="23">
        <v>4.8940960024612623E-2</v>
      </c>
      <c r="G78" s="23">
        <v>2.9364576014767572E-2</v>
      </c>
      <c r="H78" s="23">
        <v>1.9576384009845047E-2</v>
      </c>
      <c r="I78" s="23">
        <v>0</v>
      </c>
      <c r="J78" s="23">
        <v>0</v>
      </c>
      <c r="K78" s="23">
        <v>0</v>
      </c>
      <c r="L78" s="27">
        <v>0</v>
      </c>
    </row>
    <row r="79" spans="2:12" x14ac:dyDescent="0.2">
      <c r="B79" s="25" t="s">
        <v>118</v>
      </c>
      <c r="C79" s="69">
        <v>0.7803209771749291</v>
      </c>
      <c r="D79" s="23">
        <v>0.10983951141253545</v>
      </c>
      <c r="E79" s="23">
        <v>5.4919755706267726E-2</v>
      </c>
      <c r="F79" s="23">
        <v>2.7459877853133863E-2</v>
      </c>
      <c r="G79" s="23">
        <v>1.6475926711880313E-2</v>
      </c>
      <c r="H79" s="23">
        <v>1.0983951141253546E-2</v>
      </c>
      <c r="I79" s="23">
        <v>0</v>
      </c>
      <c r="J79" s="23">
        <v>0</v>
      </c>
      <c r="K79" s="23">
        <v>0</v>
      </c>
      <c r="L79" s="27">
        <v>0</v>
      </c>
    </row>
    <row r="80" spans="2:12" x14ac:dyDescent="0.2">
      <c r="B80" s="25" t="s">
        <v>119</v>
      </c>
      <c r="C80" s="69">
        <v>0.61482883647810416</v>
      </c>
      <c r="D80" s="23">
        <v>0.19258558176094792</v>
      </c>
      <c r="E80" s="23">
        <v>9.6292790880473961E-2</v>
      </c>
      <c r="F80" s="23">
        <v>4.814639544023698E-2</v>
      </c>
      <c r="G80" s="23">
        <v>2.8887837264142183E-2</v>
      </c>
      <c r="H80" s="23">
        <v>1.925855817609479E-2</v>
      </c>
      <c r="I80" s="23">
        <v>0</v>
      </c>
      <c r="J80" s="23">
        <v>0</v>
      </c>
      <c r="K80" s="23">
        <v>0</v>
      </c>
      <c r="L80" s="27">
        <v>0</v>
      </c>
    </row>
    <row r="81" spans="2:12" x14ac:dyDescent="0.2">
      <c r="B81" s="25" t="s">
        <v>120</v>
      </c>
      <c r="C81" s="69">
        <v>0.64003414105703682</v>
      </c>
      <c r="D81" s="23">
        <v>0.17998292947148159</v>
      </c>
      <c r="E81" s="23">
        <v>8.9991464735740795E-2</v>
      </c>
      <c r="F81" s="23">
        <v>4.4995732367870397E-2</v>
      </c>
      <c r="G81" s="23">
        <v>2.6997439420722236E-2</v>
      </c>
      <c r="H81" s="23">
        <v>1.7998292947148158E-2</v>
      </c>
      <c r="I81" s="23">
        <v>0</v>
      </c>
      <c r="J81" s="23">
        <v>0</v>
      </c>
      <c r="K81" s="23">
        <v>0</v>
      </c>
      <c r="L81" s="27">
        <v>0</v>
      </c>
    </row>
    <row r="82" spans="2:12" x14ac:dyDescent="0.2">
      <c r="B82" s="25" t="s">
        <v>121</v>
      </c>
      <c r="C82" s="69">
        <v>0.78006048805205985</v>
      </c>
      <c r="D82" s="23">
        <v>0.10996975597397007</v>
      </c>
      <c r="E82" s="23">
        <v>5.4984877986985037E-2</v>
      </c>
      <c r="F82" s="23">
        <v>2.7492438993492518E-2</v>
      </c>
      <c r="G82" s="23">
        <v>1.6495463396095509E-2</v>
      </c>
      <c r="H82" s="23">
        <v>1.0996975597397006E-2</v>
      </c>
      <c r="I82" s="23">
        <v>0</v>
      </c>
      <c r="J82" s="23">
        <v>0</v>
      </c>
      <c r="K82" s="23">
        <v>0</v>
      </c>
      <c r="L82" s="27">
        <v>0</v>
      </c>
    </row>
    <row r="83" spans="2:12" x14ac:dyDescent="0.2">
      <c r="B83" s="25" t="s">
        <v>122</v>
      </c>
      <c r="C83" s="69">
        <v>0.70614306396191862</v>
      </c>
      <c r="D83" s="23">
        <v>0.14692846801904069</v>
      </c>
      <c r="E83" s="23">
        <v>7.3464234009520346E-2</v>
      </c>
      <c r="F83" s="23">
        <v>3.6732117004760173E-2</v>
      </c>
      <c r="G83" s="23">
        <v>2.2039270202856103E-2</v>
      </c>
      <c r="H83" s="23">
        <v>1.469284680190407E-2</v>
      </c>
      <c r="I83" s="23">
        <v>0</v>
      </c>
      <c r="J83" s="23">
        <v>0</v>
      </c>
      <c r="K83" s="23">
        <v>0</v>
      </c>
      <c r="L83" s="27">
        <v>0</v>
      </c>
    </row>
    <row r="84" spans="2:12" x14ac:dyDescent="0.2">
      <c r="B84" s="25" t="s">
        <v>123</v>
      </c>
      <c r="C84" s="69">
        <v>0.75118027097638751</v>
      </c>
      <c r="D84" s="23">
        <v>0.12440986451180625</v>
      </c>
      <c r="E84" s="23">
        <v>6.2204932255903123E-2</v>
      </c>
      <c r="F84" s="23">
        <v>3.1102466127951561E-2</v>
      </c>
      <c r="G84" s="23">
        <v>1.8661479676770936E-2</v>
      </c>
      <c r="H84" s="23">
        <v>1.2440986451180623E-2</v>
      </c>
      <c r="I84" s="23">
        <v>0</v>
      </c>
      <c r="J84" s="23">
        <v>0</v>
      </c>
      <c r="K84" s="23">
        <v>0</v>
      </c>
      <c r="L84" s="27">
        <v>0</v>
      </c>
    </row>
    <row r="85" spans="2:12" x14ac:dyDescent="0.2">
      <c r="B85" s="25" t="s">
        <v>124</v>
      </c>
      <c r="C85" s="69">
        <v>0.528636839792475</v>
      </c>
      <c r="D85" s="23">
        <v>0.2356815801037625</v>
      </c>
      <c r="E85" s="23">
        <v>0.11784079005188125</v>
      </c>
      <c r="F85" s="23">
        <v>5.8920395025940625E-2</v>
      </c>
      <c r="G85" s="23">
        <v>3.5352237015564371E-2</v>
      </c>
      <c r="H85" s="23">
        <v>2.3568158010376251E-2</v>
      </c>
      <c r="I85" s="23">
        <v>0</v>
      </c>
      <c r="J85" s="23">
        <v>0</v>
      </c>
      <c r="K85" s="23">
        <v>0</v>
      </c>
      <c r="L85" s="27">
        <v>0</v>
      </c>
    </row>
    <row r="86" spans="2:12" x14ac:dyDescent="0.2">
      <c r="B86" s="25" t="s">
        <v>125</v>
      </c>
      <c r="C86" s="69">
        <v>0.52410532228947881</v>
      </c>
      <c r="D86" s="23">
        <v>0.23794733885526059</v>
      </c>
      <c r="E86" s="23">
        <v>0.1189736694276303</v>
      </c>
      <c r="F86" s="23">
        <v>5.9486834713815148E-2</v>
      </c>
      <c r="G86" s="23">
        <v>3.5692100828289088E-2</v>
      </c>
      <c r="H86" s="23">
        <v>2.3794733885526057E-2</v>
      </c>
      <c r="I86" s="23">
        <v>0</v>
      </c>
      <c r="J86" s="23">
        <v>0</v>
      </c>
      <c r="K86" s="23">
        <v>0</v>
      </c>
      <c r="L86" s="27">
        <v>0</v>
      </c>
    </row>
    <row r="87" spans="2:12" x14ac:dyDescent="0.2">
      <c r="B87" s="25" t="s">
        <v>126</v>
      </c>
      <c r="C87" s="69">
        <v>0.56995860870341197</v>
      </c>
      <c r="D87" s="23">
        <v>0.21502069564829404</v>
      </c>
      <c r="E87" s="23">
        <v>0.10751034782414702</v>
      </c>
      <c r="F87" s="23">
        <v>5.375517391207351E-2</v>
      </c>
      <c r="G87" s="23">
        <v>3.2253104347244099E-2</v>
      </c>
      <c r="H87" s="23">
        <v>2.1502069564829401E-2</v>
      </c>
      <c r="I87" s="23">
        <v>0</v>
      </c>
      <c r="J87" s="23">
        <v>0</v>
      </c>
      <c r="K87" s="23">
        <v>0</v>
      </c>
      <c r="L87" s="27">
        <v>0</v>
      </c>
    </row>
    <row r="88" spans="2:12" x14ac:dyDescent="0.2">
      <c r="B88" s="25" t="s">
        <v>127</v>
      </c>
      <c r="C88" s="69">
        <v>0.65692220370326093</v>
      </c>
      <c r="D88" s="23">
        <v>0.17153889814836953</v>
      </c>
      <c r="E88" s="23">
        <v>8.5769449074184767E-2</v>
      </c>
      <c r="F88" s="23">
        <v>4.2884724537092384E-2</v>
      </c>
      <c r="G88" s="23">
        <v>2.5730834722255427E-2</v>
      </c>
      <c r="H88" s="23">
        <v>1.7153889814836953E-2</v>
      </c>
      <c r="I88" s="23">
        <v>0</v>
      </c>
      <c r="J88" s="23">
        <v>0</v>
      </c>
      <c r="K88" s="23">
        <v>0</v>
      </c>
      <c r="L88" s="27">
        <v>0</v>
      </c>
    </row>
    <row r="89" spans="2:12" x14ac:dyDescent="0.2">
      <c r="B89" s="25" t="s">
        <v>128</v>
      </c>
      <c r="C89" s="69">
        <v>0.70465000450220094</v>
      </c>
      <c r="D89" s="23">
        <v>0.14767499774889953</v>
      </c>
      <c r="E89" s="23">
        <v>7.3837498874449764E-2</v>
      </c>
      <c r="F89" s="23">
        <v>3.6918749437224882E-2</v>
      </c>
      <c r="G89" s="23">
        <v>2.2151249662334924E-2</v>
      </c>
      <c r="H89" s="23">
        <v>1.4767499774889954E-2</v>
      </c>
      <c r="I89" s="23">
        <v>0</v>
      </c>
      <c r="J89" s="23">
        <v>0</v>
      </c>
      <c r="K89" s="23">
        <v>0</v>
      </c>
      <c r="L89" s="27">
        <v>0</v>
      </c>
    </row>
    <row r="90" spans="2:12" x14ac:dyDescent="0.2">
      <c r="B90" s="25" t="s">
        <v>129</v>
      </c>
      <c r="C90" s="69">
        <v>0.6367017739320987</v>
      </c>
      <c r="D90" s="23">
        <v>0.18164911303395065</v>
      </c>
      <c r="E90" s="23">
        <v>9.0824556516975324E-2</v>
      </c>
      <c r="F90" s="23">
        <v>4.5412278258487662E-2</v>
      </c>
      <c r="G90" s="23">
        <v>2.7247366955092597E-2</v>
      </c>
      <c r="H90" s="23">
        <v>1.8164911303395065E-2</v>
      </c>
      <c r="I90" s="23">
        <v>0</v>
      </c>
      <c r="J90" s="23">
        <v>0</v>
      </c>
      <c r="K90" s="23">
        <v>0</v>
      </c>
      <c r="L90" s="27">
        <v>0</v>
      </c>
    </row>
    <row r="91" spans="2:12" x14ac:dyDescent="0.2">
      <c r="B91" s="25" t="s">
        <v>130</v>
      </c>
      <c r="C91" s="69">
        <v>0.5017686415315018</v>
      </c>
      <c r="D91" s="23">
        <v>0.2491156792342491</v>
      </c>
      <c r="E91" s="23">
        <v>0.12455783961712455</v>
      </c>
      <c r="F91" s="23">
        <v>6.2278919808562275E-2</v>
      </c>
      <c r="G91" s="23">
        <v>3.7367351885137359E-2</v>
      </c>
      <c r="H91" s="23">
        <v>2.4911567923424908E-2</v>
      </c>
      <c r="I91" s="23">
        <v>0</v>
      </c>
      <c r="J91" s="23">
        <v>0</v>
      </c>
      <c r="K91" s="23">
        <v>0</v>
      </c>
      <c r="L91" s="27">
        <v>0</v>
      </c>
    </row>
    <row r="92" spans="2:12" x14ac:dyDescent="0.2">
      <c r="B92" s="25" t="s">
        <v>131</v>
      </c>
      <c r="C92" s="69">
        <v>0.83083664127653301</v>
      </c>
      <c r="D92" s="23">
        <v>8.4581679361733497E-2</v>
      </c>
      <c r="E92" s="23">
        <v>4.2290839680866749E-2</v>
      </c>
      <c r="F92" s="23">
        <v>2.1145419840433374E-2</v>
      </c>
      <c r="G92" s="23">
        <v>1.2687251904260025E-2</v>
      </c>
      <c r="H92" s="23">
        <v>8.4581679361733497E-3</v>
      </c>
      <c r="I92" s="23">
        <v>0</v>
      </c>
      <c r="J92" s="23">
        <v>0</v>
      </c>
      <c r="K92" s="23">
        <v>0</v>
      </c>
      <c r="L92" s="27">
        <v>0</v>
      </c>
    </row>
    <row r="93" spans="2:12" x14ac:dyDescent="0.2">
      <c r="B93" s="25" t="s">
        <v>132</v>
      </c>
      <c r="C93" s="69">
        <v>0.76719502207254608</v>
      </c>
      <c r="D93" s="23">
        <v>0.11640248896372697</v>
      </c>
      <c r="E93" s="23">
        <v>5.8201244481863486E-2</v>
      </c>
      <c r="F93" s="23">
        <v>2.9100622240931743E-2</v>
      </c>
      <c r="G93" s="23">
        <v>1.7460373344559042E-2</v>
      </c>
      <c r="H93" s="23">
        <v>1.1640248896372694E-2</v>
      </c>
      <c r="I93" s="23">
        <v>0</v>
      </c>
      <c r="J93" s="23">
        <v>0</v>
      </c>
      <c r="K93" s="23">
        <v>0</v>
      </c>
      <c r="L93" s="27">
        <v>0</v>
      </c>
    </row>
    <row r="94" spans="2:12" x14ac:dyDescent="0.2">
      <c r="B94" s="25" t="s">
        <v>133</v>
      </c>
      <c r="C94" s="69">
        <v>0.50578116457291755</v>
      </c>
      <c r="D94" s="23">
        <v>0.24710941771354122</v>
      </c>
      <c r="E94" s="23">
        <v>0.12355470885677061</v>
      </c>
      <c r="F94" s="23">
        <v>6.1777354428385306E-2</v>
      </c>
      <c r="G94" s="23">
        <v>3.7066412657031179E-2</v>
      </c>
      <c r="H94" s="23">
        <v>2.4710941771354123E-2</v>
      </c>
      <c r="I94" s="23">
        <v>0</v>
      </c>
      <c r="J94" s="23">
        <v>0</v>
      </c>
      <c r="K94" s="23">
        <v>0</v>
      </c>
      <c r="L94" s="27">
        <v>0</v>
      </c>
    </row>
    <row r="95" spans="2:12" x14ac:dyDescent="0.2">
      <c r="B95" s="25" t="s">
        <v>134</v>
      </c>
      <c r="C95" s="69">
        <v>0.65153297972040936</v>
      </c>
      <c r="D95" s="23">
        <v>0.17423351013979532</v>
      </c>
      <c r="E95" s="23">
        <v>8.7116755069897661E-2</v>
      </c>
      <c r="F95" s="23">
        <v>4.3558377534948831E-2</v>
      </c>
      <c r="G95" s="23">
        <v>2.6135026520969294E-2</v>
      </c>
      <c r="H95" s="23">
        <v>1.7423351013979529E-2</v>
      </c>
      <c r="I95" s="23">
        <v>0</v>
      </c>
      <c r="J95" s="23">
        <v>0</v>
      </c>
      <c r="K95" s="23">
        <v>0</v>
      </c>
      <c r="L95" s="27">
        <v>0</v>
      </c>
    </row>
    <row r="96" spans="2:12" x14ac:dyDescent="0.2">
      <c r="B96" s="25" t="s">
        <v>135</v>
      </c>
      <c r="C96" s="69">
        <v>0.5069035283625517</v>
      </c>
      <c r="D96" s="23">
        <v>0.24654823581872418</v>
      </c>
      <c r="E96" s="23">
        <v>0.12327411790936209</v>
      </c>
      <c r="F96" s="23">
        <v>6.1637058954681044E-2</v>
      </c>
      <c r="G96" s="23">
        <v>3.698223537280862E-2</v>
      </c>
      <c r="H96" s="23">
        <v>2.4654823581872411E-2</v>
      </c>
      <c r="I96" s="23">
        <v>0</v>
      </c>
      <c r="J96" s="23">
        <v>0</v>
      </c>
      <c r="K96" s="23">
        <v>0</v>
      </c>
      <c r="L96" s="27">
        <v>0</v>
      </c>
    </row>
    <row r="97" spans="2:23" x14ac:dyDescent="0.2">
      <c r="B97" s="25" t="s">
        <v>136</v>
      </c>
      <c r="C97" s="69">
        <v>0.59988195009140755</v>
      </c>
      <c r="D97" s="23">
        <v>0.20005902495429623</v>
      </c>
      <c r="E97" s="23">
        <v>0.10002951247714811</v>
      </c>
      <c r="F97" s="23">
        <v>5.0014756238574057E-2</v>
      </c>
      <c r="G97" s="23">
        <v>3.000885374314443E-2</v>
      </c>
      <c r="H97" s="23">
        <v>2.000590249542962E-2</v>
      </c>
      <c r="I97" s="23">
        <v>0</v>
      </c>
      <c r="J97" s="23">
        <v>0</v>
      </c>
      <c r="K97" s="23">
        <v>0</v>
      </c>
      <c r="L97" s="27">
        <v>0</v>
      </c>
    </row>
    <row r="98" spans="2:23" x14ac:dyDescent="0.2">
      <c r="B98" s="25" t="s">
        <v>137</v>
      </c>
      <c r="C98" s="69">
        <v>0.74690451329291419</v>
      </c>
      <c r="D98" s="23">
        <v>0.12654774335354291</v>
      </c>
      <c r="E98" s="23">
        <v>6.3273871676771454E-2</v>
      </c>
      <c r="F98" s="23">
        <v>3.1636935838385727E-2</v>
      </c>
      <c r="G98" s="23">
        <v>1.8982161503031433E-2</v>
      </c>
      <c r="H98" s="23">
        <v>1.265477433535429E-2</v>
      </c>
      <c r="I98" s="23">
        <v>0</v>
      </c>
      <c r="J98" s="23">
        <v>0</v>
      </c>
      <c r="K98" s="23">
        <v>0</v>
      </c>
      <c r="L98" s="27">
        <v>0</v>
      </c>
    </row>
    <row r="99" spans="2:23" x14ac:dyDescent="0.2">
      <c r="B99" s="25" t="s">
        <v>138</v>
      </c>
      <c r="C99" s="69">
        <v>0.60635292326180212</v>
      </c>
      <c r="D99" s="23">
        <v>0.19682353836909894</v>
      </c>
      <c r="E99" s="23">
        <v>9.8411769184549469E-2</v>
      </c>
      <c r="F99" s="23">
        <v>4.9205884592274735E-2</v>
      </c>
      <c r="G99" s="23">
        <v>2.9523530755364836E-2</v>
      </c>
      <c r="H99" s="23">
        <v>1.9682353836909895E-2</v>
      </c>
      <c r="I99" s="23">
        <v>0</v>
      </c>
      <c r="J99" s="23">
        <v>0</v>
      </c>
      <c r="K99" s="23">
        <v>0</v>
      </c>
      <c r="L99" s="27">
        <v>0</v>
      </c>
    </row>
    <row r="100" spans="2:23" x14ac:dyDescent="0.2">
      <c r="B100" s="25" t="s">
        <v>139</v>
      </c>
      <c r="C100" s="69">
        <v>0.509017628850987</v>
      </c>
      <c r="D100" s="23">
        <v>0.2454911855745065</v>
      </c>
      <c r="E100" s="23">
        <v>0.12274559278725325</v>
      </c>
      <c r="F100" s="23">
        <v>6.1372796393626625E-2</v>
      </c>
      <c r="G100" s="23">
        <v>3.6823677836175968E-2</v>
      </c>
      <c r="H100" s="23">
        <v>2.454911855745065E-2</v>
      </c>
      <c r="I100" s="23">
        <v>0</v>
      </c>
      <c r="J100" s="23">
        <v>0</v>
      </c>
      <c r="K100" s="23">
        <v>0</v>
      </c>
      <c r="L100" s="27">
        <v>0</v>
      </c>
    </row>
    <row r="101" spans="2:23" x14ac:dyDescent="0.2">
      <c r="B101" s="25" t="s">
        <v>140</v>
      </c>
      <c r="C101" s="69">
        <v>0.63612470507335561</v>
      </c>
      <c r="D101" s="23">
        <v>0.18193764746332219</v>
      </c>
      <c r="E101" s="23">
        <v>9.0968823731661097E-2</v>
      </c>
      <c r="F101" s="23">
        <v>4.5484411865830549E-2</v>
      </c>
      <c r="G101" s="23">
        <v>2.7290647119498326E-2</v>
      </c>
      <c r="H101" s="23">
        <v>1.8193764746332219E-2</v>
      </c>
      <c r="I101" s="23">
        <v>0</v>
      </c>
      <c r="J101" s="23">
        <v>0</v>
      </c>
      <c r="K101" s="23">
        <v>0</v>
      </c>
      <c r="L101" s="27">
        <v>0</v>
      </c>
    </row>
    <row r="102" spans="2:23" x14ac:dyDescent="0.2">
      <c r="B102" s="25" t="s">
        <v>141</v>
      </c>
      <c r="C102" s="69">
        <v>0.76800713508170304</v>
      </c>
      <c r="D102" s="23">
        <v>0.11599643245914848</v>
      </c>
      <c r="E102" s="23">
        <v>5.799821622957424E-2</v>
      </c>
      <c r="F102" s="23">
        <v>2.899910811478712E-2</v>
      </c>
      <c r="G102" s="23">
        <v>1.7399464868872269E-2</v>
      </c>
      <c r="H102" s="23">
        <v>1.1599643245914847E-2</v>
      </c>
      <c r="I102" s="23">
        <v>0</v>
      </c>
      <c r="J102" s="23">
        <v>0</v>
      </c>
      <c r="K102" s="23">
        <v>0</v>
      </c>
      <c r="L102" s="27">
        <v>0</v>
      </c>
    </row>
    <row r="103" spans="2:23" ht="16" thickBot="1" x14ac:dyDescent="0.25">
      <c r="B103" s="26" t="s">
        <v>142</v>
      </c>
      <c r="C103" s="70">
        <v>0.82759123942858581</v>
      </c>
      <c r="D103" s="28">
        <v>8.6204380285707094E-2</v>
      </c>
      <c r="E103" s="28">
        <v>4.3102190142853547E-2</v>
      </c>
      <c r="F103" s="28">
        <v>2.1551095071426773E-2</v>
      </c>
      <c r="G103" s="28">
        <v>1.2930657042856062E-2</v>
      </c>
      <c r="H103" s="28">
        <v>8.6204380285707094E-3</v>
      </c>
      <c r="I103" s="28">
        <v>0</v>
      </c>
      <c r="J103" s="28">
        <v>0</v>
      </c>
      <c r="K103" s="28">
        <v>0</v>
      </c>
      <c r="L103" s="29">
        <v>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2:23" x14ac:dyDescent="0.2"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2:23" ht="16" thickBot="1" x14ac:dyDescent="0.25">
      <c r="B105" s="82" t="s">
        <v>378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2:23" ht="16" thickBot="1" x14ac:dyDescent="0.25">
      <c r="B106" s="72" t="s">
        <v>379</v>
      </c>
      <c r="C106" s="78" t="s">
        <v>420</v>
      </c>
      <c r="D106" s="79" t="s">
        <v>421</v>
      </c>
      <c r="E106" s="79" t="s">
        <v>422</v>
      </c>
      <c r="F106" s="79" t="s">
        <v>423</v>
      </c>
      <c r="G106" s="79" t="s">
        <v>424</v>
      </c>
      <c r="H106" s="79" t="s">
        <v>425</v>
      </c>
      <c r="I106" s="79" t="s">
        <v>426</v>
      </c>
      <c r="J106" s="79" t="s">
        <v>427</v>
      </c>
      <c r="K106" s="79" t="s">
        <v>428</v>
      </c>
      <c r="L106" s="80" t="s">
        <v>429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2:23" x14ac:dyDescent="0.2">
      <c r="B107" s="24" t="s">
        <v>43</v>
      </c>
      <c r="C107" s="67">
        <v>0.6</v>
      </c>
      <c r="D107" s="68">
        <v>0.2</v>
      </c>
      <c r="E107" s="68">
        <v>0.1</v>
      </c>
      <c r="F107" s="68">
        <v>0.05</v>
      </c>
      <c r="G107" s="68">
        <v>0.03</v>
      </c>
      <c r="H107" s="68">
        <v>0.02</v>
      </c>
      <c r="I107" s="68">
        <v>0</v>
      </c>
      <c r="J107" s="68">
        <v>0</v>
      </c>
      <c r="K107" s="68">
        <v>0</v>
      </c>
      <c r="L107" s="45">
        <v>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2:23" x14ac:dyDescent="0.2">
      <c r="B108" s="25" t="s">
        <v>44</v>
      </c>
      <c r="C108" s="69">
        <v>0.7862735758194872</v>
      </c>
      <c r="D108" s="23">
        <v>0.1068632120902564</v>
      </c>
      <c r="E108" s="23">
        <v>5.3431606045128199E-2</v>
      </c>
      <c r="F108" s="23">
        <v>2.67158030225641E-2</v>
      </c>
      <c r="G108" s="23">
        <v>1.6029481813538457E-2</v>
      </c>
      <c r="H108" s="23">
        <v>1.0686321209025639E-2</v>
      </c>
      <c r="I108" s="23">
        <v>0</v>
      </c>
      <c r="J108" s="23">
        <v>0</v>
      </c>
      <c r="K108" s="23">
        <v>0</v>
      </c>
      <c r="L108" s="27">
        <v>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2:23" x14ac:dyDescent="0.2">
      <c r="B109" s="25" t="s">
        <v>45</v>
      </c>
      <c r="C109" s="69">
        <v>0.52043443930049871</v>
      </c>
      <c r="D109" s="23">
        <v>0.23978278034975065</v>
      </c>
      <c r="E109" s="23">
        <v>0.11989139017487532</v>
      </c>
      <c r="F109" s="23">
        <v>5.9945695087437662E-2</v>
      </c>
      <c r="G109" s="23">
        <v>3.5967417052462591E-2</v>
      </c>
      <c r="H109" s="23">
        <v>2.3978278034975063E-2</v>
      </c>
      <c r="I109" s="23">
        <v>0</v>
      </c>
      <c r="J109" s="23">
        <v>0</v>
      </c>
      <c r="K109" s="23">
        <v>0</v>
      </c>
      <c r="L109" s="27">
        <v>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2:23" x14ac:dyDescent="0.2">
      <c r="B110" s="25" t="s">
        <v>46</v>
      </c>
      <c r="C110" s="69">
        <v>0.75687249595193884</v>
      </c>
      <c r="D110" s="23">
        <v>0.12156375202403058</v>
      </c>
      <c r="E110" s="23">
        <v>6.078187601201529E-2</v>
      </c>
      <c r="F110" s="23">
        <v>3.0390938006007645E-2</v>
      </c>
      <c r="G110" s="23">
        <v>1.8234562803604585E-2</v>
      </c>
      <c r="H110" s="23">
        <v>1.2156375202403057E-2</v>
      </c>
      <c r="I110" s="23">
        <v>0</v>
      </c>
      <c r="J110" s="23">
        <v>0</v>
      </c>
      <c r="K110" s="23">
        <v>0</v>
      </c>
      <c r="L110" s="27">
        <v>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2:23" x14ac:dyDescent="0.2">
      <c r="B111" s="25" t="s">
        <v>47</v>
      </c>
      <c r="C111" s="69">
        <v>0.62481479859934264</v>
      </c>
      <c r="D111" s="23">
        <v>0.18759260070032868</v>
      </c>
      <c r="E111" s="23">
        <v>9.3796300350164341E-2</v>
      </c>
      <c r="F111" s="23">
        <v>4.6898150175082171E-2</v>
      </c>
      <c r="G111" s="23">
        <v>2.8138890105049302E-2</v>
      </c>
      <c r="H111" s="23">
        <v>1.8759260070032868E-2</v>
      </c>
      <c r="I111" s="23">
        <v>0</v>
      </c>
      <c r="J111" s="23">
        <v>0</v>
      </c>
      <c r="K111" s="23">
        <v>0</v>
      </c>
      <c r="L111" s="27">
        <v>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2:23" x14ac:dyDescent="0.2">
      <c r="B112" s="25" t="s">
        <v>48</v>
      </c>
      <c r="C112" s="69">
        <v>0.5346645247326457</v>
      </c>
      <c r="D112" s="23">
        <v>0.23266773763367715</v>
      </c>
      <c r="E112" s="23">
        <v>0.11633386881683858</v>
      </c>
      <c r="F112" s="23">
        <v>5.8166934408419288E-2</v>
      </c>
      <c r="G112" s="23">
        <v>3.4900160645051567E-2</v>
      </c>
      <c r="H112" s="23">
        <v>2.3266773763367717E-2</v>
      </c>
      <c r="I112" s="23">
        <v>0</v>
      </c>
      <c r="J112" s="23">
        <v>0</v>
      </c>
      <c r="K112" s="23">
        <v>0</v>
      </c>
      <c r="L112" s="27">
        <v>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2:23" x14ac:dyDescent="0.2">
      <c r="B113" s="25" t="s">
        <v>49</v>
      </c>
      <c r="C113" s="69">
        <v>0.56832123562120218</v>
      </c>
      <c r="D113" s="23">
        <v>0.21583938218939891</v>
      </c>
      <c r="E113" s="23">
        <v>0.10791969109469945</v>
      </c>
      <c r="F113" s="23">
        <v>5.3959845547349727E-2</v>
      </c>
      <c r="G113" s="23">
        <v>3.2375907328409829E-2</v>
      </c>
      <c r="H113" s="23">
        <v>2.1583938218939891E-2</v>
      </c>
      <c r="I113" s="23">
        <v>0</v>
      </c>
      <c r="J113" s="23">
        <v>0</v>
      </c>
      <c r="K113" s="23">
        <v>0</v>
      </c>
      <c r="L113" s="27">
        <v>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2:23" x14ac:dyDescent="0.2">
      <c r="B114" s="25" t="s">
        <v>50</v>
      </c>
      <c r="C114" s="69">
        <v>0.63772558602138429</v>
      </c>
      <c r="D114" s="23">
        <v>0.18113720698930783</v>
      </c>
      <c r="E114" s="23">
        <v>9.0568603494653913E-2</v>
      </c>
      <c r="F114" s="23">
        <v>4.5284301747326956E-2</v>
      </c>
      <c r="G114" s="23">
        <v>2.7170581048396175E-2</v>
      </c>
      <c r="H114" s="23">
        <v>1.8113720698930785E-2</v>
      </c>
      <c r="I114" s="23">
        <v>0</v>
      </c>
      <c r="J114" s="23">
        <v>0</v>
      </c>
      <c r="K114" s="23">
        <v>0</v>
      </c>
      <c r="L114" s="27">
        <v>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2:23" x14ac:dyDescent="0.2">
      <c r="B115" s="25" t="s">
        <v>51</v>
      </c>
      <c r="C115" s="69">
        <v>0.70785252977060664</v>
      </c>
      <c r="D115" s="23">
        <v>0.14607373511469668</v>
      </c>
      <c r="E115" s="23">
        <v>7.3036867557348339E-2</v>
      </c>
      <c r="F115" s="23">
        <v>3.651843377867417E-2</v>
      </c>
      <c r="G115" s="23">
        <v>2.1911060267204498E-2</v>
      </c>
      <c r="H115" s="23">
        <v>1.4607373511469669E-2</v>
      </c>
      <c r="I115" s="23">
        <v>0</v>
      </c>
      <c r="J115" s="23">
        <v>0</v>
      </c>
      <c r="K115" s="23">
        <v>0</v>
      </c>
      <c r="L115" s="27">
        <v>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2:23" x14ac:dyDescent="0.2">
      <c r="B116" s="25" t="s">
        <v>52</v>
      </c>
      <c r="C116" s="69">
        <v>0.62067922862243463</v>
      </c>
      <c r="D116" s="23">
        <v>0.18966038568878268</v>
      </c>
      <c r="E116" s="23">
        <v>9.4830192844391342E-2</v>
      </c>
      <c r="F116" s="23">
        <v>4.7415096422195671E-2</v>
      </c>
      <c r="G116" s="23">
        <v>2.8449057853317399E-2</v>
      </c>
      <c r="H116" s="23">
        <v>1.8966038568878268E-2</v>
      </c>
      <c r="I116" s="23">
        <v>0</v>
      </c>
      <c r="J116" s="23">
        <v>0</v>
      </c>
      <c r="K116" s="23">
        <v>0</v>
      </c>
      <c r="L116" s="27">
        <v>0</v>
      </c>
    </row>
    <row r="117" spans="2:23" x14ac:dyDescent="0.2">
      <c r="B117" s="25" t="s">
        <v>53</v>
      </c>
      <c r="C117" s="69">
        <v>0.50539233382433402</v>
      </c>
      <c r="D117" s="23">
        <v>0.24730383308783299</v>
      </c>
      <c r="E117" s="23">
        <v>0.1236519165439165</v>
      </c>
      <c r="F117" s="23">
        <v>6.1825958271958248E-2</v>
      </c>
      <c r="G117" s="23">
        <v>3.7095574963174942E-2</v>
      </c>
      <c r="H117" s="23">
        <v>2.4730383308783296E-2</v>
      </c>
      <c r="I117" s="23">
        <v>0</v>
      </c>
      <c r="J117" s="23">
        <v>0</v>
      </c>
      <c r="K117" s="23">
        <v>0</v>
      </c>
      <c r="L117" s="27">
        <v>0</v>
      </c>
    </row>
    <row r="118" spans="2:23" x14ac:dyDescent="0.2">
      <c r="B118" s="25" t="s">
        <v>54</v>
      </c>
      <c r="C118" s="69">
        <v>0.62262172011233918</v>
      </c>
      <c r="D118" s="23">
        <v>0.18868913994383041</v>
      </c>
      <c r="E118" s="23">
        <v>9.4344569971915204E-2</v>
      </c>
      <c r="F118" s="23">
        <v>4.7172284985957602E-2</v>
      </c>
      <c r="G118" s="23">
        <v>2.830337099157456E-2</v>
      </c>
      <c r="H118" s="23">
        <v>1.8868913994383042E-2</v>
      </c>
      <c r="I118" s="23">
        <v>0</v>
      </c>
      <c r="J118" s="23">
        <v>0</v>
      </c>
      <c r="K118" s="23">
        <v>0</v>
      </c>
      <c r="L118" s="27">
        <v>0</v>
      </c>
    </row>
    <row r="119" spans="2:23" x14ac:dyDescent="0.2">
      <c r="B119" s="25" t="s">
        <v>55</v>
      </c>
      <c r="C119" s="69">
        <v>0.72835075690613083</v>
      </c>
      <c r="D119" s="23">
        <v>0.13582462154693459</v>
      </c>
      <c r="E119" s="23">
        <v>6.7912310773467294E-2</v>
      </c>
      <c r="F119" s="23">
        <v>3.3956155386733647E-2</v>
      </c>
      <c r="G119" s="23">
        <v>2.0373693232040187E-2</v>
      </c>
      <c r="H119" s="23">
        <v>1.3582462154693459E-2</v>
      </c>
      <c r="I119" s="23">
        <v>0</v>
      </c>
      <c r="J119" s="23">
        <v>0</v>
      </c>
      <c r="K119" s="23">
        <v>0</v>
      </c>
      <c r="L119" s="27">
        <v>0</v>
      </c>
    </row>
    <row r="120" spans="2:23" x14ac:dyDescent="0.2">
      <c r="B120" s="25" t="s">
        <v>56</v>
      </c>
      <c r="C120" s="69">
        <v>0.54915451760753442</v>
      </c>
      <c r="D120" s="23">
        <v>0.22542274119623279</v>
      </c>
      <c r="E120" s="23">
        <v>0.11271137059811639</v>
      </c>
      <c r="F120" s="23">
        <v>5.6355685299058197E-2</v>
      </c>
      <c r="G120" s="23">
        <v>3.3813411179434913E-2</v>
      </c>
      <c r="H120" s="23">
        <v>2.2542274119623281E-2</v>
      </c>
      <c r="I120" s="23">
        <v>0</v>
      </c>
      <c r="J120" s="23">
        <v>0</v>
      </c>
      <c r="K120" s="23">
        <v>0</v>
      </c>
      <c r="L120" s="27">
        <v>0</v>
      </c>
    </row>
    <row r="121" spans="2:23" x14ac:dyDescent="0.2">
      <c r="B121" s="25" t="s">
        <v>57</v>
      </c>
      <c r="C121" s="69">
        <v>0.52156858663237449</v>
      </c>
      <c r="D121" s="23">
        <v>0.23921570668381276</v>
      </c>
      <c r="E121" s="23">
        <v>0.11960785334190638</v>
      </c>
      <c r="F121" s="23">
        <v>5.9803926670953189E-2</v>
      </c>
      <c r="G121" s="23">
        <v>3.5882356002571912E-2</v>
      </c>
      <c r="H121" s="23">
        <v>2.3921570668381277E-2</v>
      </c>
      <c r="I121" s="23">
        <v>0</v>
      </c>
      <c r="J121" s="23">
        <v>0</v>
      </c>
      <c r="K121" s="23">
        <v>0</v>
      </c>
      <c r="L121" s="27">
        <v>0</v>
      </c>
    </row>
    <row r="122" spans="2:23" x14ac:dyDescent="0.2">
      <c r="B122" s="25" t="s">
        <v>58</v>
      </c>
      <c r="C122" s="69">
        <v>0.80296817355662431</v>
      </c>
      <c r="D122" s="23">
        <v>9.8515913221687845E-2</v>
      </c>
      <c r="E122" s="23">
        <v>4.9257956610843923E-2</v>
      </c>
      <c r="F122" s="23">
        <v>2.4628978305421961E-2</v>
      </c>
      <c r="G122" s="23">
        <v>1.4777386983253175E-2</v>
      </c>
      <c r="H122" s="23">
        <v>9.8515913221687845E-3</v>
      </c>
      <c r="I122" s="23">
        <v>0</v>
      </c>
      <c r="J122" s="23">
        <v>0</v>
      </c>
      <c r="K122" s="23">
        <v>0</v>
      </c>
      <c r="L122" s="27">
        <v>0</v>
      </c>
    </row>
    <row r="123" spans="2:23" x14ac:dyDescent="0.2">
      <c r="B123" s="25" t="s">
        <v>59</v>
      </c>
      <c r="C123" s="69">
        <v>0.52661500740519973</v>
      </c>
      <c r="D123" s="23">
        <v>0.23669249629740013</v>
      </c>
      <c r="E123" s="23">
        <v>0.11834624814870007</v>
      </c>
      <c r="F123" s="23">
        <v>5.9173124074350034E-2</v>
      </c>
      <c r="G123" s="23">
        <v>3.5503874444610013E-2</v>
      </c>
      <c r="H123" s="23">
        <v>2.3669249629740013E-2</v>
      </c>
      <c r="I123" s="23">
        <v>0</v>
      </c>
      <c r="J123" s="23">
        <v>0</v>
      </c>
      <c r="K123" s="23">
        <v>0</v>
      </c>
      <c r="L123" s="27">
        <v>0</v>
      </c>
    </row>
    <row r="124" spans="2:23" x14ac:dyDescent="0.2">
      <c r="B124" s="25" t="s">
        <v>60</v>
      </c>
      <c r="C124" s="69">
        <v>0.51267428003095084</v>
      </c>
      <c r="D124" s="23">
        <v>0.24366285998452461</v>
      </c>
      <c r="E124" s="23">
        <v>0.12183142999226231</v>
      </c>
      <c r="F124" s="23">
        <v>6.0915714996131153E-2</v>
      </c>
      <c r="G124" s="23">
        <v>3.6549428997678685E-2</v>
      </c>
      <c r="H124" s="23">
        <v>2.4366285998452454E-2</v>
      </c>
      <c r="I124" s="23">
        <v>0</v>
      </c>
      <c r="J124" s="23">
        <v>0</v>
      </c>
      <c r="K124" s="23">
        <v>0</v>
      </c>
      <c r="L124" s="27">
        <v>0</v>
      </c>
    </row>
    <row r="125" spans="2:23" x14ac:dyDescent="0.2">
      <c r="B125" s="25" t="s">
        <v>61</v>
      </c>
      <c r="C125" s="69">
        <v>0.64536948951126927</v>
      </c>
      <c r="D125" s="23">
        <v>0.17731525524436537</v>
      </c>
      <c r="E125" s="23">
        <v>8.8657627622182683E-2</v>
      </c>
      <c r="F125" s="23">
        <v>4.4328813811091342E-2</v>
      </c>
      <c r="G125" s="23">
        <v>2.6597288286654804E-2</v>
      </c>
      <c r="H125" s="23">
        <v>1.7731525524436534E-2</v>
      </c>
      <c r="I125" s="23">
        <v>0</v>
      </c>
      <c r="J125" s="23">
        <v>0</v>
      </c>
      <c r="K125" s="23">
        <v>0</v>
      </c>
      <c r="L125" s="27">
        <v>0</v>
      </c>
    </row>
    <row r="126" spans="2:23" x14ac:dyDescent="0.2">
      <c r="B126" s="25" t="s">
        <v>62</v>
      </c>
      <c r="C126" s="69">
        <v>0.74778517766941721</v>
      </c>
      <c r="D126" s="23">
        <v>0.12610741116529139</v>
      </c>
      <c r="E126" s="23">
        <v>6.3053705582645697E-2</v>
      </c>
      <c r="F126" s="23">
        <v>3.1526852791322849E-2</v>
      </c>
      <c r="G126" s="23">
        <v>1.891611167479371E-2</v>
      </c>
      <c r="H126" s="23">
        <v>1.2610741116529139E-2</v>
      </c>
      <c r="I126" s="23">
        <v>0</v>
      </c>
      <c r="J126" s="23">
        <v>0</v>
      </c>
      <c r="K126" s="23">
        <v>0</v>
      </c>
      <c r="L126" s="27">
        <v>0</v>
      </c>
    </row>
    <row r="127" spans="2:23" x14ac:dyDescent="0.2">
      <c r="B127" s="25" t="s">
        <v>63</v>
      </c>
      <c r="C127" s="69">
        <v>0.72000405897017028</v>
      </c>
      <c r="D127" s="23">
        <v>0.13999797051491486</v>
      </c>
      <c r="E127" s="23">
        <v>6.999898525745743E-2</v>
      </c>
      <c r="F127" s="23">
        <v>3.4999492628728715E-2</v>
      </c>
      <c r="G127" s="23">
        <v>2.0999695577237226E-2</v>
      </c>
      <c r="H127" s="23">
        <v>1.3999797051491486E-2</v>
      </c>
      <c r="I127" s="23">
        <v>0</v>
      </c>
      <c r="J127" s="23">
        <v>0</v>
      </c>
      <c r="K127" s="23">
        <v>0</v>
      </c>
      <c r="L127" s="27">
        <v>0</v>
      </c>
    </row>
    <row r="128" spans="2:23" x14ac:dyDescent="0.2">
      <c r="B128" s="25" t="s">
        <v>64</v>
      </c>
      <c r="C128" s="69">
        <v>0.82356081480960863</v>
      </c>
      <c r="D128" s="23">
        <v>8.821959259519567E-2</v>
      </c>
      <c r="E128" s="23">
        <v>4.4109796297597835E-2</v>
      </c>
      <c r="F128" s="23">
        <v>2.2054898148798917E-2</v>
      </c>
      <c r="G128" s="23">
        <v>1.3232938889279353E-2</v>
      </c>
      <c r="H128" s="23">
        <v>8.821959259519568E-3</v>
      </c>
      <c r="I128" s="23">
        <v>0</v>
      </c>
      <c r="J128" s="23">
        <v>0</v>
      </c>
      <c r="K128" s="23">
        <v>0</v>
      </c>
      <c r="L128" s="27">
        <v>0</v>
      </c>
    </row>
    <row r="129" spans="2:12" x14ac:dyDescent="0.2">
      <c r="B129" s="25" t="s">
        <v>65</v>
      </c>
      <c r="C129" s="69">
        <v>0.60426960698947185</v>
      </c>
      <c r="D129" s="23">
        <v>0.19786519650526407</v>
      </c>
      <c r="E129" s="23">
        <v>9.8932598252632037E-2</v>
      </c>
      <c r="F129" s="23">
        <v>4.9466299126316018E-2</v>
      </c>
      <c r="G129" s="23">
        <v>2.9679779475789609E-2</v>
      </c>
      <c r="H129" s="23">
        <v>1.9786519650526406E-2</v>
      </c>
      <c r="I129" s="23">
        <v>0</v>
      </c>
      <c r="J129" s="23">
        <v>0</v>
      </c>
      <c r="K129" s="23">
        <v>0</v>
      </c>
      <c r="L129" s="27">
        <v>0</v>
      </c>
    </row>
    <row r="130" spans="2:12" x14ac:dyDescent="0.2">
      <c r="B130" s="25" t="s">
        <v>66</v>
      </c>
      <c r="C130" s="69">
        <v>0.74349996337687208</v>
      </c>
      <c r="D130" s="23">
        <v>0.12825001831156396</v>
      </c>
      <c r="E130" s="23">
        <v>6.4125009155781981E-2</v>
      </c>
      <c r="F130" s="23">
        <v>3.2062504577890991E-2</v>
      </c>
      <c r="G130" s="23">
        <v>1.9237502746734594E-2</v>
      </c>
      <c r="H130" s="23">
        <v>1.2825001831156396E-2</v>
      </c>
      <c r="I130" s="23">
        <v>0</v>
      </c>
      <c r="J130" s="23">
        <v>0</v>
      </c>
      <c r="K130" s="23">
        <v>0</v>
      </c>
      <c r="L130" s="27">
        <v>0</v>
      </c>
    </row>
    <row r="131" spans="2:12" x14ac:dyDescent="0.2">
      <c r="B131" s="25" t="s">
        <v>67</v>
      </c>
      <c r="C131" s="69">
        <v>0.66674349123279475</v>
      </c>
      <c r="D131" s="23">
        <v>0.16662825438360263</v>
      </c>
      <c r="E131" s="23">
        <v>8.3314127191801313E-2</v>
      </c>
      <c r="F131" s="23">
        <v>4.1657063595900656E-2</v>
      </c>
      <c r="G131" s="23">
        <v>2.4994238157540389E-2</v>
      </c>
      <c r="H131" s="23">
        <v>1.6662825438360264E-2</v>
      </c>
      <c r="I131" s="23">
        <v>0</v>
      </c>
      <c r="J131" s="23">
        <v>0</v>
      </c>
      <c r="K131" s="23">
        <v>0</v>
      </c>
      <c r="L131" s="27">
        <v>0</v>
      </c>
    </row>
    <row r="132" spans="2:12" x14ac:dyDescent="0.2">
      <c r="B132" s="25" t="s">
        <v>68</v>
      </c>
      <c r="C132" s="69">
        <v>0.57453113563623837</v>
      </c>
      <c r="D132" s="23">
        <v>0.21273443218188082</v>
      </c>
      <c r="E132" s="23">
        <v>0.10636721609094041</v>
      </c>
      <c r="F132" s="23">
        <v>5.3183608045470204E-2</v>
      </c>
      <c r="G132" s="23">
        <v>3.1910164827282116E-2</v>
      </c>
      <c r="H132" s="23">
        <v>2.1273443218188082E-2</v>
      </c>
      <c r="I132" s="23">
        <v>0</v>
      </c>
      <c r="J132" s="23">
        <v>0</v>
      </c>
      <c r="K132" s="23">
        <v>0</v>
      </c>
      <c r="L132" s="27">
        <v>0</v>
      </c>
    </row>
    <row r="133" spans="2:12" x14ac:dyDescent="0.2">
      <c r="B133" s="25" t="s">
        <v>69</v>
      </c>
      <c r="C133" s="69">
        <v>0.62627235723833963</v>
      </c>
      <c r="D133" s="23">
        <v>0.18686382138083019</v>
      </c>
      <c r="E133" s="23">
        <v>9.3431910690415093E-2</v>
      </c>
      <c r="F133" s="23">
        <v>4.6715955345207547E-2</v>
      </c>
      <c r="G133" s="23">
        <v>2.8029573207124524E-2</v>
      </c>
      <c r="H133" s="23">
        <v>1.8686382138083019E-2</v>
      </c>
      <c r="I133" s="23">
        <v>0</v>
      </c>
      <c r="J133" s="23">
        <v>0</v>
      </c>
      <c r="K133" s="23">
        <v>0</v>
      </c>
      <c r="L133" s="27">
        <v>0</v>
      </c>
    </row>
    <row r="134" spans="2:12" x14ac:dyDescent="0.2">
      <c r="B134" s="25" t="s">
        <v>70</v>
      </c>
      <c r="C134" s="69">
        <v>0.50952676716660261</v>
      </c>
      <c r="D134" s="23">
        <v>0.24523661641669872</v>
      </c>
      <c r="E134" s="23">
        <v>0.12261830820834936</v>
      </c>
      <c r="F134" s="23">
        <v>6.130915410417468E-2</v>
      </c>
      <c r="G134" s="23">
        <v>3.6785492462504801E-2</v>
      </c>
      <c r="H134" s="23">
        <v>2.4523661641669869E-2</v>
      </c>
      <c r="I134" s="23">
        <v>0</v>
      </c>
      <c r="J134" s="23">
        <v>0</v>
      </c>
      <c r="K134" s="23">
        <v>0</v>
      </c>
      <c r="L134" s="27">
        <v>0</v>
      </c>
    </row>
    <row r="135" spans="2:12" x14ac:dyDescent="0.2">
      <c r="B135" s="25" t="s">
        <v>71</v>
      </c>
      <c r="C135" s="69">
        <v>0.71827366973427398</v>
      </c>
      <c r="D135" s="23">
        <v>0.14086316513286301</v>
      </c>
      <c r="E135" s="23">
        <v>7.0431582566431505E-2</v>
      </c>
      <c r="F135" s="23">
        <v>3.5215791283215753E-2</v>
      </c>
      <c r="G135" s="23">
        <v>2.1129474769929449E-2</v>
      </c>
      <c r="H135" s="23">
        <v>1.40863165132863E-2</v>
      </c>
      <c r="I135" s="23">
        <v>0</v>
      </c>
      <c r="J135" s="23">
        <v>0</v>
      </c>
      <c r="K135" s="23">
        <v>0</v>
      </c>
      <c r="L135" s="27">
        <v>0</v>
      </c>
    </row>
    <row r="136" spans="2:12" x14ac:dyDescent="0.2">
      <c r="B136" s="25" t="s">
        <v>72</v>
      </c>
      <c r="C136" s="69">
        <v>0.74845865596209482</v>
      </c>
      <c r="D136" s="23">
        <v>0.12577067201895259</v>
      </c>
      <c r="E136" s="23">
        <v>6.2885336009476295E-2</v>
      </c>
      <c r="F136" s="23">
        <v>3.1442668004738147E-2</v>
      </c>
      <c r="G136" s="23">
        <v>1.8865600802842886E-2</v>
      </c>
      <c r="H136" s="23">
        <v>1.257706720189526E-2</v>
      </c>
      <c r="I136" s="23">
        <v>0</v>
      </c>
      <c r="J136" s="23">
        <v>0</v>
      </c>
      <c r="K136" s="23">
        <v>0</v>
      </c>
      <c r="L136" s="27">
        <v>0</v>
      </c>
    </row>
    <row r="137" spans="2:12" x14ac:dyDescent="0.2">
      <c r="B137" s="25" t="s">
        <v>73</v>
      </c>
      <c r="C137" s="69">
        <v>0.60950835126635206</v>
      </c>
      <c r="D137" s="23">
        <v>0.19524582436682397</v>
      </c>
      <c r="E137" s="23">
        <v>9.7622912183411986E-2</v>
      </c>
      <c r="F137" s="23">
        <v>4.8811456091705993E-2</v>
      </c>
      <c r="G137" s="23">
        <v>2.9286873655023592E-2</v>
      </c>
      <c r="H137" s="23">
        <v>1.9524582436682397E-2</v>
      </c>
      <c r="I137" s="23">
        <v>0</v>
      </c>
      <c r="J137" s="23">
        <v>0</v>
      </c>
      <c r="K137" s="23">
        <v>0</v>
      </c>
      <c r="L137" s="27">
        <v>0</v>
      </c>
    </row>
    <row r="138" spans="2:12" x14ac:dyDescent="0.2">
      <c r="B138" s="25" t="s">
        <v>74</v>
      </c>
      <c r="C138" s="69">
        <v>0.73445177971680875</v>
      </c>
      <c r="D138" s="23">
        <v>0.13277411014159562</v>
      </c>
      <c r="E138" s="23">
        <v>6.6387055070797812E-2</v>
      </c>
      <c r="F138" s="23">
        <v>3.3193527535398906E-2</v>
      </c>
      <c r="G138" s="23">
        <v>1.9916116521239341E-2</v>
      </c>
      <c r="H138" s="23">
        <v>1.3277411014159562E-2</v>
      </c>
      <c r="I138" s="23">
        <v>0</v>
      </c>
      <c r="J138" s="23">
        <v>0</v>
      </c>
      <c r="K138" s="23">
        <v>0</v>
      </c>
      <c r="L138" s="27">
        <v>0</v>
      </c>
    </row>
    <row r="139" spans="2:12" x14ac:dyDescent="0.2">
      <c r="B139" s="25" t="s">
        <v>75</v>
      </c>
      <c r="C139" s="69">
        <v>0.50191610661608999</v>
      </c>
      <c r="D139" s="23">
        <v>0.24904194669195501</v>
      </c>
      <c r="E139" s="23">
        <v>0.1245209733459775</v>
      </c>
      <c r="F139" s="23">
        <v>6.2260486672988752E-2</v>
      </c>
      <c r="G139" s="23">
        <v>3.735629200379325E-2</v>
      </c>
      <c r="H139" s="23">
        <v>2.4904194669195499E-2</v>
      </c>
      <c r="I139" s="23">
        <v>0</v>
      </c>
      <c r="J139" s="23">
        <v>0</v>
      </c>
      <c r="K139" s="23">
        <v>0</v>
      </c>
      <c r="L139" s="27">
        <v>0</v>
      </c>
    </row>
    <row r="140" spans="2:12" x14ac:dyDescent="0.2">
      <c r="B140" s="25" t="s">
        <v>76</v>
      </c>
      <c r="C140" s="69">
        <v>0.76843453456927024</v>
      </c>
      <c r="D140" s="23">
        <v>0.11578273271536488</v>
      </c>
      <c r="E140" s="23">
        <v>5.7891366357682439E-2</v>
      </c>
      <c r="F140" s="23">
        <v>2.8945683178841219E-2</v>
      </c>
      <c r="G140" s="23">
        <v>1.7367409907304732E-2</v>
      </c>
      <c r="H140" s="23">
        <v>1.1578273271536486E-2</v>
      </c>
      <c r="I140" s="23">
        <v>0</v>
      </c>
      <c r="J140" s="23">
        <v>0</v>
      </c>
      <c r="K140" s="23">
        <v>0</v>
      </c>
      <c r="L140" s="27">
        <v>0</v>
      </c>
    </row>
    <row r="141" spans="2:12" x14ac:dyDescent="0.2">
      <c r="B141" s="25" t="s">
        <v>77</v>
      </c>
      <c r="C141" s="69">
        <v>0.70512279022499802</v>
      </c>
      <c r="D141" s="23">
        <v>0.14743860488750099</v>
      </c>
      <c r="E141" s="23">
        <v>7.3719302443750495E-2</v>
      </c>
      <c r="F141" s="23">
        <v>3.6859651221875248E-2</v>
      </c>
      <c r="G141" s="23">
        <v>2.2115790733125147E-2</v>
      </c>
      <c r="H141" s="23">
        <v>1.4743860488750099E-2</v>
      </c>
      <c r="I141" s="23">
        <v>0</v>
      </c>
      <c r="J141" s="23">
        <v>0</v>
      </c>
      <c r="K141" s="23">
        <v>0</v>
      </c>
      <c r="L141" s="27">
        <v>0</v>
      </c>
    </row>
    <row r="142" spans="2:12" x14ac:dyDescent="0.2">
      <c r="B142" s="25" t="s">
        <v>78</v>
      </c>
      <c r="C142" s="69">
        <v>0.56443663362524132</v>
      </c>
      <c r="D142" s="23">
        <v>0.21778168318737934</v>
      </c>
      <c r="E142" s="23">
        <v>0.10889084159368967</v>
      </c>
      <c r="F142" s="23">
        <v>5.4445420796844834E-2</v>
      </c>
      <c r="G142" s="23">
        <v>3.2667252478106895E-2</v>
      </c>
      <c r="H142" s="23">
        <v>2.1778168318737932E-2</v>
      </c>
      <c r="I142" s="23">
        <v>0</v>
      </c>
      <c r="J142" s="23">
        <v>0</v>
      </c>
      <c r="K142" s="23">
        <v>0</v>
      </c>
      <c r="L142" s="27">
        <v>0</v>
      </c>
    </row>
    <row r="143" spans="2:12" x14ac:dyDescent="0.2">
      <c r="B143" s="25" t="s">
        <v>79</v>
      </c>
      <c r="C143" s="69">
        <v>0.77166419082023663</v>
      </c>
      <c r="D143" s="23">
        <v>0.1141679045898817</v>
      </c>
      <c r="E143" s="23">
        <v>5.708395229494085E-2</v>
      </c>
      <c r="F143" s="23">
        <v>2.8541976147470425E-2</v>
      </c>
      <c r="G143" s="23">
        <v>1.7125185688482251E-2</v>
      </c>
      <c r="H143" s="23">
        <v>1.1416790458988168E-2</v>
      </c>
      <c r="I143" s="23">
        <v>0</v>
      </c>
      <c r="J143" s="23">
        <v>0</v>
      </c>
      <c r="K143" s="23">
        <v>0</v>
      </c>
      <c r="L143" s="27">
        <v>0</v>
      </c>
    </row>
    <row r="144" spans="2:12" x14ac:dyDescent="0.2">
      <c r="B144" s="25" t="s">
        <v>80</v>
      </c>
      <c r="C144" s="69">
        <v>0.78965553431538726</v>
      </c>
      <c r="D144" s="23">
        <v>0.10517223284230638</v>
      </c>
      <c r="E144" s="23">
        <v>5.2586116421153191E-2</v>
      </c>
      <c r="F144" s="23">
        <v>2.6293058210576595E-2</v>
      </c>
      <c r="G144" s="23">
        <v>1.5775834926345954E-2</v>
      </c>
      <c r="H144" s="23">
        <v>1.0517223284230636E-2</v>
      </c>
      <c r="I144" s="23">
        <v>0</v>
      </c>
      <c r="J144" s="23">
        <v>0</v>
      </c>
      <c r="K144" s="23">
        <v>0</v>
      </c>
      <c r="L144" s="27">
        <v>0</v>
      </c>
    </row>
    <row r="145" spans="2:12" x14ac:dyDescent="0.2">
      <c r="B145" s="25" t="s">
        <v>81</v>
      </c>
      <c r="C145" s="69">
        <v>0.69118399799234564</v>
      </c>
      <c r="D145" s="23">
        <v>0.15440800100382718</v>
      </c>
      <c r="E145" s="23">
        <v>7.7204000501913589E-2</v>
      </c>
      <c r="F145" s="23">
        <v>3.8602000250956794E-2</v>
      </c>
      <c r="G145" s="23">
        <v>2.3161200150574074E-2</v>
      </c>
      <c r="H145" s="23">
        <v>1.5440800100382717E-2</v>
      </c>
      <c r="I145" s="23">
        <v>0</v>
      </c>
      <c r="J145" s="23">
        <v>0</v>
      </c>
      <c r="K145" s="23">
        <v>0</v>
      </c>
      <c r="L145" s="27">
        <v>0</v>
      </c>
    </row>
    <row r="146" spans="2:12" x14ac:dyDescent="0.2">
      <c r="B146" s="25" t="s">
        <v>82</v>
      </c>
      <c r="C146" s="69">
        <v>0.60441976993001023</v>
      </c>
      <c r="D146" s="23">
        <v>0.19779011503499491</v>
      </c>
      <c r="E146" s="23">
        <v>9.8895057517497456E-2</v>
      </c>
      <c r="F146" s="23">
        <v>4.9447528758748728E-2</v>
      </c>
      <c r="G146" s="23">
        <v>2.966851725524923E-2</v>
      </c>
      <c r="H146" s="23">
        <v>1.9779011503499488E-2</v>
      </c>
      <c r="I146" s="23">
        <v>0</v>
      </c>
      <c r="J146" s="23">
        <v>0</v>
      </c>
      <c r="K146" s="23">
        <v>0</v>
      </c>
      <c r="L146" s="27">
        <v>0</v>
      </c>
    </row>
    <row r="147" spans="2:12" x14ac:dyDescent="0.2">
      <c r="B147" s="25" t="s">
        <v>83</v>
      </c>
      <c r="C147" s="69">
        <v>0.50124466205941764</v>
      </c>
      <c r="D147" s="23">
        <v>0.24937766897029118</v>
      </c>
      <c r="E147" s="23">
        <v>0.12468883448514559</v>
      </c>
      <c r="F147" s="23">
        <v>6.2344417242572794E-2</v>
      </c>
      <c r="G147" s="23">
        <v>3.740665034554367E-2</v>
      </c>
      <c r="H147" s="23">
        <v>2.4937766897029118E-2</v>
      </c>
      <c r="I147" s="23">
        <v>0</v>
      </c>
      <c r="J147" s="23">
        <v>0</v>
      </c>
      <c r="K147" s="23">
        <v>0</v>
      </c>
      <c r="L147" s="27">
        <v>0</v>
      </c>
    </row>
    <row r="148" spans="2:12" x14ac:dyDescent="0.2">
      <c r="B148" s="25" t="s">
        <v>84</v>
      </c>
      <c r="C148" s="69">
        <v>0.77257426842588051</v>
      </c>
      <c r="D148" s="23">
        <v>0.11371286578705975</v>
      </c>
      <c r="E148" s="23">
        <v>5.6856432893529874E-2</v>
      </c>
      <c r="F148" s="23">
        <v>2.8428216446764937E-2</v>
      </c>
      <c r="G148" s="23">
        <v>1.705692986805896E-2</v>
      </c>
      <c r="H148" s="23">
        <v>1.1371286578705973E-2</v>
      </c>
      <c r="I148" s="23">
        <v>0</v>
      </c>
      <c r="J148" s="23">
        <v>0</v>
      </c>
      <c r="K148" s="23">
        <v>0</v>
      </c>
      <c r="L148" s="27">
        <v>0</v>
      </c>
    </row>
    <row r="149" spans="2:12" x14ac:dyDescent="0.2">
      <c r="B149" s="25" t="s">
        <v>85</v>
      </c>
      <c r="C149" s="69">
        <v>0.72615991712809591</v>
      </c>
      <c r="D149" s="23">
        <v>0.13692004143595204</v>
      </c>
      <c r="E149" s="23">
        <v>6.8460020717976022E-2</v>
      </c>
      <c r="F149" s="23">
        <v>3.4230010358988011E-2</v>
      </c>
      <c r="G149" s="23">
        <v>2.0538006215392805E-2</v>
      </c>
      <c r="H149" s="23">
        <v>1.3692004143595204E-2</v>
      </c>
      <c r="I149" s="23">
        <v>0</v>
      </c>
      <c r="J149" s="23">
        <v>0</v>
      </c>
      <c r="K149" s="23">
        <v>0</v>
      </c>
      <c r="L149" s="27">
        <v>0</v>
      </c>
    </row>
    <row r="150" spans="2:12" x14ac:dyDescent="0.2">
      <c r="B150" s="25" t="s">
        <v>86</v>
      </c>
      <c r="C150" s="69">
        <v>0.7625461083004299</v>
      </c>
      <c r="D150" s="23">
        <v>0.11872694584978506</v>
      </c>
      <c r="E150" s="23">
        <v>5.9363472924892531E-2</v>
      </c>
      <c r="F150" s="23">
        <v>2.9681736462446266E-2</v>
      </c>
      <c r="G150" s="23">
        <v>1.7809041877467756E-2</v>
      </c>
      <c r="H150" s="23">
        <v>1.1872694584978504E-2</v>
      </c>
      <c r="I150" s="23">
        <v>0</v>
      </c>
      <c r="J150" s="23">
        <v>0</v>
      </c>
      <c r="K150" s="23">
        <v>0</v>
      </c>
      <c r="L150" s="27">
        <v>0</v>
      </c>
    </row>
    <row r="151" spans="2:12" x14ac:dyDescent="0.2">
      <c r="B151" s="25" t="s">
        <v>87</v>
      </c>
      <c r="C151" s="69">
        <v>0.68205972922618596</v>
      </c>
      <c r="D151" s="23">
        <v>0.15897013538690699</v>
      </c>
      <c r="E151" s="23">
        <v>7.9485067693453496E-2</v>
      </c>
      <c r="F151" s="23">
        <v>3.9742533846726748E-2</v>
      </c>
      <c r="G151" s="23">
        <v>2.384552030803605E-2</v>
      </c>
      <c r="H151" s="23">
        <v>1.5897013538690701E-2</v>
      </c>
      <c r="I151" s="23">
        <v>0</v>
      </c>
      <c r="J151" s="23">
        <v>0</v>
      </c>
      <c r="K151" s="23">
        <v>0</v>
      </c>
      <c r="L151" s="27">
        <v>0</v>
      </c>
    </row>
    <row r="152" spans="2:12" x14ac:dyDescent="0.2">
      <c r="B152" s="25" t="s">
        <v>88</v>
      </c>
      <c r="C152" s="69">
        <v>0.70981028268355251</v>
      </c>
      <c r="D152" s="23">
        <v>0.14509485865822375</v>
      </c>
      <c r="E152" s="23">
        <v>7.2547429329111873E-2</v>
      </c>
      <c r="F152" s="23">
        <v>3.6273714664555937E-2</v>
      </c>
      <c r="G152" s="23">
        <v>2.1764228798733559E-2</v>
      </c>
      <c r="H152" s="23">
        <v>1.4509485865822375E-2</v>
      </c>
      <c r="I152" s="23">
        <v>0</v>
      </c>
      <c r="J152" s="23">
        <v>0</v>
      </c>
      <c r="K152" s="23">
        <v>0</v>
      </c>
      <c r="L152" s="27">
        <v>0</v>
      </c>
    </row>
    <row r="153" spans="2:12" x14ac:dyDescent="0.2">
      <c r="B153" s="25" t="s">
        <v>89</v>
      </c>
      <c r="C153" s="69">
        <v>0.52715893067436592</v>
      </c>
      <c r="D153" s="23">
        <v>0.23642053466281704</v>
      </c>
      <c r="E153" s="23">
        <v>0.11821026733140852</v>
      </c>
      <c r="F153" s="23">
        <v>5.910513366570426E-2</v>
      </c>
      <c r="G153" s="23">
        <v>3.5463080199422556E-2</v>
      </c>
      <c r="H153" s="23">
        <v>2.3642053466281704E-2</v>
      </c>
      <c r="I153" s="23">
        <v>0</v>
      </c>
      <c r="J153" s="23">
        <v>0</v>
      </c>
      <c r="K153" s="23">
        <v>0</v>
      </c>
      <c r="L153" s="27">
        <v>0</v>
      </c>
    </row>
    <row r="154" spans="2:12" x14ac:dyDescent="0.2">
      <c r="B154" s="25" t="s">
        <v>90</v>
      </c>
      <c r="C154" s="69">
        <v>0.80831700109339377</v>
      </c>
      <c r="D154" s="23">
        <v>9.5841499453303114E-2</v>
      </c>
      <c r="E154" s="23">
        <v>4.7920749726651557E-2</v>
      </c>
      <c r="F154" s="23">
        <v>2.3960374863325778E-2</v>
      </c>
      <c r="G154" s="23">
        <v>1.4376224917995464E-2</v>
      </c>
      <c r="H154" s="23">
        <v>9.5841499453303107E-3</v>
      </c>
      <c r="I154" s="23">
        <v>0</v>
      </c>
      <c r="J154" s="23">
        <v>0</v>
      </c>
      <c r="K154" s="23">
        <v>0</v>
      </c>
      <c r="L154" s="27">
        <v>0</v>
      </c>
    </row>
    <row r="155" spans="2:12" x14ac:dyDescent="0.2">
      <c r="B155" s="25" t="s">
        <v>91</v>
      </c>
      <c r="C155" s="69">
        <v>0.75327098429199224</v>
      </c>
      <c r="D155" s="23">
        <v>0.12336450785400389</v>
      </c>
      <c r="E155" s="23">
        <v>6.1682253927001947E-2</v>
      </c>
      <c r="F155" s="23">
        <v>3.0841126963500973E-2</v>
      </c>
      <c r="G155" s="23">
        <v>1.8504676178100581E-2</v>
      </c>
      <c r="H155" s="23">
        <v>1.2336450785400388E-2</v>
      </c>
      <c r="I155" s="23">
        <v>0</v>
      </c>
      <c r="J155" s="23">
        <v>0</v>
      </c>
      <c r="K155" s="23">
        <v>0</v>
      </c>
      <c r="L155" s="27">
        <v>0</v>
      </c>
    </row>
    <row r="156" spans="2:12" x14ac:dyDescent="0.2">
      <c r="B156" s="25" t="s">
        <v>92</v>
      </c>
      <c r="C156" s="69">
        <v>0.62518918709525972</v>
      </c>
      <c r="D156" s="23">
        <v>0.18740540645237017</v>
      </c>
      <c r="E156" s="23">
        <v>9.3702703226185083E-2</v>
      </c>
      <c r="F156" s="23">
        <v>4.6851351613092541E-2</v>
      </c>
      <c r="G156" s="23">
        <v>2.8110810967855518E-2</v>
      </c>
      <c r="H156" s="23">
        <v>1.8740540645237013E-2</v>
      </c>
      <c r="I156" s="23">
        <v>0</v>
      </c>
      <c r="J156" s="23">
        <v>0</v>
      </c>
      <c r="K156" s="23">
        <v>0</v>
      </c>
      <c r="L156" s="27">
        <v>0</v>
      </c>
    </row>
    <row r="157" spans="2:12" x14ac:dyDescent="0.2">
      <c r="B157" s="25" t="s">
        <v>93</v>
      </c>
      <c r="C157" s="69">
        <v>0.83237996510260714</v>
      </c>
      <c r="D157" s="23">
        <v>8.3810017448696414E-2</v>
      </c>
      <c r="E157" s="23">
        <v>4.1905008724348207E-2</v>
      </c>
      <c r="F157" s="23">
        <v>2.0952504362174103E-2</v>
      </c>
      <c r="G157" s="23">
        <v>1.2571502617304463E-2</v>
      </c>
      <c r="H157" s="23">
        <v>8.3810017448696424E-3</v>
      </c>
      <c r="I157" s="23">
        <v>0</v>
      </c>
      <c r="J157" s="23">
        <v>0</v>
      </c>
      <c r="K157" s="23">
        <v>0</v>
      </c>
      <c r="L157" s="27">
        <v>0</v>
      </c>
    </row>
    <row r="158" spans="2:12" x14ac:dyDescent="0.2">
      <c r="B158" s="25" t="s">
        <v>94</v>
      </c>
      <c r="C158" s="69">
        <v>0.76287258849875172</v>
      </c>
      <c r="D158" s="23">
        <v>0.11856370575062414</v>
      </c>
      <c r="E158" s="23">
        <v>5.9281852875312069E-2</v>
      </c>
      <c r="F158" s="23">
        <v>2.9640926437656034E-2</v>
      </c>
      <c r="G158" s="23">
        <v>1.7784555862593619E-2</v>
      </c>
      <c r="H158" s="23">
        <v>1.1856370575062412E-2</v>
      </c>
      <c r="I158" s="23">
        <v>0</v>
      </c>
      <c r="J158" s="23">
        <v>0</v>
      </c>
      <c r="K158" s="23">
        <v>0</v>
      </c>
      <c r="L158" s="27">
        <v>0</v>
      </c>
    </row>
    <row r="159" spans="2:12" x14ac:dyDescent="0.2">
      <c r="B159" s="25" t="s">
        <v>95</v>
      </c>
      <c r="C159" s="69">
        <v>0.52470791056238753</v>
      </c>
      <c r="D159" s="23">
        <v>0.23764604471880627</v>
      </c>
      <c r="E159" s="23">
        <v>0.11882302235940313</v>
      </c>
      <c r="F159" s="23">
        <v>5.9411511179701566E-2</v>
      </c>
      <c r="G159" s="23">
        <v>3.5646906707820933E-2</v>
      </c>
      <c r="H159" s="23">
        <v>2.3764604471880623E-2</v>
      </c>
      <c r="I159" s="23">
        <v>0</v>
      </c>
      <c r="J159" s="23">
        <v>0</v>
      </c>
      <c r="K159" s="23">
        <v>0</v>
      </c>
      <c r="L159" s="27">
        <v>0</v>
      </c>
    </row>
    <row r="160" spans="2:12" x14ac:dyDescent="0.2">
      <c r="B160" s="25" t="s">
        <v>96</v>
      </c>
      <c r="C160" s="69">
        <v>0.78628981795518693</v>
      </c>
      <c r="D160" s="23">
        <v>0.10685509102240653</v>
      </c>
      <c r="E160" s="23">
        <v>5.3427545511203267E-2</v>
      </c>
      <c r="F160" s="23">
        <v>2.6713772755601634E-2</v>
      </c>
      <c r="G160" s="23">
        <v>1.6028263653360977E-2</v>
      </c>
      <c r="H160" s="23">
        <v>1.0685509102240653E-2</v>
      </c>
      <c r="I160" s="23">
        <v>0</v>
      </c>
      <c r="J160" s="23">
        <v>0</v>
      </c>
      <c r="K160" s="23">
        <v>0</v>
      </c>
      <c r="L160" s="27">
        <v>0</v>
      </c>
    </row>
    <row r="161" spans="2:12" x14ac:dyDescent="0.2">
      <c r="B161" s="25" t="s">
        <v>97</v>
      </c>
      <c r="C161" s="69">
        <v>0.61920214254280392</v>
      </c>
      <c r="D161" s="23">
        <v>0.19039892872859804</v>
      </c>
      <c r="E161" s="23">
        <v>9.5199464364299019E-2</v>
      </c>
      <c r="F161" s="23">
        <v>4.759973218214951E-2</v>
      </c>
      <c r="G161" s="23">
        <v>2.8559839309289705E-2</v>
      </c>
      <c r="H161" s="23">
        <v>1.9039892872859805E-2</v>
      </c>
      <c r="I161" s="23">
        <v>0</v>
      </c>
      <c r="J161" s="23">
        <v>0</v>
      </c>
      <c r="K161" s="23">
        <v>0</v>
      </c>
      <c r="L161" s="27">
        <v>0</v>
      </c>
    </row>
    <row r="162" spans="2:12" x14ac:dyDescent="0.2">
      <c r="B162" s="25" t="s">
        <v>98</v>
      </c>
      <c r="C162" s="69">
        <v>0.58394182053526589</v>
      </c>
      <c r="D162" s="23">
        <v>0.20802908973236708</v>
      </c>
      <c r="E162" s="23">
        <v>0.10401454486618354</v>
      </c>
      <c r="F162" s="23">
        <v>5.2007272433091771E-2</v>
      </c>
      <c r="G162" s="23">
        <v>3.1204363459855056E-2</v>
      </c>
      <c r="H162" s="23">
        <v>2.0802908973236705E-2</v>
      </c>
      <c r="I162" s="23">
        <v>0</v>
      </c>
      <c r="J162" s="23">
        <v>0</v>
      </c>
      <c r="K162" s="23">
        <v>0</v>
      </c>
      <c r="L162" s="27">
        <v>0</v>
      </c>
    </row>
    <row r="163" spans="2:12" x14ac:dyDescent="0.2">
      <c r="B163" s="25" t="s">
        <v>99</v>
      </c>
      <c r="C163" s="69">
        <v>0.66108663120289912</v>
      </c>
      <c r="D163" s="23">
        <v>0.16945668439855044</v>
      </c>
      <c r="E163" s="23">
        <v>8.4728342199275219E-2</v>
      </c>
      <c r="F163" s="23">
        <v>4.236417109963761E-2</v>
      </c>
      <c r="G163" s="23">
        <v>2.5418502659782561E-2</v>
      </c>
      <c r="H163" s="23">
        <v>1.6945668439855045E-2</v>
      </c>
      <c r="I163" s="23">
        <v>0</v>
      </c>
      <c r="J163" s="23">
        <v>0</v>
      </c>
      <c r="K163" s="23">
        <v>0</v>
      </c>
      <c r="L163" s="27">
        <v>0</v>
      </c>
    </row>
    <row r="164" spans="2:12" x14ac:dyDescent="0.2">
      <c r="B164" s="25" t="s">
        <v>100</v>
      </c>
      <c r="C164" s="69">
        <v>0.8116739856039008</v>
      </c>
      <c r="D164" s="23">
        <v>9.4163007198049611E-2</v>
      </c>
      <c r="E164" s="23">
        <v>4.7081503599024806E-2</v>
      </c>
      <c r="F164" s="23">
        <v>2.3540751799512403E-2</v>
      </c>
      <c r="G164" s="23">
        <v>1.4124451079707438E-2</v>
      </c>
      <c r="H164" s="23">
        <v>9.4163007198049594E-3</v>
      </c>
      <c r="I164" s="23">
        <v>0</v>
      </c>
      <c r="J164" s="23">
        <v>0</v>
      </c>
      <c r="K164" s="23">
        <v>0</v>
      </c>
      <c r="L164" s="27">
        <v>0</v>
      </c>
    </row>
    <row r="165" spans="2:12" x14ac:dyDescent="0.2">
      <c r="B165" s="25" t="s">
        <v>101</v>
      </c>
      <c r="C165" s="69">
        <v>0.50594227458848995</v>
      </c>
      <c r="D165" s="23">
        <v>0.24702886270575503</v>
      </c>
      <c r="E165" s="23">
        <v>0.12351443135287751</v>
      </c>
      <c r="F165" s="23">
        <v>6.1757215676438756E-2</v>
      </c>
      <c r="G165" s="23">
        <v>3.705432940586325E-2</v>
      </c>
      <c r="H165" s="23">
        <v>2.47028862705755E-2</v>
      </c>
      <c r="I165" s="23">
        <v>0</v>
      </c>
      <c r="J165" s="23">
        <v>0</v>
      </c>
      <c r="K165" s="23">
        <v>0</v>
      </c>
      <c r="L165" s="27">
        <v>0</v>
      </c>
    </row>
    <row r="166" spans="2:12" x14ac:dyDescent="0.2">
      <c r="B166" s="25" t="s">
        <v>102</v>
      </c>
      <c r="C166" s="69">
        <v>0.61732726139324423</v>
      </c>
      <c r="D166" s="23">
        <v>0.19133636930337788</v>
      </c>
      <c r="E166" s="23">
        <v>9.5668184651688942E-2</v>
      </c>
      <c r="F166" s="23">
        <v>4.7834092325844471E-2</v>
      </c>
      <c r="G166" s="23">
        <v>2.8700455395506683E-2</v>
      </c>
      <c r="H166" s="23">
        <v>1.9133636930337788E-2</v>
      </c>
      <c r="I166" s="23">
        <v>0</v>
      </c>
      <c r="J166" s="23">
        <v>0</v>
      </c>
      <c r="K166" s="23">
        <v>0</v>
      </c>
      <c r="L166" s="27">
        <v>0</v>
      </c>
    </row>
    <row r="167" spans="2:12" x14ac:dyDescent="0.2">
      <c r="B167" s="25" t="s">
        <v>103</v>
      </c>
      <c r="C167" s="69">
        <v>0.62931592341909492</v>
      </c>
      <c r="D167" s="23">
        <v>0.18534203829045254</v>
      </c>
      <c r="E167" s="23">
        <v>9.2671019145226269E-2</v>
      </c>
      <c r="F167" s="23">
        <v>4.6335509572613134E-2</v>
      </c>
      <c r="G167" s="23">
        <v>2.7801305743567876E-2</v>
      </c>
      <c r="H167" s="23">
        <v>1.8534203829045255E-2</v>
      </c>
      <c r="I167" s="23">
        <v>0</v>
      </c>
      <c r="J167" s="23">
        <v>0</v>
      </c>
      <c r="K167" s="23">
        <v>0</v>
      </c>
      <c r="L167" s="27">
        <v>0</v>
      </c>
    </row>
    <row r="168" spans="2:12" x14ac:dyDescent="0.2">
      <c r="B168" s="25" t="s">
        <v>104</v>
      </c>
      <c r="C168" s="69">
        <v>0.71847272897634074</v>
      </c>
      <c r="D168" s="23">
        <v>0.14076363551182963</v>
      </c>
      <c r="E168" s="23">
        <v>7.0381817755914816E-2</v>
      </c>
      <c r="F168" s="23">
        <v>3.5190908877957408E-2</v>
      </c>
      <c r="G168" s="23">
        <v>2.1114545326774443E-2</v>
      </c>
      <c r="H168" s="23">
        <v>1.4076363551182964E-2</v>
      </c>
      <c r="I168" s="23">
        <v>0</v>
      </c>
      <c r="J168" s="23">
        <v>0</v>
      </c>
      <c r="K168" s="23">
        <v>0</v>
      </c>
      <c r="L168" s="27">
        <v>0</v>
      </c>
    </row>
    <row r="169" spans="2:12" x14ac:dyDescent="0.2">
      <c r="B169" s="25" t="s">
        <v>105</v>
      </c>
      <c r="C169" s="69">
        <v>0.63418978208254539</v>
      </c>
      <c r="D169" s="23">
        <v>0.18290510895872727</v>
      </c>
      <c r="E169" s="23">
        <v>9.1452554479363637E-2</v>
      </c>
      <c r="F169" s="23">
        <v>4.5726277239681819E-2</v>
      </c>
      <c r="G169" s="23">
        <v>2.7435766343809093E-2</v>
      </c>
      <c r="H169" s="23">
        <v>1.829051089587273E-2</v>
      </c>
      <c r="I169" s="23">
        <v>0</v>
      </c>
      <c r="J169" s="23">
        <v>0</v>
      </c>
      <c r="K169" s="23">
        <v>0</v>
      </c>
      <c r="L169" s="27">
        <v>0</v>
      </c>
    </row>
    <row r="170" spans="2:12" x14ac:dyDescent="0.2">
      <c r="B170" s="25" t="s">
        <v>106</v>
      </c>
      <c r="C170" s="69">
        <v>0.58366803569855619</v>
      </c>
      <c r="D170" s="23">
        <v>0.20816598215072191</v>
      </c>
      <c r="E170" s="23">
        <v>0.10408299107536095</v>
      </c>
      <c r="F170" s="23">
        <v>5.2041495537680477E-2</v>
      </c>
      <c r="G170" s="23">
        <v>3.1224897322608282E-2</v>
      </c>
      <c r="H170" s="23">
        <v>2.0816598215072188E-2</v>
      </c>
      <c r="I170" s="23">
        <v>0</v>
      </c>
      <c r="J170" s="23">
        <v>0</v>
      </c>
      <c r="K170" s="23">
        <v>0</v>
      </c>
      <c r="L170" s="27">
        <v>0</v>
      </c>
    </row>
    <row r="171" spans="2:12" x14ac:dyDescent="0.2">
      <c r="B171" s="25" t="s">
        <v>107</v>
      </c>
      <c r="C171" s="69">
        <v>0.78466268825614982</v>
      </c>
      <c r="D171" s="23">
        <v>0.1076686558719251</v>
      </c>
      <c r="E171" s="23">
        <v>5.3834327935962552E-2</v>
      </c>
      <c r="F171" s="23">
        <v>2.6917163967981276E-2</v>
      </c>
      <c r="G171" s="23">
        <v>1.6150298380788762E-2</v>
      </c>
      <c r="H171" s="23">
        <v>1.0766865587192509E-2</v>
      </c>
      <c r="I171" s="23">
        <v>0</v>
      </c>
      <c r="J171" s="23">
        <v>0</v>
      </c>
      <c r="K171" s="23">
        <v>0</v>
      </c>
      <c r="L171" s="27">
        <v>0</v>
      </c>
    </row>
    <row r="172" spans="2:12" x14ac:dyDescent="0.2">
      <c r="B172" s="25" t="s">
        <v>108</v>
      </c>
      <c r="C172" s="69">
        <v>0.56867026713299862</v>
      </c>
      <c r="D172" s="23">
        <v>0.21566486643350069</v>
      </c>
      <c r="E172" s="23">
        <v>0.10783243321675035</v>
      </c>
      <c r="F172" s="23">
        <v>5.3916216608375173E-2</v>
      </c>
      <c r="G172" s="23">
        <v>3.2349729965025102E-2</v>
      </c>
      <c r="H172" s="23">
        <v>2.1566486643350067E-2</v>
      </c>
      <c r="I172" s="23">
        <v>0</v>
      </c>
      <c r="J172" s="23">
        <v>0</v>
      </c>
      <c r="K172" s="23">
        <v>0</v>
      </c>
      <c r="L172" s="27">
        <v>0</v>
      </c>
    </row>
    <row r="173" spans="2:12" x14ac:dyDescent="0.2">
      <c r="B173" s="25" t="s">
        <v>109</v>
      </c>
      <c r="C173" s="69">
        <v>0.73925673933312952</v>
      </c>
      <c r="D173" s="23">
        <v>0.13037163033343524</v>
      </c>
      <c r="E173" s="23">
        <v>6.518581516671762E-2</v>
      </c>
      <c r="F173" s="23">
        <v>3.259290758335881E-2</v>
      </c>
      <c r="G173" s="23">
        <v>1.9555744550015283E-2</v>
      </c>
      <c r="H173" s="23">
        <v>1.3037163033343523E-2</v>
      </c>
      <c r="I173" s="23">
        <v>0</v>
      </c>
      <c r="J173" s="23">
        <v>0</v>
      </c>
      <c r="K173" s="23">
        <v>0</v>
      </c>
      <c r="L173" s="27">
        <v>0</v>
      </c>
    </row>
    <row r="174" spans="2:12" x14ac:dyDescent="0.2">
      <c r="B174" s="25" t="s">
        <v>110</v>
      </c>
      <c r="C174" s="69">
        <v>0.61871462542625477</v>
      </c>
      <c r="D174" s="23">
        <v>0.19064268728687261</v>
      </c>
      <c r="E174" s="23">
        <v>9.5321343643436307E-2</v>
      </c>
      <c r="F174" s="23">
        <v>4.7660671821718154E-2</v>
      </c>
      <c r="G174" s="23">
        <v>2.8596403093030891E-2</v>
      </c>
      <c r="H174" s="23">
        <v>1.9064268728687262E-2</v>
      </c>
      <c r="I174" s="23">
        <v>0</v>
      </c>
      <c r="J174" s="23">
        <v>0</v>
      </c>
      <c r="K174" s="23">
        <v>0</v>
      </c>
      <c r="L174" s="27">
        <v>0</v>
      </c>
    </row>
    <row r="175" spans="2:12" x14ac:dyDescent="0.2">
      <c r="B175" s="25" t="s">
        <v>111</v>
      </c>
      <c r="C175" s="69">
        <v>0.80399212985894586</v>
      </c>
      <c r="D175" s="23">
        <v>9.8003935070527071E-2</v>
      </c>
      <c r="E175" s="23">
        <v>4.9001967535263535E-2</v>
      </c>
      <c r="F175" s="23">
        <v>2.4500983767631768E-2</v>
      </c>
      <c r="G175" s="23">
        <v>1.470059026057906E-2</v>
      </c>
      <c r="H175" s="23">
        <v>9.8003935070527064E-3</v>
      </c>
      <c r="I175" s="23">
        <v>0</v>
      </c>
      <c r="J175" s="23">
        <v>0</v>
      </c>
      <c r="K175" s="23">
        <v>0</v>
      </c>
      <c r="L175" s="27">
        <v>0</v>
      </c>
    </row>
    <row r="176" spans="2:12" x14ac:dyDescent="0.2">
      <c r="B176" s="25" t="s">
        <v>112</v>
      </c>
      <c r="C176" s="69">
        <v>0.77915969746486047</v>
      </c>
      <c r="D176" s="23">
        <v>0.11042015126756977</v>
      </c>
      <c r="E176" s="23">
        <v>5.5210075633784883E-2</v>
      </c>
      <c r="F176" s="23">
        <v>2.7605037816892442E-2</v>
      </c>
      <c r="G176" s="23">
        <v>1.6563022690135463E-2</v>
      </c>
      <c r="H176" s="23">
        <v>1.1042015126756975E-2</v>
      </c>
      <c r="I176" s="23">
        <v>0</v>
      </c>
      <c r="J176" s="23">
        <v>0</v>
      </c>
      <c r="K176" s="23">
        <v>0</v>
      </c>
      <c r="L176" s="27">
        <v>0</v>
      </c>
    </row>
    <row r="177" spans="2:12" x14ac:dyDescent="0.2">
      <c r="B177" s="25" t="s">
        <v>113</v>
      </c>
      <c r="C177" s="69">
        <v>0.76961596867429694</v>
      </c>
      <c r="D177" s="23">
        <v>0.11519201566285153</v>
      </c>
      <c r="E177" s="23">
        <v>5.7596007831425766E-2</v>
      </c>
      <c r="F177" s="23">
        <v>2.8798003915712883E-2</v>
      </c>
      <c r="G177" s="23">
        <v>1.7278802349427729E-2</v>
      </c>
      <c r="H177" s="23">
        <v>1.1519201566285152E-2</v>
      </c>
      <c r="I177" s="23">
        <v>0</v>
      </c>
      <c r="J177" s="23">
        <v>0</v>
      </c>
      <c r="K177" s="23">
        <v>0</v>
      </c>
      <c r="L177" s="27">
        <v>0</v>
      </c>
    </row>
    <row r="178" spans="2:12" x14ac:dyDescent="0.2">
      <c r="B178" s="25" t="s">
        <v>114</v>
      </c>
      <c r="C178" s="69">
        <v>0.72793200124390722</v>
      </c>
      <c r="D178" s="23">
        <v>0.13603399937804639</v>
      </c>
      <c r="E178" s="23">
        <v>6.8016999689023194E-2</v>
      </c>
      <c r="F178" s="23">
        <v>3.4008499844511597E-2</v>
      </c>
      <c r="G178" s="23">
        <v>2.0405099906706959E-2</v>
      </c>
      <c r="H178" s="23">
        <v>1.3603399937804638E-2</v>
      </c>
      <c r="I178" s="23">
        <v>0</v>
      </c>
      <c r="J178" s="23">
        <v>0</v>
      </c>
      <c r="K178" s="23">
        <v>0</v>
      </c>
      <c r="L178" s="27">
        <v>0</v>
      </c>
    </row>
    <row r="179" spans="2:12" x14ac:dyDescent="0.2">
      <c r="B179" s="25" t="s">
        <v>115</v>
      </c>
      <c r="C179" s="69">
        <v>0.8169262339035992</v>
      </c>
      <c r="D179" s="23">
        <v>9.1536883048200401E-2</v>
      </c>
      <c r="E179" s="23">
        <v>4.5768441524100201E-2</v>
      </c>
      <c r="F179" s="23">
        <v>2.28842207620501E-2</v>
      </c>
      <c r="G179" s="23">
        <v>1.3730532457230058E-2</v>
      </c>
      <c r="H179" s="23">
        <v>9.1536883048200408E-3</v>
      </c>
      <c r="I179" s="23">
        <v>0</v>
      </c>
      <c r="J179" s="23">
        <v>0</v>
      </c>
      <c r="K179" s="23">
        <v>0</v>
      </c>
      <c r="L179" s="27">
        <v>0</v>
      </c>
    </row>
    <row r="180" spans="2:12" x14ac:dyDescent="0.2">
      <c r="B180" s="25" t="s">
        <v>116</v>
      </c>
      <c r="C180" s="69">
        <v>0.56955234633759577</v>
      </c>
      <c r="D180" s="23">
        <v>0.21522382683120211</v>
      </c>
      <c r="E180" s="23">
        <v>0.10761191341560106</v>
      </c>
      <c r="F180" s="23">
        <v>5.3805956707800529E-2</v>
      </c>
      <c r="G180" s="23">
        <v>3.2283574024680309E-2</v>
      </c>
      <c r="H180" s="23">
        <v>2.1522382683120213E-2</v>
      </c>
      <c r="I180" s="23">
        <v>0</v>
      </c>
      <c r="J180" s="23">
        <v>0</v>
      </c>
      <c r="K180" s="23">
        <v>0</v>
      </c>
      <c r="L180" s="27">
        <v>0</v>
      </c>
    </row>
    <row r="181" spans="2:12" x14ac:dyDescent="0.2">
      <c r="B181" s="25" t="s">
        <v>117</v>
      </c>
      <c r="C181" s="69">
        <v>0.60847231980309902</v>
      </c>
      <c r="D181" s="23">
        <v>0.19576384009845049</v>
      </c>
      <c r="E181" s="23">
        <v>9.7881920049225246E-2</v>
      </c>
      <c r="F181" s="23">
        <v>4.8940960024612623E-2</v>
      </c>
      <c r="G181" s="23">
        <v>2.9364576014767572E-2</v>
      </c>
      <c r="H181" s="23">
        <v>1.9576384009845047E-2</v>
      </c>
      <c r="I181" s="23">
        <v>0</v>
      </c>
      <c r="J181" s="23">
        <v>0</v>
      </c>
      <c r="K181" s="23">
        <v>0</v>
      </c>
      <c r="L181" s="27">
        <v>0</v>
      </c>
    </row>
    <row r="182" spans="2:12" x14ac:dyDescent="0.2">
      <c r="B182" s="25" t="s">
        <v>118</v>
      </c>
      <c r="C182" s="69">
        <v>0.7803209771749291</v>
      </c>
      <c r="D182" s="23">
        <v>0.10983951141253545</v>
      </c>
      <c r="E182" s="23">
        <v>5.4919755706267726E-2</v>
      </c>
      <c r="F182" s="23">
        <v>2.7459877853133863E-2</v>
      </c>
      <c r="G182" s="23">
        <v>1.6475926711880313E-2</v>
      </c>
      <c r="H182" s="23">
        <v>1.0983951141253546E-2</v>
      </c>
      <c r="I182" s="23">
        <v>0</v>
      </c>
      <c r="J182" s="23">
        <v>0</v>
      </c>
      <c r="K182" s="23">
        <v>0</v>
      </c>
      <c r="L182" s="27">
        <v>0</v>
      </c>
    </row>
    <row r="183" spans="2:12" x14ac:dyDescent="0.2">
      <c r="B183" s="25" t="s">
        <v>119</v>
      </c>
      <c r="C183" s="69">
        <v>0.61482883647810416</v>
      </c>
      <c r="D183" s="23">
        <v>0.19258558176094792</v>
      </c>
      <c r="E183" s="23">
        <v>9.6292790880473961E-2</v>
      </c>
      <c r="F183" s="23">
        <v>4.814639544023698E-2</v>
      </c>
      <c r="G183" s="23">
        <v>2.8887837264142183E-2</v>
      </c>
      <c r="H183" s="23">
        <v>1.925855817609479E-2</v>
      </c>
      <c r="I183" s="23">
        <v>0</v>
      </c>
      <c r="J183" s="23">
        <v>0</v>
      </c>
      <c r="K183" s="23">
        <v>0</v>
      </c>
      <c r="L183" s="27">
        <v>0</v>
      </c>
    </row>
    <row r="184" spans="2:12" x14ac:dyDescent="0.2">
      <c r="B184" s="25" t="s">
        <v>120</v>
      </c>
      <c r="C184" s="69">
        <v>0.64003414105703682</v>
      </c>
      <c r="D184" s="23">
        <v>0.17998292947148159</v>
      </c>
      <c r="E184" s="23">
        <v>8.9991464735740795E-2</v>
      </c>
      <c r="F184" s="23">
        <v>4.4995732367870397E-2</v>
      </c>
      <c r="G184" s="23">
        <v>2.6997439420722236E-2</v>
      </c>
      <c r="H184" s="23">
        <v>1.7998292947148158E-2</v>
      </c>
      <c r="I184" s="23">
        <v>0</v>
      </c>
      <c r="J184" s="23">
        <v>0</v>
      </c>
      <c r="K184" s="23">
        <v>0</v>
      </c>
      <c r="L184" s="27">
        <v>0</v>
      </c>
    </row>
    <row r="185" spans="2:12" x14ac:dyDescent="0.2">
      <c r="B185" s="25" t="s">
        <v>121</v>
      </c>
      <c r="C185" s="69">
        <v>0.78006048805205985</v>
      </c>
      <c r="D185" s="23">
        <v>0.10996975597397007</v>
      </c>
      <c r="E185" s="23">
        <v>5.4984877986985037E-2</v>
      </c>
      <c r="F185" s="23">
        <v>2.7492438993492518E-2</v>
      </c>
      <c r="G185" s="23">
        <v>1.6495463396095509E-2</v>
      </c>
      <c r="H185" s="23">
        <v>1.0996975597397006E-2</v>
      </c>
      <c r="I185" s="23">
        <v>0</v>
      </c>
      <c r="J185" s="23">
        <v>0</v>
      </c>
      <c r="K185" s="23">
        <v>0</v>
      </c>
      <c r="L185" s="27">
        <v>0</v>
      </c>
    </row>
    <row r="186" spans="2:12" x14ac:dyDescent="0.2">
      <c r="B186" s="25" t="s">
        <v>122</v>
      </c>
      <c r="C186" s="69">
        <v>0.70614306396191862</v>
      </c>
      <c r="D186" s="23">
        <v>0.14692846801904069</v>
      </c>
      <c r="E186" s="23">
        <v>7.3464234009520346E-2</v>
      </c>
      <c r="F186" s="23">
        <v>3.6732117004760173E-2</v>
      </c>
      <c r="G186" s="23">
        <v>2.2039270202856103E-2</v>
      </c>
      <c r="H186" s="23">
        <v>1.469284680190407E-2</v>
      </c>
      <c r="I186" s="23">
        <v>0</v>
      </c>
      <c r="J186" s="23">
        <v>0</v>
      </c>
      <c r="K186" s="23">
        <v>0</v>
      </c>
      <c r="L186" s="27">
        <v>0</v>
      </c>
    </row>
    <row r="187" spans="2:12" x14ac:dyDescent="0.2">
      <c r="B187" s="25" t="s">
        <v>123</v>
      </c>
      <c r="C187" s="69">
        <v>0.75118027097638751</v>
      </c>
      <c r="D187" s="23">
        <v>0.12440986451180625</v>
      </c>
      <c r="E187" s="23">
        <v>6.2204932255903123E-2</v>
      </c>
      <c r="F187" s="23">
        <v>3.1102466127951561E-2</v>
      </c>
      <c r="G187" s="23">
        <v>1.8661479676770936E-2</v>
      </c>
      <c r="H187" s="23">
        <v>1.2440986451180623E-2</v>
      </c>
      <c r="I187" s="23">
        <v>0</v>
      </c>
      <c r="J187" s="23">
        <v>0</v>
      </c>
      <c r="K187" s="23">
        <v>0</v>
      </c>
      <c r="L187" s="27">
        <v>0</v>
      </c>
    </row>
    <row r="188" spans="2:12" x14ac:dyDescent="0.2">
      <c r="B188" s="25" t="s">
        <v>124</v>
      </c>
      <c r="C188" s="69">
        <v>0.528636839792475</v>
      </c>
      <c r="D188" s="23">
        <v>0.2356815801037625</v>
      </c>
      <c r="E188" s="23">
        <v>0.11784079005188125</v>
      </c>
      <c r="F188" s="23">
        <v>5.8920395025940625E-2</v>
      </c>
      <c r="G188" s="23">
        <v>3.5352237015564371E-2</v>
      </c>
      <c r="H188" s="23">
        <v>2.3568158010376251E-2</v>
      </c>
      <c r="I188" s="23">
        <v>0</v>
      </c>
      <c r="J188" s="23">
        <v>0</v>
      </c>
      <c r="K188" s="23">
        <v>0</v>
      </c>
      <c r="L188" s="27">
        <v>0</v>
      </c>
    </row>
    <row r="189" spans="2:12" x14ac:dyDescent="0.2">
      <c r="B189" s="25" t="s">
        <v>125</v>
      </c>
      <c r="C189" s="69">
        <v>0.52410532228947881</v>
      </c>
      <c r="D189" s="23">
        <v>0.23794733885526059</v>
      </c>
      <c r="E189" s="23">
        <v>0.1189736694276303</v>
      </c>
      <c r="F189" s="23">
        <v>5.9486834713815148E-2</v>
      </c>
      <c r="G189" s="23">
        <v>3.5692100828289088E-2</v>
      </c>
      <c r="H189" s="23">
        <v>2.3794733885526057E-2</v>
      </c>
      <c r="I189" s="23">
        <v>0</v>
      </c>
      <c r="J189" s="23">
        <v>0</v>
      </c>
      <c r="K189" s="23">
        <v>0</v>
      </c>
      <c r="L189" s="27">
        <v>0</v>
      </c>
    </row>
    <row r="190" spans="2:12" x14ac:dyDescent="0.2">
      <c r="B190" s="25" t="s">
        <v>126</v>
      </c>
      <c r="C190" s="69">
        <v>0.56995860870341197</v>
      </c>
      <c r="D190" s="23">
        <v>0.21502069564829404</v>
      </c>
      <c r="E190" s="23">
        <v>0.10751034782414702</v>
      </c>
      <c r="F190" s="23">
        <v>5.375517391207351E-2</v>
      </c>
      <c r="G190" s="23">
        <v>3.2253104347244099E-2</v>
      </c>
      <c r="H190" s="23">
        <v>2.1502069564829401E-2</v>
      </c>
      <c r="I190" s="23">
        <v>0</v>
      </c>
      <c r="J190" s="23">
        <v>0</v>
      </c>
      <c r="K190" s="23">
        <v>0</v>
      </c>
      <c r="L190" s="27">
        <v>0</v>
      </c>
    </row>
    <row r="191" spans="2:12" x14ac:dyDescent="0.2">
      <c r="B191" s="25" t="s">
        <v>127</v>
      </c>
      <c r="C191" s="69">
        <v>0.65692220370326093</v>
      </c>
      <c r="D191" s="23">
        <v>0.17153889814836953</v>
      </c>
      <c r="E191" s="23">
        <v>8.5769449074184767E-2</v>
      </c>
      <c r="F191" s="23">
        <v>4.2884724537092384E-2</v>
      </c>
      <c r="G191" s="23">
        <v>2.5730834722255427E-2</v>
      </c>
      <c r="H191" s="23">
        <v>1.7153889814836953E-2</v>
      </c>
      <c r="I191" s="23">
        <v>0</v>
      </c>
      <c r="J191" s="23">
        <v>0</v>
      </c>
      <c r="K191" s="23">
        <v>0</v>
      </c>
      <c r="L191" s="27">
        <v>0</v>
      </c>
    </row>
    <row r="192" spans="2:12" x14ac:dyDescent="0.2">
      <c r="B192" s="25" t="s">
        <v>128</v>
      </c>
      <c r="C192" s="69">
        <v>0.70465000450220094</v>
      </c>
      <c r="D192" s="23">
        <v>0.14767499774889953</v>
      </c>
      <c r="E192" s="23">
        <v>7.3837498874449764E-2</v>
      </c>
      <c r="F192" s="23">
        <v>3.6918749437224882E-2</v>
      </c>
      <c r="G192" s="23">
        <v>2.2151249662334924E-2</v>
      </c>
      <c r="H192" s="23">
        <v>1.4767499774889954E-2</v>
      </c>
      <c r="I192" s="23">
        <v>0</v>
      </c>
      <c r="J192" s="23">
        <v>0</v>
      </c>
      <c r="K192" s="23">
        <v>0</v>
      </c>
      <c r="L192" s="27">
        <v>0</v>
      </c>
    </row>
    <row r="193" spans="2:12" x14ac:dyDescent="0.2">
      <c r="B193" s="25" t="s">
        <v>129</v>
      </c>
      <c r="C193" s="69">
        <v>0.6367017739320987</v>
      </c>
      <c r="D193" s="23">
        <v>0.18164911303395065</v>
      </c>
      <c r="E193" s="23">
        <v>9.0824556516975324E-2</v>
      </c>
      <c r="F193" s="23">
        <v>4.5412278258487662E-2</v>
      </c>
      <c r="G193" s="23">
        <v>2.7247366955092597E-2</v>
      </c>
      <c r="H193" s="23">
        <v>1.8164911303395065E-2</v>
      </c>
      <c r="I193" s="23">
        <v>0</v>
      </c>
      <c r="J193" s="23">
        <v>0</v>
      </c>
      <c r="K193" s="23">
        <v>0</v>
      </c>
      <c r="L193" s="27">
        <v>0</v>
      </c>
    </row>
    <row r="194" spans="2:12" x14ac:dyDescent="0.2">
      <c r="B194" s="25" t="s">
        <v>130</v>
      </c>
      <c r="C194" s="69">
        <v>0.5017686415315018</v>
      </c>
      <c r="D194" s="23">
        <v>0.2491156792342491</v>
      </c>
      <c r="E194" s="23">
        <v>0.12455783961712455</v>
      </c>
      <c r="F194" s="23">
        <v>6.2278919808562275E-2</v>
      </c>
      <c r="G194" s="23">
        <v>3.7367351885137359E-2</v>
      </c>
      <c r="H194" s="23">
        <v>2.4911567923424908E-2</v>
      </c>
      <c r="I194" s="23">
        <v>0</v>
      </c>
      <c r="J194" s="23">
        <v>0</v>
      </c>
      <c r="K194" s="23">
        <v>0</v>
      </c>
      <c r="L194" s="27">
        <v>0</v>
      </c>
    </row>
    <row r="195" spans="2:12" x14ac:dyDescent="0.2">
      <c r="B195" s="25" t="s">
        <v>131</v>
      </c>
      <c r="C195" s="69">
        <v>0.83083664127653301</v>
      </c>
      <c r="D195" s="23">
        <v>8.4581679361733497E-2</v>
      </c>
      <c r="E195" s="23">
        <v>4.2290839680866749E-2</v>
      </c>
      <c r="F195" s="23">
        <v>2.1145419840433374E-2</v>
      </c>
      <c r="G195" s="23">
        <v>1.2687251904260025E-2</v>
      </c>
      <c r="H195" s="23">
        <v>8.4581679361733497E-3</v>
      </c>
      <c r="I195" s="23">
        <v>0</v>
      </c>
      <c r="J195" s="23">
        <v>0</v>
      </c>
      <c r="K195" s="23">
        <v>0</v>
      </c>
      <c r="L195" s="27">
        <v>0</v>
      </c>
    </row>
    <row r="196" spans="2:12" x14ac:dyDescent="0.2">
      <c r="B196" s="25" t="s">
        <v>132</v>
      </c>
      <c r="C196" s="69">
        <v>0.76719502207254608</v>
      </c>
      <c r="D196" s="23">
        <v>0.11640248896372697</v>
      </c>
      <c r="E196" s="23">
        <v>5.8201244481863486E-2</v>
      </c>
      <c r="F196" s="23">
        <v>2.9100622240931743E-2</v>
      </c>
      <c r="G196" s="23">
        <v>1.7460373344559042E-2</v>
      </c>
      <c r="H196" s="23">
        <v>1.1640248896372694E-2</v>
      </c>
      <c r="I196" s="23">
        <v>0</v>
      </c>
      <c r="J196" s="23">
        <v>0</v>
      </c>
      <c r="K196" s="23">
        <v>0</v>
      </c>
      <c r="L196" s="27">
        <v>0</v>
      </c>
    </row>
    <row r="197" spans="2:12" x14ac:dyDescent="0.2">
      <c r="B197" s="25" t="s">
        <v>133</v>
      </c>
      <c r="C197" s="69">
        <v>0.50578116457291755</v>
      </c>
      <c r="D197" s="23">
        <v>0.24710941771354122</v>
      </c>
      <c r="E197" s="23">
        <v>0.12355470885677061</v>
      </c>
      <c r="F197" s="23">
        <v>6.1777354428385306E-2</v>
      </c>
      <c r="G197" s="23">
        <v>3.7066412657031179E-2</v>
      </c>
      <c r="H197" s="23">
        <v>2.4710941771354123E-2</v>
      </c>
      <c r="I197" s="23">
        <v>0</v>
      </c>
      <c r="J197" s="23">
        <v>0</v>
      </c>
      <c r="K197" s="23">
        <v>0</v>
      </c>
      <c r="L197" s="27">
        <v>0</v>
      </c>
    </row>
    <row r="198" spans="2:12" x14ac:dyDescent="0.2">
      <c r="B198" s="25" t="s">
        <v>134</v>
      </c>
      <c r="C198" s="69">
        <v>0.65153297972040936</v>
      </c>
      <c r="D198" s="23">
        <v>0.17423351013979532</v>
      </c>
      <c r="E198" s="23">
        <v>8.7116755069897661E-2</v>
      </c>
      <c r="F198" s="23">
        <v>4.3558377534948831E-2</v>
      </c>
      <c r="G198" s="23">
        <v>2.6135026520969294E-2</v>
      </c>
      <c r="H198" s="23">
        <v>1.7423351013979529E-2</v>
      </c>
      <c r="I198" s="23">
        <v>0</v>
      </c>
      <c r="J198" s="23">
        <v>0</v>
      </c>
      <c r="K198" s="23">
        <v>0</v>
      </c>
      <c r="L198" s="27">
        <v>0</v>
      </c>
    </row>
    <row r="199" spans="2:12" x14ac:dyDescent="0.2">
      <c r="B199" s="25" t="s">
        <v>135</v>
      </c>
      <c r="C199" s="69">
        <v>0.5069035283625517</v>
      </c>
      <c r="D199" s="23">
        <v>0.24654823581872418</v>
      </c>
      <c r="E199" s="23">
        <v>0.12327411790936209</v>
      </c>
      <c r="F199" s="23">
        <v>6.1637058954681044E-2</v>
      </c>
      <c r="G199" s="23">
        <v>3.698223537280862E-2</v>
      </c>
      <c r="H199" s="23">
        <v>2.4654823581872411E-2</v>
      </c>
      <c r="I199" s="23">
        <v>0</v>
      </c>
      <c r="J199" s="23">
        <v>0</v>
      </c>
      <c r="K199" s="23">
        <v>0</v>
      </c>
      <c r="L199" s="27">
        <v>0</v>
      </c>
    </row>
    <row r="200" spans="2:12" x14ac:dyDescent="0.2">
      <c r="B200" s="25" t="s">
        <v>136</v>
      </c>
      <c r="C200" s="69">
        <v>0.59988195009140755</v>
      </c>
      <c r="D200" s="23">
        <v>0.20005902495429623</v>
      </c>
      <c r="E200" s="23">
        <v>0.10002951247714811</v>
      </c>
      <c r="F200" s="23">
        <v>5.0014756238574057E-2</v>
      </c>
      <c r="G200" s="23">
        <v>3.000885374314443E-2</v>
      </c>
      <c r="H200" s="23">
        <v>2.000590249542962E-2</v>
      </c>
      <c r="I200" s="23">
        <v>0</v>
      </c>
      <c r="J200" s="23">
        <v>0</v>
      </c>
      <c r="K200" s="23">
        <v>0</v>
      </c>
      <c r="L200" s="27">
        <v>0</v>
      </c>
    </row>
    <row r="201" spans="2:12" x14ac:dyDescent="0.2">
      <c r="B201" s="25" t="s">
        <v>137</v>
      </c>
      <c r="C201" s="69">
        <v>0.74690451329291419</v>
      </c>
      <c r="D201" s="23">
        <v>0.12654774335354291</v>
      </c>
      <c r="E201" s="23">
        <v>6.3273871676771454E-2</v>
      </c>
      <c r="F201" s="23">
        <v>3.1636935838385727E-2</v>
      </c>
      <c r="G201" s="23">
        <v>1.8982161503031433E-2</v>
      </c>
      <c r="H201" s="23">
        <v>1.265477433535429E-2</v>
      </c>
      <c r="I201" s="23">
        <v>0</v>
      </c>
      <c r="J201" s="23">
        <v>0</v>
      </c>
      <c r="K201" s="23">
        <v>0</v>
      </c>
      <c r="L201" s="27">
        <v>0</v>
      </c>
    </row>
    <row r="202" spans="2:12" x14ac:dyDescent="0.2">
      <c r="B202" s="25" t="s">
        <v>138</v>
      </c>
      <c r="C202" s="69">
        <v>0.60635292326180212</v>
      </c>
      <c r="D202" s="23">
        <v>0.19682353836909894</v>
      </c>
      <c r="E202" s="23">
        <v>9.8411769184549469E-2</v>
      </c>
      <c r="F202" s="23">
        <v>4.9205884592274735E-2</v>
      </c>
      <c r="G202" s="23">
        <v>2.9523530755364836E-2</v>
      </c>
      <c r="H202" s="23">
        <v>1.9682353836909895E-2</v>
      </c>
      <c r="I202" s="23">
        <v>0</v>
      </c>
      <c r="J202" s="23">
        <v>0</v>
      </c>
      <c r="K202" s="23">
        <v>0</v>
      </c>
      <c r="L202" s="27">
        <v>0</v>
      </c>
    </row>
    <row r="203" spans="2:12" x14ac:dyDescent="0.2">
      <c r="B203" s="25" t="s">
        <v>139</v>
      </c>
      <c r="C203" s="69">
        <v>0.509017628850987</v>
      </c>
      <c r="D203" s="23">
        <v>0.2454911855745065</v>
      </c>
      <c r="E203" s="23">
        <v>0.12274559278725325</v>
      </c>
      <c r="F203" s="23">
        <v>6.1372796393626625E-2</v>
      </c>
      <c r="G203" s="23">
        <v>3.6823677836175968E-2</v>
      </c>
      <c r="H203" s="23">
        <v>2.454911855745065E-2</v>
      </c>
      <c r="I203" s="23">
        <v>0</v>
      </c>
      <c r="J203" s="23">
        <v>0</v>
      </c>
      <c r="K203" s="23">
        <v>0</v>
      </c>
      <c r="L203" s="27">
        <v>0</v>
      </c>
    </row>
    <row r="204" spans="2:12" x14ac:dyDescent="0.2">
      <c r="B204" s="25" t="s">
        <v>140</v>
      </c>
      <c r="C204" s="69">
        <v>0.63612470507335561</v>
      </c>
      <c r="D204" s="23">
        <v>0.18193764746332219</v>
      </c>
      <c r="E204" s="23">
        <v>9.0968823731661097E-2</v>
      </c>
      <c r="F204" s="23">
        <v>4.5484411865830549E-2</v>
      </c>
      <c r="G204" s="23">
        <v>2.7290647119498326E-2</v>
      </c>
      <c r="H204" s="23">
        <v>1.8193764746332219E-2</v>
      </c>
      <c r="I204" s="23">
        <v>0</v>
      </c>
      <c r="J204" s="23">
        <v>0</v>
      </c>
      <c r="K204" s="23">
        <v>0</v>
      </c>
      <c r="L204" s="27">
        <v>0</v>
      </c>
    </row>
    <row r="205" spans="2:12" x14ac:dyDescent="0.2">
      <c r="B205" s="25" t="s">
        <v>141</v>
      </c>
      <c r="C205" s="69">
        <v>0.76800713508170304</v>
      </c>
      <c r="D205" s="23">
        <v>0.11599643245914848</v>
      </c>
      <c r="E205" s="23">
        <v>5.799821622957424E-2</v>
      </c>
      <c r="F205" s="23">
        <v>2.899910811478712E-2</v>
      </c>
      <c r="G205" s="23">
        <v>1.7399464868872269E-2</v>
      </c>
      <c r="H205" s="23">
        <v>1.1599643245914847E-2</v>
      </c>
      <c r="I205" s="23">
        <v>0</v>
      </c>
      <c r="J205" s="23">
        <v>0</v>
      </c>
      <c r="K205" s="23">
        <v>0</v>
      </c>
      <c r="L205" s="27">
        <v>0</v>
      </c>
    </row>
    <row r="206" spans="2:12" ht="16" thickBot="1" x14ac:dyDescent="0.25">
      <c r="B206" s="26" t="s">
        <v>142</v>
      </c>
      <c r="C206" s="70">
        <v>0.82759123942858581</v>
      </c>
      <c r="D206" s="28">
        <v>8.6204380285707094E-2</v>
      </c>
      <c r="E206" s="28">
        <v>4.3102190142853547E-2</v>
      </c>
      <c r="F206" s="28">
        <v>2.1551095071426773E-2</v>
      </c>
      <c r="G206" s="28">
        <v>1.2930657042856062E-2</v>
      </c>
      <c r="H206" s="28">
        <v>8.6204380285707094E-3</v>
      </c>
      <c r="I206" s="28">
        <v>0</v>
      </c>
      <c r="J206" s="28">
        <v>0</v>
      </c>
      <c r="K206" s="28">
        <v>0</v>
      </c>
      <c r="L206" s="29">
        <v>0</v>
      </c>
    </row>
    <row r="207" spans="2:12" x14ac:dyDescent="0.2">
      <c r="I207" s="1"/>
      <c r="J207" s="1"/>
      <c r="K207" s="1"/>
      <c r="L207" s="1"/>
    </row>
    <row r="208" spans="2:12" x14ac:dyDescent="0.2">
      <c r="I208" s="1"/>
      <c r="J208" s="1"/>
      <c r="K208" s="1"/>
      <c r="L208" s="1"/>
    </row>
    <row r="209" spans="9:12" x14ac:dyDescent="0.2">
      <c r="I209" s="1"/>
      <c r="J209" s="1"/>
      <c r="K209" s="1"/>
      <c r="L209" s="1"/>
    </row>
    <row r="210" spans="9:12" x14ac:dyDescent="0.2">
      <c r="I210" s="1"/>
      <c r="J210" s="1"/>
      <c r="K210" s="1"/>
      <c r="L210" s="1"/>
    </row>
    <row r="211" spans="9:12" x14ac:dyDescent="0.2">
      <c r="I211" s="1"/>
      <c r="J211" s="1"/>
      <c r="K211" s="1"/>
      <c r="L211" s="1"/>
    </row>
    <row r="212" spans="9:12" x14ac:dyDescent="0.2">
      <c r="I212" s="1"/>
      <c r="J212" s="1"/>
      <c r="K212" s="1"/>
      <c r="L212" s="1"/>
    </row>
    <row r="213" spans="9:12" x14ac:dyDescent="0.2">
      <c r="I213" s="1"/>
      <c r="J213" s="1"/>
      <c r="K213" s="1"/>
      <c r="L213" s="1"/>
    </row>
    <row r="214" spans="9:12" x14ac:dyDescent="0.2">
      <c r="I214" s="1"/>
      <c r="J214" s="1"/>
      <c r="K214" s="1"/>
      <c r="L214" s="1"/>
    </row>
    <row r="215" spans="9:12" x14ac:dyDescent="0.2">
      <c r="I215" s="1"/>
      <c r="J215" s="1"/>
      <c r="K215" s="1"/>
      <c r="L215" s="1"/>
    </row>
    <row r="216" spans="9:12" x14ac:dyDescent="0.2">
      <c r="I216" s="1"/>
      <c r="J216" s="1"/>
      <c r="K216" s="1"/>
      <c r="L216" s="1"/>
    </row>
    <row r="217" spans="9:12" x14ac:dyDescent="0.2">
      <c r="I217" s="1"/>
      <c r="J217" s="1"/>
      <c r="K217" s="1"/>
      <c r="L217" s="1"/>
    </row>
    <row r="218" spans="9:12" x14ac:dyDescent="0.2">
      <c r="I218" s="1"/>
      <c r="J218" s="1"/>
      <c r="K218" s="1"/>
      <c r="L218" s="1"/>
    </row>
    <row r="219" spans="9:12" x14ac:dyDescent="0.2">
      <c r="I219" s="1"/>
      <c r="J219" s="1"/>
      <c r="K219" s="1"/>
      <c r="L219" s="1"/>
    </row>
    <row r="220" spans="9:12" x14ac:dyDescent="0.2">
      <c r="I220" s="1"/>
      <c r="J220" s="1"/>
      <c r="K220" s="1"/>
      <c r="L220" s="1"/>
    </row>
    <row r="221" spans="9:12" x14ac:dyDescent="0.2">
      <c r="I221" s="1"/>
      <c r="J221" s="1"/>
      <c r="K221" s="1"/>
      <c r="L221" s="1"/>
    </row>
    <row r="222" spans="9:12" x14ac:dyDescent="0.2">
      <c r="I222" s="1"/>
      <c r="J222" s="1"/>
      <c r="K222" s="1"/>
      <c r="L222" s="1"/>
    </row>
  </sheetData>
  <pageMargins left="0.7" right="0.7" top="0.75" bottom="0.75" header="0.3" footer="0.3"/>
  <pageSetup paperSize="9" orientation="portrait" r:id="rId1"/>
  <headerFooter>
    <oddFooter>&amp;R&amp;1#&amp;"Calibri"&amp;10&amp;K0078D7Classification :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6"/>
  <dimension ref="B1:Q47"/>
  <sheetViews>
    <sheetView showGridLines="0" topLeftCell="A11" workbookViewId="0">
      <selection activeCell="C24" sqref="C24"/>
    </sheetView>
  </sheetViews>
  <sheetFormatPr baseColWidth="10" defaultRowHeight="15" x14ac:dyDescent="0.2"/>
  <cols>
    <col min="1" max="1" width="2.5" customWidth="1"/>
    <col min="2" max="2" width="18.83203125" bestFit="1" customWidth="1"/>
    <col min="3" max="16" width="13.6640625" customWidth="1"/>
  </cols>
  <sheetData>
    <row r="1" spans="2:14" x14ac:dyDescent="0.2">
      <c r="I1" s="51"/>
      <c r="J1" s="51"/>
      <c r="K1" s="51"/>
      <c r="L1" s="51"/>
      <c r="M1" s="51"/>
      <c r="N1" s="51"/>
    </row>
    <row r="2" spans="2:14" ht="16" thickBot="1" x14ac:dyDescent="0.25">
      <c r="B2" s="82" t="s">
        <v>387</v>
      </c>
      <c r="I2" s="51"/>
      <c r="J2" s="51"/>
      <c r="K2" s="51"/>
      <c r="L2" s="51"/>
      <c r="M2" s="51"/>
      <c r="N2" s="51"/>
    </row>
    <row r="3" spans="2:14" ht="16" thickBot="1" x14ac:dyDescent="0.25">
      <c r="B3" s="72" t="s">
        <v>379</v>
      </c>
      <c r="C3" s="88" t="s">
        <v>400</v>
      </c>
      <c r="D3" s="90" t="s">
        <v>401</v>
      </c>
      <c r="E3" s="89" t="s">
        <v>402</v>
      </c>
      <c r="F3" s="90" t="s">
        <v>403</v>
      </c>
      <c r="G3" s="91" t="s">
        <v>404</v>
      </c>
    </row>
    <row r="4" spans="2:14" ht="16" thickBot="1" x14ac:dyDescent="0.25">
      <c r="B4" s="98" t="s">
        <v>155</v>
      </c>
      <c r="C4" s="99" t="e">
        <f ca="1">INT(_xll.MM_RANDOM()*100)+1</f>
        <v>#NAME?</v>
      </c>
      <c r="D4" s="100" t="e">
        <f ca="1">INT(_xll.MM_RANDOM()*100)+1</f>
        <v>#NAME?</v>
      </c>
      <c r="E4" s="100" t="e">
        <f ca="1">INT(_xll.MM_RANDOM()*100)+1</f>
        <v>#NAME?</v>
      </c>
      <c r="F4" s="100" t="e">
        <f ca="1">INT(_xll.MM_RANDOM()*100)+1</f>
        <v>#NAME?</v>
      </c>
      <c r="G4" s="101" t="e">
        <f ca="1">INT(_xll.MM_RANDOM()*100)+1</f>
        <v>#NAME?</v>
      </c>
    </row>
    <row r="5" spans="2:14" x14ac:dyDescent="0.2">
      <c r="B5" s="107"/>
    </row>
    <row r="6" spans="2:14" ht="16" thickBot="1" x14ac:dyDescent="0.25">
      <c r="B6" s="82" t="s">
        <v>386</v>
      </c>
    </row>
    <row r="7" spans="2:14" ht="16" thickBot="1" x14ac:dyDescent="0.25">
      <c r="B7" s="72" t="s">
        <v>379</v>
      </c>
      <c r="C7" s="78" t="s">
        <v>420</v>
      </c>
      <c r="D7" s="79" t="s">
        <v>421</v>
      </c>
      <c r="E7" s="79" t="s">
        <v>422</v>
      </c>
      <c r="F7" s="79" t="s">
        <v>423</v>
      </c>
      <c r="G7" s="79" t="s">
        <v>424</v>
      </c>
      <c r="H7" s="79" t="s">
        <v>425</v>
      </c>
      <c r="I7" s="79" t="s">
        <v>426</v>
      </c>
      <c r="J7" s="79" t="s">
        <v>427</v>
      </c>
      <c r="K7" s="79" t="s">
        <v>428</v>
      </c>
      <c r="L7" s="80" t="s">
        <v>429</v>
      </c>
    </row>
    <row r="8" spans="2:14" x14ac:dyDescent="0.2">
      <c r="B8" s="24" t="s">
        <v>400</v>
      </c>
      <c r="C8" s="102" t="e">
        <f ca="1">OFFSET('Development Patterns'!C$4,OFFSET($C$4,0,ROW(C8)-8)-1,0)</f>
        <v>#NAME?</v>
      </c>
      <c r="D8" s="76" t="e">
        <f ca="1">OFFSET('Development Patterns'!D$4,OFFSET($C$4,0,ROW(D8)-8)-1,0)</f>
        <v>#NAME?</v>
      </c>
      <c r="E8" s="76" t="e">
        <f ca="1">OFFSET('Development Patterns'!E$4,OFFSET($C$4,0,ROW(E8)-8)-1,0)</f>
        <v>#NAME?</v>
      </c>
      <c r="F8" s="76" t="e">
        <f ca="1">OFFSET('Development Patterns'!F$4,OFFSET($C$4,0,ROW(F8)-8)-1,0)</f>
        <v>#NAME?</v>
      </c>
      <c r="G8" s="76" t="e">
        <f ca="1">OFFSET('Development Patterns'!G$4,OFFSET($C$4,0,ROW(G8)-8)-1,0)</f>
        <v>#NAME?</v>
      </c>
      <c r="H8" s="76" t="e">
        <f ca="1">OFFSET('Development Patterns'!H$4,OFFSET($C$4,0,ROW(H8)-8)-1,0)</f>
        <v>#NAME?</v>
      </c>
      <c r="I8" s="76" t="e">
        <f ca="1">OFFSET('Development Patterns'!I$4,OFFSET($C$4,0,ROW(I8)-8)-1,0)</f>
        <v>#NAME?</v>
      </c>
      <c r="J8" s="76" t="e">
        <f ca="1">OFFSET('Development Patterns'!J$4,OFFSET($C$4,0,ROW(J8)-8)-1,0)</f>
        <v>#NAME?</v>
      </c>
      <c r="K8" s="76" t="e">
        <f ca="1">OFFSET('Development Patterns'!K$4,OFFSET($C$4,0,ROW(K8)-8)-1,0)</f>
        <v>#NAME?</v>
      </c>
      <c r="L8" s="77" t="e">
        <f ca="1">OFFSET('Development Patterns'!L$4,OFFSET($C$4,0,ROW(L8)-8)-1,0)</f>
        <v>#NAME?</v>
      </c>
    </row>
    <row r="9" spans="2:14" x14ac:dyDescent="0.2">
      <c r="B9" s="25" t="s">
        <v>401</v>
      </c>
      <c r="C9" s="103" t="e">
        <f ca="1">OFFSET('Development Patterns'!C$4,OFFSET($C$4,0,ROW(C9)-8)-1,0)</f>
        <v>#NAME?</v>
      </c>
      <c r="D9" s="33" t="e">
        <f ca="1">OFFSET('Development Patterns'!D$4,OFFSET($C$4,0,ROW(D9)-8)-1,0)</f>
        <v>#NAME?</v>
      </c>
      <c r="E9" s="33" t="e">
        <f ca="1">OFFSET('Development Patterns'!E$4,OFFSET($C$4,0,ROW(E9)-8)-1,0)</f>
        <v>#NAME?</v>
      </c>
      <c r="F9" s="33" t="e">
        <f ca="1">OFFSET('Development Patterns'!F$4,OFFSET($C$4,0,ROW(F9)-8)-1,0)</f>
        <v>#NAME?</v>
      </c>
      <c r="G9" s="33" t="e">
        <f ca="1">OFFSET('Development Patterns'!G$4,OFFSET($C$4,0,ROW(G9)-8)-1,0)</f>
        <v>#NAME?</v>
      </c>
      <c r="H9" s="33" t="e">
        <f ca="1">OFFSET('Development Patterns'!H$4,OFFSET($C$4,0,ROW(H9)-8)-1,0)</f>
        <v>#NAME?</v>
      </c>
      <c r="I9" s="33" t="e">
        <f ca="1">OFFSET('Development Patterns'!I$4,OFFSET($C$4,0,ROW(I9)-8)-1,0)</f>
        <v>#NAME?</v>
      </c>
      <c r="J9" s="33" t="e">
        <f ca="1">OFFSET('Development Patterns'!J$4,OFFSET($C$4,0,ROW(J9)-8)-1,0)</f>
        <v>#NAME?</v>
      </c>
      <c r="K9" s="33" t="e">
        <f ca="1">OFFSET('Development Patterns'!K$4,OFFSET($C$4,0,ROW(K9)-8)-1,0)</f>
        <v>#NAME?</v>
      </c>
      <c r="L9" s="34" t="e">
        <f ca="1">OFFSET('Development Patterns'!L$4,OFFSET($C$4,0,ROW(L9)-8)-1,0)</f>
        <v>#NAME?</v>
      </c>
    </row>
    <row r="10" spans="2:14" x14ac:dyDescent="0.2">
      <c r="B10" s="25" t="s">
        <v>402</v>
      </c>
      <c r="C10" s="103" t="e">
        <f ca="1">OFFSET('Development Patterns'!C$4,OFFSET($C$4,0,ROW(C10)-8)-1,0)</f>
        <v>#NAME?</v>
      </c>
      <c r="D10" s="33" t="e">
        <f ca="1">OFFSET('Development Patterns'!D$4,OFFSET($C$4,0,ROW(D10)-8)-1,0)</f>
        <v>#NAME?</v>
      </c>
      <c r="E10" s="33" t="e">
        <f ca="1">OFFSET('Development Patterns'!E$4,OFFSET($C$4,0,ROW(E10)-8)-1,0)</f>
        <v>#NAME?</v>
      </c>
      <c r="F10" s="33" t="e">
        <f ca="1">OFFSET('Development Patterns'!F$4,OFFSET($C$4,0,ROW(F10)-8)-1,0)</f>
        <v>#NAME?</v>
      </c>
      <c r="G10" s="33" t="e">
        <f ca="1">OFFSET('Development Patterns'!G$4,OFFSET($C$4,0,ROW(G10)-8)-1,0)</f>
        <v>#NAME?</v>
      </c>
      <c r="H10" s="33" t="e">
        <f ca="1">OFFSET('Development Patterns'!H$4,OFFSET($C$4,0,ROW(H10)-8)-1,0)</f>
        <v>#NAME?</v>
      </c>
      <c r="I10" s="33" t="e">
        <f ca="1">OFFSET('Development Patterns'!I$4,OFFSET($C$4,0,ROW(I10)-8)-1,0)</f>
        <v>#NAME?</v>
      </c>
      <c r="J10" s="33" t="e">
        <f ca="1">OFFSET('Development Patterns'!J$4,OFFSET($C$4,0,ROW(J10)-8)-1,0)</f>
        <v>#NAME?</v>
      </c>
      <c r="K10" s="33" t="e">
        <f ca="1">OFFSET('Development Patterns'!K$4,OFFSET($C$4,0,ROW(K10)-8)-1,0)</f>
        <v>#NAME?</v>
      </c>
      <c r="L10" s="34" t="e">
        <f ca="1">OFFSET('Development Patterns'!L$4,OFFSET($C$4,0,ROW(L10)-8)-1,0)</f>
        <v>#NAME?</v>
      </c>
    </row>
    <row r="11" spans="2:14" x14ac:dyDescent="0.2">
      <c r="B11" s="25" t="s">
        <v>403</v>
      </c>
      <c r="C11" s="103" t="e">
        <f ca="1">OFFSET('Development Patterns'!C$4,OFFSET($C$4,0,ROW(C11)-8)-1,0)</f>
        <v>#NAME?</v>
      </c>
      <c r="D11" s="33" t="e">
        <f ca="1">OFFSET('Development Patterns'!D$4,OFFSET($C$4,0,ROW(D11)-8)-1,0)</f>
        <v>#NAME?</v>
      </c>
      <c r="E11" s="33" t="e">
        <f ca="1">OFFSET('Development Patterns'!E$4,OFFSET($C$4,0,ROW(E11)-8)-1,0)</f>
        <v>#NAME?</v>
      </c>
      <c r="F11" s="33" t="e">
        <f ca="1">OFFSET('Development Patterns'!F$4,OFFSET($C$4,0,ROW(F11)-8)-1,0)</f>
        <v>#NAME?</v>
      </c>
      <c r="G11" s="33" t="e">
        <f ca="1">OFFSET('Development Patterns'!G$4,OFFSET($C$4,0,ROW(G11)-8)-1,0)</f>
        <v>#NAME?</v>
      </c>
      <c r="H11" s="33" t="e">
        <f ca="1">OFFSET('Development Patterns'!H$4,OFFSET($C$4,0,ROW(H11)-8)-1,0)</f>
        <v>#NAME?</v>
      </c>
      <c r="I11" s="33" t="e">
        <f ca="1">OFFSET('Development Patterns'!I$4,OFFSET($C$4,0,ROW(I11)-8)-1,0)</f>
        <v>#NAME?</v>
      </c>
      <c r="J11" s="33" t="e">
        <f ca="1">OFFSET('Development Patterns'!J$4,OFFSET($C$4,0,ROW(J11)-8)-1,0)</f>
        <v>#NAME?</v>
      </c>
      <c r="K11" s="33" t="e">
        <f ca="1">OFFSET('Development Patterns'!K$4,OFFSET($C$4,0,ROW(K11)-8)-1,0)</f>
        <v>#NAME?</v>
      </c>
      <c r="L11" s="34" t="e">
        <f ca="1">OFFSET('Development Patterns'!L$4,OFFSET($C$4,0,ROW(L11)-8)-1,0)</f>
        <v>#NAME?</v>
      </c>
    </row>
    <row r="12" spans="2:14" ht="16" thickBot="1" x14ac:dyDescent="0.25">
      <c r="B12" s="26" t="s">
        <v>404</v>
      </c>
      <c r="C12" s="104" t="e">
        <f ca="1">OFFSET('Development Patterns'!C$4,OFFSET($C$4,0,ROW(C12)-8)-1,0)</f>
        <v>#NAME?</v>
      </c>
      <c r="D12" s="35" t="e">
        <f ca="1">OFFSET('Development Patterns'!D$4,OFFSET($C$4,0,ROW(D12)-8)-1,0)</f>
        <v>#NAME?</v>
      </c>
      <c r="E12" s="35" t="e">
        <f ca="1">OFFSET('Development Patterns'!E$4,OFFSET($C$4,0,ROW(E12)-8)-1,0)</f>
        <v>#NAME?</v>
      </c>
      <c r="F12" s="35" t="e">
        <f ca="1">OFFSET('Development Patterns'!F$4,OFFSET($C$4,0,ROW(F12)-8)-1,0)</f>
        <v>#NAME?</v>
      </c>
      <c r="G12" s="35" t="e">
        <f ca="1">OFFSET('Development Patterns'!G$4,OFFSET($C$4,0,ROW(G12)-8)-1,0)</f>
        <v>#NAME?</v>
      </c>
      <c r="H12" s="35" t="e">
        <f ca="1">OFFSET('Development Patterns'!H$4,OFFSET($C$4,0,ROW(H12)-8)-1,0)</f>
        <v>#NAME?</v>
      </c>
      <c r="I12" s="35" t="e">
        <f ca="1">OFFSET('Development Patterns'!I$4,OFFSET($C$4,0,ROW(I12)-8)-1,0)</f>
        <v>#NAME?</v>
      </c>
      <c r="J12" s="35" t="e">
        <f ca="1">OFFSET('Development Patterns'!J$4,OFFSET($C$4,0,ROW(J12)-8)-1,0)</f>
        <v>#NAME?</v>
      </c>
      <c r="K12" s="35" t="e">
        <f ca="1">OFFSET('Development Patterns'!K$4,OFFSET($C$4,0,ROW(K12)-8)-1,0)</f>
        <v>#NAME?</v>
      </c>
      <c r="L12" s="36" t="e">
        <f ca="1">OFFSET('Development Patterns'!L$4,OFFSET($C$4,0,ROW(L12)-8)-1,0)</f>
        <v>#NAME?</v>
      </c>
    </row>
    <row r="13" spans="2:14" ht="16" thickBot="1" x14ac:dyDescent="0.25"/>
    <row r="14" spans="2:14" x14ac:dyDescent="0.2">
      <c r="B14" s="82" t="s">
        <v>385</v>
      </c>
      <c r="C14" s="81" t="s">
        <v>157</v>
      </c>
    </row>
    <row r="15" spans="2:14" ht="16" thickBot="1" x14ac:dyDescent="0.25">
      <c r="C15" s="26" t="e">
        <f ca="1">INT(_xll.MM_RANDOM()*100)+1</f>
        <v>#NAME?</v>
      </c>
    </row>
    <row r="17" spans="2:17" ht="16" thickBot="1" x14ac:dyDescent="0.25">
      <c r="B17" s="82" t="s">
        <v>384</v>
      </c>
    </row>
    <row r="18" spans="2:17" ht="16" thickBot="1" x14ac:dyDescent="0.25">
      <c r="B18" s="72" t="s">
        <v>379</v>
      </c>
      <c r="C18" s="78" t="s">
        <v>420</v>
      </c>
      <c r="D18" s="79" t="s">
        <v>421</v>
      </c>
      <c r="E18" s="79" t="s">
        <v>422</v>
      </c>
      <c r="F18" s="79" t="s">
        <v>423</v>
      </c>
      <c r="G18" s="79" t="s">
        <v>424</v>
      </c>
      <c r="H18" s="79" t="s">
        <v>425</v>
      </c>
      <c r="I18" s="79" t="s">
        <v>426</v>
      </c>
      <c r="J18" s="79" t="s">
        <v>427</v>
      </c>
      <c r="K18" s="79" t="s">
        <v>428</v>
      </c>
      <c r="L18" s="80" t="s">
        <v>429</v>
      </c>
    </row>
    <row r="19" spans="2:17" ht="16" thickBot="1" x14ac:dyDescent="0.25">
      <c r="B19" s="46" t="s">
        <v>143</v>
      </c>
      <c r="C19" s="73" t="e">
        <f ca="1">OFFSET('Development Patterns'!C107,$C$15-1,0)</f>
        <v>#NAME?</v>
      </c>
      <c r="D19" s="74" t="e">
        <f ca="1">OFFSET('Development Patterns'!D107,$C$15-1,0)</f>
        <v>#NAME?</v>
      </c>
      <c r="E19" s="74" t="e">
        <f ca="1">OFFSET('Development Patterns'!E107,$C$15-1,0)</f>
        <v>#NAME?</v>
      </c>
      <c r="F19" s="74" t="e">
        <f ca="1">OFFSET('Development Patterns'!F107,$C$15-1,0)</f>
        <v>#NAME?</v>
      </c>
      <c r="G19" s="74" t="e">
        <f ca="1">OFFSET('Development Patterns'!G107,$C$15-1,0)</f>
        <v>#NAME?</v>
      </c>
      <c r="H19" s="74" t="e">
        <f ca="1">OFFSET('Development Patterns'!H107,$C$15-1,0)</f>
        <v>#NAME?</v>
      </c>
      <c r="I19" s="74" t="e">
        <f ca="1">OFFSET('Development Patterns'!I107,$C$15-1,0)</f>
        <v>#NAME?</v>
      </c>
      <c r="J19" s="74" t="e">
        <f ca="1">OFFSET('Development Patterns'!J107,$C$15-1,0)</f>
        <v>#NAME?</v>
      </c>
      <c r="K19" s="74" t="e">
        <f ca="1">OFFSET('Development Patterns'!K107,$C$15-1,0)</f>
        <v>#NAME?</v>
      </c>
      <c r="L19" s="75" t="e">
        <f ca="1">OFFSET('Development Patterns'!L107,$C$15-1,0)</f>
        <v>#NAME?</v>
      </c>
    </row>
    <row r="21" spans="2:17" ht="16" thickBot="1" x14ac:dyDescent="0.25">
      <c r="B21" s="82" t="s">
        <v>383</v>
      </c>
    </row>
    <row r="22" spans="2:17" ht="16" thickBot="1" x14ac:dyDescent="0.25">
      <c r="B22" s="72" t="s">
        <v>379</v>
      </c>
      <c r="C22" s="72" t="s">
        <v>400</v>
      </c>
      <c r="D22" s="6" t="s">
        <v>401</v>
      </c>
      <c r="E22" s="6" t="s">
        <v>402</v>
      </c>
      <c r="F22" s="6" t="s">
        <v>403</v>
      </c>
      <c r="G22" s="6" t="s">
        <v>404</v>
      </c>
      <c r="H22" s="6" t="s">
        <v>405</v>
      </c>
      <c r="I22" s="6" t="s">
        <v>406</v>
      </c>
      <c r="J22" s="6" t="s">
        <v>407</v>
      </c>
      <c r="K22" s="6" t="s">
        <v>408</v>
      </c>
      <c r="L22" s="6" t="s">
        <v>409</v>
      </c>
      <c r="M22" s="6" t="s">
        <v>410</v>
      </c>
      <c r="N22" s="6" t="s">
        <v>411</v>
      </c>
      <c r="O22" s="6" t="s">
        <v>412</v>
      </c>
      <c r="P22" s="7" t="s">
        <v>413</v>
      </c>
      <c r="Q22" s="51"/>
    </row>
    <row r="23" spans="2:17" x14ac:dyDescent="0.2">
      <c r="B23" s="24" t="s">
        <v>156</v>
      </c>
      <c r="C23" s="16" t="e">
        <f ca="1">'Policies &amp; Claims'!$C$18*C19</f>
        <v>#NAME?</v>
      </c>
      <c r="D23" s="17" t="e">
        <f ca="1">'Policies &amp; Claims'!$C$18*D19</f>
        <v>#NAME?</v>
      </c>
      <c r="E23" s="17" t="e">
        <f ca="1">'Policies &amp; Claims'!$C$18*E19</f>
        <v>#NAME?</v>
      </c>
      <c r="F23" s="17" t="e">
        <f ca="1">'Policies &amp; Claims'!$C$18*F19</f>
        <v>#NAME?</v>
      </c>
      <c r="G23" s="17" t="e">
        <f ca="1">'Policies &amp; Claims'!$C$18*G19</f>
        <v>#NAME?</v>
      </c>
      <c r="H23" s="17" t="e">
        <f ca="1">'Policies &amp; Claims'!$C$18*H19</f>
        <v>#NAME?</v>
      </c>
      <c r="I23" s="17" t="e">
        <f ca="1">'Policies &amp; Claims'!$C$18*I19</f>
        <v>#NAME?</v>
      </c>
      <c r="J23" s="17" t="e">
        <f ca="1">'Policies &amp; Claims'!$C$18*J19</f>
        <v>#NAME?</v>
      </c>
      <c r="K23" s="17" t="e">
        <f ca="1">'Policies &amp; Claims'!$C$18*K19</f>
        <v>#NAME?</v>
      </c>
      <c r="L23" s="17" t="e">
        <f ca="1">'Policies &amp; Claims'!$C$18*L19</f>
        <v>#NAME?</v>
      </c>
      <c r="M23" s="58">
        <v>0</v>
      </c>
      <c r="N23" s="58">
        <v>0</v>
      </c>
      <c r="O23" s="58">
        <v>0</v>
      </c>
      <c r="P23" s="56">
        <v>0</v>
      </c>
      <c r="Q23" s="37"/>
    </row>
    <row r="24" spans="2:17" x14ac:dyDescent="0.2">
      <c r="B24" s="25" t="s">
        <v>414</v>
      </c>
      <c r="C24" s="19" t="e">
        <f ca="1">IF(OR(ROW()-24&gt;COLUMN()-3,COLUMN()-3&gt;ROW()-24+9),0,OFFSET('Policies &amp; Claims'!$D$50,0,ROW(C24)-24)*OFFSET($C$8,0,COLUMN(C24)-3+24-ROW(C24)))</f>
        <v>#NAME?</v>
      </c>
      <c r="D24" s="2" t="e">
        <f ca="1">IF(OR(ROW()-24&gt;COLUMN()-3,COLUMN()-3&gt;ROW()-24+9),0,OFFSET('Policies &amp; Claims'!$D$50,0,ROW(D24)-24)*OFFSET($C$8,0,COLUMN(D24)-3+24-ROW(D24)))</f>
        <v>#NAME?</v>
      </c>
      <c r="E24" s="2" t="e">
        <f ca="1">IF(OR(ROW()-24&gt;COLUMN()-3,COLUMN()-3&gt;ROW()-24+9),0,OFFSET('Policies &amp; Claims'!$D$50,0,ROW(E24)-24)*OFFSET($C$8,0,COLUMN(E24)-3+24-ROW(E24)))</f>
        <v>#NAME?</v>
      </c>
      <c r="F24" s="2" t="e">
        <f ca="1">IF(OR(ROW()-24&gt;COLUMN()-3,COLUMN()-3&gt;ROW()-24+9),0,OFFSET('Policies &amp; Claims'!$D$50,0,ROW(F24)-24)*OFFSET($C$8,0,COLUMN(F24)-3+24-ROW(F24)))</f>
        <v>#NAME?</v>
      </c>
      <c r="G24" s="2" t="e">
        <f ca="1">IF(OR(ROW()-24&gt;COLUMN()-3,COLUMN()-3&gt;ROW()-24+9),0,OFFSET('Policies &amp; Claims'!$D$50,0,ROW(G24)-24)*OFFSET($C$8,0,COLUMN(G24)-3+24-ROW(G24)))</f>
        <v>#NAME?</v>
      </c>
      <c r="H24" s="2" t="e">
        <f ca="1">IF(OR(ROW()-24&gt;COLUMN()-3,COLUMN()-3&gt;ROW()-24+9),0,OFFSET('Policies &amp; Claims'!$D$50,0,ROW(H24)-24)*OFFSET($C$8,0,COLUMN(H24)-3+24-ROW(H24)))</f>
        <v>#NAME?</v>
      </c>
      <c r="I24" s="2" t="e">
        <f ca="1">IF(OR(ROW()-24&gt;COLUMN()-3,COLUMN()-3&gt;ROW()-24+9),0,OFFSET('Policies &amp; Claims'!$D$50,0,ROW(I24)-24)*OFFSET($C$8,0,COLUMN(I24)-3+24-ROW(I24)))</f>
        <v>#NAME?</v>
      </c>
      <c r="J24" s="2" t="e">
        <f ca="1">IF(OR(ROW()-24&gt;COLUMN()-3,COLUMN()-3&gt;ROW()-24+9),0,OFFSET('Policies &amp; Claims'!$D$50,0,ROW(J24)-24)*OFFSET($C$8,0,COLUMN(J24)-3+24-ROW(J24)))</f>
        <v>#NAME?</v>
      </c>
      <c r="K24" s="2" t="e">
        <f ca="1">IF(OR(ROW()-24&gt;COLUMN()-3,COLUMN()-3&gt;ROW()-24+9),0,OFFSET('Policies &amp; Claims'!$D$50,0,ROW(K24)-24)*OFFSET($C$8,0,COLUMN(K24)-3+24-ROW(K24)))</f>
        <v>#NAME?</v>
      </c>
      <c r="L24" s="2" t="e">
        <f ca="1">IF(OR(ROW()-24&gt;COLUMN()-3,COLUMN()-3&gt;ROW()-24+9),0,OFFSET('Policies &amp; Claims'!$D$50,0,ROW(L24)-24)*OFFSET($C$8,0,COLUMN(L24)-3+24-ROW(L24)))</f>
        <v>#NAME?</v>
      </c>
      <c r="M24" s="53">
        <f ca="1">IF(OR(ROW()-24&gt;COLUMN()-3,COLUMN()-3&gt;ROW()-24+9),0,OFFSET('Policies &amp; Claims'!$D$50,0,ROW(M24)-24)*OFFSET($C$8,0,COLUMN(M24)-3+24-ROW(M24)))</f>
        <v>0</v>
      </c>
      <c r="N24" s="53">
        <f ca="1">IF(OR(ROW()-24&gt;COLUMN()-3,COLUMN()-3&gt;ROW()-24+9),0,OFFSET('Policies &amp; Claims'!$D$50,0,ROW(N24)-24)*OFFSET($C$8,0,COLUMN(N24)-3+24-ROW(N24)))</f>
        <v>0</v>
      </c>
      <c r="O24" s="53">
        <f ca="1">IF(OR(ROW()-24&gt;COLUMN()-3,COLUMN()-3&gt;ROW()-24+9),0,OFFSET('Policies &amp; Claims'!$D$50,0,ROW(O24)-24)*OFFSET($C$8,0,COLUMN(O24)-3+24-ROW(O24)))</f>
        <v>0</v>
      </c>
      <c r="P24" s="57">
        <f ca="1">IF(OR(ROW()-24&gt;COLUMN()-3,COLUMN()-3&gt;ROW()-24+9),0,OFFSET('Policies &amp; Claims'!$D$50,0,ROW(P24)-24)*OFFSET($C$8,0,COLUMN(P24)-3+24-ROW(P24)))</f>
        <v>0</v>
      </c>
      <c r="Q24" s="37"/>
    </row>
    <row r="25" spans="2:17" x14ac:dyDescent="0.2">
      <c r="B25" s="25" t="s">
        <v>415</v>
      </c>
      <c r="C25" s="52">
        <f ca="1">IF(OR(ROW()-24&gt;COLUMN()-3,COLUMN()-3&gt;ROW()-24+9),0,OFFSET('Policies &amp; Claims'!$D$50,0,ROW(C25)-24)*OFFSET($C$8,0,COLUMN(C25)-3+24-ROW(C25)))</f>
        <v>0</v>
      </c>
      <c r="D25" s="2" t="e">
        <f ca="1">IF(OR(ROW()-24&gt;COLUMN()-3,COLUMN()-3&gt;ROW()-24+9),0,OFFSET('Policies &amp; Claims'!$D$50,0,ROW(D25)-24)*OFFSET($C$8,0,COLUMN(D25)-3+24-ROW(D25)))</f>
        <v>#NAME?</v>
      </c>
      <c r="E25" s="2" t="e">
        <f ca="1">IF(OR(ROW()-24&gt;COLUMN()-3,COLUMN()-3&gt;ROW()-24+9),0,OFFSET('Policies &amp; Claims'!$D$50,0,ROW(E25)-24)*OFFSET($C$8,0,COLUMN(E25)-3+24-ROW(E25)))</f>
        <v>#NAME?</v>
      </c>
      <c r="F25" s="2" t="e">
        <f ca="1">IF(OR(ROW()-24&gt;COLUMN()-3,COLUMN()-3&gt;ROW()-24+9),0,OFFSET('Policies &amp; Claims'!$D$50,0,ROW(F25)-24)*OFFSET($C$8,0,COLUMN(F25)-3+24-ROW(F25)))</f>
        <v>#NAME?</v>
      </c>
      <c r="G25" s="2" t="e">
        <f ca="1">IF(OR(ROW()-24&gt;COLUMN()-3,COLUMN()-3&gt;ROW()-24+9),0,OFFSET('Policies &amp; Claims'!$D$50,0,ROW(G25)-24)*OFFSET($C$8,0,COLUMN(G25)-3+24-ROW(G25)))</f>
        <v>#NAME?</v>
      </c>
      <c r="H25" s="2" t="e">
        <f ca="1">IF(OR(ROW()-24&gt;COLUMN()-3,COLUMN()-3&gt;ROW()-24+9),0,OFFSET('Policies &amp; Claims'!$D$50,0,ROW(H25)-24)*OFFSET($C$8,0,COLUMN(H25)-3+24-ROW(H25)))</f>
        <v>#NAME?</v>
      </c>
      <c r="I25" s="2" t="e">
        <f ca="1">IF(OR(ROW()-24&gt;COLUMN()-3,COLUMN()-3&gt;ROW()-24+9),0,OFFSET('Policies &amp; Claims'!$D$50,0,ROW(I25)-24)*OFFSET($C$8,0,COLUMN(I25)-3+24-ROW(I25)))</f>
        <v>#NAME?</v>
      </c>
      <c r="J25" s="2" t="e">
        <f ca="1">IF(OR(ROW()-24&gt;COLUMN()-3,COLUMN()-3&gt;ROW()-24+9),0,OFFSET('Policies &amp; Claims'!$D$50,0,ROW(J25)-24)*OFFSET($C$8,0,COLUMN(J25)-3+24-ROW(J25)))</f>
        <v>#NAME?</v>
      </c>
      <c r="K25" s="2" t="e">
        <f ca="1">IF(OR(ROW()-24&gt;COLUMN()-3,COLUMN()-3&gt;ROW()-24+9),0,OFFSET('Policies &amp; Claims'!$D$50,0,ROW(K25)-24)*OFFSET($C$8,0,COLUMN(K25)-3+24-ROW(K25)))</f>
        <v>#NAME?</v>
      </c>
      <c r="L25" s="2" t="e">
        <f ca="1">IF(OR(ROW()-24&gt;COLUMN()-3,COLUMN()-3&gt;ROW()-24+9),0,OFFSET('Policies &amp; Claims'!$D$50,0,ROW(L25)-24)*OFFSET($C$8,0,COLUMN(L25)-3+24-ROW(L25)))</f>
        <v>#NAME?</v>
      </c>
      <c r="M25" s="2" t="e">
        <f ca="1">IF(OR(ROW()-24&gt;COLUMN()-3,COLUMN()-3&gt;ROW()-24+9),0,OFFSET('Policies &amp; Claims'!$D$50,0,ROW(M25)-24)*OFFSET($C$8,0,COLUMN(M25)-3+24-ROW(M25)))</f>
        <v>#NAME?</v>
      </c>
      <c r="N25" s="53">
        <f ca="1">IF(OR(ROW()-24&gt;COLUMN()-3,COLUMN()-3&gt;ROW()-24+9),0,OFFSET('Policies &amp; Claims'!$D$50,0,ROW(N25)-24)*OFFSET($C$8,0,COLUMN(N25)-3+24-ROW(N25)))</f>
        <v>0</v>
      </c>
      <c r="O25" s="53">
        <f ca="1">IF(OR(ROW()-24&gt;COLUMN()-3,COLUMN()-3&gt;ROW()-24+9),0,OFFSET('Policies &amp; Claims'!$D$50,0,ROW(O25)-24)*OFFSET($C$8,0,COLUMN(O25)-3+24-ROW(O25)))</f>
        <v>0</v>
      </c>
      <c r="P25" s="57">
        <f ca="1">IF(OR(ROW()-24&gt;COLUMN()-3,COLUMN()-3&gt;ROW()-24+9),0,OFFSET('Policies &amp; Claims'!$D$50,0,ROW(P25)-24)*OFFSET($C$8,0,COLUMN(P25)-3+24-ROW(P25)))</f>
        <v>0</v>
      </c>
      <c r="Q25" s="37"/>
    </row>
    <row r="26" spans="2:17" x14ac:dyDescent="0.2">
      <c r="B26" s="25" t="s">
        <v>416</v>
      </c>
      <c r="C26" s="52">
        <f ca="1">IF(OR(ROW()-24&gt;COLUMN()-3,COLUMN()-3&gt;ROW()-24+9),0,OFFSET('Policies &amp; Claims'!$D$50,0,ROW(C26)-24)*OFFSET($C$8,0,COLUMN(C26)-3+24-ROW(C26)))</f>
        <v>0</v>
      </c>
      <c r="D26" s="53">
        <f ca="1">IF(OR(ROW()-24&gt;COLUMN()-3,COLUMN()-3&gt;ROW()-24+9),0,OFFSET('Policies &amp; Claims'!$D$50,0,ROW(D26)-24)*OFFSET($C$8,0,COLUMN(D26)-3+24-ROW(D26)))</f>
        <v>0</v>
      </c>
      <c r="E26" s="2" t="e">
        <f ca="1">IF(OR(ROW()-24&gt;COLUMN()-3,COLUMN()-3&gt;ROW()-24+9),0,OFFSET('Policies &amp; Claims'!$D$50,0,ROW(E26)-24)*OFFSET($C$8,0,COLUMN(E26)-3+24-ROW(E26)))</f>
        <v>#NAME?</v>
      </c>
      <c r="F26" s="2" t="e">
        <f ca="1">IF(OR(ROW()-24&gt;COLUMN()-3,COLUMN()-3&gt;ROW()-24+9),0,OFFSET('Policies &amp; Claims'!$D$50,0,ROW(F26)-24)*OFFSET($C$8,0,COLUMN(F26)-3+24-ROW(F26)))</f>
        <v>#NAME?</v>
      </c>
      <c r="G26" s="2" t="e">
        <f ca="1">IF(OR(ROW()-24&gt;COLUMN()-3,COLUMN()-3&gt;ROW()-24+9),0,OFFSET('Policies &amp; Claims'!$D$50,0,ROW(G26)-24)*OFFSET($C$8,0,COLUMN(G26)-3+24-ROW(G26)))</f>
        <v>#NAME?</v>
      </c>
      <c r="H26" s="2" t="e">
        <f ca="1">IF(OR(ROW()-24&gt;COLUMN()-3,COLUMN()-3&gt;ROW()-24+9),0,OFFSET('Policies &amp; Claims'!$D$50,0,ROW(H26)-24)*OFFSET($C$8,0,COLUMN(H26)-3+24-ROW(H26)))</f>
        <v>#NAME?</v>
      </c>
      <c r="I26" s="2" t="e">
        <f ca="1">IF(OR(ROW()-24&gt;COLUMN()-3,COLUMN()-3&gt;ROW()-24+9),0,OFFSET('Policies &amp; Claims'!$D$50,0,ROW(I26)-24)*OFFSET($C$8,0,COLUMN(I26)-3+24-ROW(I26)))</f>
        <v>#NAME?</v>
      </c>
      <c r="J26" s="2" t="e">
        <f ca="1">IF(OR(ROW()-24&gt;COLUMN()-3,COLUMN()-3&gt;ROW()-24+9),0,OFFSET('Policies &amp; Claims'!$D$50,0,ROW(J26)-24)*OFFSET($C$8,0,COLUMN(J26)-3+24-ROW(J26)))</f>
        <v>#NAME?</v>
      </c>
      <c r="K26" s="2" t="e">
        <f ca="1">IF(OR(ROW()-24&gt;COLUMN()-3,COLUMN()-3&gt;ROW()-24+9),0,OFFSET('Policies &amp; Claims'!$D$50,0,ROW(K26)-24)*OFFSET($C$8,0,COLUMN(K26)-3+24-ROW(K26)))</f>
        <v>#NAME?</v>
      </c>
      <c r="L26" s="2" t="e">
        <f ca="1">IF(OR(ROW()-24&gt;COLUMN()-3,COLUMN()-3&gt;ROW()-24+9),0,OFFSET('Policies &amp; Claims'!$D$50,0,ROW(L26)-24)*OFFSET($C$8,0,COLUMN(L26)-3+24-ROW(L26)))</f>
        <v>#NAME?</v>
      </c>
      <c r="M26" s="2" t="e">
        <f ca="1">IF(OR(ROW()-24&gt;COLUMN()-3,COLUMN()-3&gt;ROW()-24+9),0,OFFSET('Policies &amp; Claims'!$D$50,0,ROW(M26)-24)*OFFSET($C$8,0,COLUMN(M26)-3+24-ROW(M26)))</f>
        <v>#NAME?</v>
      </c>
      <c r="N26" s="2" t="e">
        <f ca="1">IF(OR(ROW()-24&gt;COLUMN()-3,COLUMN()-3&gt;ROW()-24+9),0,OFFSET('Policies &amp; Claims'!$D$50,0,ROW(N26)-24)*OFFSET($C$8,0,COLUMN(N26)-3+24-ROW(N26)))</f>
        <v>#NAME?</v>
      </c>
      <c r="O26" s="53">
        <f ca="1">IF(OR(ROW()-24&gt;COLUMN()-3,COLUMN()-3&gt;ROW()-24+9),0,OFFSET('Policies &amp; Claims'!$D$50,0,ROW(O26)-24)*OFFSET($C$8,0,COLUMN(O26)-3+24-ROW(O26)))</f>
        <v>0</v>
      </c>
      <c r="P26" s="57">
        <f ca="1">IF(OR(ROW()-24&gt;COLUMN()-3,COLUMN()-3&gt;ROW()-24+9),0,OFFSET('Policies &amp; Claims'!$D$50,0,ROW(P26)-24)*OFFSET($C$8,0,COLUMN(P26)-3+24-ROW(P26)))</f>
        <v>0</v>
      </c>
      <c r="Q26" s="37"/>
    </row>
    <row r="27" spans="2:17" x14ac:dyDescent="0.2">
      <c r="B27" s="25" t="s">
        <v>417</v>
      </c>
      <c r="C27" s="52">
        <f ca="1">IF(OR(ROW()-24&gt;COLUMN()-3,COLUMN()-3&gt;ROW()-24+9),0,OFFSET('Policies &amp; Claims'!$D$50,0,ROW(C27)-24)*OFFSET($C$8,0,COLUMN(C27)-3+24-ROW(C27)))</f>
        <v>0</v>
      </c>
      <c r="D27" s="53">
        <f ca="1">IF(OR(ROW()-24&gt;COLUMN()-3,COLUMN()-3&gt;ROW()-24+9),0,OFFSET('Policies &amp; Claims'!$D$50,0,ROW(D27)-24)*OFFSET($C$8,0,COLUMN(D27)-3+24-ROW(D27)))</f>
        <v>0</v>
      </c>
      <c r="E27" s="53">
        <f ca="1">IF(OR(ROW()-24&gt;COLUMN()-3,COLUMN()-3&gt;ROW()-24+9),0,OFFSET('Policies &amp; Claims'!$D$50,0,ROW(E27)-24)*OFFSET($C$8,0,COLUMN(E27)-3+24-ROW(E27)))</f>
        <v>0</v>
      </c>
      <c r="F27" s="2" t="e">
        <f ca="1">IF(OR(ROW()-24&gt;COLUMN()-3,COLUMN()-3&gt;ROW()-24+9),0,OFFSET('Policies &amp; Claims'!$D$50,0,ROW(F27)-24)*OFFSET($C$8,0,COLUMN(F27)-3+24-ROW(F27)))</f>
        <v>#NAME?</v>
      </c>
      <c r="G27" s="2" t="e">
        <f ca="1">IF(OR(ROW()-24&gt;COLUMN()-3,COLUMN()-3&gt;ROW()-24+9),0,OFFSET('Policies &amp; Claims'!$D$50,0,ROW(G27)-24)*OFFSET($C$8,0,COLUMN(G27)-3+24-ROW(G27)))</f>
        <v>#NAME?</v>
      </c>
      <c r="H27" s="2" t="e">
        <f ca="1">IF(OR(ROW()-24&gt;COLUMN()-3,COLUMN()-3&gt;ROW()-24+9),0,OFFSET('Policies &amp; Claims'!$D$50,0,ROW(H27)-24)*OFFSET($C$8,0,COLUMN(H27)-3+24-ROW(H27)))</f>
        <v>#NAME?</v>
      </c>
      <c r="I27" s="2" t="e">
        <f ca="1">IF(OR(ROW()-24&gt;COLUMN()-3,COLUMN()-3&gt;ROW()-24+9),0,OFFSET('Policies &amp; Claims'!$D$50,0,ROW(I27)-24)*OFFSET($C$8,0,COLUMN(I27)-3+24-ROW(I27)))</f>
        <v>#NAME?</v>
      </c>
      <c r="J27" s="2" t="e">
        <f ca="1">IF(OR(ROW()-24&gt;COLUMN()-3,COLUMN()-3&gt;ROW()-24+9),0,OFFSET('Policies &amp; Claims'!$D$50,0,ROW(J27)-24)*OFFSET($C$8,0,COLUMN(J27)-3+24-ROW(J27)))</f>
        <v>#NAME?</v>
      </c>
      <c r="K27" s="2" t="e">
        <f ca="1">IF(OR(ROW()-24&gt;COLUMN()-3,COLUMN()-3&gt;ROW()-24+9),0,OFFSET('Policies &amp; Claims'!$D$50,0,ROW(K27)-24)*OFFSET($C$8,0,COLUMN(K27)-3+24-ROW(K27)))</f>
        <v>#NAME?</v>
      </c>
      <c r="L27" s="2" t="e">
        <f ca="1">IF(OR(ROW()-24&gt;COLUMN()-3,COLUMN()-3&gt;ROW()-24+9),0,OFFSET('Policies &amp; Claims'!$D$50,0,ROW(L27)-24)*OFFSET($C$8,0,COLUMN(L27)-3+24-ROW(L27)))</f>
        <v>#NAME?</v>
      </c>
      <c r="M27" s="2" t="e">
        <f ca="1">IF(OR(ROW()-24&gt;COLUMN()-3,COLUMN()-3&gt;ROW()-24+9),0,OFFSET('Policies &amp; Claims'!$D$50,0,ROW(M27)-24)*OFFSET($C$8,0,COLUMN(M27)-3+24-ROW(M27)))</f>
        <v>#NAME?</v>
      </c>
      <c r="N27" s="2" t="e">
        <f ca="1">IF(OR(ROW()-24&gt;COLUMN()-3,COLUMN()-3&gt;ROW()-24+9),0,OFFSET('Policies &amp; Claims'!$D$50,0,ROW(N27)-24)*OFFSET($C$8,0,COLUMN(N27)-3+24-ROW(N27)))</f>
        <v>#NAME?</v>
      </c>
      <c r="O27" s="2" t="e">
        <f ca="1">IF(OR(ROW()-24&gt;COLUMN()-3,COLUMN()-3&gt;ROW()-24+9),0,OFFSET('Policies &amp; Claims'!$D$50,0,ROW(O27)-24)*OFFSET($C$8,0,COLUMN(O27)-3+24-ROW(O27)))</f>
        <v>#NAME?</v>
      </c>
      <c r="P27" s="57">
        <f ca="1">IF(OR(ROW()-24&gt;COLUMN()-3,COLUMN()-3&gt;ROW()-24+9),0,OFFSET('Policies &amp; Claims'!$D$50,0,ROW(P27)-24)*OFFSET($C$8,0,COLUMN(P27)-3+24-ROW(P27)))</f>
        <v>0</v>
      </c>
      <c r="Q27" s="37"/>
    </row>
    <row r="28" spans="2:17" ht="16" thickBot="1" x14ac:dyDescent="0.25">
      <c r="B28" s="26" t="s">
        <v>418</v>
      </c>
      <c r="C28" s="54">
        <f ca="1">IF(OR(ROW()-24&gt;COLUMN()-3,COLUMN()-3&gt;ROW()-24+9),0,OFFSET('Policies &amp; Claims'!$D$50,0,ROW(C28)-24)*OFFSET($C$8,0,COLUMN(C28)-3+24-ROW(C28)))</f>
        <v>0</v>
      </c>
      <c r="D28" s="55">
        <f ca="1">IF(OR(ROW()-24&gt;COLUMN()-3,COLUMN()-3&gt;ROW()-24+9),0,OFFSET('Policies &amp; Claims'!$D$50,0,ROW(D28)-24)*OFFSET($C$8,0,COLUMN(D28)-3+24-ROW(D28)))</f>
        <v>0</v>
      </c>
      <c r="E28" s="55">
        <f ca="1">IF(OR(ROW()-24&gt;COLUMN()-3,COLUMN()-3&gt;ROW()-24+9),0,OFFSET('Policies &amp; Claims'!$D$50,0,ROW(E28)-24)*OFFSET($C$8,0,COLUMN(E28)-3+24-ROW(E28)))</f>
        <v>0</v>
      </c>
      <c r="F28" s="55">
        <f ca="1">IF(OR(ROW()-24&gt;COLUMN()-3,COLUMN()-3&gt;ROW()-24+9),0,OFFSET('Policies &amp; Claims'!$D$50,0,ROW(F28)-24)*OFFSET($C$8,0,COLUMN(F28)-3+24-ROW(F28)))</f>
        <v>0</v>
      </c>
      <c r="G28" s="14" t="e">
        <f ca="1">IF(OR(ROW()-24&gt;COLUMN()-3,COLUMN()-3&gt;ROW()-24+9),0,OFFSET('Policies &amp; Claims'!$D$50,0,ROW(G28)-24)*OFFSET($C$8,0,COLUMN(G28)-3+24-ROW(G28)))</f>
        <v>#NAME?</v>
      </c>
      <c r="H28" s="14" t="e">
        <f ca="1">IF(OR(ROW()-24&gt;COLUMN()-3,COLUMN()-3&gt;ROW()-24+9),0,OFFSET('Policies &amp; Claims'!$D$50,0,ROW(H28)-24)*OFFSET($C$8,0,COLUMN(H28)-3+24-ROW(H28)))</f>
        <v>#NAME?</v>
      </c>
      <c r="I28" s="14" t="e">
        <f ca="1">IF(OR(ROW()-24&gt;COLUMN()-3,COLUMN()-3&gt;ROW()-24+9),0,OFFSET('Policies &amp; Claims'!$D$50,0,ROW(I28)-24)*OFFSET($C$8,0,COLUMN(I28)-3+24-ROW(I28)))</f>
        <v>#NAME?</v>
      </c>
      <c r="J28" s="14" t="e">
        <f ca="1">IF(OR(ROW()-24&gt;COLUMN()-3,COLUMN()-3&gt;ROW()-24+9),0,OFFSET('Policies &amp; Claims'!$D$50,0,ROW(J28)-24)*OFFSET($C$8,0,COLUMN(J28)-3+24-ROW(J28)))</f>
        <v>#NAME?</v>
      </c>
      <c r="K28" s="14" t="e">
        <f ca="1">IF(OR(ROW()-24&gt;COLUMN()-3,COLUMN()-3&gt;ROW()-24+9),0,OFFSET('Policies &amp; Claims'!$D$50,0,ROW(K28)-24)*OFFSET($C$8,0,COLUMN(K28)-3+24-ROW(K28)))</f>
        <v>#NAME?</v>
      </c>
      <c r="L28" s="14" t="e">
        <f ca="1">IF(OR(ROW()-24&gt;COLUMN()-3,COLUMN()-3&gt;ROW()-24+9),0,OFFSET('Policies &amp; Claims'!$D$50,0,ROW(L28)-24)*OFFSET($C$8,0,COLUMN(L28)-3+24-ROW(L28)))</f>
        <v>#NAME?</v>
      </c>
      <c r="M28" s="14" t="e">
        <f ca="1">IF(OR(ROW()-24&gt;COLUMN()-3,COLUMN()-3&gt;ROW()-24+9),0,OFFSET('Policies &amp; Claims'!$D$50,0,ROW(M28)-24)*OFFSET($C$8,0,COLUMN(M28)-3+24-ROW(M28)))</f>
        <v>#NAME?</v>
      </c>
      <c r="N28" s="14" t="e">
        <f ca="1">IF(OR(ROW()-24&gt;COLUMN()-3,COLUMN()-3&gt;ROW()-24+9),0,OFFSET('Policies &amp; Claims'!$D$50,0,ROW(N28)-24)*OFFSET($C$8,0,COLUMN(N28)-3+24-ROW(N28)))</f>
        <v>#NAME?</v>
      </c>
      <c r="O28" s="14" t="e">
        <f ca="1">IF(OR(ROW()-24&gt;COLUMN()-3,COLUMN()-3&gt;ROW()-24+9),0,OFFSET('Policies &amp; Claims'!$D$50,0,ROW(O28)-24)*OFFSET($C$8,0,COLUMN(O28)-3+24-ROW(O28)))</f>
        <v>#NAME?</v>
      </c>
      <c r="P28" s="15" t="e">
        <f ca="1">IF(OR(ROW()-24&gt;COLUMN()-3,COLUMN()-3&gt;ROW()-24+9),0,OFFSET('Policies &amp; Claims'!$D$50,0,ROW(P28)-24)*OFFSET($C$8,0,COLUMN(P28)-3+24-ROW(P28)))</f>
        <v>#NAME?</v>
      </c>
      <c r="Q28" s="37"/>
    </row>
    <row r="30" spans="2:17" ht="16" thickBot="1" x14ac:dyDescent="0.25">
      <c r="B30" s="82" t="s">
        <v>382</v>
      </c>
    </row>
    <row r="31" spans="2:17" ht="16" thickBot="1" x14ac:dyDescent="0.25">
      <c r="B31" s="72" t="s">
        <v>379</v>
      </c>
      <c r="C31" s="72" t="s">
        <v>400</v>
      </c>
      <c r="D31" s="6" t="s">
        <v>401</v>
      </c>
      <c r="E31" s="6" t="s">
        <v>402</v>
      </c>
      <c r="F31" s="6" t="s">
        <v>403</v>
      </c>
      <c r="G31" s="6" t="s">
        <v>404</v>
      </c>
      <c r="H31" s="6" t="s">
        <v>405</v>
      </c>
      <c r="I31" s="6" t="s">
        <v>406</v>
      </c>
      <c r="J31" s="6" t="s">
        <v>407</v>
      </c>
      <c r="K31" s="6" t="s">
        <v>408</v>
      </c>
      <c r="L31" s="6" t="s">
        <v>409</v>
      </c>
      <c r="M31" s="6" t="s">
        <v>410</v>
      </c>
      <c r="N31" s="6" t="s">
        <v>411</v>
      </c>
      <c r="O31" s="6" t="s">
        <v>412</v>
      </c>
      <c r="P31" s="7" t="s">
        <v>413</v>
      </c>
    </row>
    <row r="32" spans="2:17" x14ac:dyDescent="0.2">
      <c r="B32" s="24" t="s">
        <v>156</v>
      </c>
      <c r="C32" s="16" t="e">
        <f ca="1">C23/(1+C$41)^(COLUMN(C23)-2)</f>
        <v>#NAME?</v>
      </c>
      <c r="D32" s="17" t="e">
        <f t="shared" ref="D32:L32" ca="1" si="0">D23/(1+D$41)^(COLUMN(D23)-2)</f>
        <v>#NAME?</v>
      </c>
      <c r="E32" s="17" t="e">
        <f t="shared" ca="1" si="0"/>
        <v>#NAME?</v>
      </c>
      <c r="F32" s="17" t="e">
        <f t="shared" ca="1" si="0"/>
        <v>#NAME?</v>
      </c>
      <c r="G32" s="17" t="e">
        <f t="shared" ca="1" si="0"/>
        <v>#NAME?</v>
      </c>
      <c r="H32" s="17" t="e">
        <f t="shared" ca="1" si="0"/>
        <v>#NAME?</v>
      </c>
      <c r="I32" s="17" t="e">
        <f t="shared" ca="1" si="0"/>
        <v>#NAME?</v>
      </c>
      <c r="J32" s="17" t="e">
        <f t="shared" ca="1" si="0"/>
        <v>#NAME?</v>
      </c>
      <c r="K32" s="17" t="e">
        <f t="shared" ca="1" si="0"/>
        <v>#NAME?</v>
      </c>
      <c r="L32" s="17" t="e">
        <f t="shared" ca="1" si="0"/>
        <v>#NAME?</v>
      </c>
      <c r="M32" s="58">
        <v>0</v>
      </c>
      <c r="N32" s="58">
        <v>0</v>
      </c>
      <c r="O32" s="58">
        <v>0</v>
      </c>
      <c r="P32" s="56">
        <v>0</v>
      </c>
    </row>
    <row r="33" spans="2:16" x14ac:dyDescent="0.2">
      <c r="B33" s="25" t="s">
        <v>414</v>
      </c>
      <c r="C33" s="19" t="e">
        <f ca="1">IF(OR(ROW()-33&gt;COLUMN()-3,COLUMN()-3&gt;ROW()-33+8),0,C24/(1+C$41)^(COLUMN(C24)-2))</f>
        <v>#NAME?</v>
      </c>
      <c r="D33" s="2" t="e">
        <f t="shared" ref="D33:P33" ca="1" si="1">IF(OR(ROW()-33&gt;COLUMN()-3,COLUMN()-3&gt;ROW()-33+8),0,D24/(1+D$41)^(COLUMN(D24)-2))</f>
        <v>#NAME?</v>
      </c>
      <c r="E33" s="2" t="e">
        <f t="shared" ca="1" si="1"/>
        <v>#NAME?</v>
      </c>
      <c r="F33" s="2" t="e">
        <f t="shared" ca="1" si="1"/>
        <v>#NAME?</v>
      </c>
      <c r="G33" s="2" t="e">
        <f t="shared" ca="1" si="1"/>
        <v>#NAME?</v>
      </c>
      <c r="H33" s="2" t="e">
        <f t="shared" ca="1" si="1"/>
        <v>#NAME?</v>
      </c>
      <c r="I33" s="2" t="e">
        <f t="shared" ca="1" si="1"/>
        <v>#NAME?</v>
      </c>
      <c r="J33" s="2" t="e">
        <f t="shared" ca="1" si="1"/>
        <v>#NAME?</v>
      </c>
      <c r="K33" s="2" t="e">
        <f t="shared" ca="1" si="1"/>
        <v>#NAME?</v>
      </c>
      <c r="L33" s="2">
        <f t="shared" si="1"/>
        <v>0</v>
      </c>
      <c r="M33" s="53">
        <f t="shared" si="1"/>
        <v>0</v>
      </c>
      <c r="N33" s="53">
        <f t="shared" si="1"/>
        <v>0</v>
      </c>
      <c r="O33" s="53">
        <f t="shared" si="1"/>
        <v>0</v>
      </c>
      <c r="P33" s="57">
        <f t="shared" si="1"/>
        <v>0</v>
      </c>
    </row>
    <row r="34" spans="2:16" x14ac:dyDescent="0.2">
      <c r="B34" s="25" t="s">
        <v>415</v>
      </c>
      <c r="C34" s="52">
        <f t="shared" ref="C34:P34" si="2">IF(OR(ROW()-33&gt;COLUMN()-3,COLUMN()-3&gt;ROW()-33+8),0,C25/(1+C$41)^(COLUMN(C25)-2))</f>
        <v>0</v>
      </c>
      <c r="D34" s="2" t="e">
        <f t="shared" ca="1" si="2"/>
        <v>#NAME?</v>
      </c>
      <c r="E34" s="2" t="e">
        <f t="shared" ca="1" si="2"/>
        <v>#NAME?</v>
      </c>
      <c r="F34" s="2" t="e">
        <f t="shared" ca="1" si="2"/>
        <v>#NAME?</v>
      </c>
      <c r="G34" s="2" t="e">
        <f t="shared" ca="1" si="2"/>
        <v>#NAME?</v>
      </c>
      <c r="H34" s="2" t="e">
        <f t="shared" ca="1" si="2"/>
        <v>#NAME?</v>
      </c>
      <c r="I34" s="2" t="e">
        <f t="shared" ca="1" si="2"/>
        <v>#NAME?</v>
      </c>
      <c r="J34" s="2" t="e">
        <f t="shared" ca="1" si="2"/>
        <v>#NAME?</v>
      </c>
      <c r="K34" s="2" t="e">
        <f t="shared" ca="1" si="2"/>
        <v>#NAME?</v>
      </c>
      <c r="L34" s="2" t="e">
        <f t="shared" ca="1" si="2"/>
        <v>#NAME?</v>
      </c>
      <c r="M34" s="2">
        <f t="shared" si="2"/>
        <v>0</v>
      </c>
      <c r="N34" s="53">
        <f t="shared" si="2"/>
        <v>0</v>
      </c>
      <c r="O34" s="53">
        <f t="shared" si="2"/>
        <v>0</v>
      </c>
      <c r="P34" s="57">
        <f t="shared" si="2"/>
        <v>0</v>
      </c>
    </row>
    <row r="35" spans="2:16" x14ac:dyDescent="0.2">
      <c r="B35" s="25" t="s">
        <v>416</v>
      </c>
      <c r="C35" s="52">
        <f t="shared" ref="C35:P35" si="3">IF(OR(ROW()-33&gt;COLUMN()-3,COLUMN()-3&gt;ROW()-33+8),0,C26/(1+C$41)^(COLUMN(C26)-2))</f>
        <v>0</v>
      </c>
      <c r="D35" s="53">
        <f t="shared" si="3"/>
        <v>0</v>
      </c>
      <c r="E35" s="2" t="e">
        <f t="shared" ca="1" si="3"/>
        <v>#NAME?</v>
      </c>
      <c r="F35" s="2" t="e">
        <f t="shared" ca="1" si="3"/>
        <v>#NAME?</v>
      </c>
      <c r="G35" s="2" t="e">
        <f t="shared" ca="1" si="3"/>
        <v>#NAME?</v>
      </c>
      <c r="H35" s="2" t="e">
        <f t="shared" ca="1" si="3"/>
        <v>#NAME?</v>
      </c>
      <c r="I35" s="2" t="e">
        <f t="shared" ca="1" si="3"/>
        <v>#NAME?</v>
      </c>
      <c r="J35" s="2" t="e">
        <f t="shared" ca="1" si="3"/>
        <v>#NAME?</v>
      </c>
      <c r="K35" s="2" t="e">
        <f t="shared" ca="1" si="3"/>
        <v>#NAME?</v>
      </c>
      <c r="L35" s="2" t="e">
        <f t="shared" ca="1" si="3"/>
        <v>#NAME?</v>
      </c>
      <c r="M35" s="2" t="e">
        <f t="shared" ca="1" si="3"/>
        <v>#NAME?</v>
      </c>
      <c r="N35" s="2">
        <f t="shared" si="3"/>
        <v>0</v>
      </c>
      <c r="O35" s="53">
        <f t="shared" si="3"/>
        <v>0</v>
      </c>
      <c r="P35" s="57">
        <f t="shared" si="3"/>
        <v>0</v>
      </c>
    </row>
    <row r="36" spans="2:16" x14ac:dyDescent="0.2">
      <c r="B36" s="25" t="s">
        <v>417</v>
      </c>
      <c r="C36" s="52">
        <f t="shared" ref="C36:P36" si="4">IF(OR(ROW()-33&gt;COLUMN()-3,COLUMN()-3&gt;ROW()-33+8),0,C27/(1+C$41)^(COLUMN(C27)-2))</f>
        <v>0</v>
      </c>
      <c r="D36" s="53">
        <f t="shared" si="4"/>
        <v>0</v>
      </c>
      <c r="E36" s="53">
        <f t="shared" si="4"/>
        <v>0</v>
      </c>
      <c r="F36" s="2" t="e">
        <f t="shared" ca="1" si="4"/>
        <v>#NAME?</v>
      </c>
      <c r="G36" s="2" t="e">
        <f t="shared" ca="1" si="4"/>
        <v>#NAME?</v>
      </c>
      <c r="H36" s="2" t="e">
        <f t="shared" ca="1" si="4"/>
        <v>#NAME?</v>
      </c>
      <c r="I36" s="2" t="e">
        <f t="shared" ca="1" si="4"/>
        <v>#NAME?</v>
      </c>
      <c r="J36" s="2" t="e">
        <f t="shared" ca="1" si="4"/>
        <v>#NAME?</v>
      </c>
      <c r="K36" s="2" t="e">
        <f t="shared" ca="1" si="4"/>
        <v>#NAME?</v>
      </c>
      <c r="L36" s="2" t="e">
        <f t="shared" ca="1" si="4"/>
        <v>#NAME?</v>
      </c>
      <c r="M36" s="2" t="e">
        <f t="shared" ca="1" si="4"/>
        <v>#NAME?</v>
      </c>
      <c r="N36" s="2" t="e">
        <f t="shared" ca="1" si="4"/>
        <v>#NAME?</v>
      </c>
      <c r="O36" s="2">
        <f t="shared" si="4"/>
        <v>0</v>
      </c>
      <c r="P36" s="57">
        <f t="shared" si="4"/>
        <v>0</v>
      </c>
    </row>
    <row r="37" spans="2:16" ht="16" thickBot="1" x14ac:dyDescent="0.25">
      <c r="B37" s="26" t="s">
        <v>418</v>
      </c>
      <c r="C37" s="54">
        <f t="shared" ref="C37:P37" si="5">IF(OR(ROW()-33&gt;COLUMN()-3,COLUMN()-3&gt;ROW()-33+8),0,C28/(1+C$41)^(COLUMN(C28)-2))</f>
        <v>0</v>
      </c>
      <c r="D37" s="55">
        <f t="shared" si="5"/>
        <v>0</v>
      </c>
      <c r="E37" s="55">
        <f t="shared" si="5"/>
        <v>0</v>
      </c>
      <c r="F37" s="55">
        <f t="shared" si="5"/>
        <v>0</v>
      </c>
      <c r="G37" s="14" t="e">
        <f t="shared" ca="1" si="5"/>
        <v>#NAME?</v>
      </c>
      <c r="H37" s="14" t="e">
        <f t="shared" ca="1" si="5"/>
        <v>#NAME?</v>
      </c>
      <c r="I37" s="14" t="e">
        <f t="shared" ca="1" si="5"/>
        <v>#NAME?</v>
      </c>
      <c r="J37" s="14" t="e">
        <f t="shared" ca="1" si="5"/>
        <v>#NAME?</v>
      </c>
      <c r="K37" s="14" t="e">
        <f t="shared" ca="1" si="5"/>
        <v>#NAME?</v>
      </c>
      <c r="L37" s="14" t="e">
        <f t="shared" ca="1" si="5"/>
        <v>#NAME?</v>
      </c>
      <c r="M37" s="14" t="e">
        <f t="shared" ca="1" si="5"/>
        <v>#NAME?</v>
      </c>
      <c r="N37" s="14" t="e">
        <f t="shared" ca="1" si="5"/>
        <v>#NAME?</v>
      </c>
      <c r="O37" s="14" t="e">
        <f t="shared" ca="1" si="5"/>
        <v>#NAME?</v>
      </c>
      <c r="P37" s="15">
        <f t="shared" si="5"/>
        <v>0</v>
      </c>
    </row>
    <row r="39" spans="2:16" ht="16" thickBot="1" x14ac:dyDescent="0.25">
      <c r="B39" s="82" t="s">
        <v>380</v>
      </c>
    </row>
    <row r="40" spans="2:16" ht="16" thickBot="1" x14ac:dyDescent="0.25">
      <c r="B40" s="72" t="s">
        <v>379</v>
      </c>
      <c r="C40" s="78" t="s">
        <v>420</v>
      </c>
      <c r="D40" s="79" t="s">
        <v>421</v>
      </c>
      <c r="E40" s="79" t="s">
        <v>422</v>
      </c>
      <c r="F40" s="79" t="s">
        <v>423</v>
      </c>
      <c r="G40" s="79" t="s">
        <v>424</v>
      </c>
      <c r="H40" s="79" t="s">
        <v>425</v>
      </c>
      <c r="I40" s="79" t="s">
        <v>426</v>
      </c>
      <c r="J40" s="79" t="s">
        <v>427</v>
      </c>
      <c r="K40" s="79" t="s">
        <v>428</v>
      </c>
      <c r="L40" s="79" t="s">
        <v>429</v>
      </c>
      <c r="M40" s="79" t="s">
        <v>430</v>
      </c>
      <c r="N40" s="79" t="s">
        <v>431</v>
      </c>
      <c r="O40" s="79" t="s">
        <v>432</v>
      </c>
      <c r="P40" s="80" t="s">
        <v>433</v>
      </c>
    </row>
    <row r="41" spans="2:16" ht="16" thickBot="1" x14ac:dyDescent="0.25">
      <c r="B41" s="46" t="s">
        <v>157</v>
      </c>
      <c r="C41" s="73" t="e">
        <f ca="1">_xll.MM_LOOP("Interest rate scenario",Scenarios!C12:C14)</f>
        <v>#NAME?</v>
      </c>
      <c r="D41" s="74" t="e">
        <f ca="1">_xll.MM_LOOP("Interest rate scenario",Scenarios!D12:D14)</f>
        <v>#NAME?</v>
      </c>
      <c r="E41" s="74" t="e">
        <f ca="1">_xll.MM_LOOP("Interest rate scenario",Scenarios!E12:E14)</f>
        <v>#NAME?</v>
      </c>
      <c r="F41" s="74" t="e">
        <f ca="1">_xll.MM_LOOP("Interest rate scenario",Scenarios!F12:F14)</f>
        <v>#NAME?</v>
      </c>
      <c r="G41" s="74" t="e">
        <f ca="1">_xll.MM_LOOP("Interest rate scenario",Scenarios!G12:G14)</f>
        <v>#NAME?</v>
      </c>
      <c r="H41" s="74" t="e">
        <f ca="1">_xll.MM_LOOP("Interest rate scenario",Scenarios!H12:H14)</f>
        <v>#NAME?</v>
      </c>
      <c r="I41" s="74" t="e">
        <f ca="1">_xll.MM_LOOP("Interest rate scenario",Scenarios!I12:I14)</f>
        <v>#NAME?</v>
      </c>
      <c r="J41" s="74" t="e">
        <f ca="1">_xll.MM_LOOP("Interest rate scenario",Scenarios!J12:J14)</f>
        <v>#NAME?</v>
      </c>
      <c r="K41" s="74" t="e">
        <f ca="1">_xll.MM_LOOP("Interest rate scenario",Scenarios!K12:K14)</f>
        <v>#NAME?</v>
      </c>
      <c r="L41" s="74" t="e">
        <f ca="1">_xll.MM_LOOP("Interest rate scenario",Scenarios!L12:L14)</f>
        <v>#NAME?</v>
      </c>
      <c r="M41" s="74" t="e">
        <f ca="1">_xll.MM_LOOP("Interest rate scenario",Scenarios!M12:M14)</f>
        <v>#NAME?</v>
      </c>
      <c r="N41" s="74" t="e">
        <f ca="1">_xll.MM_LOOP("Interest rate scenario",Scenarios!N12:N14)</f>
        <v>#NAME?</v>
      </c>
      <c r="O41" s="74" t="e">
        <f ca="1">_xll.MM_LOOP("Interest rate scenario",Scenarios!O12:O14)</f>
        <v>#NAME?</v>
      </c>
      <c r="P41" s="75" t="e">
        <f ca="1">_xll.MM_LOOP("Interest rate scenario",Scenarios!P12:P14)</f>
        <v>#NAME?</v>
      </c>
    </row>
    <row r="43" spans="2:16" ht="16" thickBot="1" x14ac:dyDescent="0.25">
      <c r="B43" s="82" t="s">
        <v>381</v>
      </c>
    </row>
    <row r="44" spans="2:16" ht="16" thickBot="1" x14ac:dyDescent="0.25">
      <c r="B44" s="72" t="s">
        <v>379</v>
      </c>
      <c r="C44" s="72" t="s">
        <v>400</v>
      </c>
      <c r="D44" s="5" t="s">
        <v>401</v>
      </c>
      <c r="E44" s="6" t="s">
        <v>402</v>
      </c>
      <c r="F44" s="5" t="s">
        <v>403</v>
      </c>
      <c r="G44" s="7" t="s">
        <v>404</v>
      </c>
    </row>
    <row r="45" spans="2:16" x14ac:dyDescent="0.2">
      <c r="B45" s="24" t="s">
        <v>42</v>
      </c>
      <c r="C45" s="59" t="e">
        <f ca="1">SUM(C23:C28)</f>
        <v>#NAME?</v>
      </c>
      <c r="D45" s="60" t="e">
        <f t="shared" ref="D45:G45" ca="1" si="6">SUM(D23:D28)</f>
        <v>#NAME?</v>
      </c>
      <c r="E45" s="60" t="e">
        <f t="shared" ca="1" si="6"/>
        <v>#NAME?</v>
      </c>
      <c r="F45" s="60" t="e">
        <f t="shared" ca="1" si="6"/>
        <v>#NAME?</v>
      </c>
      <c r="G45" s="61" t="e">
        <f t="shared" ca="1" si="6"/>
        <v>#NAME?</v>
      </c>
    </row>
    <row r="46" spans="2:16" x14ac:dyDescent="0.2">
      <c r="B46" s="30" t="s">
        <v>158</v>
      </c>
      <c r="C46" s="62" t="e">
        <f ca="1">SUM(D23:OFFSET($P24,COLUMN(C46)-3,0))</f>
        <v>#NAME?</v>
      </c>
      <c r="D46" s="39" t="e">
        <f ca="1">SUM(E23:OFFSET($P24,COLUMN(D46)-3,0))</f>
        <v>#NAME?</v>
      </c>
      <c r="E46" s="39" t="e">
        <f ca="1">SUM(F23:OFFSET($P24,COLUMN(E46)-3,0))</f>
        <v>#NAME?</v>
      </c>
      <c r="F46" s="39" t="e">
        <f ca="1">SUM(G23:OFFSET($P24,COLUMN(F46)-3,0))</f>
        <v>#NAME?</v>
      </c>
      <c r="G46" s="44" t="e">
        <f ca="1">SUM(H23:OFFSET($P24,COLUMN(G46)-3,0))</f>
        <v>#NAME?</v>
      </c>
    </row>
    <row r="47" spans="2:16" ht="16" thickBot="1" x14ac:dyDescent="0.25">
      <c r="B47" s="26" t="s">
        <v>159</v>
      </c>
      <c r="C47" s="63" t="e">
        <f ca="1">SUM(D32:OFFSET($P33,COLUMN(C46)-3,0))</f>
        <v>#NAME?</v>
      </c>
      <c r="D47" s="41" t="e">
        <f ca="1">SUM(E32:OFFSET($P33,COLUMN(D46)-3,0))</f>
        <v>#NAME?</v>
      </c>
      <c r="E47" s="41" t="e">
        <f ca="1">SUM(F32:OFFSET($P33,COLUMN(E46)-3,0))</f>
        <v>#NAME?</v>
      </c>
      <c r="F47" s="41" t="e">
        <f ca="1">SUM(G32:OFFSET($P33,COLUMN(F46)-3,0))</f>
        <v>#NAME?</v>
      </c>
      <c r="G47" s="42" t="e">
        <f ca="1">SUM(H32:OFFSET($P33,COLUMN(G46)-3,0))</f>
        <v>#NAME?</v>
      </c>
    </row>
  </sheetData>
  <pageMargins left="0.7" right="0.7" top="0.75" bottom="0.75" header="0.3" footer="0.3"/>
  <pageSetup paperSize="9" orientation="portrait" r:id="rId1"/>
  <headerFooter>
    <oddFooter>&amp;R&amp;1#&amp;"Calibri"&amp;10&amp;K0078D7Classification :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3"/>
  <dimension ref="C2:N13"/>
  <sheetViews>
    <sheetView showGridLines="0" workbookViewId="0">
      <selection activeCell="J4" sqref="J4"/>
    </sheetView>
  </sheetViews>
  <sheetFormatPr baseColWidth="10" defaultRowHeight="15" x14ac:dyDescent="0.2"/>
  <cols>
    <col min="1" max="1" width="2.83203125" customWidth="1"/>
    <col min="2" max="2" width="6.5" customWidth="1"/>
    <col min="3" max="3" width="8.5" bestFit="1" customWidth="1"/>
    <col min="4" max="4" width="9.1640625" bestFit="1" customWidth="1"/>
    <col min="5" max="5" width="16.5" customWidth="1"/>
    <col min="6" max="6" width="7.83203125" bestFit="1" customWidth="1"/>
    <col min="7" max="7" width="2.5" customWidth="1"/>
    <col min="8" max="8" width="13.83203125" customWidth="1"/>
    <col min="9" max="14" width="13" customWidth="1"/>
  </cols>
  <sheetData>
    <row r="2" spans="3:14" ht="16" thickBot="1" x14ac:dyDescent="0.25">
      <c r="C2" s="82" t="s">
        <v>388</v>
      </c>
      <c r="I2" s="82" t="s">
        <v>389</v>
      </c>
    </row>
    <row r="3" spans="3:14" ht="16" thickBot="1" x14ac:dyDescent="0.25">
      <c r="C3" s="106" t="s">
        <v>17</v>
      </c>
      <c r="D3" s="72" t="s">
        <v>6</v>
      </c>
      <c r="E3" s="6" t="s">
        <v>152</v>
      </c>
      <c r="F3" s="7" t="s">
        <v>151</v>
      </c>
      <c r="I3" s="106" t="s">
        <v>17</v>
      </c>
      <c r="J3" s="72" t="s">
        <v>400</v>
      </c>
      <c r="K3" s="5" t="s">
        <v>401</v>
      </c>
      <c r="L3" s="6" t="s">
        <v>402</v>
      </c>
      <c r="M3" s="5" t="s">
        <v>403</v>
      </c>
      <c r="N3" s="7" t="s">
        <v>404</v>
      </c>
    </row>
    <row r="4" spans="3:14" x14ac:dyDescent="0.2">
      <c r="C4" s="24" t="s">
        <v>7</v>
      </c>
      <c r="D4" s="97">
        <v>0.05</v>
      </c>
      <c r="E4" s="4">
        <v>10000000</v>
      </c>
      <c r="F4" s="32">
        <v>0.01</v>
      </c>
      <c r="I4" s="24" t="s">
        <v>7</v>
      </c>
      <c r="J4" s="92" t="e">
        <f ca="1">IF(MM_RANDOM()&lt;'Cat Scenarios'!$D4,'Cat Scenarios'!$E4*'Cat Scenarios'!$F4,0)</f>
        <v>#NAME?</v>
      </c>
      <c r="K4" s="4" t="e">
        <f ca="1">IF(_xll.MM_RANDOM()&lt;'Cat Scenarios'!$D4,'Cat Scenarios'!$E4*'Cat Scenarios'!$F4,0)</f>
        <v>#NAME?</v>
      </c>
      <c r="L4" s="4" t="e">
        <f ca="1">IF(_xll.MM_RANDOM()&lt;'Cat Scenarios'!$D4,'Cat Scenarios'!$E4*'Cat Scenarios'!$F4,0)</f>
        <v>#NAME?</v>
      </c>
      <c r="M4" s="4" t="e">
        <f ca="1">IF(_xll.MM_RANDOM()&lt;'Cat Scenarios'!$D4,'Cat Scenarios'!$E4*'Cat Scenarios'!$F4,0)</f>
        <v>#NAME?</v>
      </c>
      <c r="N4" s="11" t="e">
        <f ca="1">IF(_xll.MM_RANDOM()&lt;'Cat Scenarios'!$D4,'Cat Scenarios'!$E4*'Cat Scenarios'!$F4,0)</f>
        <v>#NAME?</v>
      </c>
    </row>
    <row r="5" spans="3:14" x14ac:dyDescent="0.2">
      <c r="C5" s="25" t="s">
        <v>153</v>
      </c>
      <c r="D5" s="69">
        <v>0.05</v>
      </c>
      <c r="E5" s="2">
        <v>100000000</v>
      </c>
      <c r="F5" s="27">
        <v>0.05</v>
      </c>
      <c r="I5" s="25" t="s">
        <v>153</v>
      </c>
      <c r="J5" s="19" t="e">
        <f ca="1">IF(_xll.MM_RANDOM()&lt;'Cat Scenarios'!$D5,'Cat Scenarios'!$E5*'Cat Scenarios'!$F5,0)</f>
        <v>#NAME?</v>
      </c>
      <c r="K5" s="2" t="e">
        <f ca="1">IF(_xll.MM_RANDOM()&lt;'Cat Scenarios'!$D5,'Cat Scenarios'!$E5*'Cat Scenarios'!$F5,0)</f>
        <v>#NAME?</v>
      </c>
      <c r="L5" s="2" t="e">
        <f ca="1">IF(_xll.MM_RANDOM()&lt;'Cat Scenarios'!$D5,'Cat Scenarios'!$E5*'Cat Scenarios'!$F5,0)</f>
        <v>#NAME?</v>
      </c>
      <c r="M5" s="2" t="e">
        <f ca="1">IF(_xll.MM_RANDOM()&lt;'Cat Scenarios'!$D5,'Cat Scenarios'!$E5*'Cat Scenarios'!$F5,0)</f>
        <v>#NAME?</v>
      </c>
      <c r="N5" s="12" t="e">
        <f ca="1">IF(_xll.MM_RANDOM()&lt;'Cat Scenarios'!$D5,'Cat Scenarios'!$E5*'Cat Scenarios'!$F5,0)</f>
        <v>#NAME?</v>
      </c>
    </row>
    <row r="6" spans="3:14" x14ac:dyDescent="0.2">
      <c r="C6" s="25" t="s">
        <v>153</v>
      </c>
      <c r="D6" s="69">
        <v>0.05</v>
      </c>
      <c r="E6" s="2">
        <v>200000000</v>
      </c>
      <c r="F6" s="27">
        <v>0.02</v>
      </c>
      <c r="I6" s="25" t="s">
        <v>153</v>
      </c>
      <c r="J6" s="19" t="e">
        <f ca="1">IF(_xll.MM_RANDOM()&lt;'Cat Scenarios'!$D6,'Cat Scenarios'!$E6*'Cat Scenarios'!$F6,0)</f>
        <v>#NAME?</v>
      </c>
      <c r="K6" s="2" t="e">
        <f ca="1">IF(_xll.MM_RANDOM()&lt;'Cat Scenarios'!$D6,'Cat Scenarios'!$E6*'Cat Scenarios'!$F6,0)</f>
        <v>#NAME?</v>
      </c>
      <c r="L6" s="2" t="e">
        <f ca="1">IF(_xll.MM_RANDOM()&lt;'Cat Scenarios'!$D6,'Cat Scenarios'!$E6*'Cat Scenarios'!$F6,0)</f>
        <v>#NAME?</v>
      </c>
      <c r="M6" s="2" t="e">
        <f ca="1">IF(_xll.MM_RANDOM()&lt;'Cat Scenarios'!$D6,'Cat Scenarios'!$E6*'Cat Scenarios'!$F6,0)</f>
        <v>#NAME?</v>
      </c>
      <c r="N6" s="12" t="e">
        <f ca="1">IF(_xll.MM_RANDOM()&lt;'Cat Scenarios'!$D6,'Cat Scenarios'!$E6*'Cat Scenarios'!$F6,0)</f>
        <v>#NAME?</v>
      </c>
    </row>
    <row r="7" spans="3:14" x14ac:dyDescent="0.2">
      <c r="C7" s="25" t="s">
        <v>153</v>
      </c>
      <c r="D7" s="69">
        <v>0.05</v>
      </c>
      <c r="E7" s="2">
        <v>150000000</v>
      </c>
      <c r="F7" s="27">
        <v>0.04</v>
      </c>
      <c r="I7" s="25" t="s">
        <v>153</v>
      </c>
      <c r="J7" s="19" t="e">
        <f ca="1">IF(_xll.MM_RANDOM()&lt;'Cat Scenarios'!$D7,'Cat Scenarios'!$E7*'Cat Scenarios'!$F7,0)</f>
        <v>#NAME?</v>
      </c>
      <c r="K7" s="2" t="e">
        <f ca="1">IF(_xll.MM_RANDOM()&lt;'Cat Scenarios'!$D7,'Cat Scenarios'!$E7*'Cat Scenarios'!$F7,0)</f>
        <v>#NAME?</v>
      </c>
      <c r="L7" s="2" t="e">
        <f ca="1">IF(_xll.MM_RANDOM()&lt;'Cat Scenarios'!$D7,'Cat Scenarios'!$E7*'Cat Scenarios'!$F7,0)</f>
        <v>#NAME?</v>
      </c>
      <c r="M7" s="2" t="e">
        <f ca="1">IF(_xll.MM_RANDOM()&lt;'Cat Scenarios'!$D7,'Cat Scenarios'!$E7*'Cat Scenarios'!$F7,0)</f>
        <v>#NAME?</v>
      </c>
      <c r="N7" s="12" t="e">
        <f ca="1">IF(_xll.MM_RANDOM()&lt;'Cat Scenarios'!$D7,'Cat Scenarios'!$E7*'Cat Scenarios'!$F7,0)</f>
        <v>#NAME?</v>
      </c>
    </row>
    <row r="8" spans="3:14" x14ac:dyDescent="0.2">
      <c r="C8" s="25" t="s">
        <v>7</v>
      </c>
      <c r="D8" s="69">
        <v>0.05</v>
      </c>
      <c r="E8" s="2">
        <v>150000000</v>
      </c>
      <c r="F8" s="27">
        <v>0.05</v>
      </c>
      <c r="I8" s="25" t="s">
        <v>7</v>
      </c>
      <c r="J8" s="19" t="e">
        <f ca="1">IF(_xll.MM_RANDOM()&lt;'Cat Scenarios'!$D8,'Cat Scenarios'!$E8*'Cat Scenarios'!$F8,0)</f>
        <v>#NAME?</v>
      </c>
      <c r="K8" s="2" t="e">
        <f ca="1">IF(_xll.MM_RANDOM()&lt;'Cat Scenarios'!$D8,'Cat Scenarios'!$E8*'Cat Scenarios'!$F8,0)</f>
        <v>#NAME?</v>
      </c>
      <c r="L8" s="2" t="e">
        <f ca="1">IF(_xll.MM_RANDOM()&lt;'Cat Scenarios'!$D8,'Cat Scenarios'!$E8*'Cat Scenarios'!$F8,0)</f>
        <v>#NAME?</v>
      </c>
      <c r="M8" s="2" t="e">
        <f ca="1">IF(_xll.MM_RANDOM()&lt;'Cat Scenarios'!$D8,'Cat Scenarios'!$E8*'Cat Scenarios'!$F8,0)</f>
        <v>#NAME?</v>
      </c>
      <c r="N8" s="12" t="e">
        <f ca="1">IF(_xll.MM_RANDOM()&lt;'Cat Scenarios'!$D8,'Cat Scenarios'!$E8*'Cat Scenarios'!$F8,0)</f>
        <v>#NAME?</v>
      </c>
    </row>
    <row r="9" spans="3:14" x14ac:dyDescent="0.2">
      <c r="C9" s="25" t="s">
        <v>7</v>
      </c>
      <c r="D9" s="69">
        <v>0.05</v>
      </c>
      <c r="E9" s="2">
        <v>125000000</v>
      </c>
      <c r="F9" s="27">
        <v>0.05</v>
      </c>
      <c r="I9" s="25" t="s">
        <v>7</v>
      </c>
      <c r="J9" s="19" t="e">
        <f ca="1">IF(_xll.MM_RANDOM()&lt;'Cat Scenarios'!$D9,'Cat Scenarios'!$E9*'Cat Scenarios'!$F9,0)</f>
        <v>#NAME?</v>
      </c>
      <c r="K9" s="2" t="e">
        <f ca="1">IF(_xll.MM_RANDOM()&lt;'Cat Scenarios'!$D9,'Cat Scenarios'!$E9*'Cat Scenarios'!$F9,0)</f>
        <v>#NAME?</v>
      </c>
      <c r="L9" s="2" t="e">
        <f ca="1">IF(_xll.MM_RANDOM()&lt;'Cat Scenarios'!$D9,'Cat Scenarios'!$E9*'Cat Scenarios'!$F9,0)</f>
        <v>#NAME?</v>
      </c>
      <c r="M9" s="2" t="e">
        <f ca="1">IF(_xll.MM_RANDOM()&lt;'Cat Scenarios'!$D9,'Cat Scenarios'!$E9*'Cat Scenarios'!$F9,0)</f>
        <v>#NAME?</v>
      </c>
      <c r="N9" s="12" t="e">
        <f ca="1">IF(_xll.MM_RANDOM()&lt;'Cat Scenarios'!$D9,'Cat Scenarios'!$E9*'Cat Scenarios'!$F9,0)</f>
        <v>#NAME?</v>
      </c>
    </row>
    <row r="10" spans="3:14" x14ac:dyDescent="0.2">
      <c r="C10" s="25" t="s">
        <v>7</v>
      </c>
      <c r="D10" s="69">
        <v>0.05</v>
      </c>
      <c r="E10" s="2">
        <v>11000000</v>
      </c>
      <c r="F10" s="27">
        <v>0.1</v>
      </c>
      <c r="I10" s="25" t="s">
        <v>7</v>
      </c>
      <c r="J10" s="19" t="e">
        <f ca="1">IF(_xll.MM_RANDOM()&lt;'Cat Scenarios'!$D10,'Cat Scenarios'!$E10*'Cat Scenarios'!$F10,0)</f>
        <v>#NAME?</v>
      </c>
      <c r="K10" s="2" t="e">
        <f ca="1">IF(_xll.MM_RANDOM()&lt;'Cat Scenarios'!$D10,'Cat Scenarios'!$E10*'Cat Scenarios'!$F10,0)</f>
        <v>#NAME?</v>
      </c>
      <c r="L10" s="2" t="e">
        <f ca="1">IF(_xll.MM_RANDOM()&lt;'Cat Scenarios'!$D10,'Cat Scenarios'!$E10*'Cat Scenarios'!$F10,0)</f>
        <v>#NAME?</v>
      </c>
      <c r="M10" s="2" t="e">
        <f ca="1">IF(_xll.MM_RANDOM()&lt;'Cat Scenarios'!$D10,'Cat Scenarios'!$E10*'Cat Scenarios'!$F10,0)</f>
        <v>#NAME?</v>
      </c>
      <c r="N10" s="12" t="e">
        <f ca="1">IF(_xll.MM_RANDOM()&lt;'Cat Scenarios'!$D10,'Cat Scenarios'!$E10*'Cat Scenarios'!$F10,0)</f>
        <v>#NAME?</v>
      </c>
    </row>
    <row r="11" spans="3:14" x14ac:dyDescent="0.2">
      <c r="C11" s="25" t="s">
        <v>154</v>
      </c>
      <c r="D11" s="69">
        <v>0.05</v>
      </c>
      <c r="E11" s="2">
        <v>300000000</v>
      </c>
      <c r="F11" s="27">
        <v>0.03</v>
      </c>
      <c r="I11" s="25" t="s">
        <v>154</v>
      </c>
      <c r="J11" s="19" t="e">
        <f ca="1">IF(_xll.MM_RANDOM()&lt;'Cat Scenarios'!$D11,'Cat Scenarios'!$E11*'Cat Scenarios'!$F11,0)</f>
        <v>#NAME?</v>
      </c>
      <c r="K11" s="2" t="e">
        <f ca="1">IF(_xll.MM_RANDOM()&lt;'Cat Scenarios'!$D11,'Cat Scenarios'!$E11*'Cat Scenarios'!$F11,0)</f>
        <v>#NAME?</v>
      </c>
      <c r="L11" s="2" t="e">
        <f ca="1">IF(_xll.MM_RANDOM()&lt;'Cat Scenarios'!$D11,'Cat Scenarios'!$E11*'Cat Scenarios'!$F11,0)</f>
        <v>#NAME?</v>
      </c>
      <c r="M11" s="2" t="e">
        <f ca="1">IF(_xll.MM_RANDOM()&lt;'Cat Scenarios'!$D11,'Cat Scenarios'!$E11*'Cat Scenarios'!$F11,0)</f>
        <v>#NAME?</v>
      </c>
      <c r="N11" s="12" t="e">
        <f ca="1">IF(_xll.MM_RANDOM()&lt;'Cat Scenarios'!$D11,'Cat Scenarios'!$E11*'Cat Scenarios'!$F11,0)</f>
        <v>#NAME?</v>
      </c>
    </row>
    <row r="12" spans="3:14" x14ac:dyDescent="0.2">
      <c r="C12" s="25" t="s">
        <v>154</v>
      </c>
      <c r="D12" s="69">
        <v>0.05</v>
      </c>
      <c r="E12" s="2">
        <v>400000000</v>
      </c>
      <c r="F12" s="27">
        <v>0.05</v>
      </c>
      <c r="I12" s="25" t="s">
        <v>154</v>
      </c>
      <c r="J12" s="19" t="e">
        <f ca="1">IF(_xll.MM_RANDOM()&lt;'Cat Scenarios'!$D12,'Cat Scenarios'!$E12*'Cat Scenarios'!$F12,0)</f>
        <v>#NAME?</v>
      </c>
      <c r="K12" s="2" t="e">
        <f ca="1">IF(_xll.MM_RANDOM()&lt;'Cat Scenarios'!$D12,'Cat Scenarios'!$E12*'Cat Scenarios'!$F12,0)</f>
        <v>#NAME?</v>
      </c>
      <c r="L12" s="2" t="e">
        <f ca="1">IF(_xll.MM_RANDOM()&lt;'Cat Scenarios'!$D12,'Cat Scenarios'!$E12*'Cat Scenarios'!$F12,0)</f>
        <v>#NAME?</v>
      </c>
      <c r="M12" s="2" t="e">
        <f ca="1">IF(_xll.MM_RANDOM()&lt;'Cat Scenarios'!$D12,'Cat Scenarios'!$E12*'Cat Scenarios'!$F12,0)</f>
        <v>#NAME?</v>
      </c>
      <c r="N12" s="12" t="e">
        <f ca="1">IF(_xll.MM_RANDOM()&lt;'Cat Scenarios'!$D12,'Cat Scenarios'!$E12*'Cat Scenarios'!$F12,0)</f>
        <v>#NAME?</v>
      </c>
    </row>
    <row r="13" spans="3:14" ht="16" thickBot="1" x14ac:dyDescent="0.25">
      <c r="C13" s="26" t="s">
        <v>154</v>
      </c>
      <c r="D13" s="70">
        <v>0.05</v>
      </c>
      <c r="E13" s="14">
        <v>350000000</v>
      </c>
      <c r="F13" s="29">
        <v>0.02</v>
      </c>
      <c r="I13" s="26" t="s">
        <v>154</v>
      </c>
      <c r="J13" s="20" t="e">
        <f ca="1">IF(_xll.MM_RANDOM()&lt;'Cat Scenarios'!$D13,'Cat Scenarios'!$E13*'Cat Scenarios'!$F13,0)</f>
        <v>#NAME?</v>
      </c>
      <c r="K13" s="14" t="e">
        <f ca="1">IF(_xll.MM_RANDOM()&lt;'Cat Scenarios'!$D13,'Cat Scenarios'!$E13*'Cat Scenarios'!$F13,0)</f>
        <v>#NAME?</v>
      </c>
      <c r="L13" s="14" t="e">
        <f ca="1">IF(_xll.MM_RANDOM()&lt;'Cat Scenarios'!$D13,'Cat Scenarios'!$E13*'Cat Scenarios'!$F13,0)</f>
        <v>#NAME?</v>
      </c>
      <c r="M13" s="14" t="e">
        <f ca="1">IF(_xll.MM_RANDOM()&lt;'Cat Scenarios'!$D13,'Cat Scenarios'!$E13*'Cat Scenarios'!$F13,0)</f>
        <v>#NAME?</v>
      </c>
      <c r="N13" s="15" t="e">
        <f ca="1">IF(_xll.MM_RANDOM()&lt;'Cat Scenarios'!$D13,'Cat Scenarios'!$E13*'Cat Scenarios'!$F13,0)</f>
        <v>#NAME?</v>
      </c>
    </row>
  </sheetData>
  <pageMargins left="0.7" right="0.7" top="0.75" bottom="0.75" header="0.3" footer="0.3"/>
  <pageSetup paperSize="9" orientation="portrait" r:id="rId1"/>
  <headerFooter>
    <oddFooter>&amp;R&amp;1#&amp;"Calibri"&amp;10&amp;K0078D7Classification :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4"/>
  <dimension ref="B2:P274"/>
  <sheetViews>
    <sheetView showGridLines="0" workbookViewId="0">
      <selection activeCell="D55" sqref="D55"/>
    </sheetView>
  </sheetViews>
  <sheetFormatPr baseColWidth="10" defaultRowHeight="15" x14ac:dyDescent="0.2"/>
  <cols>
    <col min="1" max="1" width="3" customWidth="1"/>
    <col min="2" max="2" width="17.83203125" bestFit="1" customWidth="1"/>
    <col min="3" max="16" width="15.83203125" customWidth="1"/>
  </cols>
  <sheetData>
    <row r="2" spans="2:7" ht="16" thickBot="1" x14ac:dyDescent="0.25">
      <c r="B2" s="82" t="s">
        <v>390</v>
      </c>
    </row>
    <row r="3" spans="2:7" ht="16" thickBot="1" x14ac:dyDescent="0.25">
      <c r="B3" s="72" t="s">
        <v>379</v>
      </c>
      <c r="C3" s="72" t="s">
        <v>400</v>
      </c>
      <c r="D3" s="5" t="s">
        <v>401</v>
      </c>
      <c r="E3" s="6" t="s">
        <v>402</v>
      </c>
      <c r="F3" s="5" t="s">
        <v>403</v>
      </c>
      <c r="G3" s="7" t="s">
        <v>404</v>
      </c>
    </row>
    <row r="4" spans="2:7" x14ac:dyDescent="0.2">
      <c r="B4" s="24" t="s">
        <v>8</v>
      </c>
      <c r="C4" s="97">
        <v>0.5</v>
      </c>
      <c r="D4" s="31">
        <v>0.5</v>
      </c>
      <c r="E4" s="31">
        <v>0.5</v>
      </c>
      <c r="F4" s="31">
        <v>0.5</v>
      </c>
      <c r="G4" s="32">
        <v>0.5</v>
      </c>
    </row>
    <row r="5" spans="2:7" x14ac:dyDescent="0.2">
      <c r="B5" s="25" t="s">
        <v>9</v>
      </c>
      <c r="C5" s="69">
        <v>0.2</v>
      </c>
      <c r="D5" s="23">
        <v>0.2</v>
      </c>
      <c r="E5" s="23">
        <v>0.2</v>
      </c>
      <c r="F5" s="23">
        <v>0.2</v>
      </c>
      <c r="G5" s="27">
        <v>0.2</v>
      </c>
    </row>
    <row r="6" spans="2:7" ht="16" thickBot="1" x14ac:dyDescent="0.25">
      <c r="B6" s="26" t="s">
        <v>19</v>
      </c>
      <c r="C6" s="70">
        <v>0.1</v>
      </c>
      <c r="D6" s="28">
        <v>0.1</v>
      </c>
      <c r="E6" s="28">
        <v>0.1</v>
      </c>
      <c r="F6" s="28">
        <v>0.1</v>
      </c>
      <c r="G6" s="29">
        <v>0.1</v>
      </c>
    </row>
    <row r="8" spans="2:7" ht="16" thickBot="1" x14ac:dyDescent="0.25">
      <c r="B8" s="82" t="s">
        <v>391</v>
      </c>
    </row>
    <row r="9" spans="2:7" ht="16" thickBot="1" x14ac:dyDescent="0.25">
      <c r="B9" s="72" t="s">
        <v>379</v>
      </c>
      <c r="C9" s="72" t="s">
        <v>400</v>
      </c>
      <c r="D9" s="5" t="s">
        <v>401</v>
      </c>
      <c r="E9" s="6" t="s">
        <v>402</v>
      </c>
      <c r="F9" s="5" t="s">
        <v>403</v>
      </c>
      <c r="G9" s="7" t="s">
        <v>404</v>
      </c>
    </row>
    <row r="10" spans="2:7" x14ac:dyDescent="0.2">
      <c r="B10" s="24" t="s">
        <v>10</v>
      </c>
      <c r="C10" s="92">
        <v>6000</v>
      </c>
      <c r="D10" s="4">
        <v>6000</v>
      </c>
      <c r="E10" s="4">
        <v>6000</v>
      </c>
      <c r="F10" s="4">
        <v>6000</v>
      </c>
      <c r="G10" s="11">
        <v>6000</v>
      </c>
    </row>
    <row r="11" spans="2:7" x14ac:dyDescent="0.2">
      <c r="B11" s="25" t="s">
        <v>11</v>
      </c>
      <c r="C11" s="19">
        <v>100000</v>
      </c>
      <c r="D11" s="2">
        <v>100000</v>
      </c>
      <c r="E11" s="2">
        <v>100000</v>
      </c>
      <c r="F11" s="2">
        <v>100000</v>
      </c>
      <c r="G11" s="12">
        <v>100000</v>
      </c>
    </row>
    <row r="12" spans="2:7" x14ac:dyDescent="0.2">
      <c r="B12" s="25" t="s">
        <v>12</v>
      </c>
      <c r="C12" s="69">
        <v>0.05</v>
      </c>
      <c r="D12" s="23">
        <v>0.05</v>
      </c>
      <c r="E12" s="23">
        <v>0.05</v>
      </c>
      <c r="F12" s="23">
        <v>0.05</v>
      </c>
      <c r="G12" s="27">
        <v>0.05</v>
      </c>
    </row>
    <row r="13" spans="2:7" ht="16" thickBot="1" x14ac:dyDescent="0.25">
      <c r="B13" s="26" t="s">
        <v>19</v>
      </c>
      <c r="C13" s="70">
        <v>0.1</v>
      </c>
      <c r="D13" s="28">
        <v>0.1</v>
      </c>
      <c r="E13" s="28">
        <v>0.1</v>
      </c>
      <c r="F13" s="28">
        <v>0.1</v>
      </c>
      <c r="G13" s="29">
        <v>0.1</v>
      </c>
    </row>
    <row r="15" spans="2:7" ht="16" thickBot="1" x14ac:dyDescent="0.25">
      <c r="B15" s="82" t="s">
        <v>392</v>
      </c>
    </row>
    <row r="16" spans="2:7" ht="16" thickBot="1" x14ac:dyDescent="0.25">
      <c r="B16" s="72" t="s">
        <v>379</v>
      </c>
      <c r="C16" s="72" t="s">
        <v>400</v>
      </c>
      <c r="D16" s="5" t="s">
        <v>401</v>
      </c>
      <c r="E16" s="6" t="s">
        <v>402</v>
      </c>
      <c r="F16" s="5" t="s">
        <v>403</v>
      </c>
      <c r="G16" s="7" t="s">
        <v>404</v>
      </c>
    </row>
    <row r="17" spans="2:7" x14ac:dyDescent="0.2">
      <c r="B17" s="24" t="s">
        <v>13</v>
      </c>
      <c r="C17" s="92">
        <v>1000000</v>
      </c>
      <c r="D17" s="4">
        <v>1000000</v>
      </c>
      <c r="E17" s="4">
        <v>1000000</v>
      </c>
      <c r="F17" s="4">
        <v>1000000</v>
      </c>
      <c r="G17" s="11">
        <v>1000000</v>
      </c>
    </row>
    <row r="18" spans="2:7" x14ac:dyDescent="0.2">
      <c r="B18" s="25" t="s">
        <v>14</v>
      </c>
      <c r="C18" s="19">
        <v>10000000</v>
      </c>
      <c r="D18" s="2">
        <v>10000000</v>
      </c>
      <c r="E18" s="2">
        <v>10000000</v>
      </c>
      <c r="F18" s="2">
        <v>10000000</v>
      </c>
      <c r="G18" s="12">
        <v>10000000</v>
      </c>
    </row>
    <row r="19" spans="2:7" x14ac:dyDescent="0.2">
      <c r="B19" s="25" t="s">
        <v>12</v>
      </c>
      <c r="C19" s="69">
        <v>0.01</v>
      </c>
      <c r="D19" s="23">
        <v>0.01</v>
      </c>
      <c r="E19" s="23">
        <v>0.01</v>
      </c>
      <c r="F19" s="23">
        <v>0.01</v>
      </c>
      <c r="G19" s="27">
        <v>0.01</v>
      </c>
    </row>
    <row r="20" spans="2:7" ht="16" thickBot="1" x14ac:dyDescent="0.25">
      <c r="B20" s="26" t="s">
        <v>19</v>
      </c>
      <c r="C20" s="70">
        <v>0.1</v>
      </c>
      <c r="D20" s="28">
        <v>0.1</v>
      </c>
      <c r="E20" s="28">
        <v>0.1</v>
      </c>
      <c r="F20" s="28">
        <v>0.1</v>
      </c>
      <c r="G20" s="29">
        <v>0.1</v>
      </c>
    </row>
    <row r="22" spans="2:7" ht="16" thickBot="1" x14ac:dyDescent="0.25">
      <c r="B22" s="82" t="s">
        <v>393</v>
      </c>
    </row>
    <row r="23" spans="2:7" ht="16" thickBot="1" x14ac:dyDescent="0.25">
      <c r="B23" s="72" t="s">
        <v>379</v>
      </c>
      <c r="C23" s="72" t="s">
        <v>400</v>
      </c>
      <c r="D23" s="5" t="s">
        <v>401</v>
      </c>
      <c r="E23" s="6" t="s">
        <v>402</v>
      </c>
      <c r="F23" s="5" t="s">
        <v>403</v>
      </c>
      <c r="G23" s="7" t="s">
        <v>404</v>
      </c>
    </row>
    <row r="24" spans="2:7" x14ac:dyDescent="0.2">
      <c r="B24" s="24" t="s">
        <v>15</v>
      </c>
      <c r="C24" s="92">
        <f>C4*'Technical Result'!D14*(1-Reinsurance!C5)</f>
        <v>2100000</v>
      </c>
      <c r="D24" s="4">
        <f>D4*'Technical Result'!E14*(1-Reinsurance!D5)</f>
        <v>2205000</v>
      </c>
      <c r="E24" s="4">
        <f>E4*'Technical Result'!F14*(1-Reinsurance!E5)</f>
        <v>2315250</v>
      </c>
      <c r="F24" s="4">
        <f>F4*'Technical Result'!G14*(1-Reinsurance!F5)</f>
        <v>2431012.5</v>
      </c>
      <c r="G24" s="11">
        <f>G4*'Technical Result'!H14*(1-Reinsurance!G5)</f>
        <v>2552563.1250000005</v>
      </c>
    </row>
    <row r="25" spans="2:7" x14ac:dyDescent="0.2">
      <c r="B25" s="25" t="s">
        <v>16</v>
      </c>
      <c r="C25" s="19">
        <f>C12*'Technical Result'!D14</f>
        <v>262500</v>
      </c>
      <c r="D25" s="2">
        <f>D12*'Technical Result'!E14</f>
        <v>275625</v>
      </c>
      <c r="E25" s="2">
        <f>E12*'Technical Result'!F14</f>
        <v>289406.25</v>
      </c>
      <c r="F25" s="2">
        <f>F12*'Technical Result'!G14</f>
        <v>303876.5625</v>
      </c>
      <c r="G25" s="12">
        <f>G12*'Technical Result'!H14</f>
        <v>319070.39062500006</v>
      </c>
    </row>
    <row r="26" spans="2:7" x14ac:dyDescent="0.2">
      <c r="B26" s="47" t="s">
        <v>17</v>
      </c>
      <c r="C26" s="105">
        <f>C19*'Technical Result'!D14</f>
        <v>52500</v>
      </c>
      <c r="D26" s="64">
        <f>D19*'Technical Result'!E14</f>
        <v>55125</v>
      </c>
      <c r="E26" s="64">
        <f>E19*'Technical Result'!F14</f>
        <v>57881.25</v>
      </c>
      <c r="F26" s="64">
        <f>F19*'Technical Result'!G14</f>
        <v>60775.3125</v>
      </c>
      <c r="G26" s="65">
        <f>G19*'Technical Result'!H14</f>
        <v>63814.078125000007</v>
      </c>
    </row>
    <row r="27" spans="2:7" ht="16" thickBot="1" x14ac:dyDescent="0.25">
      <c r="B27" s="26" t="s">
        <v>172</v>
      </c>
      <c r="C27" s="20">
        <f>SUM(C24:C26)</f>
        <v>2415000</v>
      </c>
      <c r="D27" s="14">
        <f t="shared" ref="D27:G27" si="0">SUM(D24:D26)</f>
        <v>2535750</v>
      </c>
      <c r="E27" s="14">
        <f t="shared" si="0"/>
        <v>2662537.5</v>
      </c>
      <c r="F27" s="14">
        <f t="shared" si="0"/>
        <v>2795664.375</v>
      </c>
      <c r="G27" s="15">
        <f t="shared" si="0"/>
        <v>2935447.5937500005</v>
      </c>
    </row>
    <row r="29" spans="2:7" ht="16" thickBot="1" x14ac:dyDescent="0.25">
      <c r="B29" s="82" t="s">
        <v>394</v>
      </c>
    </row>
    <row r="30" spans="2:7" ht="16" thickBot="1" x14ac:dyDescent="0.25">
      <c r="B30" s="72" t="s">
        <v>379</v>
      </c>
      <c r="C30" s="72" t="s">
        <v>400</v>
      </c>
      <c r="D30" s="5" t="s">
        <v>401</v>
      </c>
      <c r="E30" s="6" t="s">
        <v>402</v>
      </c>
      <c r="F30" s="5" t="s">
        <v>403</v>
      </c>
      <c r="G30" s="7" t="s">
        <v>404</v>
      </c>
    </row>
    <row r="31" spans="2:7" x14ac:dyDescent="0.2">
      <c r="B31" s="24" t="s">
        <v>15</v>
      </c>
      <c r="C31" s="92">
        <f>C6*C24</f>
        <v>210000</v>
      </c>
      <c r="D31" s="4">
        <f>D6*D24</f>
        <v>220500</v>
      </c>
      <c r="E31" s="4">
        <f>E6*E24</f>
        <v>231525</v>
      </c>
      <c r="F31" s="4">
        <f>F6*F24</f>
        <v>243101.25</v>
      </c>
      <c r="G31" s="11">
        <f>G6*G24</f>
        <v>255256.31250000006</v>
      </c>
    </row>
    <row r="32" spans="2:7" x14ac:dyDescent="0.2">
      <c r="B32" s="25" t="s">
        <v>16</v>
      </c>
      <c r="C32" s="19">
        <f>C13*C25</f>
        <v>26250</v>
      </c>
      <c r="D32" s="2">
        <f>D13*D25</f>
        <v>27562.5</v>
      </c>
      <c r="E32" s="2">
        <f>E13*E25</f>
        <v>28940.625</v>
      </c>
      <c r="F32" s="2">
        <f>F13*F25</f>
        <v>30387.65625</v>
      </c>
      <c r="G32" s="12">
        <f>G13*G25</f>
        <v>31907.039062500007</v>
      </c>
    </row>
    <row r="33" spans="2:16" x14ac:dyDescent="0.2">
      <c r="B33" s="47" t="s">
        <v>17</v>
      </c>
      <c r="C33" s="105">
        <f>C20*C26</f>
        <v>5250</v>
      </c>
      <c r="D33" s="64">
        <f>D20*D26</f>
        <v>5512.5</v>
      </c>
      <c r="E33" s="64">
        <f>E20*E26</f>
        <v>5788.125</v>
      </c>
      <c r="F33" s="64">
        <f>F20*F26</f>
        <v>6077.53125</v>
      </c>
      <c r="G33" s="65">
        <f>G20*G26</f>
        <v>6381.4078125000015</v>
      </c>
    </row>
    <row r="34" spans="2:16" ht="16" thickBot="1" x14ac:dyDescent="0.25">
      <c r="B34" s="26" t="s">
        <v>173</v>
      </c>
      <c r="C34" s="20">
        <f>SUM(C31:C33)</f>
        <v>241500</v>
      </c>
      <c r="D34" s="14">
        <f t="shared" ref="D34" si="1">SUM(D31:D33)</f>
        <v>253575</v>
      </c>
      <c r="E34" s="14">
        <f t="shared" ref="E34" si="2">SUM(E31:E33)</f>
        <v>266253.75</v>
      </c>
      <c r="F34" s="14">
        <f t="shared" ref="F34" si="3">SUM(F31:F33)</f>
        <v>279566.4375</v>
      </c>
      <c r="G34" s="15">
        <f t="shared" ref="G34" si="4">SUM(G31:G33)</f>
        <v>293544.75937500008</v>
      </c>
    </row>
    <row r="36" spans="2:16" ht="16" thickBot="1" x14ac:dyDescent="0.25">
      <c r="B36" s="82" t="s">
        <v>395</v>
      </c>
    </row>
    <row r="37" spans="2:16" ht="16" thickBot="1" x14ac:dyDescent="0.25">
      <c r="B37" s="72" t="s">
        <v>379</v>
      </c>
      <c r="C37" s="72" t="s">
        <v>400</v>
      </c>
      <c r="D37" s="5" t="s">
        <v>401</v>
      </c>
      <c r="E37" s="6" t="s">
        <v>402</v>
      </c>
      <c r="F37" s="5" t="s">
        <v>403</v>
      </c>
      <c r="G37" s="7" t="s">
        <v>404</v>
      </c>
    </row>
    <row r="38" spans="2:16" x14ac:dyDescent="0.2">
      <c r="B38" s="24" t="s">
        <v>15</v>
      </c>
      <c r="C38" s="92" t="e">
        <f ca="1">C4*('Policies &amp; Claims'!D50-C39-C40)</f>
        <v>#NAME?</v>
      </c>
      <c r="D38" s="4" t="e">
        <f ca="1">D4*('Policies &amp; Claims'!E50-D39-D40)</f>
        <v>#NAME?</v>
      </c>
      <c r="E38" s="4" t="e">
        <f ca="1">E4*('Policies &amp; Claims'!F50-E39-E40)</f>
        <v>#NAME?</v>
      </c>
      <c r="F38" s="4" t="e">
        <f ca="1">F4*('Policies &amp; Claims'!G50-F39-F40)</f>
        <v>#NAME?</v>
      </c>
      <c r="G38" s="11" t="e">
        <f ca="1">G4*('Policies &amp; Claims'!H50-G39-G40)</f>
        <v>#NAME?</v>
      </c>
    </row>
    <row r="39" spans="2:16" x14ac:dyDescent="0.2">
      <c r="B39" s="25" t="s">
        <v>16</v>
      </c>
      <c r="C39" s="19" t="e">
        <f ca="1">SUM(C75:C94)</f>
        <v>#NAME?</v>
      </c>
      <c r="D39" s="2" t="e">
        <f ca="1">SUM(D75:D94)</f>
        <v>#NAME?</v>
      </c>
      <c r="E39" s="2" t="e">
        <f ca="1">SUM(E75:E94)</f>
        <v>#NAME?</v>
      </c>
      <c r="F39" s="2" t="e">
        <f ca="1">SUM(F75:F94)</f>
        <v>#NAME?</v>
      </c>
      <c r="G39" s="12" t="e">
        <f ca="1">SUM(G75:G94)</f>
        <v>#NAME?</v>
      </c>
    </row>
    <row r="40" spans="2:16" x14ac:dyDescent="0.2">
      <c r="B40" s="47" t="s">
        <v>17</v>
      </c>
      <c r="C40" s="105" t="e">
        <f ca="1">C71</f>
        <v>#NAME?</v>
      </c>
      <c r="D40" s="64" t="e">
        <f t="shared" ref="D40:G40" ca="1" si="5">D71</f>
        <v>#NAME?</v>
      </c>
      <c r="E40" s="64" t="e">
        <f t="shared" ca="1" si="5"/>
        <v>#NAME?</v>
      </c>
      <c r="F40" s="64" t="e">
        <f t="shared" ca="1" si="5"/>
        <v>#NAME?</v>
      </c>
      <c r="G40" s="65" t="e">
        <f t="shared" ca="1" si="5"/>
        <v>#NAME?</v>
      </c>
    </row>
    <row r="41" spans="2:16" ht="16" thickBot="1" x14ac:dyDescent="0.25">
      <c r="B41" s="26" t="s">
        <v>169</v>
      </c>
      <c r="C41" s="20" t="e">
        <f ca="1">SUM(C38:C40)</f>
        <v>#NAME?</v>
      </c>
      <c r="D41" s="14" t="e">
        <f t="shared" ref="D41:G41" ca="1" si="6">SUM(D38:D40)</f>
        <v>#NAME?</v>
      </c>
      <c r="E41" s="14" t="e">
        <f t="shared" ca="1" si="6"/>
        <v>#NAME?</v>
      </c>
      <c r="F41" s="14" t="e">
        <f t="shared" ca="1" si="6"/>
        <v>#NAME?</v>
      </c>
      <c r="G41" s="15" t="e">
        <f t="shared" ca="1" si="6"/>
        <v>#NAME?</v>
      </c>
    </row>
    <row r="43" spans="2:16" ht="16" thickBot="1" x14ac:dyDescent="0.25">
      <c r="B43" s="82" t="s">
        <v>396</v>
      </c>
    </row>
    <row r="44" spans="2:16" ht="16" thickBot="1" x14ac:dyDescent="0.25">
      <c r="B44" s="72" t="s">
        <v>379</v>
      </c>
      <c r="C44" s="72" t="s">
        <v>400</v>
      </c>
      <c r="D44" s="6" t="s">
        <v>401</v>
      </c>
      <c r="E44" s="6" t="s">
        <v>402</v>
      </c>
      <c r="F44" s="6" t="s">
        <v>403</v>
      </c>
      <c r="G44" s="6" t="s">
        <v>404</v>
      </c>
      <c r="H44" s="6" t="s">
        <v>405</v>
      </c>
      <c r="I44" s="6" t="s">
        <v>406</v>
      </c>
      <c r="J44" s="6" t="s">
        <v>407</v>
      </c>
      <c r="K44" s="6" t="s">
        <v>408</v>
      </c>
      <c r="L44" s="6" t="s">
        <v>409</v>
      </c>
      <c r="M44" s="6" t="s">
        <v>410</v>
      </c>
      <c r="N44" s="6" t="s">
        <v>411</v>
      </c>
      <c r="O44" s="6" t="s">
        <v>412</v>
      </c>
      <c r="P44" s="7" t="s">
        <v>413</v>
      </c>
    </row>
    <row r="45" spans="2:16" x14ac:dyDescent="0.2">
      <c r="B45" s="24" t="s">
        <v>156</v>
      </c>
      <c r="C45" s="16" t="e">
        <f ca="1">'Policies &amp; Claims'!$C$22/'Policies &amp; Claims'!$C$18*'Paid &amp; Reserves'!C23</f>
        <v>#NAME?</v>
      </c>
      <c r="D45" s="17" t="e">
        <f ca="1">'Policies &amp; Claims'!$C$22/'Policies &amp; Claims'!$C$18*'Paid &amp; Reserves'!D23</f>
        <v>#NAME?</v>
      </c>
      <c r="E45" s="17" t="e">
        <f ca="1">'Policies &amp; Claims'!$C$22/'Policies &amp; Claims'!$C$18*'Paid &amp; Reserves'!E23</f>
        <v>#NAME?</v>
      </c>
      <c r="F45" s="17" t="e">
        <f ca="1">'Policies &amp; Claims'!$C$22/'Policies &amp; Claims'!$C$18*'Paid &amp; Reserves'!F23</f>
        <v>#NAME?</v>
      </c>
      <c r="G45" s="17" t="e">
        <f ca="1">'Policies &amp; Claims'!$C$22/'Policies &amp; Claims'!$C$18*'Paid &amp; Reserves'!G23</f>
        <v>#NAME?</v>
      </c>
      <c r="H45" s="17" t="e">
        <f ca="1">'Policies &amp; Claims'!$C$22/'Policies &amp; Claims'!$C$18*'Paid &amp; Reserves'!H23</f>
        <v>#NAME?</v>
      </c>
      <c r="I45" s="17" t="e">
        <f ca="1">'Policies &amp; Claims'!$C$22/'Policies &amp; Claims'!$C$18*'Paid &amp; Reserves'!I23</f>
        <v>#NAME?</v>
      </c>
      <c r="J45" s="17" t="e">
        <f ca="1">'Policies &amp; Claims'!$C$22/'Policies &amp; Claims'!$C$18*'Paid &amp; Reserves'!J23</f>
        <v>#NAME?</v>
      </c>
      <c r="K45" s="17" t="e">
        <f ca="1">'Policies &amp; Claims'!$C$22/'Policies &amp; Claims'!$C$18*'Paid &amp; Reserves'!K23</f>
        <v>#NAME?</v>
      </c>
      <c r="L45" s="17" t="e">
        <f ca="1">'Policies &amp; Claims'!$C$22/'Policies &amp; Claims'!$C$18*'Paid &amp; Reserves'!L23</f>
        <v>#NAME?</v>
      </c>
      <c r="M45" s="58">
        <v>0</v>
      </c>
      <c r="N45" s="58">
        <v>0</v>
      </c>
      <c r="O45" s="58">
        <v>0</v>
      </c>
      <c r="P45" s="56">
        <v>0</v>
      </c>
    </row>
    <row r="46" spans="2:16" x14ac:dyDescent="0.2">
      <c r="B46" s="25" t="s">
        <v>414</v>
      </c>
      <c r="C46" s="2" t="e">
        <f ca="1">OFFSET($C$41,0,ROW(C46)-46)/OFFSET('Policies &amp; Claims'!$D$50,0,ROW(C46)-46)*'Paid &amp; Reserves'!C24</f>
        <v>#NAME?</v>
      </c>
      <c r="D46" s="2" t="e">
        <f ca="1">OFFSET($C$41,0,ROW(D46)-46)/OFFSET('Policies &amp; Claims'!$D$50,0,ROW(D46)-46)*'Paid &amp; Reserves'!D24</f>
        <v>#NAME?</v>
      </c>
      <c r="E46" s="2" t="e">
        <f ca="1">OFFSET($C$41,0,ROW(E46)-46)/OFFSET('Policies &amp; Claims'!$D$50,0,ROW(E46)-46)*'Paid &amp; Reserves'!E24</f>
        <v>#NAME?</v>
      </c>
      <c r="F46" s="2" t="e">
        <f ca="1">OFFSET($C$41,0,ROW(F46)-46)/OFFSET('Policies &amp; Claims'!$D$50,0,ROW(F46)-46)*'Paid &amp; Reserves'!F24</f>
        <v>#NAME?</v>
      </c>
      <c r="G46" s="2" t="e">
        <f ca="1">OFFSET($C$41,0,ROW(G46)-46)/OFFSET('Policies &amp; Claims'!$D$50,0,ROW(G46)-46)*'Paid &amp; Reserves'!G24</f>
        <v>#NAME?</v>
      </c>
      <c r="H46" s="2" t="e">
        <f ca="1">OFFSET($C$41,0,ROW(H46)-46)/OFFSET('Policies &amp; Claims'!$D$50,0,ROW(H46)-46)*'Paid &amp; Reserves'!H24</f>
        <v>#NAME?</v>
      </c>
      <c r="I46" s="2" t="e">
        <f ca="1">OFFSET($C$41,0,ROW(I46)-46)/OFFSET('Policies &amp; Claims'!$D$50,0,ROW(I46)-46)*'Paid &amp; Reserves'!I24</f>
        <v>#NAME?</v>
      </c>
      <c r="J46" s="2" t="e">
        <f ca="1">OFFSET($C$41,0,ROW(J46)-46)/OFFSET('Policies &amp; Claims'!$D$50,0,ROW(J46)-46)*'Paid &amp; Reserves'!J24</f>
        <v>#NAME?</v>
      </c>
      <c r="K46" s="2" t="e">
        <f ca="1">OFFSET($C$41,0,ROW(K46)-46)/OFFSET('Policies &amp; Claims'!$D$50,0,ROW(K46)-46)*'Paid &amp; Reserves'!K24</f>
        <v>#NAME?</v>
      </c>
      <c r="L46" s="2" t="e">
        <f ca="1">OFFSET($C$41,0,ROW(L46)-46)/OFFSET('Policies &amp; Claims'!$D$50,0,ROW(L46)-46)*'Paid &amp; Reserves'!L24</f>
        <v>#NAME?</v>
      </c>
      <c r="M46" s="53" t="e">
        <f ca="1">OFFSET($C$41,0,ROW(M46)-46)/OFFSET('Policies &amp; Claims'!$D$50,0,ROW(M46)-46)*'Paid &amp; Reserves'!M24</f>
        <v>#NAME?</v>
      </c>
      <c r="N46" s="53" t="e">
        <f ca="1">OFFSET($C$41,0,ROW(N46)-46)/OFFSET('Policies &amp; Claims'!$D$50,0,ROW(N46)-46)*'Paid &amp; Reserves'!N24</f>
        <v>#NAME?</v>
      </c>
      <c r="O46" s="53" t="e">
        <f ca="1">OFFSET($C$41,0,ROW(O46)-46)/OFFSET('Policies &amp; Claims'!$D$50,0,ROW(O46)-46)*'Paid &amp; Reserves'!O24</f>
        <v>#NAME?</v>
      </c>
      <c r="P46" s="57" t="e">
        <f ca="1">OFFSET($C$41,0,ROW(P46)-46)/OFFSET('Policies &amp; Claims'!$D$50,0,ROW(P46)-46)*'Paid &amp; Reserves'!P24</f>
        <v>#NAME?</v>
      </c>
    </row>
    <row r="47" spans="2:16" x14ac:dyDescent="0.2">
      <c r="B47" s="25" t="s">
        <v>415</v>
      </c>
      <c r="C47" s="52" t="e">
        <f ca="1">OFFSET($C$41,0,ROW(C47)-46)/OFFSET('Policies &amp; Claims'!$D$50,0,ROW(C47)-46)*'Paid &amp; Reserves'!C25</f>
        <v>#NAME?</v>
      </c>
      <c r="D47" s="2" t="e">
        <f ca="1">OFFSET($C$41,0,ROW(D47)-46)/OFFSET('Policies &amp; Claims'!$D$50,0,ROW(D47)-46)*'Paid &amp; Reserves'!D25</f>
        <v>#NAME?</v>
      </c>
      <c r="E47" s="2" t="e">
        <f ca="1">OFFSET($C$41,0,ROW(E47)-46)/OFFSET('Policies &amp; Claims'!$D$50,0,ROW(E47)-46)*'Paid &amp; Reserves'!E25</f>
        <v>#NAME?</v>
      </c>
      <c r="F47" s="2" t="e">
        <f ca="1">OFFSET($C$41,0,ROW(F47)-46)/OFFSET('Policies &amp; Claims'!$D$50,0,ROW(F47)-46)*'Paid &amp; Reserves'!F25</f>
        <v>#NAME?</v>
      </c>
      <c r="G47" s="2" t="e">
        <f ca="1">OFFSET($C$41,0,ROW(G47)-46)/OFFSET('Policies &amp; Claims'!$D$50,0,ROW(G47)-46)*'Paid &amp; Reserves'!G25</f>
        <v>#NAME?</v>
      </c>
      <c r="H47" s="2" t="e">
        <f ca="1">OFFSET($C$41,0,ROW(H47)-46)/OFFSET('Policies &amp; Claims'!$D$50,0,ROW(H47)-46)*'Paid &amp; Reserves'!H25</f>
        <v>#NAME?</v>
      </c>
      <c r="I47" s="2" t="e">
        <f ca="1">OFFSET($C$41,0,ROW(I47)-46)/OFFSET('Policies &amp; Claims'!$D$50,0,ROW(I47)-46)*'Paid &amp; Reserves'!I25</f>
        <v>#NAME?</v>
      </c>
      <c r="J47" s="2" t="e">
        <f ca="1">OFFSET($C$41,0,ROW(J47)-46)/OFFSET('Policies &amp; Claims'!$D$50,0,ROW(J47)-46)*'Paid &amp; Reserves'!J25</f>
        <v>#NAME?</v>
      </c>
      <c r="K47" s="2" t="e">
        <f ca="1">OFFSET($C$41,0,ROW(K47)-46)/OFFSET('Policies &amp; Claims'!$D$50,0,ROW(K47)-46)*'Paid &amp; Reserves'!K25</f>
        <v>#NAME?</v>
      </c>
      <c r="L47" s="2" t="e">
        <f ca="1">OFFSET($C$41,0,ROW(L47)-46)/OFFSET('Policies &amp; Claims'!$D$50,0,ROW(L47)-46)*'Paid &amp; Reserves'!L25</f>
        <v>#NAME?</v>
      </c>
      <c r="M47" s="2" t="e">
        <f ca="1">OFFSET($C$41,0,ROW(M47)-46)/OFFSET('Policies &amp; Claims'!$D$50,0,ROW(M47)-46)*'Paid &amp; Reserves'!M25</f>
        <v>#NAME?</v>
      </c>
      <c r="N47" s="53" t="e">
        <f ca="1">OFFSET($C$41,0,ROW(N47)-46)/OFFSET('Policies &amp; Claims'!$D$50,0,ROW(N47)-46)*'Paid &amp; Reserves'!N25</f>
        <v>#NAME?</v>
      </c>
      <c r="O47" s="53" t="e">
        <f ca="1">OFFSET($C$41,0,ROW(O47)-46)/OFFSET('Policies &amp; Claims'!$D$50,0,ROW(O47)-46)*'Paid &amp; Reserves'!O25</f>
        <v>#NAME?</v>
      </c>
      <c r="P47" s="57" t="e">
        <f ca="1">OFFSET($C$41,0,ROW(P47)-46)/OFFSET('Policies &amp; Claims'!$D$50,0,ROW(P47)-46)*'Paid &amp; Reserves'!P25</f>
        <v>#NAME?</v>
      </c>
    </row>
    <row r="48" spans="2:16" x14ac:dyDescent="0.2">
      <c r="B48" s="25" t="s">
        <v>416</v>
      </c>
      <c r="C48" s="52" t="e">
        <f ca="1">OFFSET($C$41,0,ROW(C48)-46)/OFFSET('Policies &amp; Claims'!$D$50,0,ROW(C48)-46)*'Paid &amp; Reserves'!C26</f>
        <v>#NAME?</v>
      </c>
      <c r="D48" s="53" t="e">
        <f ca="1">OFFSET($C$41,0,ROW(D48)-46)/OFFSET('Policies &amp; Claims'!$D$50,0,ROW(D48)-46)*'Paid &amp; Reserves'!D26</f>
        <v>#NAME?</v>
      </c>
      <c r="E48" s="2" t="e">
        <f ca="1">OFFSET($C$41,0,ROW(E48)-46)/OFFSET('Policies &amp; Claims'!$D$50,0,ROW(E48)-46)*'Paid &amp; Reserves'!E26</f>
        <v>#NAME?</v>
      </c>
      <c r="F48" s="2" t="e">
        <f ca="1">OFFSET($C$41,0,ROW(F48)-46)/OFFSET('Policies &amp; Claims'!$D$50,0,ROW(F48)-46)*'Paid &amp; Reserves'!F26</f>
        <v>#NAME?</v>
      </c>
      <c r="G48" s="2" t="e">
        <f ca="1">OFFSET($C$41,0,ROW(G48)-46)/OFFSET('Policies &amp; Claims'!$D$50,0,ROW(G48)-46)*'Paid &amp; Reserves'!G26</f>
        <v>#NAME?</v>
      </c>
      <c r="H48" s="2" t="e">
        <f ca="1">OFFSET($C$41,0,ROW(H48)-46)/OFFSET('Policies &amp; Claims'!$D$50,0,ROW(H48)-46)*'Paid &amp; Reserves'!H26</f>
        <v>#NAME?</v>
      </c>
      <c r="I48" s="2" t="e">
        <f ca="1">OFFSET($C$41,0,ROW(I48)-46)/OFFSET('Policies &amp; Claims'!$D$50,0,ROW(I48)-46)*'Paid &amp; Reserves'!I26</f>
        <v>#NAME?</v>
      </c>
      <c r="J48" s="2" t="e">
        <f ca="1">OFFSET($C$41,0,ROW(J48)-46)/OFFSET('Policies &amp; Claims'!$D$50,0,ROW(J48)-46)*'Paid &amp; Reserves'!J26</f>
        <v>#NAME?</v>
      </c>
      <c r="K48" s="2" t="e">
        <f ca="1">OFFSET($C$41,0,ROW(K48)-46)/OFFSET('Policies &amp; Claims'!$D$50,0,ROW(K48)-46)*'Paid &amp; Reserves'!K26</f>
        <v>#NAME?</v>
      </c>
      <c r="L48" s="2" t="e">
        <f ca="1">OFFSET($C$41,0,ROW(L48)-46)/OFFSET('Policies &amp; Claims'!$D$50,0,ROW(L48)-46)*'Paid &amp; Reserves'!L26</f>
        <v>#NAME?</v>
      </c>
      <c r="M48" s="2" t="e">
        <f ca="1">OFFSET($C$41,0,ROW(M48)-46)/OFFSET('Policies &amp; Claims'!$D$50,0,ROW(M48)-46)*'Paid &amp; Reserves'!M26</f>
        <v>#NAME?</v>
      </c>
      <c r="N48" s="2" t="e">
        <f ca="1">OFFSET($C$41,0,ROW(N48)-46)/OFFSET('Policies &amp; Claims'!$D$50,0,ROW(N48)-46)*'Paid &amp; Reserves'!N26</f>
        <v>#NAME?</v>
      </c>
      <c r="O48" s="53" t="e">
        <f ca="1">OFFSET($C$41,0,ROW(O48)-46)/OFFSET('Policies &amp; Claims'!$D$50,0,ROW(O48)-46)*'Paid &amp; Reserves'!O26</f>
        <v>#NAME?</v>
      </c>
      <c r="P48" s="57" t="e">
        <f ca="1">OFFSET($C$41,0,ROW(P48)-46)/OFFSET('Policies &amp; Claims'!$D$50,0,ROW(P48)-46)*'Paid &amp; Reserves'!P26</f>
        <v>#NAME?</v>
      </c>
    </row>
    <row r="49" spans="2:16" x14ac:dyDescent="0.2">
      <c r="B49" s="25" t="s">
        <v>417</v>
      </c>
      <c r="C49" s="52" t="e">
        <f ca="1">OFFSET($C$41,0,ROW(C49)-46)/OFFSET('Policies &amp; Claims'!$D$50,0,ROW(C49)-46)*'Paid &amp; Reserves'!C27</f>
        <v>#NAME?</v>
      </c>
      <c r="D49" s="53" t="e">
        <f ca="1">OFFSET($C$41,0,ROW(D49)-46)/OFFSET('Policies &amp; Claims'!$D$50,0,ROW(D49)-46)*'Paid &amp; Reserves'!D27</f>
        <v>#NAME?</v>
      </c>
      <c r="E49" s="53" t="e">
        <f ca="1">OFFSET($C$41,0,ROW(E49)-46)/OFFSET('Policies &amp; Claims'!$D$50,0,ROW(E49)-46)*'Paid &amp; Reserves'!E27</f>
        <v>#NAME?</v>
      </c>
      <c r="F49" s="2" t="e">
        <f ca="1">OFFSET($C$41,0,ROW(F49)-46)/OFFSET('Policies &amp; Claims'!$D$50,0,ROW(F49)-46)*'Paid &amp; Reserves'!F27</f>
        <v>#NAME?</v>
      </c>
      <c r="G49" s="2" t="e">
        <f ca="1">OFFSET($C$41,0,ROW(G49)-46)/OFFSET('Policies &amp; Claims'!$D$50,0,ROW(G49)-46)*'Paid &amp; Reserves'!G27</f>
        <v>#NAME?</v>
      </c>
      <c r="H49" s="2" t="e">
        <f ca="1">OFFSET($C$41,0,ROW(H49)-46)/OFFSET('Policies &amp; Claims'!$D$50,0,ROW(H49)-46)*'Paid &amp; Reserves'!H27</f>
        <v>#NAME?</v>
      </c>
      <c r="I49" s="2" t="e">
        <f ca="1">OFFSET($C$41,0,ROW(I49)-46)/OFFSET('Policies &amp; Claims'!$D$50,0,ROW(I49)-46)*'Paid &amp; Reserves'!I27</f>
        <v>#NAME?</v>
      </c>
      <c r="J49" s="2" t="e">
        <f ca="1">OFFSET($C$41,0,ROW(J49)-46)/OFFSET('Policies &amp; Claims'!$D$50,0,ROW(J49)-46)*'Paid &amp; Reserves'!J27</f>
        <v>#NAME?</v>
      </c>
      <c r="K49" s="2" t="e">
        <f ca="1">OFFSET($C$41,0,ROW(K49)-46)/OFFSET('Policies &amp; Claims'!$D$50,0,ROW(K49)-46)*'Paid &amp; Reserves'!K27</f>
        <v>#NAME?</v>
      </c>
      <c r="L49" s="2" t="e">
        <f ca="1">OFFSET($C$41,0,ROW(L49)-46)/OFFSET('Policies &amp; Claims'!$D$50,0,ROW(L49)-46)*'Paid &amp; Reserves'!L27</f>
        <v>#NAME?</v>
      </c>
      <c r="M49" s="2" t="e">
        <f ca="1">OFFSET($C$41,0,ROW(M49)-46)/OFFSET('Policies &amp; Claims'!$D$50,0,ROW(M49)-46)*'Paid &amp; Reserves'!M27</f>
        <v>#NAME?</v>
      </c>
      <c r="N49" s="2" t="e">
        <f ca="1">OFFSET($C$41,0,ROW(N49)-46)/OFFSET('Policies &amp; Claims'!$D$50,0,ROW(N49)-46)*'Paid &amp; Reserves'!N27</f>
        <v>#NAME?</v>
      </c>
      <c r="O49" s="2" t="e">
        <f ca="1">OFFSET($C$41,0,ROW(O49)-46)/OFFSET('Policies &amp; Claims'!$D$50,0,ROW(O49)-46)*'Paid &amp; Reserves'!O27</f>
        <v>#NAME?</v>
      </c>
      <c r="P49" s="57" t="e">
        <f ca="1">OFFSET($C$41,0,ROW(P49)-46)/OFFSET('Policies &amp; Claims'!$D$50,0,ROW(P49)-46)*'Paid &amp; Reserves'!P27</f>
        <v>#NAME?</v>
      </c>
    </row>
    <row r="50" spans="2:16" ht="16" thickBot="1" x14ac:dyDescent="0.25">
      <c r="B50" s="26" t="s">
        <v>418</v>
      </c>
      <c r="C50" s="54" t="e">
        <f ca="1">OFFSET($C$41,0,ROW(C50)-46)/OFFSET('Policies &amp; Claims'!$D$50,0,ROW(C50)-46)*'Paid &amp; Reserves'!C28</f>
        <v>#NAME?</v>
      </c>
      <c r="D50" s="55" t="e">
        <f ca="1">OFFSET($C$41,0,ROW(D50)-46)/OFFSET('Policies &amp; Claims'!$D$50,0,ROW(D50)-46)*'Paid &amp; Reserves'!D28</f>
        <v>#NAME?</v>
      </c>
      <c r="E50" s="55" t="e">
        <f ca="1">OFFSET($C$41,0,ROW(E50)-46)/OFFSET('Policies &amp; Claims'!$D$50,0,ROW(E50)-46)*'Paid &amp; Reserves'!E28</f>
        <v>#NAME?</v>
      </c>
      <c r="F50" s="55" t="e">
        <f ca="1">OFFSET($C$41,0,ROW(F50)-46)/OFFSET('Policies &amp; Claims'!$D$50,0,ROW(F50)-46)*'Paid &amp; Reserves'!F28</f>
        <v>#NAME?</v>
      </c>
      <c r="G50" s="14" t="e">
        <f ca="1">OFFSET($C$41,0,ROW(G50)-46)/OFFSET('Policies &amp; Claims'!$D$50,0,ROW(G50)-46)*'Paid &amp; Reserves'!G28</f>
        <v>#NAME?</v>
      </c>
      <c r="H50" s="14" t="e">
        <f ca="1">OFFSET($C$41,0,ROW(H50)-46)/OFFSET('Policies &amp; Claims'!$D$50,0,ROW(H50)-46)*'Paid &amp; Reserves'!H28</f>
        <v>#NAME?</v>
      </c>
      <c r="I50" s="14" t="e">
        <f ca="1">OFFSET($C$41,0,ROW(I50)-46)/OFFSET('Policies &amp; Claims'!$D$50,0,ROW(I50)-46)*'Paid &amp; Reserves'!I28</f>
        <v>#NAME?</v>
      </c>
      <c r="J50" s="14" t="e">
        <f ca="1">OFFSET($C$41,0,ROW(J50)-46)/OFFSET('Policies &amp; Claims'!$D$50,0,ROW(J50)-46)*'Paid &amp; Reserves'!J28</f>
        <v>#NAME?</v>
      </c>
      <c r="K50" s="14" t="e">
        <f ca="1">OFFSET($C$41,0,ROW(K50)-46)/OFFSET('Policies &amp; Claims'!$D$50,0,ROW(K50)-46)*'Paid &amp; Reserves'!K28</f>
        <v>#NAME?</v>
      </c>
      <c r="L50" s="14" t="e">
        <f ca="1">OFFSET($C$41,0,ROW(L50)-46)/OFFSET('Policies &amp; Claims'!$D$50,0,ROW(L50)-46)*'Paid &amp; Reserves'!L28</f>
        <v>#NAME?</v>
      </c>
      <c r="M50" s="14" t="e">
        <f ca="1">OFFSET($C$41,0,ROW(M50)-46)/OFFSET('Policies &amp; Claims'!$D$50,0,ROW(M50)-46)*'Paid &amp; Reserves'!M28</f>
        <v>#NAME?</v>
      </c>
      <c r="N50" s="14" t="e">
        <f ca="1">OFFSET($C$41,0,ROW(N50)-46)/OFFSET('Policies &amp; Claims'!$D$50,0,ROW(N50)-46)*'Paid &amp; Reserves'!N28</f>
        <v>#NAME?</v>
      </c>
      <c r="O50" s="14" t="e">
        <f ca="1">OFFSET($C$41,0,ROW(O50)-46)/OFFSET('Policies &amp; Claims'!$D$50,0,ROW(O50)-46)*'Paid &amp; Reserves'!O28</f>
        <v>#NAME?</v>
      </c>
      <c r="P50" s="15" t="e">
        <f ca="1">OFFSET($C$41,0,ROW(P50)-46)/OFFSET('Policies &amp; Claims'!$D$50,0,ROW(P50)-46)*'Paid &amp; Reserves'!P28</f>
        <v>#NAME?</v>
      </c>
    </row>
    <row r="52" spans="2:16" ht="16" thickBot="1" x14ac:dyDescent="0.25">
      <c r="B52" s="82" t="s">
        <v>397</v>
      </c>
    </row>
    <row r="53" spans="2:16" ht="16" thickBot="1" x14ac:dyDescent="0.25">
      <c r="B53" s="72" t="s">
        <v>379</v>
      </c>
      <c r="C53" s="72" t="s">
        <v>400</v>
      </c>
      <c r="D53" s="6" t="s">
        <v>401</v>
      </c>
      <c r="E53" s="6" t="s">
        <v>402</v>
      </c>
      <c r="F53" s="6" t="s">
        <v>403</v>
      </c>
      <c r="G53" s="6" t="s">
        <v>404</v>
      </c>
      <c r="H53" s="6" t="s">
        <v>405</v>
      </c>
      <c r="I53" s="6" t="s">
        <v>406</v>
      </c>
      <c r="J53" s="6" t="s">
        <v>407</v>
      </c>
      <c r="K53" s="6" t="s">
        <v>408</v>
      </c>
      <c r="L53" s="6" t="s">
        <v>409</v>
      </c>
      <c r="M53" s="6" t="s">
        <v>410</v>
      </c>
      <c r="N53" s="6" t="s">
        <v>411</v>
      </c>
      <c r="O53" s="6" t="s">
        <v>412</v>
      </c>
      <c r="P53" s="7" t="s">
        <v>413</v>
      </c>
    </row>
    <row r="54" spans="2:16" x14ac:dyDescent="0.2">
      <c r="B54" s="24" t="s">
        <v>156</v>
      </c>
      <c r="C54" s="16" t="e">
        <f ca="1">C45/(1+'Paid &amp; Reserves'!C$41)^(COLUMN(C46)-2)</f>
        <v>#NAME?</v>
      </c>
      <c r="D54" s="17" t="e">
        <f ca="1">D45/(1+'Paid &amp; Reserves'!D$41)^(COLUMN(D46)-2)</f>
        <v>#NAME?</v>
      </c>
      <c r="E54" s="17" t="e">
        <f ca="1">E45/(1+'Paid &amp; Reserves'!E$41)^(COLUMN(E46)-2)</f>
        <v>#NAME?</v>
      </c>
      <c r="F54" s="17" t="e">
        <f ca="1">F45/(1+'Paid &amp; Reserves'!F$41)^(COLUMN(F46)-2)</f>
        <v>#NAME?</v>
      </c>
      <c r="G54" s="17" t="e">
        <f ca="1">G45/(1+'Paid &amp; Reserves'!G$41)^(COLUMN(G46)-2)</f>
        <v>#NAME?</v>
      </c>
      <c r="H54" s="17" t="e">
        <f ca="1">H45/(1+'Paid &amp; Reserves'!H$41)^(COLUMN(H46)-2)</f>
        <v>#NAME?</v>
      </c>
      <c r="I54" s="17" t="e">
        <f ca="1">I45/(1+'Paid &amp; Reserves'!I$41)^(COLUMN(I46)-2)</f>
        <v>#NAME?</v>
      </c>
      <c r="J54" s="17" t="e">
        <f ca="1">J45/(1+'Paid &amp; Reserves'!J$41)^(COLUMN(J46)-2)</f>
        <v>#NAME?</v>
      </c>
      <c r="K54" s="17" t="e">
        <f ca="1">K45/(1+'Paid &amp; Reserves'!K$41)^(COLUMN(K46)-2)</f>
        <v>#NAME?</v>
      </c>
      <c r="L54" s="17" t="e">
        <f ca="1">L45/(1+'Paid &amp; Reserves'!L$41)^(COLUMN(L46)-2)</f>
        <v>#NAME?</v>
      </c>
      <c r="M54" s="58">
        <v>0</v>
      </c>
      <c r="N54" s="58">
        <v>0</v>
      </c>
      <c r="O54" s="58">
        <v>0</v>
      </c>
      <c r="P54" s="56">
        <v>0</v>
      </c>
    </row>
    <row r="55" spans="2:16" x14ac:dyDescent="0.2">
      <c r="B55" s="25" t="s">
        <v>414</v>
      </c>
      <c r="C55" s="19" t="e">
        <f ca="1">C46/(1+'Paid &amp; Reserves'!C$41)^(COLUMN(C55)-2)</f>
        <v>#NAME?</v>
      </c>
      <c r="D55" s="2" t="e">
        <f ca="1">D46/(1+'Paid &amp; Reserves'!D$41)^(COLUMN(D55)-2)</f>
        <v>#NAME?</v>
      </c>
      <c r="E55" s="2" t="e">
        <f ca="1">E46/(1+'Paid &amp; Reserves'!E$41)^(COLUMN(E55)-2)</f>
        <v>#NAME?</v>
      </c>
      <c r="F55" s="2" t="e">
        <f ca="1">F46/(1+'Paid &amp; Reserves'!F$41)^(COLUMN(F55)-2)</f>
        <v>#NAME?</v>
      </c>
      <c r="G55" s="2" t="e">
        <f ca="1">G46/(1+'Paid &amp; Reserves'!G$41)^(COLUMN(G55)-2)</f>
        <v>#NAME?</v>
      </c>
      <c r="H55" s="2" t="e">
        <f ca="1">H46/(1+'Paid &amp; Reserves'!H$41)^(COLUMN(H55)-2)</f>
        <v>#NAME?</v>
      </c>
      <c r="I55" s="2" t="e">
        <f ca="1">I46/(1+'Paid &amp; Reserves'!I$41)^(COLUMN(I55)-2)</f>
        <v>#NAME?</v>
      </c>
      <c r="J55" s="2" t="e">
        <f ca="1">J46/(1+'Paid &amp; Reserves'!J$41)^(COLUMN(J55)-2)</f>
        <v>#NAME?</v>
      </c>
      <c r="K55" s="2" t="e">
        <f ca="1">K46/(1+'Paid &amp; Reserves'!K$41)^(COLUMN(K55)-2)</f>
        <v>#NAME?</v>
      </c>
      <c r="L55" s="2" t="e">
        <f ca="1">L46/(1+'Paid &amp; Reserves'!L$41)^(COLUMN(L55)-2)</f>
        <v>#NAME?</v>
      </c>
      <c r="M55" s="53" t="e">
        <f ca="1">M46/(1+'Paid &amp; Reserves'!M$41)^(COLUMN(M55)-2)</f>
        <v>#NAME?</v>
      </c>
      <c r="N55" s="53" t="e">
        <f ca="1">N46/(1+'Paid &amp; Reserves'!N$41)^(COLUMN(N55)-2)</f>
        <v>#NAME?</v>
      </c>
      <c r="O55" s="53" t="e">
        <f ca="1">O46/(1+'Paid &amp; Reserves'!O$41)^(COLUMN(O55)-2)</f>
        <v>#NAME?</v>
      </c>
      <c r="P55" s="57" t="e">
        <f ca="1">P46/(1+'Paid &amp; Reserves'!P$41)^(COLUMN(P55)-2)</f>
        <v>#NAME?</v>
      </c>
    </row>
    <row r="56" spans="2:16" x14ac:dyDescent="0.2">
      <c r="B56" s="25" t="s">
        <v>415</v>
      </c>
      <c r="C56" s="52" t="e">
        <f ca="1">C47/(1+'Paid &amp; Reserves'!C$41)^(COLUMN(C56)-2)</f>
        <v>#NAME?</v>
      </c>
      <c r="D56" s="2" t="e">
        <f ca="1">D47/(1+'Paid &amp; Reserves'!D$41)^(COLUMN(D56)-2)</f>
        <v>#NAME?</v>
      </c>
      <c r="E56" s="2" t="e">
        <f ca="1">E47/(1+'Paid &amp; Reserves'!E$41)^(COLUMN(E56)-2)</f>
        <v>#NAME?</v>
      </c>
      <c r="F56" s="2" t="e">
        <f ca="1">F47/(1+'Paid &amp; Reserves'!F$41)^(COLUMN(F56)-2)</f>
        <v>#NAME?</v>
      </c>
      <c r="G56" s="2" t="e">
        <f ca="1">G47/(1+'Paid &amp; Reserves'!G$41)^(COLUMN(G56)-2)</f>
        <v>#NAME?</v>
      </c>
      <c r="H56" s="2" t="e">
        <f ca="1">H47/(1+'Paid &amp; Reserves'!H$41)^(COLUMN(H56)-2)</f>
        <v>#NAME?</v>
      </c>
      <c r="I56" s="2" t="e">
        <f ca="1">I47/(1+'Paid &amp; Reserves'!I$41)^(COLUMN(I56)-2)</f>
        <v>#NAME?</v>
      </c>
      <c r="J56" s="2" t="e">
        <f ca="1">J47/(1+'Paid &amp; Reserves'!J$41)^(COLUMN(J56)-2)</f>
        <v>#NAME?</v>
      </c>
      <c r="K56" s="2" t="e">
        <f ca="1">K47/(1+'Paid &amp; Reserves'!K$41)^(COLUMN(K56)-2)</f>
        <v>#NAME?</v>
      </c>
      <c r="L56" s="2" t="e">
        <f ca="1">L47/(1+'Paid &amp; Reserves'!L$41)^(COLUMN(L56)-2)</f>
        <v>#NAME?</v>
      </c>
      <c r="M56" s="2" t="e">
        <f ca="1">M47/(1+'Paid &amp; Reserves'!M$41)^(COLUMN(M56)-2)</f>
        <v>#NAME?</v>
      </c>
      <c r="N56" s="53" t="e">
        <f ca="1">N47/(1+'Paid &amp; Reserves'!N$41)^(COLUMN(N56)-2)</f>
        <v>#NAME?</v>
      </c>
      <c r="O56" s="53" t="e">
        <f ca="1">O47/(1+'Paid &amp; Reserves'!O$41)^(COLUMN(O56)-2)</f>
        <v>#NAME?</v>
      </c>
      <c r="P56" s="57" t="e">
        <f ca="1">P47/(1+'Paid &amp; Reserves'!P$41)^(COLUMN(P56)-2)</f>
        <v>#NAME?</v>
      </c>
    </row>
    <row r="57" spans="2:16" x14ac:dyDescent="0.2">
      <c r="B57" s="25" t="s">
        <v>416</v>
      </c>
      <c r="C57" s="52" t="e">
        <f ca="1">C48/(1+'Paid &amp; Reserves'!C$41)^(COLUMN(C57)-2)</f>
        <v>#NAME?</v>
      </c>
      <c r="D57" s="53" t="e">
        <f ca="1">D48/(1+'Paid &amp; Reserves'!D$41)^(COLUMN(D57)-2)</f>
        <v>#NAME?</v>
      </c>
      <c r="E57" s="2" t="e">
        <f ca="1">E48/(1+'Paid &amp; Reserves'!E$41)^(COLUMN(E57)-2)</f>
        <v>#NAME?</v>
      </c>
      <c r="F57" s="2" t="e">
        <f ca="1">F48/(1+'Paid &amp; Reserves'!F$41)^(COLUMN(F57)-2)</f>
        <v>#NAME?</v>
      </c>
      <c r="G57" s="2" t="e">
        <f ca="1">G48/(1+'Paid &amp; Reserves'!G$41)^(COLUMN(G57)-2)</f>
        <v>#NAME?</v>
      </c>
      <c r="H57" s="2" t="e">
        <f ca="1">H48/(1+'Paid &amp; Reserves'!H$41)^(COLUMN(H57)-2)</f>
        <v>#NAME?</v>
      </c>
      <c r="I57" s="2" t="e">
        <f ca="1">I48/(1+'Paid &amp; Reserves'!I$41)^(COLUMN(I57)-2)</f>
        <v>#NAME?</v>
      </c>
      <c r="J57" s="2" t="e">
        <f ca="1">J48/(1+'Paid &amp; Reserves'!J$41)^(COLUMN(J57)-2)</f>
        <v>#NAME?</v>
      </c>
      <c r="K57" s="2" t="e">
        <f ca="1">K48/(1+'Paid &amp; Reserves'!K$41)^(COLUMN(K57)-2)</f>
        <v>#NAME?</v>
      </c>
      <c r="L57" s="2" t="e">
        <f ca="1">L48/(1+'Paid &amp; Reserves'!L$41)^(COLUMN(L57)-2)</f>
        <v>#NAME?</v>
      </c>
      <c r="M57" s="2" t="e">
        <f ca="1">M48/(1+'Paid &amp; Reserves'!M$41)^(COLUMN(M57)-2)</f>
        <v>#NAME?</v>
      </c>
      <c r="N57" s="2" t="e">
        <f ca="1">N48/(1+'Paid &amp; Reserves'!N$41)^(COLUMN(N57)-2)</f>
        <v>#NAME?</v>
      </c>
      <c r="O57" s="53" t="e">
        <f ca="1">O48/(1+'Paid &amp; Reserves'!O$41)^(COLUMN(O57)-2)</f>
        <v>#NAME?</v>
      </c>
      <c r="P57" s="57" t="e">
        <f ca="1">P48/(1+'Paid &amp; Reserves'!P$41)^(COLUMN(P57)-2)</f>
        <v>#NAME?</v>
      </c>
    </row>
    <row r="58" spans="2:16" x14ac:dyDescent="0.2">
      <c r="B58" s="25" t="s">
        <v>417</v>
      </c>
      <c r="C58" s="52" t="e">
        <f ca="1">C49/(1+'Paid &amp; Reserves'!C$41)^(COLUMN(C58)-2)</f>
        <v>#NAME?</v>
      </c>
      <c r="D58" s="53" t="e">
        <f ca="1">D49/(1+'Paid &amp; Reserves'!D$41)^(COLUMN(D58)-2)</f>
        <v>#NAME?</v>
      </c>
      <c r="E58" s="53" t="e">
        <f ca="1">E49/(1+'Paid &amp; Reserves'!E$41)^(COLUMN(E58)-2)</f>
        <v>#NAME?</v>
      </c>
      <c r="F58" s="2" t="e">
        <f ca="1">F49/(1+'Paid &amp; Reserves'!F$41)^(COLUMN(F58)-2)</f>
        <v>#NAME?</v>
      </c>
      <c r="G58" s="2" t="e">
        <f ca="1">G49/(1+'Paid &amp; Reserves'!G$41)^(COLUMN(G58)-2)</f>
        <v>#NAME?</v>
      </c>
      <c r="H58" s="2" t="e">
        <f ca="1">H49/(1+'Paid &amp; Reserves'!H$41)^(COLUMN(H58)-2)</f>
        <v>#NAME?</v>
      </c>
      <c r="I58" s="2" t="e">
        <f ca="1">I49/(1+'Paid &amp; Reserves'!I$41)^(COLUMN(I58)-2)</f>
        <v>#NAME?</v>
      </c>
      <c r="J58" s="2" t="e">
        <f ca="1">J49/(1+'Paid &amp; Reserves'!J$41)^(COLUMN(J58)-2)</f>
        <v>#NAME?</v>
      </c>
      <c r="K58" s="2" t="e">
        <f ca="1">K49/(1+'Paid &amp; Reserves'!K$41)^(COLUMN(K58)-2)</f>
        <v>#NAME?</v>
      </c>
      <c r="L58" s="2" t="e">
        <f ca="1">L49/(1+'Paid &amp; Reserves'!L$41)^(COLUMN(L58)-2)</f>
        <v>#NAME?</v>
      </c>
      <c r="M58" s="2" t="e">
        <f ca="1">M49/(1+'Paid &amp; Reserves'!M$41)^(COLUMN(M58)-2)</f>
        <v>#NAME?</v>
      </c>
      <c r="N58" s="2" t="e">
        <f ca="1">N49/(1+'Paid &amp; Reserves'!N$41)^(COLUMN(N58)-2)</f>
        <v>#NAME?</v>
      </c>
      <c r="O58" s="2" t="e">
        <f ca="1">O49/(1+'Paid &amp; Reserves'!O$41)^(COLUMN(O58)-2)</f>
        <v>#NAME?</v>
      </c>
      <c r="P58" s="57" t="e">
        <f ca="1">P49/(1+'Paid &amp; Reserves'!P$41)^(COLUMN(P58)-2)</f>
        <v>#NAME?</v>
      </c>
    </row>
    <row r="59" spans="2:16" ht="16" thickBot="1" x14ac:dyDescent="0.25">
      <c r="B59" s="26" t="s">
        <v>418</v>
      </c>
      <c r="C59" s="54" t="e">
        <f ca="1">C50/(1+'Paid &amp; Reserves'!C$41)^(COLUMN(C59)-2)</f>
        <v>#NAME?</v>
      </c>
      <c r="D59" s="55" t="e">
        <f ca="1">D50/(1+'Paid &amp; Reserves'!D$41)^(COLUMN(D59)-2)</f>
        <v>#NAME?</v>
      </c>
      <c r="E59" s="55" t="e">
        <f ca="1">E50/(1+'Paid &amp; Reserves'!E$41)^(COLUMN(E59)-2)</f>
        <v>#NAME?</v>
      </c>
      <c r="F59" s="55" t="e">
        <f ca="1">F50/(1+'Paid &amp; Reserves'!F$41)^(COLUMN(F59)-2)</f>
        <v>#NAME?</v>
      </c>
      <c r="G59" s="14" t="e">
        <f ca="1">G50/(1+'Paid &amp; Reserves'!G$41)^(COLUMN(G59)-2)</f>
        <v>#NAME?</v>
      </c>
      <c r="H59" s="14" t="e">
        <f ca="1">H50/(1+'Paid &amp; Reserves'!H$41)^(COLUMN(H59)-2)</f>
        <v>#NAME?</v>
      </c>
      <c r="I59" s="14" t="e">
        <f ca="1">I50/(1+'Paid &amp; Reserves'!I$41)^(COLUMN(I59)-2)</f>
        <v>#NAME?</v>
      </c>
      <c r="J59" s="14" t="e">
        <f ca="1">J50/(1+'Paid &amp; Reserves'!J$41)^(COLUMN(J59)-2)</f>
        <v>#NAME?</v>
      </c>
      <c r="K59" s="14" t="e">
        <f ca="1">K50/(1+'Paid &amp; Reserves'!K$41)^(COLUMN(K59)-2)</f>
        <v>#NAME?</v>
      </c>
      <c r="L59" s="14" t="e">
        <f ca="1">L50/(1+'Paid &amp; Reserves'!L$41)^(COLUMN(L59)-2)</f>
        <v>#NAME?</v>
      </c>
      <c r="M59" s="14" t="e">
        <f ca="1">M50/(1+'Paid &amp; Reserves'!M$41)^(COLUMN(M59)-2)</f>
        <v>#NAME?</v>
      </c>
      <c r="N59" s="14" t="e">
        <f ca="1">N50/(1+'Paid &amp; Reserves'!N$41)^(COLUMN(N59)-2)</f>
        <v>#NAME?</v>
      </c>
      <c r="O59" s="14" t="e">
        <f ca="1">O50/(1+'Paid &amp; Reserves'!O$41)^(COLUMN(O59)-2)</f>
        <v>#NAME?</v>
      </c>
      <c r="P59" s="15" t="e">
        <f ca="1">P50/(1+'Paid &amp; Reserves'!P$41)^(COLUMN(P59)-2)</f>
        <v>#NAME?</v>
      </c>
    </row>
    <row r="61" spans="2:16" ht="16" thickBot="1" x14ac:dyDescent="0.25">
      <c r="B61" s="82" t="s">
        <v>381</v>
      </c>
    </row>
    <row r="62" spans="2:16" ht="16" thickBot="1" x14ac:dyDescent="0.25">
      <c r="B62" s="72" t="s">
        <v>379</v>
      </c>
      <c r="C62" s="72" t="s">
        <v>400</v>
      </c>
      <c r="D62" s="5" t="s">
        <v>401</v>
      </c>
      <c r="E62" s="6" t="s">
        <v>402</v>
      </c>
      <c r="F62" s="5" t="s">
        <v>403</v>
      </c>
      <c r="G62" s="7" t="s">
        <v>404</v>
      </c>
    </row>
    <row r="63" spans="2:16" x14ac:dyDescent="0.2">
      <c r="B63" s="24" t="s">
        <v>42</v>
      </c>
      <c r="C63" s="59" t="e">
        <f ca="1">SUM(C45:C46)</f>
        <v>#NAME?</v>
      </c>
      <c r="D63" s="60" t="e">
        <f t="shared" ref="D63:G63" ca="1" si="7">SUM(D45:D46)</f>
        <v>#NAME?</v>
      </c>
      <c r="E63" s="60" t="e">
        <f t="shared" ca="1" si="7"/>
        <v>#NAME?</v>
      </c>
      <c r="F63" s="60" t="e">
        <f t="shared" ca="1" si="7"/>
        <v>#NAME?</v>
      </c>
      <c r="G63" s="61" t="e">
        <f t="shared" ca="1" si="7"/>
        <v>#NAME?</v>
      </c>
    </row>
    <row r="64" spans="2:16" x14ac:dyDescent="0.2">
      <c r="B64" s="30" t="s">
        <v>158</v>
      </c>
      <c r="C64" s="62" t="e">
        <f ca="1">SUM(D45:OFFSET($P46,COLUMN(C64)-3,0))</f>
        <v>#NAME?</v>
      </c>
      <c r="D64" s="39" t="e">
        <f ca="1">SUM(E45:OFFSET($P46,COLUMN(D64)-3,0))</f>
        <v>#NAME?</v>
      </c>
      <c r="E64" s="39" t="e">
        <f ca="1">SUM(F45:OFFSET($P46,COLUMN(E64)-3,0))</f>
        <v>#NAME?</v>
      </c>
      <c r="F64" s="39" t="e">
        <f ca="1">SUM(G45:OFFSET($P46,COLUMN(F64)-3,0))</f>
        <v>#NAME?</v>
      </c>
      <c r="G64" s="44" t="e">
        <f ca="1">SUM(H45:OFFSET($P46,COLUMN(G64)-3,0))</f>
        <v>#NAME?</v>
      </c>
    </row>
    <row r="65" spans="2:7" ht="16" thickBot="1" x14ac:dyDescent="0.25">
      <c r="B65" s="26" t="s">
        <v>159</v>
      </c>
      <c r="C65" s="63" t="e">
        <f ca="1">SUM(D54:OFFSET($P55,COLUMN(C64)-3,0))</f>
        <v>#NAME?</v>
      </c>
      <c r="D65" s="41" t="e">
        <f ca="1">SUM(E54:OFFSET($P55,COLUMN(D64)-3,0))</f>
        <v>#NAME?</v>
      </c>
      <c r="E65" s="41" t="e">
        <f ca="1">SUM(F54:OFFSET($P55,COLUMN(E64)-3,0))</f>
        <v>#NAME?</v>
      </c>
      <c r="F65" s="41" t="e">
        <f ca="1">SUM(G54:OFFSET($P55,COLUMN(F64)-3,0))</f>
        <v>#NAME?</v>
      </c>
      <c r="G65" s="42" t="e">
        <f ca="1">SUM(H54:OFFSET($P55,COLUMN(G64)-3,0))</f>
        <v>#NAME?</v>
      </c>
    </row>
    <row r="67" spans="2:7" ht="16" thickBot="1" x14ac:dyDescent="0.25">
      <c r="B67" s="82" t="s">
        <v>398</v>
      </c>
    </row>
    <row r="68" spans="2:7" ht="16" thickBot="1" x14ac:dyDescent="0.25">
      <c r="B68" s="72" t="s">
        <v>379</v>
      </c>
      <c r="C68" s="88" t="s">
        <v>400</v>
      </c>
      <c r="D68" s="90" t="s">
        <v>401</v>
      </c>
      <c r="E68" s="89" t="s">
        <v>402</v>
      </c>
      <c r="F68" s="90" t="s">
        <v>403</v>
      </c>
      <c r="G68" s="91" t="s">
        <v>404</v>
      </c>
    </row>
    <row r="69" spans="2:7" x14ac:dyDescent="0.2">
      <c r="B69" s="24" t="s">
        <v>20</v>
      </c>
      <c r="C69" s="66" t="e">
        <f ca="1">'Policies &amp; Claims'!D49</f>
        <v>#NAME?</v>
      </c>
      <c r="D69" s="17" t="e">
        <f ca="1">'Policies &amp; Claims'!E49</f>
        <v>#NAME?</v>
      </c>
      <c r="E69" s="17" t="e">
        <f ca="1">'Policies &amp; Claims'!F49</f>
        <v>#NAME?</v>
      </c>
      <c r="F69" s="17" t="e">
        <f ca="1">'Policies &amp; Claims'!G49</f>
        <v>#NAME?</v>
      </c>
      <c r="G69" s="18" t="e">
        <f ca="1">'Policies &amp; Claims'!H49</f>
        <v>#NAME?</v>
      </c>
    </row>
    <row r="70" spans="2:7" x14ac:dyDescent="0.2">
      <c r="B70" s="25" t="s">
        <v>21</v>
      </c>
      <c r="C70" s="3" t="e">
        <f ca="1">IF(C69-C17&gt;0,C69-C17,0)</f>
        <v>#NAME?</v>
      </c>
      <c r="D70" s="2" t="e">
        <f ca="1">IF(D69-D17&gt;0,D69-D17,0)</f>
        <v>#NAME?</v>
      </c>
      <c r="E70" s="2" t="e">
        <f ca="1">IF(E69-E17&gt;0,E69-E17,0)</f>
        <v>#NAME?</v>
      </c>
      <c r="F70" s="2" t="e">
        <f ca="1">IF(F69-F17&gt;0,F69-F17,0)</f>
        <v>#NAME?</v>
      </c>
      <c r="G70" s="12" t="e">
        <f ca="1">IF(G69-G17&gt;0,G69-G17,0)</f>
        <v>#NAME?</v>
      </c>
    </row>
    <row r="71" spans="2:7" ht="16" thickBot="1" x14ac:dyDescent="0.25">
      <c r="B71" s="26" t="s">
        <v>22</v>
      </c>
      <c r="C71" s="13" t="e">
        <f ca="1">IF(C70&gt;C18,C18,C70)</f>
        <v>#NAME?</v>
      </c>
      <c r="D71" s="14" t="e">
        <f ca="1">IF(D70&gt;D18,D18,D70)</f>
        <v>#NAME?</v>
      </c>
      <c r="E71" s="14" t="e">
        <f ca="1">IF(E70&gt;E18,E18,E70)</f>
        <v>#NAME?</v>
      </c>
      <c r="F71" s="14" t="e">
        <f ca="1">IF(F70&gt;F18,F18,F70)</f>
        <v>#NAME?</v>
      </c>
      <c r="G71" s="15" t="e">
        <f ca="1">IF(G70&gt;G18,G18,G70)</f>
        <v>#NAME?</v>
      </c>
    </row>
    <row r="73" spans="2:7" ht="16" thickBot="1" x14ac:dyDescent="0.25">
      <c r="B73" s="82" t="s">
        <v>399</v>
      </c>
    </row>
    <row r="74" spans="2:7" ht="16" thickBot="1" x14ac:dyDescent="0.25">
      <c r="B74" s="72" t="s">
        <v>379</v>
      </c>
      <c r="C74" s="72" t="s">
        <v>400</v>
      </c>
      <c r="D74" s="5" t="s">
        <v>401</v>
      </c>
      <c r="E74" s="6" t="s">
        <v>402</v>
      </c>
      <c r="F74" s="5" t="s">
        <v>403</v>
      </c>
      <c r="G74" s="7" t="s">
        <v>404</v>
      </c>
    </row>
    <row r="75" spans="2:7" x14ac:dyDescent="0.2">
      <c r="B75" s="95" t="s">
        <v>29</v>
      </c>
      <c r="C75" s="92" t="e">
        <f ca="1">IF('Policies &amp; Claims'!D54&gt;Reinsurance!C$10,MIN('Policies &amp; Claims'!D54-Reinsurance!C$10,C$11-C$10),0)</f>
        <v>#NAME?</v>
      </c>
      <c r="D75" s="4" t="e">
        <f ca="1">IF('Policies &amp; Claims'!E54&gt;Reinsurance!D$10,MIN('Policies &amp; Claims'!E54-Reinsurance!D$10,D$11-D$10),0)</f>
        <v>#NAME?</v>
      </c>
      <c r="E75" s="4" t="e">
        <f ca="1">IF('Policies &amp; Claims'!F54&gt;Reinsurance!E$10,MIN('Policies &amp; Claims'!F54-Reinsurance!E$10,E$11-E$10),0)</f>
        <v>#NAME?</v>
      </c>
      <c r="F75" s="4" t="e">
        <f ca="1">IF('Policies &amp; Claims'!G54&gt;Reinsurance!F$10,MIN('Policies &amp; Claims'!G54-Reinsurance!F$10,F$11-F$10),0)</f>
        <v>#NAME?</v>
      </c>
      <c r="G75" s="11" t="e">
        <f ca="1">IF('Policies &amp; Claims'!H54&gt;Reinsurance!G$10,MIN('Policies &amp; Claims'!H54-Reinsurance!G$10,G$11-G$10),0)</f>
        <v>#NAME?</v>
      </c>
    </row>
    <row r="76" spans="2:7" x14ac:dyDescent="0.2">
      <c r="B76" s="71" t="s">
        <v>30</v>
      </c>
      <c r="C76" s="19" t="e">
        <f ca="1">IF('Policies &amp; Claims'!D55&gt;Reinsurance!C$10,MIN('Policies &amp; Claims'!D55-Reinsurance!C$10,C$11-C$10),0)</f>
        <v>#NAME?</v>
      </c>
      <c r="D76" s="2" t="e">
        <f ca="1">IF('Policies &amp; Claims'!E55&gt;Reinsurance!D$10,MIN('Policies &amp; Claims'!E55-Reinsurance!D$10,D$11-D$10),0)</f>
        <v>#NAME?</v>
      </c>
      <c r="E76" s="2" t="e">
        <f ca="1">IF('Policies &amp; Claims'!F55&gt;Reinsurance!E$10,MIN('Policies &amp; Claims'!F55-Reinsurance!E$10,E$11-E$10),0)</f>
        <v>#NAME?</v>
      </c>
      <c r="F76" s="2" t="e">
        <f ca="1">IF('Policies &amp; Claims'!G55&gt;Reinsurance!F$10,MIN('Policies &amp; Claims'!G55-Reinsurance!F$10,F$11-F$10),0)</f>
        <v>#NAME?</v>
      </c>
      <c r="G76" s="12" t="e">
        <f ca="1">IF('Policies &amp; Claims'!H55&gt;Reinsurance!G$10,MIN('Policies &amp; Claims'!H55-Reinsurance!G$10,G$11-G$10),0)</f>
        <v>#NAME?</v>
      </c>
    </row>
    <row r="77" spans="2:7" x14ac:dyDescent="0.2">
      <c r="B77" s="71" t="s">
        <v>31</v>
      </c>
      <c r="C77" s="19" t="e">
        <f ca="1">IF('Policies &amp; Claims'!D56&gt;Reinsurance!C$10,MIN('Policies &amp; Claims'!D56-Reinsurance!C$10,C$11-C$10),0)</f>
        <v>#NAME?</v>
      </c>
      <c r="D77" s="2" t="e">
        <f ca="1">IF('Policies &amp; Claims'!E56&gt;Reinsurance!D$10,MIN('Policies &amp; Claims'!E56-Reinsurance!D$10,D$11-D$10),0)</f>
        <v>#NAME?</v>
      </c>
      <c r="E77" s="2" t="e">
        <f ca="1">IF('Policies &amp; Claims'!F56&gt;Reinsurance!E$10,MIN('Policies &amp; Claims'!F56-Reinsurance!E$10,E$11-E$10),0)</f>
        <v>#NAME?</v>
      </c>
      <c r="F77" s="2" t="e">
        <f ca="1">IF('Policies &amp; Claims'!G56&gt;Reinsurance!F$10,MIN('Policies &amp; Claims'!G56-Reinsurance!F$10,F$11-F$10),0)</f>
        <v>#NAME?</v>
      </c>
      <c r="G77" s="12" t="e">
        <f ca="1">IF('Policies &amp; Claims'!H56&gt;Reinsurance!G$10,MIN('Policies &amp; Claims'!H56-Reinsurance!G$10,G$11-G$10),0)</f>
        <v>#NAME?</v>
      </c>
    </row>
    <row r="78" spans="2:7" x14ac:dyDescent="0.2">
      <c r="B78" s="71" t="s">
        <v>32</v>
      </c>
      <c r="C78" s="19" t="e">
        <f ca="1">IF('Policies &amp; Claims'!D57&gt;Reinsurance!C$10,MIN('Policies &amp; Claims'!D57-Reinsurance!C$10,C$11-C$10),0)</f>
        <v>#NAME?</v>
      </c>
      <c r="D78" s="2" t="e">
        <f ca="1">IF('Policies &amp; Claims'!E57&gt;Reinsurance!D$10,MIN('Policies &amp; Claims'!E57-Reinsurance!D$10,D$11-D$10),0)</f>
        <v>#NAME?</v>
      </c>
      <c r="E78" s="2" t="e">
        <f ca="1">IF('Policies &amp; Claims'!F57&gt;Reinsurance!E$10,MIN('Policies &amp; Claims'!F57-Reinsurance!E$10,E$11-E$10),0)</f>
        <v>#NAME?</v>
      </c>
      <c r="F78" s="2" t="e">
        <f ca="1">IF('Policies &amp; Claims'!G57&gt;Reinsurance!F$10,MIN('Policies &amp; Claims'!G57-Reinsurance!F$10,F$11-F$10),0)</f>
        <v>#NAME?</v>
      </c>
      <c r="G78" s="12" t="e">
        <f ca="1">IF('Policies &amp; Claims'!H57&gt;Reinsurance!G$10,MIN('Policies &amp; Claims'!H57-Reinsurance!G$10,G$11-G$10),0)</f>
        <v>#NAME?</v>
      </c>
    </row>
    <row r="79" spans="2:7" x14ac:dyDescent="0.2">
      <c r="B79" s="71" t="s">
        <v>33</v>
      </c>
      <c r="C79" s="19" t="e">
        <f ca="1">IF('Policies &amp; Claims'!D58&gt;Reinsurance!C$10,MIN('Policies &amp; Claims'!D58-Reinsurance!C$10,C$11-C$10),0)</f>
        <v>#NAME?</v>
      </c>
      <c r="D79" s="2" t="e">
        <f ca="1">IF('Policies &amp; Claims'!E58&gt;Reinsurance!D$10,MIN('Policies &amp; Claims'!E58-Reinsurance!D$10,D$11-D$10),0)</f>
        <v>#NAME?</v>
      </c>
      <c r="E79" s="2" t="e">
        <f ca="1">IF('Policies &amp; Claims'!F58&gt;Reinsurance!E$10,MIN('Policies &amp; Claims'!F58-Reinsurance!E$10,E$11-E$10),0)</f>
        <v>#NAME?</v>
      </c>
      <c r="F79" s="2" t="e">
        <f ca="1">IF('Policies &amp; Claims'!G58&gt;Reinsurance!F$10,MIN('Policies &amp; Claims'!G58-Reinsurance!F$10,F$11-F$10),0)</f>
        <v>#NAME?</v>
      </c>
      <c r="G79" s="12" t="e">
        <f ca="1">IF('Policies &amp; Claims'!H58&gt;Reinsurance!G$10,MIN('Policies &amp; Claims'!H58-Reinsurance!G$10,G$11-G$10),0)</f>
        <v>#NAME?</v>
      </c>
    </row>
    <row r="80" spans="2:7" x14ac:dyDescent="0.2">
      <c r="B80" s="71" t="s">
        <v>34</v>
      </c>
      <c r="C80" s="19" t="e">
        <f ca="1">IF('Policies &amp; Claims'!D59&gt;Reinsurance!C$10,MIN('Policies &amp; Claims'!D59-Reinsurance!C$10,C$11-C$10),0)</f>
        <v>#NAME?</v>
      </c>
      <c r="D80" s="2" t="e">
        <f ca="1">IF('Policies &amp; Claims'!E59&gt;Reinsurance!D$10,MIN('Policies &amp; Claims'!E59-Reinsurance!D$10,D$11-D$10),0)</f>
        <v>#NAME?</v>
      </c>
      <c r="E80" s="2" t="e">
        <f ca="1">IF('Policies &amp; Claims'!F59&gt;Reinsurance!E$10,MIN('Policies &amp; Claims'!F59-Reinsurance!E$10,E$11-E$10),0)</f>
        <v>#NAME?</v>
      </c>
      <c r="F80" s="2" t="e">
        <f ca="1">IF('Policies &amp; Claims'!G59&gt;Reinsurance!F$10,MIN('Policies &amp; Claims'!G59-Reinsurance!F$10,F$11-F$10),0)</f>
        <v>#NAME?</v>
      </c>
      <c r="G80" s="12" t="e">
        <f ca="1">IF('Policies &amp; Claims'!H59&gt;Reinsurance!G$10,MIN('Policies &amp; Claims'!H59-Reinsurance!G$10,G$11-G$10),0)</f>
        <v>#NAME?</v>
      </c>
    </row>
    <row r="81" spans="2:7" x14ac:dyDescent="0.2">
      <c r="B81" s="71" t="s">
        <v>35</v>
      </c>
      <c r="C81" s="19" t="e">
        <f ca="1">IF('Policies &amp; Claims'!D60&gt;Reinsurance!C$10,MIN('Policies &amp; Claims'!D60-Reinsurance!C$10,C$11-C$10),0)</f>
        <v>#NAME?</v>
      </c>
      <c r="D81" s="2" t="e">
        <f ca="1">IF('Policies &amp; Claims'!E60&gt;Reinsurance!D$10,MIN('Policies &amp; Claims'!E60-Reinsurance!D$10,D$11-D$10),0)</f>
        <v>#NAME?</v>
      </c>
      <c r="E81" s="2" t="e">
        <f ca="1">IF('Policies &amp; Claims'!F60&gt;Reinsurance!E$10,MIN('Policies &amp; Claims'!F60-Reinsurance!E$10,E$11-E$10),0)</f>
        <v>#NAME?</v>
      </c>
      <c r="F81" s="2" t="e">
        <f ca="1">IF('Policies &amp; Claims'!G60&gt;Reinsurance!F$10,MIN('Policies &amp; Claims'!G60-Reinsurance!F$10,F$11-F$10),0)</f>
        <v>#NAME?</v>
      </c>
      <c r="G81" s="12" t="e">
        <f ca="1">IF('Policies &amp; Claims'!H60&gt;Reinsurance!G$10,MIN('Policies &amp; Claims'!H60-Reinsurance!G$10,G$11-G$10),0)</f>
        <v>#NAME?</v>
      </c>
    </row>
    <row r="82" spans="2:7" x14ac:dyDescent="0.2">
      <c r="B82" s="71" t="s">
        <v>36</v>
      </c>
      <c r="C82" s="19" t="e">
        <f ca="1">IF('Policies &amp; Claims'!D61&gt;Reinsurance!C$10,MIN('Policies &amp; Claims'!D61-Reinsurance!C$10,C$11-C$10),0)</f>
        <v>#NAME?</v>
      </c>
      <c r="D82" s="2" t="e">
        <f ca="1">IF('Policies &amp; Claims'!E61&gt;Reinsurance!D$10,MIN('Policies &amp; Claims'!E61-Reinsurance!D$10,D$11-D$10),0)</f>
        <v>#NAME?</v>
      </c>
      <c r="E82" s="2" t="e">
        <f ca="1">IF('Policies &amp; Claims'!F61&gt;Reinsurance!E$10,MIN('Policies &amp; Claims'!F61-Reinsurance!E$10,E$11-E$10),0)</f>
        <v>#NAME?</v>
      </c>
      <c r="F82" s="2" t="e">
        <f ca="1">IF('Policies &amp; Claims'!G61&gt;Reinsurance!F$10,MIN('Policies &amp; Claims'!G61-Reinsurance!F$10,F$11-F$10),0)</f>
        <v>#NAME?</v>
      </c>
      <c r="G82" s="12" t="e">
        <f ca="1">IF('Policies &amp; Claims'!H61&gt;Reinsurance!G$10,MIN('Policies &amp; Claims'!H61-Reinsurance!G$10,G$11-G$10),0)</f>
        <v>#NAME?</v>
      </c>
    </row>
    <row r="83" spans="2:7" x14ac:dyDescent="0.2">
      <c r="B83" s="71" t="s">
        <v>37</v>
      </c>
      <c r="C83" s="19" t="e">
        <f ca="1">IF('Policies &amp; Claims'!D62&gt;Reinsurance!C$10,MIN('Policies &amp; Claims'!D62-Reinsurance!C$10,C$11-C$10),0)</f>
        <v>#NAME?</v>
      </c>
      <c r="D83" s="2" t="e">
        <f ca="1">IF('Policies &amp; Claims'!E62&gt;Reinsurance!D$10,MIN('Policies &amp; Claims'!E62-Reinsurance!D$10,D$11-D$10),0)</f>
        <v>#NAME?</v>
      </c>
      <c r="E83" s="2" t="e">
        <f ca="1">IF('Policies &amp; Claims'!F62&gt;Reinsurance!E$10,MIN('Policies &amp; Claims'!F62-Reinsurance!E$10,E$11-E$10),0)</f>
        <v>#NAME?</v>
      </c>
      <c r="F83" s="2" t="e">
        <f ca="1">IF('Policies &amp; Claims'!G62&gt;Reinsurance!F$10,MIN('Policies &amp; Claims'!G62-Reinsurance!F$10,F$11-F$10),0)</f>
        <v>#NAME?</v>
      </c>
      <c r="G83" s="12" t="e">
        <f ca="1">IF('Policies &amp; Claims'!H62&gt;Reinsurance!G$10,MIN('Policies &amp; Claims'!H62-Reinsurance!G$10,G$11-G$10),0)</f>
        <v>#NAME?</v>
      </c>
    </row>
    <row r="84" spans="2:7" x14ac:dyDescent="0.2">
      <c r="B84" s="71" t="s">
        <v>38</v>
      </c>
      <c r="C84" s="19" t="e">
        <f ca="1">IF('Policies &amp; Claims'!D63&gt;Reinsurance!C$10,MIN('Policies &amp; Claims'!D63-Reinsurance!C$10,C$11-C$10),0)</f>
        <v>#NAME?</v>
      </c>
      <c r="D84" s="2" t="e">
        <f ca="1">IF('Policies &amp; Claims'!E63&gt;Reinsurance!D$10,MIN('Policies &amp; Claims'!E63-Reinsurance!D$10,D$11-D$10),0)</f>
        <v>#NAME?</v>
      </c>
      <c r="E84" s="2" t="e">
        <f ca="1">IF('Policies &amp; Claims'!F63&gt;Reinsurance!E$10,MIN('Policies &amp; Claims'!F63-Reinsurance!E$10,E$11-E$10),0)</f>
        <v>#NAME?</v>
      </c>
      <c r="F84" s="2" t="e">
        <f ca="1">IF('Policies &amp; Claims'!G63&gt;Reinsurance!F$10,MIN('Policies &amp; Claims'!G63-Reinsurance!F$10,F$11-F$10),0)</f>
        <v>#NAME?</v>
      </c>
      <c r="G84" s="12" t="e">
        <f ca="1">IF('Policies &amp; Claims'!H63&gt;Reinsurance!G$10,MIN('Policies &amp; Claims'!H63-Reinsurance!G$10,G$11-G$10),0)</f>
        <v>#NAME?</v>
      </c>
    </row>
    <row r="85" spans="2:7" x14ac:dyDescent="0.2">
      <c r="B85" s="71" t="s">
        <v>176</v>
      </c>
      <c r="C85" s="19" t="e">
        <f ca="1">IF('Policies &amp; Claims'!D64&gt;Reinsurance!C$10,MIN('Policies &amp; Claims'!D64-Reinsurance!C$10,C$11-C$10),0)</f>
        <v>#NAME?</v>
      </c>
      <c r="D85" s="2" t="e">
        <f ca="1">IF('Policies &amp; Claims'!E64&gt;Reinsurance!D$10,MIN('Policies &amp; Claims'!E64-Reinsurance!D$10,D$11-D$10),0)</f>
        <v>#NAME?</v>
      </c>
      <c r="E85" s="2" t="e">
        <f ca="1">IF('Policies &amp; Claims'!F64&gt;Reinsurance!E$10,MIN('Policies &amp; Claims'!F64-Reinsurance!E$10,E$11-E$10),0)</f>
        <v>#NAME?</v>
      </c>
      <c r="F85" s="2" t="e">
        <f ca="1">IF('Policies &amp; Claims'!G64&gt;Reinsurance!F$10,MIN('Policies &amp; Claims'!G64-Reinsurance!F$10,F$11-F$10),0)</f>
        <v>#NAME?</v>
      </c>
      <c r="G85" s="12" t="e">
        <f ca="1">IF('Policies &amp; Claims'!H64&gt;Reinsurance!G$10,MIN('Policies &amp; Claims'!H64-Reinsurance!G$10,G$11-G$10),0)</f>
        <v>#NAME?</v>
      </c>
    </row>
    <row r="86" spans="2:7" x14ac:dyDescent="0.2">
      <c r="B86" s="71" t="s">
        <v>177</v>
      </c>
      <c r="C86" s="19" t="e">
        <f ca="1">IF('Policies &amp; Claims'!D65&gt;Reinsurance!C$10,MIN('Policies &amp; Claims'!D65-Reinsurance!C$10,C$11-C$10),0)</f>
        <v>#NAME?</v>
      </c>
      <c r="D86" s="2" t="e">
        <f ca="1">IF('Policies &amp; Claims'!E65&gt;Reinsurance!D$10,MIN('Policies &amp; Claims'!E65-Reinsurance!D$10,D$11-D$10),0)</f>
        <v>#NAME?</v>
      </c>
      <c r="E86" s="2" t="e">
        <f ca="1">IF('Policies &amp; Claims'!F65&gt;Reinsurance!E$10,MIN('Policies &amp; Claims'!F65-Reinsurance!E$10,E$11-E$10),0)</f>
        <v>#NAME?</v>
      </c>
      <c r="F86" s="2" t="e">
        <f ca="1">IF('Policies &amp; Claims'!G65&gt;Reinsurance!F$10,MIN('Policies &amp; Claims'!G65-Reinsurance!F$10,F$11-F$10),0)</f>
        <v>#NAME?</v>
      </c>
      <c r="G86" s="12" t="e">
        <f ca="1">IF('Policies &amp; Claims'!H65&gt;Reinsurance!G$10,MIN('Policies &amp; Claims'!H65-Reinsurance!G$10,G$11-G$10),0)</f>
        <v>#NAME?</v>
      </c>
    </row>
    <row r="87" spans="2:7" x14ac:dyDescent="0.2">
      <c r="B87" s="71" t="s">
        <v>178</v>
      </c>
      <c r="C87" s="19" t="e">
        <f ca="1">IF('Policies &amp; Claims'!D66&gt;Reinsurance!C$10,MIN('Policies &amp; Claims'!D66-Reinsurance!C$10,C$11-C$10),0)</f>
        <v>#NAME?</v>
      </c>
      <c r="D87" s="2" t="e">
        <f ca="1">IF('Policies &amp; Claims'!E66&gt;Reinsurance!D$10,MIN('Policies &amp; Claims'!E66-Reinsurance!D$10,D$11-D$10),0)</f>
        <v>#NAME?</v>
      </c>
      <c r="E87" s="2" t="e">
        <f ca="1">IF('Policies &amp; Claims'!F66&gt;Reinsurance!E$10,MIN('Policies &amp; Claims'!F66-Reinsurance!E$10,E$11-E$10),0)</f>
        <v>#NAME?</v>
      </c>
      <c r="F87" s="2" t="e">
        <f ca="1">IF('Policies &amp; Claims'!G66&gt;Reinsurance!F$10,MIN('Policies &amp; Claims'!G66-Reinsurance!F$10,F$11-F$10),0)</f>
        <v>#NAME?</v>
      </c>
      <c r="G87" s="12" t="e">
        <f ca="1">IF('Policies &amp; Claims'!H66&gt;Reinsurance!G$10,MIN('Policies &amp; Claims'!H66-Reinsurance!G$10,G$11-G$10),0)</f>
        <v>#NAME?</v>
      </c>
    </row>
    <row r="88" spans="2:7" x14ac:dyDescent="0.2">
      <c r="B88" s="71" t="s">
        <v>179</v>
      </c>
      <c r="C88" s="19" t="e">
        <f ca="1">IF('Policies &amp; Claims'!D67&gt;Reinsurance!C$10,MIN('Policies &amp; Claims'!D67-Reinsurance!C$10,C$11-C$10),0)</f>
        <v>#NAME?</v>
      </c>
      <c r="D88" s="2" t="e">
        <f ca="1">IF('Policies &amp; Claims'!E67&gt;Reinsurance!D$10,MIN('Policies &amp; Claims'!E67-Reinsurance!D$10,D$11-D$10),0)</f>
        <v>#NAME?</v>
      </c>
      <c r="E88" s="2" t="e">
        <f ca="1">IF('Policies &amp; Claims'!F67&gt;Reinsurance!E$10,MIN('Policies &amp; Claims'!F67-Reinsurance!E$10,E$11-E$10),0)</f>
        <v>#NAME?</v>
      </c>
      <c r="F88" s="2" t="e">
        <f ca="1">IF('Policies &amp; Claims'!G67&gt;Reinsurance!F$10,MIN('Policies &amp; Claims'!G67-Reinsurance!F$10,F$11-F$10),0)</f>
        <v>#NAME?</v>
      </c>
      <c r="G88" s="12" t="e">
        <f ca="1">IF('Policies &amp; Claims'!H67&gt;Reinsurance!G$10,MIN('Policies &amp; Claims'!H67-Reinsurance!G$10,G$11-G$10),0)</f>
        <v>#NAME?</v>
      </c>
    </row>
    <row r="89" spans="2:7" x14ac:dyDescent="0.2">
      <c r="B89" s="71" t="s">
        <v>180</v>
      </c>
      <c r="C89" s="19" t="e">
        <f ca="1">IF('Policies &amp; Claims'!D68&gt;Reinsurance!C$10,MIN('Policies &amp; Claims'!D68-Reinsurance!C$10,C$11-C$10),0)</f>
        <v>#NAME?</v>
      </c>
      <c r="D89" s="2" t="e">
        <f ca="1">IF('Policies &amp; Claims'!E68&gt;Reinsurance!D$10,MIN('Policies &amp; Claims'!E68-Reinsurance!D$10,D$11-D$10),0)</f>
        <v>#NAME?</v>
      </c>
      <c r="E89" s="2" t="e">
        <f ca="1">IF('Policies &amp; Claims'!F68&gt;Reinsurance!E$10,MIN('Policies &amp; Claims'!F68-Reinsurance!E$10,E$11-E$10),0)</f>
        <v>#NAME?</v>
      </c>
      <c r="F89" s="2" t="e">
        <f ca="1">IF('Policies &amp; Claims'!G68&gt;Reinsurance!F$10,MIN('Policies &amp; Claims'!G68-Reinsurance!F$10,F$11-F$10),0)</f>
        <v>#NAME?</v>
      </c>
      <c r="G89" s="12" t="e">
        <f ca="1">IF('Policies &amp; Claims'!H68&gt;Reinsurance!G$10,MIN('Policies &amp; Claims'!H68-Reinsurance!G$10,G$11-G$10),0)</f>
        <v>#NAME?</v>
      </c>
    </row>
    <row r="90" spans="2:7" x14ac:dyDescent="0.2">
      <c r="B90" s="71" t="s">
        <v>181</v>
      </c>
      <c r="C90" s="19" t="e">
        <f ca="1">IF('Policies &amp; Claims'!D69&gt;Reinsurance!C$10,MIN('Policies &amp; Claims'!D69-Reinsurance!C$10,C$11-C$10),0)</f>
        <v>#NAME?</v>
      </c>
      <c r="D90" s="2" t="e">
        <f ca="1">IF('Policies &amp; Claims'!E69&gt;Reinsurance!D$10,MIN('Policies &amp; Claims'!E69-Reinsurance!D$10,D$11-D$10),0)</f>
        <v>#NAME?</v>
      </c>
      <c r="E90" s="2" t="e">
        <f ca="1">IF('Policies &amp; Claims'!F69&gt;Reinsurance!E$10,MIN('Policies &amp; Claims'!F69-Reinsurance!E$10,E$11-E$10),0)</f>
        <v>#NAME?</v>
      </c>
      <c r="F90" s="2" t="e">
        <f ca="1">IF('Policies &amp; Claims'!G69&gt;Reinsurance!F$10,MIN('Policies &amp; Claims'!G69-Reinsurance!F$10,F$11-F$10),0)</f>
        <v>#NAME?</v>
      </c>
      <c r="G90" s="12" t="e">
        <f ca="1">IF('Policies &amp; Claims'!H69&gt;Reinsurance!G$10,MIN('Policies &amp; Claims'!H69-Reinsurance!G$10,G$11-G$10),0)</f>
        <v>#NAME?</v>
      </c>
    </row>
    <row r="91" spans="2:7" x14ac:dyDescent="0.2">
      <c r="B91" s="71" t="s">
        <v>182</v>
      </c>
      <c r="C91" s="19" t="e">
        <f ca="1">IF('Policies &amp; Claims'!D70&gt;Reinsurance!C$10,MIN('Policies &amp; Claims'!D70-Reinsurance!C$10,C$11-C$10),0)</f>
        <v>#NAME?</v>
      </c>
      <c r="D91" s="2" t="e">
        <f ca="1">IF('Policies &amp; Claims'!E70&gt;Reinsurance!D$10,MIN('Policies &amp; Claims'!E70-Reinsurance!D$10,D$11-D$10),0)</f>
        <v>#NAME?</v>
      </c>
      <c r="E91" s="2" t="e">
        <f ca="1">IF('Policies &amp; Claims'!F70&gt;Reinsurance!E$10,MIN('Policies &amp; Claims'!F70-Reinsurance!E$10,E$11-E$10),0)</f>
        <v>#NAME?</v>
      </c>
      <c r="F91" s="2" t="e">
        <f ca="1">IF('Policies &amp; Claims'!G70&gt;Reinsurance!F$10,MIN('Policies &amp; Claims'!G70-Reinsurance!F$10,F$11-F$10),0)</f>
        <v>#NAME?</v>
      </c>
      <c r="G91" s="12" t="e">
        <f ca="1">IF('Policies &amp; Claims'!H70&gt;Reinsurance!G$10,MIN('Policies &amp; Claims'!H70-Reinsurance!G$10,G$11-G$10),0)</f>
        <v>#NAME?</v>
      </c>
    </row>
    <row r="92" spans="2:7" x14ac:dyDescent="0.2">
      <c r="B92" s="71" t="s">
        <v>183</v>
      </c>
      <c r="C92" s="19" t="e">
        <f ca="1">IF('Policies &amp; Claims'!D71&gt;Reinsurance!C$10,MIN('Policies &amp; Claims'!D71-Reinsurance!C$10,C$11-C$10),0)</f>
        <v>#NAME?</v>
      </c>
      <c r="D92" s="2" t="e">
        <f ca="1">IF('Policies &amp; Claims'!E71&gt;Reinsurance!D$10,MIN('Policies &amp; Claims'!E71-Reinsurance!D$10,D$11-D$10),0)</f>
        <v>#NAME?</v>
      </c>
      <c r="E92" s="2" t="e">
        <f ca="1">IF('Policies &amp; Claims'!F71&gt;Reinsurance!E$10,MIN('Policies &amp; Claims'!F71-Reinsurance!E$10,E$11-E$10),0)</f>
        <v>#NAME?</v>
      </c>
      <c r="F92" s="2" t="e">
        <f ca="1">IF('Policies &amp; Claims'!G71&gt;Reinsurance!F$10,MIN('Policies &amp; Claims'!G71-Reinsurance!F$10,F$11-F$10),0)</f>
        <v>#NAME?</v>
      </c>
      <c r="G92" s="12" t="e">
        <f ca="1">IF('Policies &amp; Claims'!H71&gt;Reinsurance!G$10,MIN('Policies &amp; Claims'!H71-Reinsurance!G$10,G$11-G$10),0)</f>
        <v>#NAME?</v>
      </c>
    </row>
    <row r="93" spans="2:7" x14ac:dyDescent="0.2">
      <c r="B93" s="71" t="s">
        <v>184</v>
      </c>
      <c r="C93" s="19" t="e">
        <f ca="1">IF('Policies &amp; Claims'!D72&gt;Reinsurance!C$10,MIN('Policies &amp; Claims'!D72-Reinsurance!C$10,C$11-C$10),0)</f>
        <v>#NAME?</v>
      </c>
      <c r="D93" s="2" t="e">
        <f ca="1">IF('Policies &amp; Claims'!E72&gt;Reinsurance!D$10,MIN('Policies &amp; Claims'!E72-Reinsurance!D$10,D$11-D$10),0)</f>
        <v>#NAME?</v>
      </c>
      <c r="E93" s="2" t="e">
        <f ca="1">IF('Policies &amp; Claims'!F72&gt;Reinsurance!E$10,MIN('Policies &amp; Claims'!F72-Reinsurance!E$10,E$11-E$10),0)</f>
        <v>#NAME?</v>
      </c>
      <c r="F93" s="2" t="e">
        <f ca="1">IF('Policies &amp; Claims'!G72&gt;Reinsurance!F$10,MIN('Policies &amp; Claims'!G72-Reinsurance!F$10,F$11-F$10),0)</f>
        <v>#NAME?</v>
      </c>
      <c r="G93" s="12" t="e">
        <f ca="1">IF('Policies &amp; Claims'!H72&gt;Reinsurance!G$10,MIN('Policies &amp; Claims'!H72-Reinsurance!G$10,G$11-G$10),0)</f>
        <v>#NAME?</v>
      </c>
    </row>
    <row r="94" spans="2:7" x14ac:dyDescent="0.2">
      <c r="B94" s="71" t="s">
        <v>185</v>
      </c>
      <c r="C94" s="19" t="e">
        <f ca="1">IF('Policies &amp; Claims'!D73&gt;Reinsurance!C$10,MIN('Policies &amp; Claims'!D73-Reinsurance!C$10,C$11-C$10),0)</f>
        <v>#NAME?</v>
      </c>
      <c r="D94" s="2" t="e">
        <f ca="1">IF('Policies &amp; Claims'!E73&gt;Reinsurance!D$10,MIN('Policies &amp; Claims'!E73-Reinsurance!D$10,D$11-D$10),0)</f>
        <v>#NAME?</v>
      </c>
      <c r="E94" s="2" t="e">
        <f ca="1">IF('Policies &amp; Claims'!F73&gt;Reinsurance!E$10,MIN('Policies &amp; Claims'!F73-Reinsurance!E$10,E$11-E$10),0)</f>
        <v>#NAME?</v>
      </c>
      <c r="F94" s="2" t="e">
        <f ca="1">IF('Policies &amp; Claims'!G73&gt;Reinsurance!F$10,MIN('Policies &amp; Claims'!G73-Reinsurance!F$10,F$11-F$10),0)</f>
        <v>#NAME?</v>
      </c>
      <c r="G94" s="12" t="e">
        <f ca="1">IF('Policies &amp; Claims'!H73&gt;Reinsurance!G$10,MIN('Policies &amp; Claims'!H73-Reinsurance!G$10,G$11-G$10),0)</f>
        <v>#NAME?</v>
      </c>
    </row>
    <row r="95" spans="2:7" x14ac:dyDescent="0.2">
      <c r="B95" s="71" t="s">
        <v>186</v>
      </c>
      <c r="C95" s="19" t="e">
        <f ca="1">IF('Policies &amp; Claims'!D74&gt;Reinsurance!C$10,MIN('Policies &amp; Claims'!D74-Reinsurance!C$10,C$11-C$10),0)</f>
        <v>#NAME?</v>
      </c>
      <c r="D95" s="2" t="e">
        <f ca="1">IF('Policies &amp; Claims'!E74&gt;Reinsurance!D$10,MIN('Policies &amp; Claims'!E74-Reinsurance!D$10,D$11-D$10),0)</f>
        <v>#NAME?</v>
      </c>
      <c r="E95" s="2" t="e">
        <f ca="1">IF('Policies &amp; Claims'!F74&gt;Reinsurance!E$10,MIN('Policies &amp; Claims'!F74-Reinsurance!E$10,E$11-E$10),0)</f>
        <v>#NAME?</v>
      </c>
      <c r="F95" s="2" t="e">
        <f ca="1">IF('Policies &amp; Claims'!G74&gt;Reinsurance!F$10,MIN('Policies &amp; Claims'!G74-Reinsurance!F$10,F$11-F$10),0)</f>
        <v>#NAME?</v>
      </c>
      <c r="G95" s="12" t="e">
        <f ca="1">IF('Policies &amp; Claims'!H74&gt;Reinsurance!G$10,MIN('Policies &amp; Claims'!H74-Reinsurance!G$10,G$11-G$10),0)</f>
        <v>#NAME?</v>
      </c>
    </row>
    <row r="96" spans="2:7" x14ac:dyDescent="0.2">
      <c r="B96" s="71" t="s">
        <v>187</v>
      </c>
      <c r="C96" s="19" t="e">
        <f ca="1">IF('Policies &amp; Claims'!D75&gt;Reinsurance!C$10,MIN('Policies &amp; Claims'!D75-Reinsurance!C$10,C$11-C$10),0)</f>
        <v>#NAME?</v>
      </c>
      <c r="D96" s="2" t="e">
        <f ca="1">IF('Policies &amp; Claims'!E75&gt;Reinsurance!D$10,MIN('Policies &amp; Claims'!E75-Reinsurance!D$10,D$11-D$10),0)</f>
        <v>#NAME?</v>
      </c>
      <c r="E96" s="2" t="e">
        <f ca="1">IF('Policies &amp; Claims'!F75&gt;Reinsurance!E$10,MIN('Policies &amp; Claims'!F75-Reinsurance!E$10,E$11-E$10),0)</f>
        <v>#NAME?</v>
      </c>
      <c r="F96" s="2" t="e">
        <f ca="1">IF('Policies &amp; Claims'!G75&gt;Reinsurance!F$10,MIN('Policies &amp; Claims'!G75-Reinsurance!F$10,F$11-F$10),0)</f>
        <v>#NAME?</v>
      </c>
      <c r="G96" s="12" t="e">
        <f ca="1">IF('Policies &amp; Claims'!H75&gt;Reinsurance!G$10,MIN('Policies &amp; Claims'!H75-Reinsurance!G$10,G$11-G$10),0)</f>
        <v>#NAME?</v>
      </c>
    </row>
    <row r="97" spans="2:7" x14ac:dyDescent="0.2">
      <c r="B97" s="71" t="s">
        <v>188</v>
      </c>
      <c r="C97" s="19" t="e">
        <f ca="1">IF('Policies &amp; Claims'!D76&gt;Reinsurance!C$10,MIN('Policies &amp; Claims'!D76-Reinsurance!C$10,C$11-C$10),0)</f>
        <v>#NAME?</v>
      </c>
      <c r="D97" s="2" t="e">
        <f ca="1">IF('Policies &amp; Claims'!E76&gt;Reinsurance!D$10,MIN('Policies &amp; Claims'!E76-Reinsurance!D$10,D$11-D$10),0)</f>
        <v>#NAME?</v>
      </c>
      <c r="E97" s="2" t="e">
        <f ca="1">IF('Policies &amp; Claims'!F76&gt;Reinsurance!E$10,MIN('Policies &amp; Claims'!F76-Reinsurance!E$10,E$11-E$10),0)</f>
        <v>#NAME?</v>
      </c>
      <c r="F97" s="2" t="e">
        <f ca="1">IF('Policies &amp; Claims'!G76&gt;Reinsurance!F$10,MIN('Policies &amp; Claims'!G76-Reinsurance!F$10,F$11-F$10),0)</f>
        <v>#NAME?</v>
      </c>
      <c r="G97" s="12" t="e">
        <f ca="1">IF('Policies &amp; Claims'!H76&gt;Reinsurance!G$10,MIN('Policies &amp; Claims'!H76-Reinsurance!G$10,G$11-G$10),0)</f>
        <v>#NAME?</v>
      </c>
    </row>
    <row r="98" spans="2:7" x14ac:dyDescent="0.2">
      <c r="B98" s="71" t="s">
        <v>189</v>
      </c>
      <c r="C98" s="19" t="e">
        <f ca="1">IF('Policies &amp; Claims'!D77&gt;Reinsurance!C$10,MIN('Policies &amp; Claims'!D77-Reinsurance!C$10,C$11-C$10),0)</f>
        <v>#NAME?</v>
      </c>
      <c r="D98" s="2" t="e">
        <f ca="1">IF('Policies &amp; Claims'!E77&gt;Reinsurance!D$10,MIN('Policies &amp; Claims'!E77-Reinsurance!D$10,D$11-D$10),0)</f>
        <v>#NAME?</v>
      </c>
      <c r="E98" s="2" t="e">
        <f ca="1">IF('Policies &amp; Claims'!F77&gt;Reinsurance!E$10,MIN('Policies &amp; Claims'!F77-Reinsurance!E$10,E$11-E$10),0)</f>
        <v>#NAME?</v>
      </c>
      <c r="F98" s="2" t="e">
        <f ca="1">IF('Policies &amp; Claims'!G77&gt;Reinsurance!F$10,MIN('Policies &amp; Claims'!G77-Reinsurance!F$10,F$11-F$10),0)</f>
        <v>#NAME?</v>
      </c>
      <c r="G98" s="12" t="e">
        <f ca="1">IF('Policies &amp; Claims'!H77&gt;Reinsurance!G$10,MIN('Policies &amp; Claims'!H77-Reinsurance!G$10,G$11-G$10),0)</f>
        <v>#NAME?</v>
      </c>
    </row>
    <row r="99" spans="2:7" x14ac:dyDescent="0.2">
      <c r="B99" s="71" t="s">
        <v>190</v>
      </c>
      <c r="C99" s="19" t="e">
        <f ca="1">IF('Policies &amp; Claims'!D78&gt;Reinsurance!C$10,MIN('Policies &amp; Claims'!D78-Reinsurance!C$10,C$11-C$10),0)</f>
        <v>#NAME?</v>
      </c>
      <c r="D99" s="2" t="e">
        <f ca="1">IF('Policies &amp; Claims'!E78&gt;Reinsurance!D$10,MIN('Policies &amp; Claims'!E78-Reinsurance!D$10,D$11-D$10),0)</f>
        <v>#NAME?</v>
      </c>
      <c r="E99" s="2" t="e">
        <f ca="1">IF('Policies &amp; Claims'!F78&gt;Reinsurance!E$10,MIN('Policies &amp; Claims'!F78-Reinsurance!E$10,E$11-E$10),0)</f>
        <v>#NAME?</v>
      </c>
      <c r="F99" s="2" t="e">
        <f ca="1">IF('Policies &amp; Claims'!G78&gt;Reinsurance!F$10,MIN('Policies &amp; Claims'!G78-Reinsurance!F$10,F$11-F$10),0)</f>
        <v>#NAME?</v>
      </c>
      <c r="G99" s="12" t="e">
        <f ca="1">IF('Policies &amp; Claims'!H78&gt;Reinsurance!G$10,MIN('Policies &amp; Claims'!H78-Reinsurance!G$10,G$11-G$10),0)</f>
        <v>#NAME?</v>
      </c>
    </row>
    <row r="100" spans="2:7" x14ac:dyDescent="0.2">
      <c r="B100" s="71" t="s">
        <v>191</v>
      </c>
      <c r="C100" s="19" t="e">
        <f ca="1">IF('Policies &amp; Claims'!D79&gt;Reinsurance!C$10,MIN('Policies &amp; Claims'!D79-Reinsurance!C$10,C$11-C$10),0)</f>
        <v>#NAME?</v>
      </c>
      <c r="D100" s="2" t="e">
        <f ca="1">IF('Policies &amp; Claims'!E79&gt;Reinsurance!D$10,MIN('Policies &amp; Claims'!E79-Reinsurance!D$10,D$11-D$10),0)</f>
        <v>#NAME?</v>
      </c>
      <c r="E100" s="2" t="e">
        <f ca="1">IF('Policies &amp; Claims'!F79&gt;Reinsurance!E$10,MIN('Policies &amp; Claims'!F79-Reinsurance!E$10,E$11-E$10),0)</f>
        <v>#NAME?</v>
      </c>
      <c r="F100" s="2" t="e">
        <f ca="1">IF('Policies &amp; Claims'!G79&gt;Reinsurance!F$10,MIN('Policies &amp; Claims'!G79-Reinsurance!F$10,F$11-F$10),0)</f>
        <v>#NAME?</v>
      </c>
      <c r="G100" s="12" t="e">
        <f ca="1">IF('Policies &amp; Claims'!H79&gt;Reinsurance!G$10,MIN('Policies &amp; Claims'!H79-Reinsurance!G$10,G$11-G$10),0)</f>
        <v>#NAME?</v>
      </c>
    </row>
    <row r="101" spans="2:7" x14ac:dyDescent="0.2">
      <c r="B101" s="71" t="s">
        <v>192</v>
      </c>
      <c r="C101" s="19" t="e">
        <f ca="1">IF('Policies &amp; Claims'!D80&gt;Reinsurance!C$10,MIN('Policies &amp; Claims'!D80-Reinsurance!C$10,C$11-C$10),0)</f>
        <v>#NAME?</v>
      </c>
      <c r="D101" s="2" t="e">
        <f ca="1">IF('Policies &amp; Claims'!E80&gt;Reinsurance!D$10,MIN('Policies &amp; Claims'!E80-Reinsurance!D$10,D$11-D$10),0)</f>
        <v>#NAME?</v>
      </c>
      <c r="E101" s="2" t="e">
        <f ca="1">IF('Policies &amp; Claims'!F80&gt;Reinsurance!E$10,MIN('Policies &amp; Claims'!F80-Reinsurance!E$10,E$11-E$10),0)</f>
        <v>#NAME?</v>
      </c>
      <c r="F101" s="2" t="e">
        <f ca="1">IF('Policies &amp; Claims'!G80&gt;Reinsurance!F$10,MIN('Policies &amp; Claims'!G80-Reinsurance!F$10,F$11-F$10),0)</f>
        <v>#NAME?</v>
      </c>
      <c r="G101" s="12" t="e">
        <f ca="1">IF('Policies &amp; Claims'!H80&gt;Reinsurance!G$10,MIN('Policies &amp; Claims'!H80-Reinsurance!G$10,G$11-G$10),0)</f>
        <v>#NAME?</v>
      </c>
    </row>
    <row r="102" spans="2:7" x14ac:dyDescent="0.2">
      <c r="B102" s="71" t="s">
        <v>193</v>
      </c>
      <c r="C102" s="19" t="e">
        <f ca="1">IF('Policies &amp; Claims'!D81&gt;Reinsurance!C$10,MIN('Policies &amp; Claims'!D81-Reinsurance!C$10,C$11-C$10),0)</f>
        <v>#NAME?</v>
      </c>
      <c r="D102" s="2" t="e">
        <f ca="1">IF('Policies &amp; Claims'!E81&gt;Reinsurance!D$10,MIN('Policies &amp; Claims'!E81-Reinsurance!D$10,D$11-D$10),0)</f>
        <v>#NAME?</v>
      </c>
      <c r="E102" s="2" t="e">
        <f ca="1">IF('Policies &amp; Claims'!F81&gt;Reinsurance!E$10,MIN('Policies &amp; Claims'!F81-Reinsurance!E$10,E$11-E$10),0)</f>
        <v>#NAME?</v>
      </c>
      <c r="F102" s="2" t="e">
        <f ca="1">IF('Policies &amp; Claims'!G81&gt;Reinsurance!F$10,MIN('Policies &amp; Claims'!G81-Reinsurance!F$10,F$11-F$10),0)</f>
        <v>#NAME?</v>
      </c>
      <c r="G102" s="12" t="e">
        <f ca="1">IF('Policies &amp; Claims'!H81&gt;Reinsurance!G$10,MIN('Policies &amp; Claims'!H81-Reinsurance!G$10,G$11-G$10),0)</f>
        <v>#NAME?</v>
      </c>
    </row>
    <row r="103" spans="2:7" x14ac:dyDescent="0.2">
      <c r="B103" s="71" t="s">
        <v>194</v>
      </c>
      <c r="C103" s="19" t="e">
        <f ca="1">IF('Policies &amp; Claims'!D82&gt;Reinsurance!C$10,MIN('Policies &amp; Claims'!D82-Reinsurance!C$10,C$11-C$10),0)</f>
        <v>#NAME?</v>
      </c>
      <c r="D103" s="2" t="e">
        <f ca="1">IF('Policies &amp; Claims'!E82&gt;Reinsurance!D$10,MIN('Policies &amp; Claims'!E82-Reinsurance!D$10,D$11-D$10),0)</f>
        <v>#NAME?</v>
      </c>
      <c r="E103" s="2" t="e">
        <f ca="1">IF('Policies &amp; Claims'!F82&gt;Reinsurance!E$10,MIN('Policies &amp; Claims'!F82-Reinsurance!E$10,E$11-E$10),0)</f>
        <v>#NAME?</v>
      </c>
      <c r="F103" s="2" t="e">
        <f ca="1">IF('Policies &amp; Claims'!G82&gt;Reinsurance!F$10,MIN('Policies &amp; Claims'!G82-Reinsurance!F$10,F$11-F$10),0)</f>
        <v>#NAME?</v>
      </c>
      <c r="G103" s="12" t="e">
        <f ca="1">IF('Policies &amp; Claims'!H82&gt;Reinsurance!G$10,MIN('Policies &amp; Claims'!H82-Reinsurance!G$10,G$11-G$10),0)</f>
        <v>#NAME?</v>
      </c>
    </row>
    <row r="104" spans="2:7" x14ac:dyDescent="0.2">
      <c r="B104" s="71" t="s">
        <v>195</v>
      </c>
      <c r="C104" s="19" t="e">
        <f ca="1">IF('Policies &amp; Claims'!D83&gt;Reinsurance!C$10,MIN('Policies &amp; Claims'!D83-Reinsurance!C$10,C$11-C$10),0)</f>
        <v>#NAME?</v>
      </c>
      <c r="D104" s="2" t="e">
        <f ca="1">IF('Policies &amp; Claims'!E83&gt;Reinsurance!D$10,MIN('Policies &amp; Claims'!E83-Reinsurance!D$10,D$11-D$10),0)</f>
        <v>#NAME?</v>
      </c>
      <c r="E104" s="2" t="e">
        <f ca="1">IF('Policies &amp; Claims'!F83&gt;Reinsurance!E$10,MIN('Policies &amp; Claims'!F83-Reinsurance!E$10,E$11-E$10),0)</f>
        <v>#NAME?</v>
      </c>
      <c r="F104" s="2" t="e">
        <f ca="1">IF('Policies &amp; Claims'!G83&gt;Reinsurance!F$10,MIN('Policies &amp; Claims'!G83-Reinsurance!F$10,F$11-F$10),0)</f>
        <v>#NAME?</v>
      </c>
      <c r="G104" s="12" t="e">
        <f ca="1">IF('Policies &amp; Claims'!H83&gt;Reinsurance!G$10,MIN('Policies &amp; Claims'!H83-Reinsurance!G$10,G$11-G$10),0)</f>
        <v>#NAME?</v>
      </c>
    </row>
    <row r="105" spans="2:7" x14ac:dyDescent="0.2">
      <c r="B105" s="71" t="s">
        <v>196</v>
      </c>
      <c r="C105" s="19" t="e">
        <f ca="1">IF('Policies &amp; Claims'!D84&gt;Reinsurance!C$10,MIN('Policies &amp; Claims'!D84-Reinsurance!C$10,C$11-C$10),0)</f>
        <v>#NAME?</v>
      </c>
      <c r="D105" s="2" t="e">
        <f ca="1">IF('Policies &amp; Claims'!E84&gt;Reinsurance!D$10,MIN('Policies &amp; Claims'!E84-Reinsurance!D$10,D$11-D$10),0)</f>
        <v>#NAME?</v>
      </c>
      <c r="E105" s="2" t="e">
        <f ca="1">IF('Policies &amp; Claims'!F84&gt;Reinsurance!E$10,MIN('Policies &amp; Claims'!F84-Reinsurance!E$10,E$11-E$10),0)</f>
        <v>#NAME?</v>
      </c>
      <c r="F105" s="2" t="e">
        <f ca="1">IF('Policies &amp; Claims'!G84&gt;Reinsurance!F$10,MIN('Policies &amp; Claims'!G84-Reinsurance!F$10,F$11-F$10),0)</f>
        <v>#NAME?</v>
      </c>
      <c r="G105" s="12" t="e">
        <f ca="1">IF('Policies &amp; Claims'!H84&gt;Reinsurance!G$10,MIN('Policies &amp; Claims'!H84-Reinsurance!G$10,G$11-G$10),0)</f>
        <v>#NAME?</v>
      </c>
    </row>
    <row r="106" spans="2:7" x14ac:dyDescent="0.2">
      <c r="B106" s="71" t="s">
        <v>197</v>
      </c>
      <c r="C106" s="19" t="e">
        <f ca="1">IF('Policies &amp; Claims'!D85&gt;Reinsurance!C$10,MIN('Policies &amp; Claims'!D85-Reinsurance!C$10,C$11-C$10),0)</f>
        <v>#NAME?</v>
      </c>
      <c r="D106" s="2" t="e">
        <f ca="1">IF('Policies &amp; Claims'!E85&gt;Reinsurance!D$10,MIN('Policies &amp; Claims'!E85-Reinsurance!D$10,D$11-D$10),0)</f>
        <v>#NAME?</v>
      </c>
      <c r="E106" s="2" t="e">
        <f ca="1">IF('Policies &amp; Claims'!F85&gt;Reinsurance!E$10,MIN('Policies &amp; Claims'!F85-Reinsurance!E$10,E$11-E$10),0)</f>
        <v>#NAME?</v>
      </c>
      <c r="F106" s="2" t="e">
        <f ca="1">IF('Policies &amp; Claims'!G85&gt;Reinsurance!F$10,MIN('Policies &amp; Claims'!G85-Reinsurance!F$10,F$11-F$10),0)</f>
        <v>#NAME?</v>
      </c>
      <c r="G106" s="12" t="e">
        <f ca="1">IF('Policies &amp; Claims'!H85&gt;Reinsurance!G$10,MIN('Policies &amp; Claims'!H85-Reinsurance!G$10,G$11-G$10),0)</f>
        <v>#NAME?</v>
      </c>
    </row>
    <row r="107" spans="2:7" x14ac:dyDescent="0.2">
      <c r="B107" s="71" t="s">
        <v>198</v>
      </c>
      <c r="C107" s="19" t="e">
        <f ca="1">IF('Policies &amp; Claims'!D86&gt;Reinsurance!C$10,MIN('Policies &amp; Claims'!D86-Reinsurance!C$10,C$11-C$10),0)</f>
        <v>#NAME?</v>
      </c>
      <c r="D107" s="2" t="e">
        <f ca="1">IF('Policies &amp; Claims'!E86&gt;Reinsurance!D$10,MIN('Policies &amp; Claims'!E86-Reinsurance!D$10,D$11-D$10),0)</f>
        <v>#NAME?</v>
      </c>
      <c r="E107" s="2" t="e">
        <f ca="1">IF('Policies &amp; Claims'!F86&gt;Reinsurance!E$10,MIN('Policies &amp; Claims'!F86-Reinsurance!E$10,E$11-E$10),0)</f>
        <v>#NAME?</v>
      </c>
      <c r="F107" s="2" t="e">
        <f ca="1">IF('Policies &amp; Claims'!G86&gt;Reinsurance!F$10,MIN('Policies &amp; Claims'!G86-Reinsurance!F$10,F$11-F$10),0)</f>
        <v>#NAME?</v>
      </c>
      <c r="G107" s="12" t="e">
        <f ca="1">IF('Policies &amp; Claims'!H86&gt;Reinsurance!G$10,MIN('Policies &amp; Claims'!H86-Reinsurance!G$10,G$11-G$10),0)</f>
        <v>#NAME?</v>
      </c>
    </row>
    <row r="108" spans="2:7" x14ac:dyDescent="0.2">
      <c r="B108" s="71" t="s">
        <v>199</v>
      </c>
      <c r="C108" s="19" t="e">
        <f ca="1">IF('Policies &amp; Claims'!D87&gt;Reinsurance!C$10,MIN('Policies &amp; Claims'!D87-Reinsurance!C$10,C$11-C$10),0)</f>
        <v>#NAME?</v>
      </c>
      <c r="D108" s="2" t="e">
        <f ca="1">IF('Policies &amp; Claims'!E87&gt;Reinsurance!D$10,MIN('Policies &amp; Claims'!E87-Reinsurance!D$10,D$11-D$10),0)</f>
        <v>#NAME?</v>
      </c>
      <c r="E108" s="2" t="e">
        <f ca="1">IF('Policies &amp; Claims'!F87&gt;Reinsurance!E$10,MIN('Policies &amp; Claims'!F87-Reinsurance!E$10,E$11-E$10),0)</f>
        <v>#NAME?</v>
      </c>
      <c r="F108" s="2" t="e">
        <f ca="1">IF('Policies &amp; Claims'!G87&gt;Reinsurance!F$10,MIN('Policies &amp; Claims'!G87-Reinsurance!F$10,F$11-F$10),0)</f>
        <v>#NAME?</v>
      </c>
      <c r="G108" s="12" t="e">
        <f ca="1">IF('Policies &amp; Claims'!H87&gt;Reinsurance!G$10,MIN('Policies &amp; Claims'!H87-Reinsurance!G$10,G$11-G$10),0)</f>
        <v>#NAME?</v>
      </c>
    </row>
    <row r="109" spans="2:7" x14ac:dyDescent="0.2">
      <c r="B109" s="71" t="s">
        <v>200</v>
      </c>
      <c r="C109" s="19" t="e">
        <f ca="1">IF('Policies &amp; Claims'!D88&gt;Reinsurance!C$10,MIN('Policies &amp; Claims'!D88-Reinsurance!C$10,C$11-C$10),0)</f>
        <v>#NAME?</v>
      </c>
      <c r="D109" s="2" t="e">
        <f ca="1">IF('Policies &amp; Claims'!E88&gt;Reinsurance!D$10,MIN('Policies &amp; Claims'!E88-Reinsurance!D$10,D$11-D$10),0)</f>
        <v>#NAME?</v>
      </c>
      <c r="E109" s="2" t="e">
        <f ca="1">IF('Policies &amp; Claims'!F88&gt;Reinsurance!E$10,MIN('Policies &amp; Claims'!F88-Reinsurance!E$10,E$11-E$10),0)</f>
        <v>#NAME?</v>
      </c>
      <c r="F109" s="2" t="e">
        <f ca="1">IF('Policies &amp; Claims'!G88&gt;Reinsurance!F$10,MIN('Policies &amp; Claims'!G88-Reinsurance!F$10,F$11-F$10),0)</f>
        <v>#NAME?</v>
      </c>
      <c r="G109" s="12" t="e">
        <f ca="1">IF('Policies &amp; Claims'!H88&gt;Reinsurance!G$10,MIN('Policies &amp; Claims'!H88-Reinsurance!G$10,G$11-G$10),0)</f>
        <v>#NAME?</v>
      </c>
    </row>
    <row r="110" spans="2:7" x14ac:dyDescent="0.2">
      <c r="B110" s="71" t="s">
        <v>201</v>
      </c>
      <c r="C110" s="19" t="e">
        <f ca="1">IF('Policies &amp; Claims'!D89&gt;Reinsurance!C$10,MIN('Policies &amp; Claims'!D89-Reinsurance!C$10,C$11-C$10),0)</f>
        <v>#NAME?</v>
      </c>
      <c r="D110" s="2" t="e">
        <f ca="1">IF('Policies &amp; Claims'!E89&gt;Reinsurance!D$10,MIN('Policies &amp; Claims'!E89-Reinsurance!D$10,D$11-D$10),0)</f>
        <v>#NAME?</v>
      </c>
      <c r="E110" s="2" t="e">
        <f ca="1">IF('Policies &amp; Claims'!F89&gt;Reinsurance!E$10,MIN('Policies &amp; Claims'!F89-Reinsurance!E$10,E$11-E$10),0)</f>
        <v>#NAME?</v>
      </c>
      <c r="F110" s="2" t="e">
        <f ca="1">IF('Policies &amp; Claims'!G89&gt;Reinsurance!F$10,MIN('Policies &amp; Claims'!G89-Reinsurance!F$10,F$11-F$10),0)</f>
        <v>#NAME?</v>
      </c>
      <c r="G110" s="12" t="e">
        <f ca="1">IF('Policies &amp; Claims'!H89&gt;Reinsurance!G$10,MIN('Policies &amp; Claims'!H89-Reinsurance!G$10,G$11-G$10),0)</f>
        <v>#NAME?</v>
      </c>
    </row>
    <row r="111" spans="2:7" x14ac:dyDescent="0.2">
      <c r="B111" s="71" t="s">
        <v>202</v>
      </c>
      <c r="C111" s="19" t="e">
        <f ca="1">IF('Policies &amp; Claims'!D90&gt;Reinsurance!C$10,MIN('Policies &amp; Claims'!D90-Reinsurance!C$10,C$11-C$10),0)</f>
        <v>#NAME?</v>
      </c>
      <c r="D111" s="2" t="e">
        <f ca="1">IF('Policies &amp; Claims'!E90&gt;Reinsurance!D$10,MIN('Policies &amp; Claims'!E90-Reinsurance!D$10,D$11-D$10),0)</f>
        <v>#NAME?</v>
      </c>
      <c r="E111" s="2" t="e">
        <f ca="1">IF('Policies &amp; Claims'!F90&gt;Reinsurance!E$10,MIN('Policies &amp; Claims'!F90-Reinsurance!E$10,E$11-E$10),0)</f>
        <v>#NAME?</v>
      </c>
      <c r="F111" s="2" t="e">
        <f ca="1">IF('Policies &amp; Claims'!G90&gt;Reinsurance!F$10,MIN('Policies &amp; Claims'!G90-Reinsurance!F$10,F$11-F$10),0)</f>
        <v>#NAME?</v>
      </c>
      <c r="G111" s="12" t="e">
        <f ca="1">IF('Policies &amp; Claims'!H90&gt;Reinsurance!G$10,MIN('Policies &amp; Claims'!H90-Reinsurance!G$10,G$11-G$10),0)</f>
        <v>#NAME?</v>
      </c>
    </row>
    <row r="112" spans="2:7" x14ac:dyDescent="0.2">
      <c r="B112" s="71" t="s">
        <v>203</v>
      </c>
      <c r="C112" s="19" t="e">
        <f ca="1">IF('Policies &amp; Claims'!D91&gt;Reinsurance!C$10,MIN('Policies &amp; Claims'!D91-Reinsurance!C$10,C$11-C$10),0)</f>
        <v>#NAME?</v>
      </c>
      <c r="D112" s="2" t="e">
        <f ca="1">IF('Policies &amp; Claims'!E91&gt;Reinsurance!D$10,MIN('Policies &amp; Claims'!E91-Reinsurance!D$10,D$11-D$10),0)</f>
        <v>#NAME?</v>
      </c>
      <c r="E112" s="2" t="e">
        <f ca="1">IF('Policies &amp; Claims'!F91&gt;Reinsurance!E$10,MIN('Policies &amp; Claims'!F91-Reinsurance!E$10,E$11-E$10),0)</f>
        <v>#NAME?</v>
      </c>
      <c r="F112" s="2" t="e">
        <f ca="1">IF('Policies &amp; Claims'!G91&gt;Reinsurance!F$10,MIN('Policies &amp; Claims'!G91-Reinsurance!F$10,F$11-F$10),0)</f>
        <v>#NAME?</v>
      </c>
      <c r="G112" s="12" t="e">
        <f ca="1">IF('Policies &amp; Claims'!H91&gt;Reinsurance!G$10,MIN('Policies &amp; Claims'!H91-Reinsurance!G$10,G$11-G$10),0)</f>
        <v>#NAME?</v>
      </c>
    </row>
    <row r="113" spans="2:7" x14ac:dyDescent="0.2">
      <c r="B113" s="71" t="s">
        <v>204</v>
      </c>
      <c r="C113" s="19" t="e">
        <f ca="1">IF('Policies &amp; Claims'!D92&gt;Reinsurance!C$10,MIN('Policies &amp; Claims'!D92-Reinsurance!C$10,C$11-C$10),0)</f>
        <v>#NAME?</v>
      </c>
      <c r="D113" s="2" t="e">
        <f ca="1">IF('Policies &amp; Claims'!E92&gt;Reinsurance!D$10,MIN('Policies &amp; Claims'!E92-Reinsurance!D$10,D$11-D$10),0)</f>
        <v>#NAME?</v>
      </c>
      <c r="E113" s="2" t="e">
        <f ca="1">IF('Policies &amp; Claims'!F92&gt;Reinsurance!E$10,MIN('Policies &amp; Claims'!F92-Reinsurance!E$10,E$11-E$10),0)</f>
        <v>#NAME?</v>
      </c>
      <c r="F113" s="2" t="e">
        <f ca="1">IF('Policies &amp; Claims'!G92&gt;Reinsurance!F$10,MIN('Policies &amp; Claims'!G92-Reinsurance!F$10,F$11-F$10),0)</f>
        <v>#NAME?</v>
      </c>
      <c r="G113" s="12" t="e">
        <f ca="1">IF('Policies &amp; Claims'!H92&gt;Reinsurance!G$10,MIN('Policies &amp; Claims'!H92-Reinsurance!G$10,G$11-G$10),0)</f>
        <v>#NAME?</v>
      </c>
    </row>
    <row r="114" spans="2:7" x14ac:dyDescent="0.2">
      <c r="B114" s="71" t="s">
        <v>205</v>
      </c>
      <c r="C114" s="19" t="e">
        <f ca="1">IF('Policies &amp; Claims'!D93&gt;Reinsurance!C$10,MIN('Policies &amp; Claims'!D93-Reinsurance!C$10,C$11-C$10),0)</f>
        <v>#NAME?</v>
      </c>
      <c r="D114" s="2" t="e">
        <f ca="1">IF('Policies &amp; Claims'!E93&gt;Reinsurance!D$10,MIN('Policies &amp; Claims'!E93-Reinsurance!D$10,D$11-D$10),0)</f>
        <v>#NAME?</v>
      </c>
      <c r="E114" s="2" t="e">
        <f ca="1">IF('Policies &amp; Claims'!F93&gt;Reinsurance!E$10,MIN('Policies &amp; Claims'!F93-Reinsurance!E$10,E$11-E$10),0)</f>
        <v>#NAME?</v>
      </c>
      <c r="F114" s="2" t="e">
        <f ca="1">IF('Policies &amp; Claims'!G93&gt;Reinsurance!F$10,MIN('Policies &amp; Claims'!G93-Reinsurance!F$10,F$11-F$10),0)</f>
        <v>#NAME?</v>
      </c>
      <c r="G114" s="12" t="e">
        <f ca="1">IF('Policies &amp; Claims'!H93&gt;Reinsurance!G$10,MIN('Policies &amp; Claims'!H93-Reinsurance!G$10,G$11-G$10),0)</f>
        <v>#NAME?</v>
      </c>
    </row>
    <row r="115" spans="2:7" x14ac:dyDescent="0.2">
      <c r="B115" s="71" t="s">
        <v>206</v>
      </c>
      <c r="C115" s="19" t="e">
        <f ca="1">IF('Policies &amp; Claims'!D94&gt;Reinsurance!C$10,MIN('Policies &amp; Claims'!D94-Reinsurance!C$10,C$11-C$10),0)</f>
        <v>#NAME?</v>
      </c>
      <c r="D115" s="2" t="e">
        <f ca="1">IF('Policies &amp; Claims'!E94&gt;Reinsurance!D$10,MIN('Policies &amp; Claims'!E94-Reinsurance!D$10,D$11-D$10),0)</f>
        <v>#NAME?</v>
      </c>
      <c r="E115" s="2" t="e">
        <f ca="1">IF('Policies &amp; Claims'!F94&gt;Reinsurance!E$10,MIN('Policies &amp; Claims'!F94-Reinsurance!E$10,E$11-E$10),0)</f>
        <v>#NAME?</v>
      </c>
      <c r="F115" s="2" t="e">
        <f ca="1">IF('Policies &amp; Claims'!G94&gt;Reinsurance!F$10,MIN('Policies &amp; Claims'!G94-Reinsurance!F$10,F$11-F$10),0)</f>
        <v>#NAME?</v>
      </c>
      <c r="G115" s="12" t="e">
        <f ca="1">IF('Policies &amp; Claims'!H94&gt;Reinsurance!G$10,MIN('Policies &amp; Claims'!H94-Reinsurance!G$10,G$11-G$10),0)</f>
        <v>#NAME?</v>
      </c>
    </row>
    <row r="116" spans="2:7" x14ac:dyDescent="0.2">
      <c r="B116" s="71" t="s">
        <v>207</v>
      </c>
      <c r="C116" s="19" t="e">
        <f ca="1">IF('Policies &amp; Claims'!D95&gt;Reinsurance!C$10,MIN('Policies &amp; Claims'!D95-Reinsurance!C$10,C$11-C$10),0)</f>
        <v>#NAME?</v>
      </c>
      <c r="D116" s="2" t="e">
        <f ca="1">IF('Policies &amp; Claims'!E95&gt;Reinsurance!D$10,MIN('Policies &amp; Claims'!E95-Reinsurance!D$10,D$11-D$10),0)</f>
        <v>#NAME?</v>
      </c>
      <c r="E116" s="2" t="e">
        <f ca="1">IF('Policies &amp; Claims'!F95&gt;Reinsurance!E$10,MIN('Policies &amp; Claims'!F95-Reinsurance!E$10,E$11-E$10),0)</f>
        <v>#NAME?</v>
      </c>
      <c r="F116" s="2" t="e">
        <f ca="1">IF('Policies &amp; Claims'!G95&gt;Reinsurance!F$10,MIN('Policies &amp; Claims'!G95-Reinsurance!F$10,F$11-F$10),0)</f>
        <v>#NAME?</v>
      </c>
      <c r="G116" s="12" t="e">
        <f ca="1">IF('Policies &amp; Claims'!H95&gt;Reinsurance!G$10,MIN('Policies &amp; Claims'!H95-Reinsurance!G$10,G$11-G$10),0)</f>
        <v>#NAME?</v>
      </c>
    </row>
    <row r="117" spans="2:7" x14ac:dyDescent="0.2">
      <c r="B117" s="71" t="s">
        <v>208</v>
      </c>
      <c r="C117" s="19" t="e">
        <f ca="1">IF('Policies &amp; Claims'!D96&gt;Reinsurance!C$10,MIN('Policies &amp; Claims'!D96-Reinsurance!C$10,C$11-C$10),0)</f>
        <v>#NAME?</v>
      </c>
      <c r="D117" s="2" t="e">
        <f ca="1">IF('Policies &amp; Claims'!E96&gt;Reinsurance!D$10,MIN('Policies &amp; Claims'!E96-Reinsurance!D$10,D$11-D$10),0)</f>
        <v>#NAME?</v>
      </c>
      <c r="E117" s="2" t="e">
        <f ca="1">IF('Policies &amp; Claims'!F96&gt;Reinsurance!E$10,MIN('Policies &amp; Claims'!F96-Reinsurance!E$10,E$11-E$10),0)</f>
        <v>#NAME?</v>
      </c>
      <c r="F117" s="2" t="e">
        <f ca="1">IF('Policies &amp; Claims'!G96&gt;Reinsurance!F$10,MIN('Policies &amp; Claims'!G96-Reinsurance!F$10,F$11-F$10),0)</f>
        <v>#NAME?</v>
      </c>
      <c r="G117" s="12" t="e">
        <f ca="1">IF('Policies &amp; Claims'!H96&gt;Reinsurance!G$10,MIN('Policies &amp; Claims'!H96-Reinsurance!G$10,G$11-G$10),0)</f>
        <v>#NAME?</v>
      </c>
    </row>
    <row r="118" spans="2:7" x14ac:dyDescent="0.2">
      <c r="B118" s="71" t="s">
        <v>209</v>
      </c>
      <c r="C118" s="19" t="e">
        <f ca="1">IF('Policies &amp; Claims'!D97&gt;Reinsurance!C$10,MIN('Policies &amp; Claims'!D97-Reinsurance!C$10,C$11-C$10),0)</f>
        <v>#NAME?</v>
      </c>
      <c r="D118" s="2" t="e">
        <f ca="1">IF('Policies &amp; Claims'!E97&gt;Reinsurance!D$10,MIN('Policies &amp; Claims'!E97-Reinsurance!D$10,D$11-D$10),0)</f>
        <v>#NAME?</v>
      </c>
      <c r="E118" s="2" t="e">
        <f ca="1">IF('Policies &amp; Claims'!F97&gt;Reinsurance!E$10,MIN('Policies &amp; Claims'!F97-Reinsurance!E$10,E$11-E$10),0)</f>
        <v>#NAME?</v>
      </c>
      <c r="F118" s="2" t="e">
        <f ca="1">IF('Policies &amp; Claims'!G97&gt;Reinsurance!F$10,MIN('Policies &amp; Claims'!G97-Reinsurance!F$10,F$11-F$10),0)</f>
        <v>#NAME?</v>
      </c>
      <c r="G118" s="12" t="e">
        <f ca="1">IF('Policies &amp; Claims'!H97&gt;Reinsurance!G$10,MIN('Policies &amp; Claims'!H97-Reinsurance!G$10,G$11-G$10),0)</f>
        <v>#NAME?</v>
      </c>
    </row>
    <row r="119" spans="2:7" x14ac:dyDescent="0.2">
      <c r="B119" s="71" t="s">
        <v>210</v>
      </c>
      <c r="C119" s="19" t="e">
        <f ca="1">IF('Policies &amp; Claims'!D98&gt;Reinsurance!C$10,MIN('Policies &amp; Claims'!D98-Reinsurance!C$10,C$11-C$10),0)</f>
        <v>#NAME?</v>
      </c>
      <c r="D119" s="2" t="e">
        <f ca="1">IF('Policies &amp; Claims'!E98&gt;Reinsurance!D$10,MIN('Policies &amp; Claims'!E98-Reinsurance!D$10,D$11-D$10),0)</f>
        <v>#NAME?</v>
      </c>
      <c r="E119" s="2" t="e">
        <f ca="1">IF('Policies &amp; Claims'!F98&gt;Reinsurance!E$10,MIN('Policies &amp; Claims'!F98-Reinsurance!E$10,E$11-E$10),0)</f>
        <v>#NAME?</v>
      </c>
      <c r="F119" s="2" t="e">
        <f ca="1">IF('Policies &amp; Claims'!G98&gt;Reinsurance!F$10,MIN('Policies &amp; Claims'!G98-Reinsurance!F$10,F$11-F$10),0)</f>
        <v>#NAME?</v>
      </c>
      <c r="G119" s="12" t="e">
        <f ca="1">IF('Policies &amp; Claims'!H98&gt;Reinsurance!G$10,MIN('Policies &amp; Claims'!H98-Reinsurance!G$10,G$11-G$10),0)</f>
        <v>#NAME?</v>
      </c>
    </row>
    <row r="120" spans="2:7" x14ac:dyDescent="0.2">
      <c r="B120" s="71" t="s">
        <v>211</v>
      </c>
      <c r="C120" s="19" t="e">
        <f ca="1">IF('Policies &amp; Claims'!D99&gt;Reinsurance!C$10,MIN('Policies &amp; Claims'!D99-Reinsurance!C$10,C$11-C$10),0)</f>
        <v>#NAME?</v>
      </c>
      <c r="D120" s="2" t="e">
        <f ca="1">IF('Policies &amp; Claims'!E99&gt;Reinsurance!D$10,MIN('Policies &amp; Claims'!E99-Reinsurance!D$10,D$11-D$10),0)</f>
        <v>#NAME?</v>
      </c>
      <c r="E120" s="2" t="e">
        <f ca="1">IF('Policies &amp; Claims'!F99&gt;Reinsurance!E$10,MIN('Policies &amp; Claims'!F99-Reinsurance!E$10,E$11-E$10),0)</f>
        <v>#NAME?</v>
      </c>
      <c r="F120" s="2" t="e">
        <f ca="1">IF('Policies &amp; Claims'!G99&gt;Reinsurance!F$10,MIN('Policies &amp; Claims'!G99-Reinsurance!F$10,F$11-F$10),0)</f>
        <v>#NAME?</v>
      </c>
      <c r="G120" s="12" t="e">
        <f ca="1">IF('Policies &amp; Claims'!H99&gt;Reinsurance!G$10,MIN('Policies &amp; Claims'!H99-Reinsurance!G$10,G$11-G$10),0)</f>
        <v>#NAME?</v>
      </c>
    </row>
    <row r="121" spans="2:7" x14ac:dyDescent="0.2">
      <c r="B121" s="71" t="s">
        <v>212</v>
      </c>
      <c r="C121" s="19" t="e">
        <f ca="1">IF('Policies &amp; Claims'!D100&gt;Reinsurance!C$10,MIN('Policies &amp; Claims'!D100-Reinsurance!C$10,C$11-C$10),0)</f>
        <v>#NAME?</v>
      </c>
      <c r="D121" s="2" t="e">
        <f ca="1">IF('Policies &amp; Claims'!E100&gt;Reinsurance!D$10,MIN('Policies &amp; Claims'!E100-Reinsurance!D$10,D$11-D$10),0)</f>
        <v>#NAME?</v>
      </c>
      <c r="E121" s="2" t="e">
        <f ca="1">IF('Policies &amp; Claims'!F100&gt;Reinsurance!E$10,MIN('Policies &amp; Claims'!F100-Reinsurance!E$10,E$11-E$10),0)</f>
        <v>#NAME?</v>
      </c>
      <c r="F121" s="2" t="e">
        <f ca="1">IF('Policies &amp; Claims'!G100&gt;Reinsurance!F$10,MIN('Policies &amp; Claims'!G100-Reinsurance!F$10,F$11-F$10),0)</f>
        <v>#NAME?</v>
      </c>
      <c r="G121" s="12" t="e">
        <f ca="1">IF('Policies &amp; Claims'!H100&gt;Reinsurance!G$10,MIN('Policies &amp; Claims'!H100-Reinsurance!G$10,G$11-G$10),0)</f>
        <v>#NAME?</v>
      </c>
    </row>
    <row r="122" spans="2:7" x14ac:dyDescent="0.2">
      <c r="B122" s="71" t="s">
        <v>213</v>
      </c>
      <c r="C122" s="19" t="e">
        <f ca="1">IF('Policies &amp; Claims'!D101&gt;Reinsurance!C$10,MIN('Policies &amp; Claims'!D101-Reinsurance!C$10,C$11-C$10),0)</f>
        <v>#NAME?</v>
      </c>
      <c r="D122" s="2" t="e">
        <f ca="1">IF('Policies &amp; Claims'!E101&gt;Reinsurance!D$10,MIN('Policies &amp; Claims'!E101-Reinsurance!D$10,D$11-D$10),0)</f>
        <v>#NAME?</v>
      </c>
      <c r="E122" s="2" t="e">
        <f ca="1">IF('Policies &amp; Claims'!F101&gt;Reinsurance!E$10,MIN('Policies &amp; Claims'!F101-Reinsurance!E$10,E$11-E$10),0)</f>
        <v>#NAME?</v>
      </c>
      <c r="F122" s="2" t="e">
        <f ca="1">IF('Policies &amp; Claims'!G101&gt;Reinsurance!F$10,MIN('Policies &amp; Claims'!G101-Reinsurance!F$10,F$11-F$10),0)</f>
        <v>#NAME?</v>
      </c>
      <c r="G122" s="12" t="e">
        <f ca="1">IF('Policies &amp; Claims'!H101&gt;Reinsurance!G$10,MIN('Policies &amp; Claims'!H101-Reinsurance!G$10,G$11-G$10),0)</f>
        <v>#NAME?</v>
      </c>
    </row>
    <row r="123" spans="2:7" x14ac:dyDescent="0.2">
      <c r="B123" s="71" t="s">
        <v>214</v>
      </c>
      <c r="C123" s="19" t="e">
        <f ca="1">IF('Policies &amp; Claims'!D102&gt;Reinsurance!C$10,MIN('Policies &amp; Claims'!D102-Reinsurance!C$10,C$11-C$10),0)</f>
        <v>#NAME?</v>
      </c>
      <c r="D123" s="2" t="e">
        <f ca="1">IF('Policies &amp; Claims'!E102&gt;Reinsurance!D$10,MIN('Policies &amp; Claims'!E102-Reinsurance!D$10,D$11-D$10),0)</f>
        <v>#NAME?</v>
      </c>
      <c r="E123" s="2" t="e">
        <f ca="1">IF('Policies &amp; Claims'!F102&gt;Reinsurance!E$10,MIN('Policies &amp; Claims'!F102-Reinsurance!E$10,E$11-E$10),0)</f>
        <v>#NAME?</v>
      </c>
      <c r="F123" s="2" t="e">
        <f ca="1">IF('Policies &amp; Claims'!G102&gt;Reinsurance!F$10,MIN('Policies &amp; Claims'!G102-Reinsurance!F$10,F$11-F$10),0)</f>
        <v>#NAME?</v>
      </c>
      <c r="G123" s="12" t="e">
        <f ca="1">IF('Policies &amp; Claims'!H102&gt;Reinsurance!G$10,MIN('Policies &amp; Claims'!H102-Reinsurance!G$10,G$11-G$10),0)</f>
        <v>#NAME?</v>
      </c>
    </row>
    <row r="124" spans="2:7" x14ac:dyDescent="0.2">
      <c r="B124" s="71" t="s">
        <v>215</v>
      </c>
      <c r="C124" s="19" t="e">
        <f ca="1">IF('Policies &amp; Claims'!D103&gt;Reinsurance!C$10,MIN('Policies &amp; Claims'!D103-Reinsurance!C$10,C$11-C$10),0)</f>
        <v>#NAME?</v>
      </c>
      <c r="D124" s="2" t="e">
        <f ca="1">IF('Policies &amp; Claims'!E103&gt;Reinsurance!D$10,MIN('Policies &amp; Claims'!E103-Reinsurance!D$10,D$11-D$10),0)</f>
        <v>#NAME?</v>
      </c>
      <c r="E124" s="2" t="e">
        <f ca="1">IF('Policies &amp; Claims'!F103&gt;Reinsurance!E$10,MIN('Policies &amp; Claims'!F103-Reinsurance!E$10,E$11-E$10),0)</f>
        <v>#NAME?</v>
      </c>
      <c r="F124" s="2" t="e">
        <f ca="1">IF('Policies &amp; Claims'!G103&gt;Reinsurance!F$10,MIN('Policies &amp; Claims'!G103-Reinsurance!F$10,F$11-F$10),0)</f>
        <v>#NAME?</v>
      </c>
      <c r="G124" s="12" t="e">
        <f ca="1">IF('Policies &amp; Claims'!H103&gt;Reinsurance!G$10,MIN('Policies &amp; Claims'!H103-Reinsurance!G$10,G$11-G$10),0)</f>
        <v>#NAME?</v>
      </c>
    </row>
    <row r="125" spans="2:7" x14ac:dyDescent="0.2">
      <c r="B125" s="71" t="s">
        <v>216</v>
      </c>
      <c r="C125" s="19" t="e">
        <f ca="1">IF('Policies &amp; Claims'!D104&gt;Reinsurance!C$10,MIN('Policies &amp; Claims'!D104-Reinsurance!C$10,C$11-C$10),0)</f>
        <v>#NAME?</v>
      </c>
      <c r="D125" s="2" t="e">
        <f ca="1">IF('Policies &amp; Claims'!E104&gt;Reinsurance!D$10,MIN('Policies &amp; Claims'!E104-Reinsurance!D$10,D$11-D$10),0)</f>
        <v>#NAME?</v>
      </c>
      <c r="E125" s="2" t="e">
        <f ca="1">IF('Policies &amp; Claims'!F104&gt;Reinsurance!E$10,MIN('Policies &amp; Claims'!F104-Reinsurance!E$10,E$11-E$10),0)</f>
        <v>#NAME?</v>
      </c>
      <c r="F125" s="2" t="e">
        <f ca="1">IF('Policies &amp; Claims'!G104&gt;Reinsurance!F$10,MIN('Policies &amp; Claims'!G104-Reinsurance!F$10,F$11-F$10),0)</f>
        <v>#NAME?</v>
      </c>
      <c r="G125" s="12" t="e">
        <f ca="1">IF('Policies &amp; Claims'!H104&gt;Reinsurance!G$10,MIN('Policies &amp; Claims'!H104-Reinsurance!G$10,G$11-G$10),0)</f>
        <v>#NAME?</v>
      </c>
    </row>
    <row r="126" spans="2:7" x14ac:dyDescent="0.2">
      <c r="B126" s="71" t="s">
        <v>217</v>
      </c>
      <c r="C126" s="19" t="e">
        <f ca="1">IF('Policies &amp; Claims'!D105&gt;Reinsurance!C$10,MIN('Policies &amp; Claims'!D105-Reinsurance!C$10,C$11-C$10),0)</f>
        <v>#NAME?</v>
      </c>
      <c r="D126" s="2" t="e">
        <f ca="1">IF('Policies &amp; Claims'!E105&gt;Reinsurance!D$10,MIN('Policies &amp; Claims'!E105-Reinsurance!D$10,D$11-D$10),0)</f>
        <v>#NAME?</v>
      </c>
      <c r="E126" s="2" t="e">
        <f ca="1">IF('Policies &amp; Claims'!F105&gt;Reinsurance!E$10,MIN('Policies &amp; Claims'!F105-Reinsurance!E$10,E$11-E$10),0)</f>
        <v>#NAME?</v>
      </c>
      <c r="F126" s="2" t="e">
        <f ca="1">IF('Policies &amp; Claims'!G105&gt;Reinsurance!F$10,MIN('Policies &amp; Claims'!G105-Reinsurance!F$10,F$11-F$10),0)</f>
        <v>#NAME?</v>
      </c>
      <c r="G126" s="12" t="e">
        <f ca="1">IF('Policies &amp; Claims'!H105&gt;Reinsurance!G$10,MIN('Policies &amp; Claims'!H105-Reinsurance!G$10,G$11-G$10),0)</f>
        <v>#NAME?</v>
      </c>
    </row>
    <row r="127" spans="2:7" x14ac:dyDescent="0.2">
      <c r="B127" s="71" t="s">
        <v>218</v>
      </c>
      <c r="C127" s="19" t="e">
        <f ca="1">IF('Policies &amp; Claims'!D106&gt;Reinsurance!C$10,MIN('Policies &amp; Claims'!D106-Reinsurance!C$10,C$11-C$10),0)</f>
        <v>#NAME?</v>
      </c>
      <c r="D127" s="2" t="e">
        <f ca="1">IF('Policies &amp; Claims'!E106&gt;Reinsurance!D$10,MIN('Policies &amp; Claims'!E106-Reinsurance!D$10,D$11-D$10),0)</f>
        <v>#NAME?</v>
      </c>
      <c r="E127" s="2" t="e">
        <f ca="1">IF('Policies &amp; Claims'!F106&gt;Reinsurance!E$10,MIN('Policies &amp; Claims'!F106-Reinsurance!E$10,E$11-E$10),0)</f>
        <v>#NAME?</v>
      </c>
      <c r="F127" s="2" t="e">
        <f ca="1">IF('Policies &amp; Claims'!G106&gt;Reinsurance!F$10,MIN('Policies &amp; Claims'!G106-Reinsurance!F$10,F$11-F$10),0)</f>
        <v>#NAME?</v>
      </c>
      <c r="G127" s="12" t="e">
        <f ca="1">IF('Policies &amp; Claims'!H106&gt;Reinsurance!G$10,MIN('Policies &amp; Claims'!H106-Reinsurance!G$10,G$11-G$10),0)</f>
        <v>#NAME?</v>
      </c>
    </row>
    <row r="128" spans="2:7" x14ac:dyDescent="0.2">
      <c r="B128" s="71" t="s">
        <v>219</v>
      </c>
      <c r="C128" s="19" t="e">
        <f ca="1">IF('Policies &amp; Claims'!D107&gt;Reinsurance!C$10,MIN('Policies &amp; Claims'!D107-Reinsurance!C$10,C$11-C$10),0)</f>
        <v>#NAME?</v>
      </c>
      <c r="D128" s="2" t="e">
        <f ca="1">IF('Policies &amp; Claims'!E107&gt;Reinsurance!D$10,MIN('Policies &amp; Claims'!E107-Reinsurance!D$10,D$11-D$10),0)</f>
        <v>#NAME?</v>
      </c>
      <c r="E128" s="2" t="e">
        <f ca="1">IF('Policies &amp; Claims'!F107&gt;Reinsurance!E$10,MIN('Policies &amp; Claims'!F107-Reinsurance!E$10,E$11-E$10),0)</f>
        <v>#NAME?</v>
      </c>
      <c r="F128" s="2" t="e">
        <f ca="1">IF('Policies &amp; Claims'!G107&gt;Reinsurance!F$10,MIN('Policies &amp; Claims'!G107-Reinsurance!F$10,F$11-F$10),0)</f>
        <v>#NAME?</v>
      </c>
      <c r="G128" s="12" t="e">
        <f ca="1">IF('Policies &amp; Claims'!H107&gt;Reinsurance!G$10,MIN('Policies &amp; Claims'!H107-Reinsurance!G$10,G$11-G$10),0)</f>
        <v>#NAME?</v>
      </c>
    </row>
    <row r="129" spans="2:7" x14ac:dyDescent="0.2">
      <c r="B129" s="71" t="s">
        <v>220</v>
      </c>
      <c r="C129" s="19" t="e">
        <f ca="1">IF('Policies &amp; Claims'!D108&gt;Reinsurance!C$10,MIN('Policies &amp; Claims'!D108-Reinsurance!C$10,C$11-C$10),0)</f>
        <v>#NAME?</v>
      </c>
      <c r="D129" s="2" t="e">
        <f ca="1">IF('Policies &amp; Claims'!E108&gt;Reinsurance!D$10,MIN('Policies &amp; Claims'!E108-Reinsurance!D$10,D$11-D$10),0)</f>
        <v>#NAME?</v>
      </c>
      <c r="E129" s="2" t="e">
        <f ca="1">IF('Policies &amp; Claims'!F108&gt;Reinsurance!E$10,MIN('Policies &amp; Claims'!F108-Reinsurance!E$10,E$11-E$10),0)</f>
        <v>#NAME?</v>
      </c>
      <c r="F129" s="2" t="e">
        <f ca="1">IF('Policies &amp; Claims'!G108&gt;Reinsurance!F$10,MIN('Policies &amp; Claims'!G108-Reinsurance!F$10,F$11-F$10),0)</f>
        <v>#NAME?</v>
      </c>
      <c r="G129" s="12" t="e">
        <f ca="1">IF('Policies &amp; Claims'!H108&gt;Reinsurance!G$10,MIN('Policies &amp; Claims'!H108-Reinsurance!G$10,G$11-G$10),0)</f>
        <v>#NAME?</v>
      </c>
    </row>
    <row r="130" spans="2:7" x14ac:dyDescent="0.2">
      <c r="B130" s="71" t="s">
        <v>221</v>
      </c>
      <c r="C130" s="19" t="e">
        <f ca="1">IF('Policies &amp; Claims'!D109&gt;Reinsurance!C$10,MIN('Policies &amp; Claims'!D109-Reinsurance!C$10,C$11-C$10),0)</f>
        <v>#NAME?</v>
      </c>
      <c r="D130" s="2" t="e">
        <f ca="1">IF('Policies &amp; Claims'!E109&gt;Reinsurance!D$10,MIN('Policies &amp; Claims'!E109-Reinsurance!D$10,D$11-D$10),0)</f>
        <v>#NAME?</v>
      </c>
      <c r="E130" s="2" t="e">
        <f ca="1">IF('Policies &amp; Claims'!F109&gt;Reinsurance!E$10,MIN('Policies &amp; Claims'!F109-Reinsurance!E$10,E$11-E$10),0)</f>
        <v>#NAME?</v>
      </c>
      <c r="F130" s="2" t="e">
        <f ca="1">IF('Policies &amp; Claims'!G109&gt;Reinsurance!F$10,MIN('Policies &amp; Claims'!G109-Reinsurance!F$10,F$11-F$10),0)</f>
        <v>#NAME?</v>
      </c>
      <c r="G130" s="12" t="e">
        <f ca="1">IF('Policies &amp; Claims'!H109&gt;Reinsurance!G$10,MIN('Policies &amp; Claims'!H109-Reinsurance!G$10,G$11-G$10),0)</f>
        <v>#NAME?</v>
      </c>
    </row>
    <row r="131" spans="2:7" x14ac:dyDescent="0.2">
      <c r="B131" s="71" t="s">
        <v>222</v>
      </c>
      <c r="C131" s="19" t="e">
        <f ca="1">IF('Policies &amp; Claims'!D110&gt;Reinsurance!C$10,MIN('Policies &amp; Claims'!D110-Reinsurance!C$10,C$11-C$10),0)</f>
        <v>#NAME?</v>
      </c>
      <c r="D131" s="2" t="e">
        <f ca="1">IF('Policies &amp; Claims'!E110&gt;Reinsurance!D$10,MIN('Policies &amp; Claims'!E110-Reinsurance!D$10,D$11-D$10),0)</f>
        <v>#NAME?</v>
      </c>
      <c r="E131" s="2" t="e">
        <f ca="1">IF('Policies &amp; Claims'!F110&gt;Reinsurance!E$10,MIN('Policies &amp; Claims'!F110-Reinsurance!E$10,E$11-E$10),0)</f>
        <v>#NAME?</v>
      </c>
      <c r="F131" s="2" t="e">
        <f ca="1">IF('Policies &amp; Claims'!G110&gt;Reinsurance!F$10,MIN('Policies &amp; Claims'!G110-Reinsurance!F$10,F$11-F$10),0)</f>
        <v>#NAME?</v>
      </c>
      <c r="G131" s="12" t="e">
        <f ca="1">IF('Policies &amp; Claims'!H110&gt;Reinsurance!G$10,MIN('Policies &amp; Claims'!H110-Reinsurance!G$10,G$11-G$10),0)</f>
        <v>#NAME?</v>
      </c>
    </row>
    <row r="132" spans="2:7" x14ac:dyDescent="0.2">
      <c r="B132" s="71" t="s">
        <v>223</v>
      </c>
      <c r="C132" s="19" t="e">
        <f ca="1">IF('Policies &amp; Claims'!D111&gt;Reinsurance!C$10,MIN('Policies &amp; Claims'!D111-Reinsurance!C$10,C$11-C$10),0)</f>
        <v>#NAME?</v>
      </c>
      <c r="D132" s="2" t="e">
        <f ca="1">IF('Policies &amp; Claims'!E111&gt;Reinsurance!D$10,MIN('Policies &amp; Claims'!E111-Reinsurance!D$10,D$11-D$10),0)</f>
        <v>#NAME?</v>
      </c>
      <c r="E132" s="2" t="e">
        <f ca="1">IF('Policies &amp; Claims'!F111&gt;Reinsurance!E$10,MIN('Policies &amp; Claims'!F111-Reinsurance!E$10,E$11-E$10),0)</f>
        <v>#NAME?</v>
      </c>
      <c r="F132" s="2" t="e">
        <f ca="1">IF('Policies &amp; Claims'!G111&gt;Reinsurance!F$10,MIN('Policies &amp; Claims'!G111-Reinsurance!F$10,F$11-F$10),0)</f>
        <v>#NAME?</v>
      </c>
      <c r="G132" s="12" t="e">
        <f ca="1">IF('Policies &amp; Claims'!H111&gt;Reinsurance!G$10,MIN('Policies &amp; Claims'!H111-Reinsurance!G$10,G$11-G$10),0)</f>
        <v>#NAME?</v>
      </c>
    </row>
    <row r="133" spans="2:7" x14ac:dyDescent="0.2">
      <c r="B133" s="71" t="s">
        <v>224</v>
      </c>
      <c r="C133" s="19" t="e">
        <f ca="1">IF('Policies &amp; Claims'!D112&gt;Reinsurance!C$10,MIN('Policies &amp; Claims'!D112-Reinsurance!C$10,C$11-C$10),0)</f>
        <v>#NAME?</v>
      </c>
      <c r="D133" s="2" t="e">
        <f ca="1">IF('Policies &amp; Claims'!E112&gt;Reinsurance!D$10,MIN('Policies &amp; Claims'!E112-Reinsurance!D$10,D$11-D$10),0)</f>
        <v>#NAME?</v>
      </c>
      <c r="E133" s="2" t="e">
        <f ca="1">IF('Policies &amp; Claims'!F112&gt;Reinsurance!E$10,MIN('Policies &amp; Claims'!F112-Reinsurance!E$10,E$11-E$10),0)</f>
        <v>#NAME?</v>
      </c>
      <c r="F133" s="2" t="e">
        <f ca="1">IF('Policies &amp; Claims'!G112&gt;Reinsurance!F$10,MIN('Policies &amp; Claims'!G112-Reinsurance!F$10,F$11-F$10),0)</f>
        <v>#NAME?</v>
      </c>
      <c r="G133" s="12" t="e">
        <f ca="1">IF('Policies &amp; Claims'!H112&gt;Reinsurance!G$10,MIN('Policies &amp; Claims'!H112-Reinsurance!G$10,G$11-G$10),0)</f>
        <v>#NAME?</v>
      </c>
    </row>
    <row r="134" spans="2:7" x14ac:dyDescent="0.2">
      <c r="B134" s="71" t="s">
        <v>225</v>
      </c>
      <c r="C134" s="19" t="e">
        <f ca="1">IF('Policies &amp; Claims'!D113&gt;Reinsurance!C$10,MIN('Policies &amp; Claims'!D113-Reinsurance!C$10,C$11-C$10),0)</f>
        <v>#NAME?</v>
      </c>
      <c r="D134" s="2" t="e">
        <f ca="1">IF('Policies &amp; Claims'!E113&gt;Reinsurance!D$10,MIN('Policies &amp; Claims'!E113-Reinsurance!D$10,D$11-D$10),0)</f>
        <v>#NAME?</v>
      </c>
      <c r="E134" s="2" t="e">
        <f ca="1">IF('Policies &amp; Claims'!F113&gt;Reinsurance!E$10,MIN('Policies &amp; Claims'!F113-Reinsurance!E$10,E$11-E$10),0)</f>
        <v>#NAME?</v>
      </c>
      <c r="F134" s="2" t="e">
        <f ca="1">IF('Policies &amp; Claims'!G113&gt;Reinsurance!F$10,MIN('Policies &amp; Claims'!G113-Reinsurance!F$10,F$11-F$10),0)</f>
        <v>#NAME?</v>
      </c>
      <c r="G134" s="12" t="e">
        <f ca="1">IF('Policies &amp; Claims'!H113&gt;Reinsurance!G$10,MIN('Policies &amp; Claims'!H113-Reinsurance!G$10,G$11-G$10),0)</f>
        <v>#NAME?</v>
      </c>
    </row>
    <row r="135" spans="2:7" x14ac:dyDescent="0.2">
      <c r="B135" s="71" t="s">
        <v>226</v>
      </c>
      <c r="C135" s="19" t="e">
        <f ca="1">IF('Policies &amp; Claims'!D114&gt;Reinsurance!C$10,MIN('Policies &amp; Claims'!D114-Reinsurance!C$10,C$11-C$10),0)</f>
        <v>#NAME?</v>
      </c>
      <c r="D135" s="2" t="e">
        <f ca="1">IF('Policies &amp; Claims'!E114&gt;Reinsurance!D$10,MIN('Policies &amp; Claims'!E114-Reinsurance!D$10,D$11-D$10),0)</f>
        <v>#NAME?</v>
      </c>
      <c r="E135" s="2" t="e">
        <f ca="1">IF('Policies &amp; Claims'!F114&gt;Reinsurance!E$10,MIN('Policies &amp; Claims'!F114-Reinsurance!E$10,E$11-E$10),0)</f>
        <v>#NAME?</v>
      </c>
      <c r="F135" s="2" t="e">
        <f ca="1">IF('Policies &amp; Claims'!G114&gt;Reinsurance!F$10,MIN('Policies &amp; Claims'!G114-Reinsurance!F$10,F$11-F$10),0)</f>
        <v>#NAME?</v>
      </c>
      <c r="G135" s="12" t="e">
        <f ca="1">IF('Policies &amp; Claims'!H114&gt;Reinsurance!G$10,MIN('Policies &amp; Claims'!H114-Reinsurance!G$10,G$11-G$10),0)</f>
        <v>#NAME?</v>
      </c>
    </row>
    <row r="136" spans="2:7" x14ac:dyDescent="0.2">
      <c r="B136" s="71" t="s">
        <v>227</v>
      </c>
      <c r="C136" s="19" t="e">
        <f ca="1">IF('Policies &amp; Claims'!D115&gt;Reinsurance!C$10,MIN('Policies &amp; Claims'!D115-Reinsurance!C$10,C$11-C$10),0)</f>
        <v>#NAME?</v>
      </c>
      <c r="D136" s="2" t="e">
        <f ca="1">IF('Policies &amp; Claims'!E115&gt;Reinsurance!D$10,MIN('Policies &amp; Claims'!E115-Reinsurance!D$10,D$11-D$10),0)</f>
        <v>#NAME?</v>
      </c>
      <c r="E136" s="2" t="e">
        <f ca="1">IF('Policies &amp; Claims'!F115&gt;Reinsurance!E$10,MIN('Policies &amp; Claims'!F115-Reinsurance!E$10,E$11-E$10),0)</f>
        <v>#NAME?</v>
      </c>
      <c r="F136" s="2" t="e">
        <f ca="1">IF('Policies &amp; Claims'!G115&gt;Reinsurance!F$10,MIN('Policies &amp; Claims'!G115-Reinsurance!F$10,F$11-F$10),0)</f>
        <v>#NAME?</v>
      </c>
      <c r="G136" s="12" t="e">
        <f ca="1">IF('Policies &amp; Claims'!H115&gt;Reinsurance!G$10,MIN('Policies &amp; Claims'!H115-Reinsurance!G$10,G$11-G$10),0)</f>
        <v>#NAME?</v>
      </c>
    </row>
    <row r="137" spans="2:7" x14ac:dyDescent="0.2">
      <c r="B137" s="71" t="s">
        <v>228</v>
      </c>
      <c r="C137" s="19" t="e">
        <f ca="1">IF('Policies &amp; Claims'!D116&gt;Reinsurance!C$10,MIN('Policies &amp; Claims'!D116-Reinsurance!C$10,C$11-C$10),0)</f>
        <v>#NAME?</v>
      </c>
      <c r="D137" s="2" t="e">
        <f ca="1">IF('Policies &amp; Claims'!E116&gt;Reinsurance!D$10,MIN('Policies &amp; Claims'!E116-Reinsurance!D$10,D$11-D$10),0)</f>
        <v>#NAME?</v>
      </c>
      <c r="E137" s="2" t="e">
        <f ca="1">IF('Policies &amp; Claims'!F116&gt;Reinsurance!E$10,MIN('Policies &amp; Claims'!F116-Reinsurance!E$10,E$11-E$10),0)</f>
        <v>#NAME?</v>
      </c>
      <c r="F137" s="2" t="e">
        <f ca="1">IF('Policies &amp; Claims'!G116&gt;Reinsurance!F$10,MIN('Policies &amp; Claims'!G116-Reinsurance!F$10,F$11-F$10),0)</f>
        <v>#NAME?</v>
      </c>
      <c r="G137" s="12" t="e">
        <f ca="1">IF('Policies &amp; Claims'!H116&gt;Reinsurance!G$10,MIN('Policies &amp; Claims'!H116-Reinsurance!G$10,G$11-G$10),0)</f>
        <v>#NAME?</v>
      </c>
    </row>
    <row r="138" spans="2:7" x14ac:dyDescent="0.2">
      <c r="B138" s="71" t="s">
        <v>229</v>
      </c>
      <c r="C138" s="19" t="e">
        <f ca="1">IF('Policies &amp; Claims'!D117&gt;Reinsurance!C$10,MIN('Policies &amp; Claims'!D117-Reinsurance!C$10,C$11-C$10),0)</f>
        <v>#NAME?</v>
      </c>
      <c r="D138" s="2" t="e">
        <f ca="1">IF('Policies &amp; Claims'!E117&gt;Reinsurance!D$10,MIN('Policies &amp; Claims'!E117-Reinsurance!D$10,D$11-D$10),0)</f>
        <v>#NAME?</v>
      </c>
      <c r="E138" s="2" t="e">
        <f ca="1">IF('Policies &amp; Claims'!F117&gt;Reinsurance!E$10,MIN('Policies &amp; Claims'!F117-Reinsurance!E$10,E$11-E$10),0)</f>
        <v>#NAME?</v>
      </c>
      <c r="F138" s="2" t="e">
        <f ca="1">IF('Policies &amp; Claims'!G117&gt;Reinsurance!F$10,MIN('Policies &amp; Claims'!G117-Reinsurance!F$10,F$11-F$10),0)</f>
        <v>#NAME?</v>
      </c>
      <c r="G138" s="12" t="e">
        <f ca="1">IF('Policies &amp; Claims'!H117&gt;Reinsurance!G$10,MIN('Policies &amp; Claims'!H117-Reinsurance!G$10,G$11-G$10),0)</f>
        <v>#NAME?</v>
      </c>
    </row>
    <row r="139" spans="2:7" x14ac:dyDescent="0.2">
      <c r="B139" s="71" t="s">
        <v>230</v>
      </c>
      <c r="C139" s="19" t="e">
        <f ca="1">IF('Policies &amp; Claims'!D118&gt;Reinsurance!C$10,MIN('Policies &amp; Claims'!D118-Reinsurance!C$10,C$11-C$10),0)</f>
        <v>#NAME?</v>
      </c>
      <c r="D139" s="2" t="e">
        <f ca="1">IF('Policies &amp; Claims'!E118&gt;Reinsurance!D$10,MIN('Policies &amp; Claims'!E118-Reinsurance!D$10,D$11-D$10),0)</f>
        <v>#NAME?</v>
      </c>
      <c r="E139" s="2" t="e">
        <f ca="1">IF('Policies &amp; Claims'!F118&gt;Reinsurance!E$10,MIN('Policies &amp; Claims'!F118-Reinsurance!E$10,E$11-E$10),0)</f>
        <v>#NAME?</v>
      </c>
      <c r="F139" s="2" t="e">
        <f ca="1">IF('Policies &amp; Claims'!G118&gt;Reinsurance!F$10,MIN('Policies &amp; Claims'!G118-Reinsurance!F$10,F$11-F$10),0)</f>
        <v>#NAME?</v>
      </c>
      <c r="G139" s="12" t="e">
        <f ca="1">IF('Policies &amp; Claims'!H118&gt;Reinsurance!G$10,MIN('Policies &amp; Claims'!H118-Reinsurance!G$10,G$11-G$10),0)</f>
        <v>#NAME?</v>
      </c>
    </row>
    <row r="140" spans="2:7" x14ac:dyDescent="0.2">
      <c r="B140" s="71" t="s">
        <v>231</v>
      </c>
      <c r="C140" s="19" t="e">
        <f ca="1">IF('Policies &amp; Claims'!D119&gt;Reinsurance!C$10,MIN('Policies &amp; Claims'!D119-Reinsurance!C$10,C$11-C$10),0)</f>
        <v>#NAME?</v>
      </c>
      <c r="D140" s="2" t="e">
        <f ca="1">IF('Policies &amp; Claims'!E119&gt;Reinsurance!D$10,MIN('Policies &amp; Claims'!E119-Reinsurance!D$10,D$11-D$10),0)</f>
        <v>#NAME?</v>
      </c>
      <c r="E140" s="2" t="e">
        <f ca="1">IF('Policies &amp; Claims'!F119&gt;Reinsurance!E$10,MIN('Policies &amp; Claims'!F119-Reinsurance!E$10,E$11-E$10),0)</f>
        <v>#NAME?</v>
      </c>
      <c r="F140" s="2" t="e">
        <f ca="1">IF('Policies &amp; Claims'!G119&gt;Reinsurance!F$10,MIN('Policies &amp; Claims'!G119-Reinsurance!F$10,F$11-F$10),0)</f>
        <v>#NAME?</v>
      </c>
      <c r="G140" s="12" t="e">
        <f ca="1">IF('Policies &amp; Claims'!H119&gt;Reinsurance!G$10,MIN('Policies &amp; Claims'!H119-Reinsurance!G$10,G$11-G$10),0)</f>
        <v>#NAME?</v>
      </c>
    </row>
    <row r="141" spans="2:7" x14ac:dyDescent="0.2">
      <c r="B141" s="71" t="s">
        <v>232</v>
      </c>
      <c r="C141" s="19" t="e">
        <f ca="1">IF('Policies &amp; Claims'!D120&gt;Reinsurance!C$10,MIN('Policies &amp; Claims'!D120-Reinsurance!C$10,C$11-C$10),0)</f>
        <v>#NAME?</v>
      </c>
      <c r="D141" s="2" t="e">
        <f ca="1">IF('Policies &amp; Claims'!E120&gt;Reinsurance!D$10,MIN('Policies &amp; Claims'!E120-Reinsurance!D$10,D$11-D$10),0)</f>
        <v>#NAME?</v>
      </c>
      <c r="E141" s="2" t="e">
        <f ca="1">IF('Policies &amp; Claims'!F120&gt;Reinsurance!E$10,MIN('Policies &amp; Claims'!F120-Reinsurance!E$10,E$11-E$10),0)</f>
        <v>#NAME?</v>
      </c>
      <c r="F141" s="2" t="e">
        <f ca="1">IF('Policies &amp; Claims'!G120&gt;Reinsurance!F$10,MIN('Policies &amp; Claims'!G120-Reinsurance!F$10,F$11-F$10),0)</f>
        <v>#NAME?</v>
      </c>
      <c r="G141" s="12" t="e">
        <f ca="1">IF('Policies &amp; Claims'!H120&gt;Reinsurance!G$10,MIN('Policies &amp; Claims'!H120-Reinsurance!G$10,G$11-G$10),0)</f>
        <v>#NAME?</v>
      </c>
    </row>
    <row r="142" spans="2:7" x14ac:dyDescent="0.2">
      <c r="B142" s="71" t="s">
        <v>233</v>
      </c>
      <c r="C142" s="19" t="e">
        <f ca="1">IF('Policies &amp; Claims'!D121&gt;Reinsurance!C$10,MIN('Policies &amp; Claims'!D121-Reinsurance!C$10,C$11-C$10),0)</f>
        <v>#NAME?</v>
      </c>
      <c r="D142" s="2" t="e">
        <f ca="1">IF('Policies &amp; Claims'!E121&gt;Reinsurance!D$10,MIN('Policies &amp; Claims'!E121-Reinsurance!D$10,D$11-D$10),0)</f>
        <v>#NAME?</v>
      </c>
      <c r="E142" s="2" t="e">
        <f ca="1">IF('Policies &amp; Claims'!F121&gt;Reinsurance!E$10,MIN('Policies &amp; Claims'!F121-Reinsurance!E$10,E$11-E$10),0)</f>
        <v>#NAME?</v>
      </c>
      <c r="F142" s="2" t="e">
        <f ca="1">IF('Policies &amp; Claims'!G121&gt;Reinsurance!F$10,MIN('Policies &amp; Claims'!G121-Reinsurance!F$10,F$11-F$10),0)</f>
        <v>#NAME?</v>
      </c>
      <c r="G142" s="12" t="e">
        <f ca="1">IF('Policies &amp; Claims'!H121&gt;Reinsurance!G$10,MIN('Policies &amp; Claims'!H121-Reinsurance!G$10,G$11-G$10),0)</f>
        <v>#NAME?</v>
      </c>
    </row>
    <row r="143" spans="2:7" x14ac:dyDescent="0.2">
      <c r="B143" s="71" t="s">
        <v>234</v>
      </c>
      <c r="C143" s="19" t="e">
        <f ca="1">IF('Policies &amp; Claims'!D122&gt;Reinsurance!C$10,MIN('Policies &amp; Claims'!D122-Reinsurance!C$10,C$11-C$10),0)</f>
        <v>#NAME?</v>
      </c>
      <c r="D143" s="2" t="e">
        <f ca="1">IF('Policies &amp; Claims'!E122&gt;Reinsurance!D$10,MIN('Policies &amp; Claims'!E122-Reinsurance!D$10,D$11-D$10),0)</f>
        <v>#NAME?</v>
      </c>
      <c r="E143" s="2" t="e">
        <f ca="1">IF('Policies &amp; Claims'!F122&gt;Reinsurance!E$10,MIN('Policies &amp; Claims'!F122-Reinsurance!E$10,E$11-E$10),0)</f>
        <v>#NAME?</v>
      </c>
      <c r="F143" s="2" t="e">
        <f ca="1">IF('Policies &amp; Claims'!G122&gt;Reinsurance!F$10,MIN('Policies &amp; Claims'!G122-Reinsurance!F$10,F$11-F$10),0)</f>
        <v>#NAME?</v>
      </c>
      <c r="G143" s="12" t="e">
        <f ca="1">IF('Policies &amp; Claims'!H122&gt;Reinsurance!G$10,MIN('Policies &amp; Claims'!H122-Reinsurance!G$10,G$11-G$10),0)</f>
        <v>#NAME?</v>
      </c>
    </row>
    <row r="144" spans="2:7" x14ac:dyDescent="0.2">
      <c r="B144" s="71" t="s">
        <v>235</v>
      </c>
      <c r="C144" s="19" t="e">
        <f ca="1">IF('Policies &amp; Claims'!D123&gt;Reinsurance!C$10,MIN('Policies &amp; Claims'!D123-Reinsurance!C$10,C$11-C$10),0)</f>
        <v>#NAME?</v>
      </c>
      <c r="D144" s="2" t="e">
        <f ca="1">IF('Policies &amp; Claims'!E123&gt;Reinsurance!D$10,MIN('Policies &amp; Claims'!E123-Reinsurance!D$10,D$11-D$10),0)</f>
        <v>#NAME?</v>
      </c>
      <c r="E144" s="2" t="e">
        <f ca="1">IF('Policies &amp; Claims'!F123&gt;Reinsurance!E$10,MIN('Policies &amp; Claims'!F123-Reinsurance!E$10,E$11-E$10),0)</f>
        <v>#NAME?</v>
      </c>
      <c r="F144" s="2" t="e">
        <f ca="1">IF('Policies &amp; Claims'!G123&gt;Reinsurance!F$10,MIN('Policies &amp; Claims'!G123-Reinsurance!F$10,F$11-F$10),0)</f>
        <v>#NAME?</v>
      </c>
      <c r="G144" s="12" t="e">
        <f ca="1">IF('Policies &amp; Claims'!H123&gt;Reinsurance!G$10,MIN('Policies &amp; Claims'!H123-Reinsurance!G$10,G$11-G$10),0)</f>
        <v>#NAME?</v>
      </c>
    </row>
    <row r="145" spans="2:7" x14ac:dyDescent="0.2">
      <c r="B145" s="71" t="s">
        <v>236</v>
      </c>
      <c r="C145" s="19" t="e">
        <f ca="1">IF('Policies &amp; Claims'!D124&gt;Reinsurance!C$10,MIN('Policies &amp; Claims'!D124-Reinsurance!C$10,C$11-C$10),0)</f>
        <v>#NAME?</v>
      </c>
      <c r="D145" s="2" t="e">
        <f ca="1">IF('Policies &amp; Claims'!E124&gt;Reinsurance!D$10,MIN('Policies &amp; Claims'!E124-Reinsurance!D$10,D$11-D$10),0)</f>
        <v>#NAME?</v>
      </c>
      <c r="E145" s="2" t="e">
        <f ca="1">IF('Policies &amp; Claims'!F124&gt;Reinsurance!E$10,MIN('Policies &amp; Claims'!F124-Reinsurance!E$10,E$11-E$10),0)</f>
        <v>#NAME?</v>
      </c>
      <c r="F145" s="2" t="e">
        <f ca="1">IF('Policies &amp; Claims'!G124&gt;Reinsurance!F$10,MIN('Policies &amp; Claims'!G124-Reinsurance!F$10,F$11-F$10),0)</f>
        <v>#NAME?</v>
      </c>
      <c r="G145" s="12" t="e">
        <f ca="1">IF('Policies &amp; Claims'!H124&gt;Reinsurance!G$10,MIN('Policies &amp; Claims'!H124-Reinsurance!G$10,G$11-G$10),0)</f>
        <v>#NAME?</v>
      </c>
    </row>
    <row r="146" spans="2:7" x14ac:dyDescent="0.2">
      <c r="B146" s="71" t="s">
        <v>237</v>
      </c>
      <c r="C146" s="19" t="e">
        <f ca="1">IF('Policies &amp; Claims'!D125&gt;Reinsurance!C$10,MIN('Policies &amp; Claims'!D125-Reinsurance!C$10,C$11-C$10),0)</f>
        <v>#NAME?</v>
      </c>
      <c r="D146" s="2" t="e">
        <f ca="1">IF('Policies &amp; Claims'!E125&gt;Reinsurance!D$10,MIN('Policies &amp; Claims'!E125-Reinsurance!D$10,D$11-D$10),0)</f>
        <v>#NAME?</v>
      </c>
      <c r="E146" s="2" t="e">
        <f ca="1">IF('Policies &amp; Claims'!F125&gt;Reinsurance!E$10,MIN('Policies &amp; Claims'!F125-Reinsurance!E$10,E$11-E$10),0)</f>
        <v>#NAME?</v>
      </c>
      <c r="F146" s="2" t="e">
        <f ca="1">IF('Policies &amp; Claims'!G125&gt;Reinsurance!F$10,MIN('Policies &amp; Claims'!G125-Reinsurance!F$10,F$11-F$10),0)</f>
        <v>#NAME?</v>
      </c>
      <c r="G146" s="12" t="e">
        <f ca="1">IF('Policies &amp; Claims'!H125&gt;Reinsurance!G$10,MIN('Policies &amp; Claims'!H125-Reinsurance!G$10,G$11-G$10),0)</f>
        <v>#NAME?</v>
      </c>
    </row>
    <row r="147" spans="2:7" x14ac:dyDescent="0.2">
      <c r="B147" s="71" t="s">
        <v>238</v>
      </c>
      <c r="C147" s="19" t="e">
        <f ca="1">IF('Policies &amp; Claims'!D126&gt;Reinsurance!C$10,MIN('Policies &amp; Claims'!D126-Reinsurance!C$10,C$11-C$10),0)</f>
        <v>#NAME?</v>
      </c>
      <c r="D147" s="2" t="e">
        <f ca="1">IF('Policies &amp; Claims'!E126&gt;Reinsurance!D$10,MIN('Policies &amp; Claims'!E126-Reinsurance!D$10,D$11-D$10),0)</f>
        <v>#NAME?</v>
      </c>
      <c r="E147" s="2" t="e">
        <f ca="1">IF('Policies &amp; Claims'!F126&gt;Reinsurance!E$10,MIN('Policies &amp; Claims'!F126-Reinsurance!E$10,E$11-E$10),0)</f>
        <v>#NAME?</v>
      </c>
      <c r="F147" s="2" t="e">
        <f ca="1">IF('Policies &amp; Claims'!G126&gt;Reinsurance!F$10,MIN('Policies &amp; Claims'!G126-Reinsurance!F$10,F$11-F$10),0)</f>
        <v>#NAME?</v>
      </c>
      <c r="G147" s="12" t="e">
        <f ca="1">IF('Policies &amp; Claims'!H126&gt;Reinsurance!G$10,MIN('Policies &amp; Claims'!H126-Reinsurance!G$10,G$11-G$10),0)</f>
        <v>#NAME?</v>
      </c>
    </row>
    <row r="148" spans="2:7" x14ac:dyDescent="0.2">
      <c r="B148" s="71" t="s">
        <v>239</v>
      </c>
      <c r="C148" s="19" t="e">
        <f ca="1">IF('Policies &amp; Claims'!D127&gt;Reinsurance!C$10,MIN('Policies &amp; Claims'!D127-Reinsurance!C$10,C$11-C$10),0)</f>
        <v>#NAME?</v>
      </c>
      <c r="D148" s="2" t="e">
        <f ca="1">IF('Policies &amp; Claims'!E127&gt;Reinsurance!D$10,MIN('Policies &amp; Claims'!E127-Reinsurance!D$10,D$11-D$10),0)</f>
        <v>#NAME?</v>
      </c>
      <c r="E148" s="2" t="e">
        <f ca="1">IF('Policies &amp; Claims'!F127&gt;Reinsurance!E$10,MIN('Policies &amp; Claims'!F127-Reinsurance!E$10,E$11-E$10),0)</f>
        <v>#NAME?</v>
      </c>
      <c r="F148" s="2" t="e">
        <f ca="1">IF('Policies &amp; Claims'!G127&gt;Reinsurance!F$10,MIN('Policies &amp; Claims'!G127-Reinsurance!F$10,F$11-F$10),0)</f>
        <v>#NAME?</v>
      </c>
      <c r="G148" s="12" t="e">
        <f ca="1">IF('Policies &amp; Claims'!H127&gt;Reinsurance!G$10,MIN('Policies &amp; Claims'!H127-Reinsurance!G$10,G$11-G$10),0)</f>
        <v>#NAME?</v>
      </c>
    </row>
    <row r="149" spans="2:7" x14ac:dyDescent="0.2">
      <c r="B149" s="71" t="s">
        <v>240</v>
      </c>
      <c r="C149" s="19" t="e">
        <f ca="1">IF('Policies &amp; Claims'!D128&gt;Reinsurance!C$10,MIN('Policies &amp; Claims'!D128-Reinsurance!C$10,C$11-C$10),0)</f>
        <v>#NAME?</v>
      </c>
      <c r="D149" s="2" t="e">
        <f ca="1">IF('Policies &amp; Claims'!E128&gt;Reinsurance!D$10,MIN('Policies &amp; Claims'!E128-Reinsurance!D$10,D$11-D$10),0)</f>
        <v>#NAME?</v>
      </c>
      <c r="E149" s="2" t="e">
        <f ca="1">IF('Policies &amp; Claims'!F128&gt;Reinsurance!E$10,MIN('Policies &amp; Claims'!F128-Reinsurance!E$10,E$11-E$10),0)</f>
        <v>#NAME?</v>
      </c>
      <c r="F149" s="2" t="e">
        <f ca="1">IF('Policies &amp; Claims'!G128&gt;Reinsurance!F$10,MIN('Policies &amp; Claims'!G128-Reinsurance!F$10,F$11-F$10),0)</f>
        <v>#NAME?</v>
      </c>
      <c r="G149" s="12" t="e">
        <f ca="1">IF('Policies &amp; Claims'!H128&gt;Reinsurance!G$10,MIN('Policies &amp; Claims'!H128-Reinsurance!G$10,G$11-G$10),0)</f>
        <v>#NAME?</v>
      </c>
    </row>
    <row r="150" spans="2:7" x14ac:dyDescent="0.2">
      <c r="B150" s="71" t="s">
        <v>241</v>
      </c>
      <c r="C150" s="19" t="e">
        <f ca="1">IF('Policies &amp; Claims'!D129&gt;Reinsurance!C$10,MIN('Policies &amp; Claims'!D129-Reinsurance!C$10,C$11-C$10),0)</f>
        <v>#NAME?</v>
      </c>
      <c r="D150" s="2" t="e">
        <f ca="1">IF('Policies &amp; Claims'!E129&gt;Reinsurance!D$10,MIN('Policies &amp; Claims'!E129-Reinsurance!D$10,D$11-D$10),0)</f>
        <v>#NAME?</v>
      </c>
      <c r="E150" s="2" t="e">
        <f ca="1">IF('Policies &amp; Claims'!F129&gt;Reinsurance!E$10,MIN('Policies &amp; Claims'!F129-Reinsurance!E$10,E$11-E$10),0)</f>
        <v>#NAME?</v>
      </c>
      <c r="F150" s="2" t="e">
        <f ca="1">IF('Policies &amp; Claims'!G129&gt;Reinsurance!F$10,MIN('Policies &amp; Claims'!G129-Reinsurance!F$10,F$11-F$10),0)</f>
        <v>#NAME?</v>
      </c>
      <c r="G150" s="12" t="e">
        <f ca="1">IF('Policies &amp; Claims'!H129&gt;Reinsurance!G$10,MIN('Policies &amp; Claims'!H129-Reinsurance!G$10,G$11-G$10),0)</f>
        <v>#NAME?</v>
      </c>
    </row>
    <row r="151" spans="2:7" x14ac:dyDescent="0.2">
      <c r="B151" s="71" t="s">
        <v>242</v>
      </c>
      <c r="C151" s="19" t="e">
        <f ca="1">IF('Policies &amp; Claims'!D130&gt;Reinsurance!C$10,MIN('Policies &amp; Claims'!D130-Reinsurance!C$10,C$11-C$10),0)</f>
        <v>#NAME?</v>
      </c>
      <c r="D151" s="2" t="e">
        <f ca="1">IF('Policies &amp; Claims'!E130&gt;Reinsurance!D$10,MIN('Policies &amp; Claims'!E130-Reinsurance!D$10,D$11-D$10),0)</f>
        <v>#NAME?</v>
      </c>
      <c r="E151" s="2" t="e">
        <f ca="1">IF('Policies &amp; Claims'!F130&gt;Reinsurance!E$10,MIN('Policies &amp; Claims'!F130-Reinsurance!E$10,E$11-E$10),0)</f>
        <v>#NAME?</v>
      </c>
      <c r="F151" s="2" t="e">
        <f ca="1">IF('Policies &amp; Claims'!G130&gt;Reinsurance!F$10,MIN('Policies &amp; Claims'!G130-Reinsurance!F$10,F$11-F$10),0)</f>
        <v>#NAME?</v>
      </c>
      <c r="G151" s="12" t="e">
        <f ca="1">IF('Policies &amp; Claims'!H130&gt;Reinsurance!G$10,MIN('Policies &amp; Claims'!H130-Reinsurance!G$10,G$11-G$10),0)</f>
        <v>#NAME?</v>
      </c>
    </row>
    <row r="152" spans="2:7" x14ac:dyDescent="0.2">
      <c r="B152" s="71" t="s">
        <v>243</v>
      </c>
      <c r="C152" s="19" t="e">
        <f ca="1">IF('Policies &amp; Claims'!D131&gt;Reinsurance!C$10,MIN('Policies &amp; Claims'!D131-Reinsurance!C$10,C$11-C$10),0)</f>
        <v>#NAME?</v>
      </c>
      <c r="D152" s="2" t="e">
        <f ca="1">IF('Policies &amp; Claims'!E131&gt;Reinsurance!D$10,MIN('Policies &amp; Claims'!E131-Reinsurance!D$10,D$11-D$10),0)</f>
        <v>#NAME?</v>
      </c>
      <c r="E152" s="2" t="e">
        <f ca="1">IF('Policies &amp; Claims'!F131&gt;Reinsurance!E$10,MIN('Policies &amp; Claims'!F131-Reinsurance!E$10,E$11-E$10),0)</f>
        <v>#NAME?</v>
      </c>
      <c r="F152" s="2" t="e">
        <f ca="1">IF('Policies &amp; Claims'!G131&gt;Reinsurance!F$10,MIN('Policies &amp; Claims'!G131-Reinsurance!F$10,F$11-F$10),0)</f>
        <v>#NAME?</v>
      </c>
      <c r="G152" s="12" t="e">
        <f ca="1">IF('Policies &amp; Claims'!H131&gt;Reinsurance!G$10,MIN('Policies &amp; Claims'!H131-Reinsurance!G$10,G$11-G$10),0)</f>
        <v>#NAME?</v>
      </c>
    </row>
    <row r="153" spans="2:7" x14ac:dyDescent="0.2">
      <c r="B153" s="71" t="s">
        <v>244</v>
      </c>
      <c r="C153" s="19" t="e">
        <f ca="1">IF('Policies &amp; Claims'!D132&gt;Reinsurance!C$10,MIN('Policies &amp; Claims'!D132-Reinsurance!C$10,C$11-C$10),0)</f>
        <v>#NAME?</v>
      </c>
      <c r="D153" s="2" t="e">
        <f ca="1">IF('Policies &amp; Claims'!E132&gt;Reinsurance!D$10,MIN('Policies &amp; Claims'!E132-Reinsurance!D$10,D$11-D$10),0)</f>
        <v>#NAME?</v>
      </c>
      <c r="E153" s="2" t="e">
        <f ca="1">IF('Policies &amp; Claims'!F132&gt;Reinsurance!E$10,MIN('Policies &amp; Claims'!F132-Reinsurance!E$10,E$11-E$10),0)</f>
        <v>#NAME?</v>
      </c>
      <c r="F153" s="2" t="e">
        <f ca="1">IF('Policies &amp; Claims'!G132&gt;Reinsurance!F$10,MIN('Policies &amp; Claims'!G132-Reinsurance!F$10,F$11-F$10),0)</f>
        <v>#NAME?</v>
      </c>
      <c r="G153" s="12" t="e">
        <f ca="1">IF('Policies &amp; Claims'!H132&gt;Reinsurance!G$10,MIN('Policies &amp; Claims'!H132-Reinsurance!G$10,G$11-G$10),0)</f>
        <v>#NAME?</v>
      </c>
    </row>
    <row r="154" spans="2:7" x14ac:dyDescent="0.2">
      <c r="B154" s="71" t="s">
        <v>245</v>
      </c>
      <c r="C154" s="19" t="e">
        <f ca="1">IF('Policies &amp; Claims'!D133&gt;Reinsurance!C$10,MIN('Policies &amp; Claims'!D133-Reinsurance!C$10,C$11-C$10),0)</f>
        <v>#NAME?</v>
      </c>
      <c r="D154" s="2" t="e">
        <f ca="1">IF('Policies &amp; Claims'!E133&gt;Reinsurance!D$10,MIN('Policies &amp; Claims'!E133-Reinsurance!D$10,D$11-D$10),0)</f>
        <v>#NAME?</v>
      </c>
      <c r="E154" s="2" t="e">
        <f ca="1">IF('Policies &amp; Claims'!F133&gt;Reinsurance!E$10,MIN('Policies &amp; Claims'!F133-Reinsurance!E$10,E$11-E$10),0)</f>
        <v>#NAME?</v>
      </c>
      <c r="F154" s="2" t="e">
        <f ca="1">IF('Policies &amp; Claims'!G133&gt;Reinsurance!F$10,MIN('Policies &amp; Claims'!G133-Reinsurance!F$10,F$11-F$10),0)</f>
        <v>#NAME?</v>
      </c>
      <c r="G154" s="12" t="e">
        <f ca="1">IF('Policies &amp; Claims'!H133&gt;Reinsurance!G$10,MIN('Policies &amp; Claims'!H133-Reinsurance!G$10,G$11-G$10),0)</f>
        <v>#NAME?</v>
      </c>
    </row>
    <row r="155" spans="2:7" x14ac:dyDescent="0.2">
      <c r="B155" s="71" t="s">
        <v>246</v>
      </c>
      <c r="C155" s="19" t="e">
        <f ca="1">IF('Policies &amp; Claims'!D134&gt;Reinsurance!C$10,MIN('Policies &amp; Claims'!D134-Reinsurance!C$10,C$11-C$10),0)</f>
        <v>#NAME?</v>
      </c>
      <c r="D155" s="2" t="e">
        <f ca="1">IF('Policies &amp; Claims'!E134&gt;Reinsurance!D$10,MIN('Policies &amp; Claims'!E134-Reinsurance!D$10,D$11-D$10),0)</f>
        <v>#NAME?</v>
      </c>
      <c r="E155" s="2" t="e">
        <f ca="1">IF('Policies &amp; Claims'!F134&gt;Reinsurance!E$10,MIN('Policies &amp; Claims'!F134-Reinsurance!E$10,E$11-E$10),0)</f>
        <v>#NAME?</v>
      </c>
      <c r="F155" s="2" t="e">
        <f ca="1">IF('Policies &amp; Claims'!G134&gt;Reinsurance!F$10,MIN('Policies &amp; Claims'!G134-Reinsurance!F$10,F$11-F$10),0)</f>
        <v>#NAME?</v>
      </c>
      <c r="G155" s="12" t="e">
        <f ca="1">IF('Policies &amp; Claims'!H134&gt;Reinsurance!G$10,MIN('Policies &amp; Claims'!H134-Reinsurance!G$10,G$11-G$10),0)</f>
        <v>#NAME?</v>
      </c>
    </row>
    <row r="156" spans="2:7" x14ac:dyDescent="0.2">
      <c r="B156" s="71" t="s">
        <v>247</v>
      </c>
      <c r="C156" s="19" t="e">
        <f ca="1">IF('Policies &amp; Claims'!D135&gt;Reinsurance!C$10,MIN('Policies &amp; Claims'!D135-Reinsurance!C$10,C$11-C$10),0)</f>
        <v>#NAME?</v>
      </c>
      <c r="D156" s="2" t="e">
        <f ca="1">IF('Policies &amp; Claims'!E135&gt;Reinsurance!D$10,MIN('Policies &amp; Claims'!E135-Reinsurance!D$10,D$11-D$10),0)</f>
        <v>#NAME?</v>
      </c>
      <c r="E156" s="2" t="e">
        <f ca="1">IF('Policies &amp; Claims'!F135&gt;Reinsurance!E$10,MIN('Policies &amp; Claims'!F135-Reinsurance!E$10,E$11-E$10),0)</f>
        <v>#NAME?</v>
      </c>
      <c r="F156" s="2" t="e">
        <f ca="1">IF('Policies &amp; Claims'!G135&gt;Reinsurance!F$10,MIN('Policies &amp; Claims'!G135-Reinsurance!F$10,F$11-F$10),0)</f>
        <v>#NAME?</v>
      </c>
      <c r="G156" s="12" t="e">
        <f ca="1">IF('Policies &amp; Claims'!H135&gt;Reinsurance!G$10,MIN('Policies &amp; Claims'!H135-Reinsurance!G$10,G$11-G$10),0)</f>
        <v>#NAME?</v>
      </c>
    </row>
    <row r="157" spans="2:7" x14ac:dyDescent="0.2">
      <c r="B157" s="71" t="s">
        <v>248</v>
      </c>
      <c r="C157" s="19" t="e">
        <f ca="1">IF('Policies &amp; Claims'!D136&gt;Reinsurance!C$10,MIN('Policies &amp; Claims'!D136-Reinsurance!C$10,C$11-C$10),0)</f>
        <v>#NAME?</v>
      </c>
      <c r="D157" s="2" t="e">
        <f ca="1">IF('Policies &amp; Claims'!E136&gt;Reinsurance!D$10,MIN('Policies &amp; Claims'!E136-Reinsurance!D$10,D$11-D$10),0)</f>
        <v>#NAME?</v>
      </c>
      <c r="E157" s="2" t="e">
        <f ca="1">IF('Policies &amp; Claims'!F136&gt;Reinsurance!E$10,MIN('Policies &amp; Claims'!F136-Reinsurance!E$10,E$11-E$10),0)</f>
        <v>#NAME?</v>
      </c>
      <c r="F157" s="2" t="e">
        <f ca="1">IF('Policies &amp; Claims'!G136&gt;Reinsurance!F$10,MIN('Policies &amp; Claims'!G136-Reinsurance!F$10,F$11-F$10),0)</f>
        <v>#NAME?</v>
      </c>
      <c r="G157" s="12" t="e">
        <f ca="1">IF('Policies &amp; Claims'!H136&gt;Reinsurance!G$10,MIN('Policies &amp; Claims'!H136-Reinsurance!G$10,G$11-G$10),0)</f>
        <v>#NAME?</v>
      </c>
    </row>
    <row r="158" spans="2:7" x14ac:dyDescent="0.2">
      <c r="B158" s="71" t="s">
        <v>249</v>
      </c>
      <c r="C158" s="19" t="e">
        <f ca="1">IF('Policies &amp; Claims'!D137&gt;Reinsurance!C$10,MIN('Policies &amp; Claims'!D137-Reinsurance!C$10,C$11-C$10),0)</f>
        <v>#NAME?</v>
      </c>
      <c r="D158" s="2" t="e">
        <f ca="1">IF('Policies &amp; Claims'!E137&gt;Reinsurance!D$10,MIN('Policies &amp; Claims'!E137-Reinsurance!D$10,D$11-D$10),0)</f>
        <v>#NAME?</v>
      </c>
      <c r="E158" s="2" t="e">
        <f ca="1">IF('Policies &amp; Claims'!F137&gt;Reinsurance!E$10,MIN('Policies &amp; Claims'!F137-Reinsurance!E$10,E$11-E$10),0)</f>
        <v>#NAME?</v>
      </c>
      <c r="F158" s="2" t="e">
        <f ca="1">IF('Policies &amp; Claims'!G137&gt;Reinsurance!F$10,MIN('Policies &amp; Claims'!G137-Reinsurance!F$10,F$11-F$10),0)</f>
        <v>#NAME?</v>
      </c>
      <c r="G158" s="12" t="e">
        <f ca="1">IF('Policies &amp; Claims'!H137&gt;Reinsurance!G$10,MIN('Policies &amp; Claims'!H137-Reinsurance!G$10,G$11-G$10),0)</f>
        <v>#NAME?</v>
      </c>
    </row>
    <row r="159" spans="2:7" x14ac:dyDescent="0.2">
      <c r="B159" s="71" t="s">
        <v>250</v>
      </c>
      <c r="C159" s="19" t="e">
        <f ca="1">IF('Policies &amp; Claims'!D138&gt;Reinsurance!C$10,MIN('Policies &amp; Claims'!D138-Reinsurance!C$10,C$11-C$10),0)</f>
        <v>#NAME?</v>
      </c>
      <c r="D159" s="2" t="e">
        <f ca="1">IF('Policies &amp; Claims'!E138&gt;Reinsurance!D$10,MIN('Policies &amp; Claims'!E138-Reinsurance!D$10,D$11-D$10),0)</f>
        <v>#NAME?</v>
      </c>
      <c r="E159" s="2" t="e">
        <f ca="1">IF('Policies &amp; Claims'!F138&gt;Reinsurance!E$10,MIN('Policies &amp; Claims'!F138-Reinsurance!E$10,E$11-E$10),0)</f>
        <v>#NAME?</v>
      </c>
      <c r="F159" s="2" t="e">
        <f ca="1">IF('Policies &amp; Claims'!G138&gt;Reinsurance!F$10,MIN('Policies &amp; Claims'!G138-Reinsurance!F$10,F$11-F$10),0)</f>
        <v>#NAME?</v>
      </c>
      <c r="G159" s="12" t="e">
        <f ca="1">IF('Policies &amp; Claims'!H138&gt;Reinsurance!G$10,MIN('Policies &amp; Claims'!H138-Reinsurance!G$10,G$11-G$10),0)</f>
        <v>#NAME?</v>
      </c>
    </row>
    <row r="160" spans="2:7" x14ac:dyDescent="0.2">
      <c r="B160" s="71" t="s">
        <v>251</v>
      </c>
      <c r="C160" s="19" t="e">
        <f ca="1">IF('Policies &amp; Claims'!D139&gt;Reinsurance!C$10,MIN('Policies &amp; Claims'!D139-Reinsurance!C$10,C$11-C$10),0)</f>
        <v>#NAME?</v>
      </c>
      <c r="D160" s="2" t="e">
        <f ca="1">IF('Policies &amp; Claims'!E139&gt;Reinsurance!D$10,MIN('Policies &amp; Claims'!E139-Reinsurance!D$10,D$11-D$10),0)</f>
        <v>#NAME?</v>
      </c>
      <c r="E160" s="2" t="e">
        <f ca="1">IF('Policies &amp; Claims'!F139&gt;Reinsurance!E$10,MIN('Policies &amp; Claims'!F139-Reinsurance!E$10,E$11-E$10),0)</f>
        <v>#NAME?</v>
      </c>
      <c r="F160" s="2" t="e">
        <f ca="1">IF('Policies &amp; Claims'!G139&gt;Reinsurance!F$10,MIN('Policies &amp; Claims'!G139-Reinsurance!F$10,F$11-F$10),0)</f>
        <v>#NAME?</v>
      </c>
      <c r="G160" s="12" t="e">
        <f ca="1">IF('Policies &amp; Claims'!H139&gt;Reinsurance!G$10,MIN('Policies &amp; Claims'!H139-Reinsurance!G$10,G$11-G$10),0)</f>
        <v>#NAME?</v>
      </c>
    </row>
    <row r="161" spans="2:7" x14ac:dyDescent="0.2">
      <c r="B161" s="71" t="s">
        <v>252</v>
      </c>
      <c r="C161" s="19" t="e">
        <f ca="1">IF('Policies &amp; Claims'!D140&gt;Reinsurance!C$10,MIN('Policies &amp; Claims'!D140-Reinsurance!C$10,C$11-C$10),0)</f>
        <v>#NAME?</v>
      </c>
      <c r="D161" s="2" t="e">
        <f ca="1">IF('Policies &amp; Claims'!E140&gt;Reinsurance!D$10,MIN('Policies &amp; Claims'!E140-Reinsurance!D$10,D$11-D$10),0)</f>
        <v>#NAME?</v>
      </c>
      <c r="E161" s="2" t="e">
        <f ca="1">IF('Policies &amp; Claims'!F140&gt;Reinsurance!E$10,MIN('Policies &amp; Claims'!F140-Reinsurance!E$10,E$11-E$10),0)</f>
        <v>#NAME?</v>
      </c>
      <c r="F161" s="2" t="e">
        <f ca="1">IF('Policies &amp; Claims'!G140&gt;Reinsurance!F$10,MIN('Policies &amp; Claims'!G140-Reinsurance!F$10,F$11-F$10),0)</f>
        <v>#NAME?</v>
      </c>
      <c r="G161" s="12" t="e">
        <f ca="1">IF('Policies &amp; Claims'!H140&gt;Reinsurance!G$10,MIN('Policies &amp; Claims'!H140-Reinsurance!G$10,G$11-G$10),0)</f>
        <v>#NAME?</v>
      </c>
    </row>
    <row r="162" spans="2:7" x14ac:dyDescent="0.2">
      <c r="B162" s="71" t="s">
        <v>253</v>
      </c>
      <c r="C162" s="19" t="e">
        <f ca="1">IF('Policies &amp; Claims'!D141&gt;Reinsurance!C$10,MIN('Policies &amp; Claims'!D141-Reinsurance!C$10,C$11-C$10),0)</f>
        <v>#NAME?</v>
      </c>
      <c r="D162" s="2" t="e">
        <f ca="1">IF('Policies &amp; Claims'!E141&gt;Reinsurance!D$10,MIN('Policies &amp; Claims'!E141-Reinsurance!D$10,D$11-D$10),0)</f>
        <v>#NAME?</v>
      </c>
      <c r="E162" s="2" t="e">
        <f ca="1">IF('Policies &amp; Claims'!F141&gt;Reinsurance!E$10,MIN('Policies &amp; Claims'!F141-Reinsurance!E$10,E$11-E$10),0)</f>
        <v>#NAME?</v>
      </c>
      <c r="F162" s="2" t="e">
        <f ca="1">IF('Policies &amp; Claims'!G141&gt;Reinsurance!F$10,MIN('Policies &amp; Claims'!G141-Reinsurance!F$10,F$11-F$10),0)</f>
        <v>#NAME?</v>
      </c>
      <c r="G162" s="12" t="e">
        <f ca="1">IF('Policies &amp; Claims'!H141&gt;Reinsurance!G$10,MIN('Policies &amp; Claims'!H141-Reinsurance!G$10,G$11-G$10),0)</f>
        <v>#NAME?</v>
      </c>
    </row>
    <row r="163" spans="2:7" x14ac:dyDescent="0.2">
      <c r="B163" s="71" t="s">
        <v>254</v>
      </c>
      <c r="C163" s="19" t="e">
        <f ca="1">IF('Policies &amp; Claims'!D142&gt;Reinsurance!C$10,MIN('Policies &amp; Claims'!D142-Reinsurance!C$10,C$11-C$10),0)</f>
        <v>#NAME?</v>
      </c>
      <c r="D163" s="2" t="e">
        <f ca="1">IF('Policies &amp; Claims'!E142&gt;Reinsurance!D$10,MIN('Policies &amp; Claims'!E142-Reinsurance!D$10,D$11-D$10),0)</f>
        <v>#NAME?</v>
      </c>
      <c r="E163" s="2" t="e">
        <f ca="1">IF('Policies &amp; Claims'!F142&gt;Reinsurance!E$10,MIN('Policies &amp; Claims'!F142-Reinsurance!E$10,E$11-E$10),0)</f>
        <v>#NAME?</v>
      </c>
      <c r="F163" s="2" t="e">
        <f ca="1">IF('Policies &amp; Claims'!G142&gt;Reinsurance!F$10,MIN('Policies &amp; Claims'!G142-Reinsurance!F$10,F$11-F$10),0)</f>
        <v>#NAME?</v>
      </c>
      <c r="G163" s="12" t="e">
        <f ca="1">IF('Policies &amp; Claims'!H142&gt;Reinsurance!G$10,MIN('Policies &amp; Claims'!H142-Reinsurance!G$10,G$11-G$10),0)</f>
        <v>#NAME?</v>
      </c>
    </row>
    <row r="164" spans="2:7" x14ac:dyDescent="0.2">
      <c r="B164" s="71" t="s">
        <v>255</v>
      </c>
      <c r="C164" s="19" t="e">
        <f ca="1">IF('Policies &amp; Claims'!D143&gt;Reinsurance!C$10,MIN('Policies &amp; Claims'!D143-Reinsurance!C$10,C$11-C$10),0)</f>
        <v>#NAME?</v>
      </c>
      <c r="D164" s="2" t="e">
        <f ca="1">IF('Policies &amp; Claims'!E143&gt;Reinsurance!D$10,MIN('Policies &amp; Claims'!E143-Reinsurance!D$10,D$11-D$10),0)</f>
        <v>#NAME?</v>
      </c>
      <c r="E164" s="2" t="e">
        <f ca="1">IF('Policies &amp; Claims'!F143&gt;Reinsurance!E$10,MIN('Policies &amp; Claims'!F143-Reinsurance!E$10,E$11-E$10),0)</f>
        <v>#NAME?</v>
      </c>
      <c r="F164" s="2" t="e">
        <f ca="1">IF('Policies &amp; Claims'!G143&gt;Reinsurance!F$10,MIN('Policies &amp; Claims'!G143-Reinsurance!F$10,F$11-F$10),0)</f>
        <v>#NAME?</v>
      </c>
      <c r="G164" s="12" t="e">
        <f ca="1">IF('Policies &amp; Claims'!H143&gt;Reinsurance!G$10,MIN('Policies &amp; Claims'!H143-Reinsurance!G$10,G$11-G$10),0)</f>
        <v>#NAME?</v>
      </c>
    </row>
    <row r="165" spans="2:7" x14ac:dyDescent="0.2">
      <c r="B165" s="71" t="s">
        <v>256</v>
      </c>
      <c r="C165" s="19" t="e">
        <f ca="1">IF('Policies &amp; Claims'!D144&gt;Reinsurance!C$10,MIN('Policies &amp; Claims'!D144-Reinsurance!C$10,C$11-C$10),0)</f>
        <v>#NAME?</v>
      </c>
      <c r="D165" s="2" t="e">
        <f ca="1">IF('Policies &amp; Claims'!E144&gt;Reinsurance!D$10,MIN('Policies &amp; Claims'!E144-Reinsurance!D$10,D$11-D$10),0)</f>
        <v>#NAME?</v>
      </c>
      <c r="E165" s="2" t="e">
        <f ca="1">IF('Policies &amp; Claims'!F144&gt;Reinsurance!E$10,MIN('Policies &amp; Claims'!F144-Reinsurance!E$10,E$11-E$10),0)</f>
        <v>#NAME?</v>
      </c>
      <c r="F165" s="2" t="e">
        <f ca="1">IF('Policies &amp; Claims'!G144&gt;Reinsurance!F$10,MIN('Policies &amp; Claims'!G144-Reinsurance!F$10,F$11-F$10),0)</f>
        <v>#NAME?</v>
      </c>
      <c r="G165" s="12" t="e">
        <f ca="1">IF('Policies &amp; Claims'!H144&gt;Reinsurance!G$10,MIN('Policies &amp; Claims'!H144-Reinsurance!G$10,G$11-G$10),0)</f>
        <v>#NAME?</v>
      </c>
    </row>
    <row r="166" spans="2:7" x14ac:dyDescent="0.2">
      <c r="B166" s="71" t="s">
        <v>257</v>
      </c>
      <c r="C166" s="19" t="e">
        <f ca="1">IF('Policies &amp; Claims'!D145&gt;Reinsurance!C$10,MIN('Policies &amp; Claims'!D145-Reinsurance!C$10,C$11-C$10),0)</f>
        <v>#NAME?</v>
      </c>
      <c r="D166" s="2" t="e">
        <f ca="1">IF('Policies &amp; Claims'!E145&gt;Reinsurance!D$10,MIN('Policies &amp; Claims'!E145-Reinsurance!D$10,D$11-D$10),0)</f>
        <v>#NAME?</v>
      </c>
      <c r="E166" s="2" t="e">
        <f ca="1">IF('Policies &amp; Claims'!F145&gt;Reinsurance!E$10,MIN('Policies &amp; Claims'!F145-Reinsurance!E$10,E$11-E$10),0)</f>
        <v>#NAME?</v>
      </c>
      <c r="F166" s="2" t="e">
        <f ca="1">IF('Policies &amp; Claims'!G145&gt;Reinsurance!F$10,MIN('Policies &amp; Claims'!G145-Reinsurance!F$10,F$11-F$10),0)</f>
        <v>#NAME?</v>
      </c>
      <c r="G166" s="12" t="e">
        <f ca="1">IF('Policies &amp; Claims'!H145&gt;Reinsurance!G$10,MIN('Policies &amp; Claims'!H145-Reinsurance!G$10,G$11-G$10),0)</f>
        <v>#NAME?</v>
      </c>
    </row>
    <row r="167" spans="2:7" x14ac:dyDescent="0.2">
      <c r="B167" s="71" t="s">
        <v>258</v>
      </c>
      <c r="C167" s="19" t="e">
        <f ca="1">IF('Policies &amp; Claims'!D146&gt;Reinsurance!C$10,MIN('Policies &amp; Claims'!D146-Reinsurance!C$10,C$11-C$10),0)</f>
        <v>#NAME?</v>
      </c>
      <c r="D167" s="2" t="e">
        <f ca="1">IF('Policies &amp; Claims'!E146&gt;Reinsurance!D$10,MIN('Policies &amp; Claims'!E146-Reinsurance!D$10,D$11-D$10),0)</f>
        <v>#NAME?</v>
      </c>
      <c r="E167" s="2" t="e">
        <f ca="1">IF('Policies &amp; Claims'!F146&gt;Reinsurance!E$10,MIN('Policies &amp; Claims'!F146-Reinsurance!E$10,E$11-E$10),0)</f>
        <v>#NAME?</v>
      </c>
      <c r="F167" s="2" t="e">
        <f ca="1">IF('Policies &amp; Claims'!G146&gt;Reinsurance!F$10,MIN('Policies &amp; Claims'!G146-Reinsurance!F$10,F$11-F$10),0)</f>
        <v>#NAME?</v>
      </c>
      <c r="G167" s="12" t="e">
        <f ca="1">IF('Policies &amp; Claims'!H146&gt;Reinsurance!G$10,MIN('Policies &amp; Claims'!H146-Reinsurance!G$10,G$11-G$10),0)</f>
        <v>#NAME?</v>
      </c>
    </row>
    <row r="168" spans="2:7" x14ac:dyDescent="0.2">
      <c r="B168" s="71" t="s">
        <v>259</v>
      </c>
      <c r="C168" s="19" t="e">
        <f ca="1">IF('Policies &amp; Claims'!D147&gt;Reinsurance!C$10,MIN('Policies &amp; Claims'!D147-Reinsurance!C$10,C$11-C$10),0)</f>
        <v>#NAME?</v>
      </c>
      <c r="D168" s="2" t="e">
        <f ca="1">IF('Policies &amp; Claims'!E147&gt;Reinsurance!D$10,MIN('Policies &amp; Claims'!E147-Reinsurance!D$10,D$11-D$10),0)</f>
        <v>#NAME?</v>
      </c>
      <c r="E168" s="2" t="e">
        <f ca="1">IF('Policies &amp; Claims'!F147&gt;Reinsurance!E$10,MIN('Policies &amp; Claims'!F147-Reinsurance!E$10,E$11-E$10),0)</f>
        <v>#NAME?</v>
      </c>
      <c r="F168" s="2" t="e">
        <f ca="1">IF('Policies &amp; Claims'!G147&gt;Reinsurance!F$10,MIN('Policies &amp; Claims'!G147-Reinsurance!F$10,F$11-F$10),0)</f>
        <v>#NAME?</v>
      </c>
      <c r="G168" s="12" t="e">
        <f ca="1">IF('Policies &amp; Claims'!H147&gt;Reinsurance!G$10,MIN('Policies &amp; Claims'!H147-Reinsurance!G$10,G$11-G$10),0)</f>
        <v>#NAME?</v>
      </c>
    </row>
    <row r="169" spans="2:7" x14ac:dyDescent="0.2">
      <c r="B169" s="71" t="s">
        <v>260</v>
      </c>
      <c r="C169" s="19" t="e">
        <f ca="1">IF('Policies &amp; Claims'!D148&gt;Reinsurance!C$10,MIN('Policies &amp; Claims'!D148-Reinsurance!C$10,C$11-C$10),0)</f>
        <v>#NAME?</v>
      </c>
      <c r="D169" s="2" t="e">
        <f ca="1">IF('Policies &amp; Claims'!E148&gt;Reinsurance!D$10,MIN('Policies &amp; Claims'!E148-Reinsurance!D$10,D$11-D$10),0)</f>
        <v>#NAME?</v>
      </c>
      <c r="E169" s="2" t="e">
        <f ca="1">IF('Policies &amp; Claims'!F148&gt;Reinsurance!E$10,MIN('Policies &amp; Claims'!F148-Reinsurance!E$10,E$11-E$10),0)</f>
        <v>#NAME?</v>
      </c>
      <c r="F169" s="2" t="e">
        <f ca="1">IF('Policies &amp; Claims'!G148&gt;Reinsurance!F$10,MIN('Policies &amp; Claims'!G148-Reinsurance!F$10,F$11-F$10),0)</f>
        <v>#NAME?</v>
      </c>
      <c r="G169" s="12" t="e">
        <f ca="1">IF('Policies &amp; Claims'!H148&gt;Reinsurance!G$10,MIN('Policies &amp; Claims'!H148-Reinsurance!G$10,G$11-G$10),0)</f>
        <v>#NAME?</v>
      </c>
    </row>
    <row r="170" spans="2:7" x14ac:dyDescent="0.2">
      <c r="B170" s="71" t="s">
        <v>261</v>
      </c>
      <c r="C170" s="19" t="e">
        <f ca="1">IF('Policies &amp; Claims'!D149&gt;Reinsurance!C$10,MIN('Policies &amp; Claims'!D149-Reinsurance!C$10,C$11-C$10),0)</f>
        <v>#NAME?</v>
      </c>
      <c r="D170" s="2" t="e">
        <f ca="1">IF('Policies &amp; Claims'!E149&gt;Reinsurance!D$10,MIN('Policies &amp; Claims'!E149-Reinsurance!D$10,D$11-D$10),0)</f>
        <v>#NAME?</v>
      </c>
      <c r="E170" s="2" t="e">
        <f ca="1">IF('Policies &amp; Claims'!F149&gt;Reinsurance!E$10,MIN('Policies &amp; Claims'!F149-Reinsurance!E$10,E$11-E$10),0)</f>
        <v>#NAME?</v>
      </c>
      <c r="F170" s="2" t="e">
        <f ca="1">IF('Policies &amp; Claims'!G149&gt;Reinsurance!F$10,MIN('Policies &amp; Claims'!G149-Reinsurance!F$10,F$11-F$10),0)</f>
        <v>#NAME?</v>
      </c>
      <c r="G170" s="12" t="e">
        <f ca="1">IF('Policies &amp; Claims'!H149&gt;Reinsurance!G$10,MIN('Policies &amp; Claims'!H149-Reinsurance!G$10,G$11-G$10),0)</f>
        <v>#NAME?</v>
      </c>
    </row>
    <row r="171" spans="2:7" x14ac:dyDescent="0.2">
      <c r="B171" s="71" t="s">
        <v>262</v>
      </c>
      <c r="C171" s="19" t="e">
        <f ca="1">IF('Policies &amp; Claims'!D150&gt;Reinsurance!C$10,MIN('Policies &amp; Claims'!D150-Reinsurance!C$10,C$11-C$10),0)</f>
        <v>#NAME?</v>
      </c>
      <c r="D171" s="2" t="e">
        <f ca="1">IF('Policies &amp; Claims'!E150&gt;Reinsurance!D$10,MIN('Policies &amp; Claims'!E150-Reinsurance!D$10,D$11-D$10),0)</f>
        <v>#NAME?</v>
      </c>
      <c r="E171" s="2" t="e">
        <f ca="1">IF('Policies &amp; Claims'!F150&gt;Reinsurance!E$10,MIN('Policies &amp; Claims'!F150-Reinsurance!E$10,E$11-E$10),0)</f>
        <v>#NAME?</v>
      </c>
      <c r="F171" s="2" t="e">
        <f ca="1">IF('Policies &amp; Claims'!G150&gt;Reinsurance!F$10,MIN('Policies &amp; Claims'!G150-Reinsurance!F$10,F$11-F$10),0)</f>
        <v>#NAME?</v>
      </c>
      <c r="G171" s="12" t="e">
        <f ca="1">IF('Policies &amp; Claims'!H150&gt;Reinsurance!G$10,MIN('Policies &amp; Claims'!H150-Reinsurance!G$10,G$11-G$10),0)</f>
        <v>#NAME?</v>
      </c>
    </row>
    <row r="172" spans="2:7" x14ac:dyDescent="0.2">
      <c r="B172" s="71" t="s">
        <v>263</v>
      </c>
      <c r="C172" s="19" t="e">
        <f ca="1">IF('Policies &amp; Claims'!D151&gt;Reinsurance!C$10,MIN('Policies &amp; Claims'!D151-Reinsurance!C$10,C$11-C$10),0)</f>
        <v>#NAME?</v>
      </c>
      <c r="D172" s="2" t="e">
        <f ca="1">IF('Policies &amp; Claims'!E151&gt;Reinsurance!D$10,MIN('Policies &amp; Claims'!E151-Reinsurance!D$10,D$11-D$10),0)</f>
        <v>#NAME?</v>
      </c>
      <c r="E172" s="2" t="e">
        <f ca="1">IF('Policies &amp; Claims'!F151&gt;Reinsurance!E$10,MIN('Policies &amp; Claims'!F151-Reinsurance!E$10,E$11-E$10),0)</f>
        <v>#NAME?</v>
      </c>
      <c r="F172" s="2" t="e">
        <f ca="1">IF('Policies &amp; Claims'!G151&gt;Reinsurance!F$10,MIN('Policies &amp; Claims'!G151-Reinsurance!F$10,F$11-F$10),0)</f>
        <v>#NAME?</v>
      </c>
      <c r="G172" s="12" t="e">
        <f ca="1">IF('Policies &amp; Claims'!H151&gt;Reinsurance!G$10,MIN('Policies &amp; Claims'!H151-Reinsurance!G$10,G$11-G$10),0)</f>
        <v>#NAME?</v>
      </c>
    </row>
    <row r="173" spans="2:7" x14ac:dyDescent="0.2">
      <c r="B173" s="71" t="s">
        <v>264</v>
      </c>
      <c r="C173" s="19" t="e">
        <f ca="1">IF('Policies &amp; Claims'!D152&gt;Reinsurance!C$10,MIN('Policies &amp; Claims'!D152-Reinsurance!C$10,C$11-C$10),0)</f>
        <v>#NAME?</v>
      </c>
      <c r="D173" s="2" t="e">
        <f ca="1">IF('Policies &amp; Claims'!E152&gt;Reinsurance!D$10,MIN('Policies &amp; Claims'!E152-Reinsurance!D$10,D$11-D$10),0)</f>
        <v>#NAME?</v>
      </c>
      <c r="E173" s="2" t="e">
        <f ca="1">IF('Policies &amp; Claims'!F152&gt;Reinsurance!E$10,MIN('Policies &amp; Claims'!F152-Reinsurance!E$10,E$11-E$10),0)</f>
        <v>#NAME?</v>
      </c>
      <c r="F173" s="2" t="e">
        <f ca="1">IF('Policies &amp; Claims'!G152&gt;Reinsurance!F$10,MIN('Policies &amp; Claims'!G152-Reinsurance!F$10,F$11-F$10),0)</f>
        <v>#NAME?</v>
      </c>
      <c r="G173" s="12" t="e">
        <f ca="1">IF('Policies &amp; Claims'!H152&gt;Reinsurance!G$10,MIN('Policies &amp; Claims'!H152-Reinsurance!G$10,G$11-G$10),0)</f>
        <v>#NAME?</v>
      </c>
    </row>
    <row r="174" spans="2:7" x14ac:dyDescent="0.2">
      <c r="B174" s="71" t="s">
        <v>265</v>
      </c>
      <c r="C174" s="19" t="e">
        <f ca="1">IF('Policies &amp; Claims'!D153&gt;Reinsurance!C$10,MIN('Policies &amp; Claims'!D153-Reinsurance!C$10,C$11-C$10),0)</f>
        <v>#NAME?</v>
      </c>
      <c r="D174" s="2" t="e">
        <f ca="1">IF('Policies &amp; Claims'!E153&gt;Reinsurance!D$10,MIN('Policies &amp; Claims'!E153-Reinsurance!D$10,D$11-D$10),0)</f>
        <v>#NAME?</v>
      </c>
      <c r="E174" s="2" t="e">
        <f ca="1">IF('Policies &amp; Claims'!F153&gt;Reinsurance!E$10,MIN('Policies &amp; Claims'!F153-Reinsurance!E$10,E$11-E$10),0)</f>
        <v>#NAME?</v>
      </c>
      <c r="F174" s="2" t="e">
        <f ca="1">IF('Policies &amp; Claims'!G153&gt;Reinsurance!F$10,MIN('Policies &amp; Claims'!G153-Reinsurance!F$10,F$11-F$10),0)</f>
        <v>#NAME?</v>
      </c>
      <c r="G174" s="12" t="e">
        <f ca="1">IF('Policies &amp; Claims'!H153&gt;Reinsurance!G$10,MIN('Policies &amp; Claims'!H153-Reinsurance!G$10,G$11-G$10),0)</f>
        <v>#NAME?</v>
      </c>
    </row>
    <row r="175" spans="2:7" x14ac:dyDescent="0.2">
      <c r="B175" s="71" t="s">
        <v>266</v>
      </c>
      <c r="C175" s="19" t="e">
        <f ca="1">IF('Policies &amp; Claims'!D154&gt;Reinsurance!C$10,MIN('Policies &amp; Claims'!D154-Reinsurance!C$10,C$11-C$10),0)</f>
        <v>#NAME?</v>
      </c>
      <c r="D175" s="2" t="e">
        <f ca="1">IF('Policies &amp; Claims'!E154&gt;Reinsurance!D$10,MIN('Policies &amp; Claims'!E154-Reinsurance!D$10,D$11-D$10),0)</f>
        <v>#NAME?</v>
      </c>
      <c r="E175" s="2" t="e">
        <f ca="1">IF('Policies &amp; Claims'!F154&gt;Reinsurance!E$10,MIN('Policies &amp; Claims'!F154-Reinsurance!E$10,E$11-E$10),0)</f>
        <v>#NAME?</v>
      </c>
      <c r="F175" s="2" t="e">
        <f ca="1">IF('Policies &amp; Claims'!G154&gt;Reinsurance!F$10,MIN('Policies &amp; Claims'!G154-Reinsurance!F$10,F$11-F$10),0)</f>
        <v>#NAME?</v>
      </c>
      <c r="G175" s="12" t="e">
        <f ca="1">IF('Policies &amp; Claims'!H154&gt;Reinsurance!G$10,MIN('Policies &amp; Claims'!H154-Reinsurance!G$10,G$11-G$10),0)</f>
        <v>#NAME?</v>
      </c>
    </row>
    <row r="176" spans="2:7" x14ac:dyDescent="0.2">
      <c r="B176" s="71" t="s">
        <v>267</v>
      </c>
      <c r="C176" s="19" t="e">
        <f ca="1">IF('Policies &amp; Claims'!D155&gt;Reinsurance!C$10,MIN('Policies &amp; Claims'!D155-Reinsurance!C$10,C$11-C$10),0)</f>
        <v>#NAME?</v>
      </c>
      <c r="D176" s="2" t="e">
        <f ca="1">IF('Policies &amp; Claims'!E155&gt;Reinsurance!D$10,MIN('Policies &amp; Claims'!E155-Reinsurance!D$10,D$11-D$10),0)</f>
        <v>#NAME?</v>
      </c>
      <c r="E176" s="2" t="e">
        <f ca="1">IF('Policies &amp; Claims'!F155&gt;Reinsurance!E$10,MIN('Policies &amp; Claims'!F155-Reinsurance!E$10,E$11-E$10),0)</f>
        <v>#NAME?</v>
      </c>
      <c r="F176" s="2" t="e">
        <f ca="1">IF('Policies &amp; Claims'!G155&gt;Reinsurance!F$10,MIN('Policies &amp; Claims'!G155-Reinsurance!F$10,F$11-F$10),0)</f>
        <v>#NAME?</v>
      </c>
      <c r="G176" s="12" t="e">
        <f ca="1">IF('Policies &amp; Claims'!H155&gt;Reinsurance!G$10,MIN('Policies &amp; Claims'!H155-Reinsurance!G$10,G$11-G$10),0)</f>
        <v>#NAME?</v>
      </c>
    </row>
    <row r="177" spans="2:7" x14ac:dyDescent="0.2">
      <c r="B177" s="71" t="s">
        <v>268</v>
      </c>
      <c r="C177" s="19" t="e">
        <f ca="1">IF('Policies &amp; Claims'!D156&gt;Reinsurance!C$10,MIN('Policies &amp; Claims'!D156-Reinsurance!C$10,C$11-C$10),0)</f>
        <v>#NAME?</v>
      </c>
      <c r="D177" s="2" t="e">
        <f ca="1">IF('Policies &amp; Claims'!E156&gt;Reinsurance!D$10,MIN('Policies &amp; Claims'!E156-Reinsurance!D$10,D$11-D$10),0)</f>
        <v>#NAME?</v>
      </c>
      <c r="E177" s="2" t="e">
        <f ca="1">IF('Policies &amp; Claims'!F156&gt;Reinsurance!E$10,MIN('Policies &amp; Claims'!F156-Reinsurance!E$10,E$11-E$10),0)</f>
        <v>#NAME?</v>
      </c>
      <c r="F177" s="2" t="e">
        <f ca="1">IF('Policies &amp; Claims'!G156&gt;Reinsurance!F$10,MIN('Policies &amp; Claims'!G156-Reinsurance!F$10,F$11-F$10),0)</f>
        <v>#NAME?</v>
      </c>
      <c r="G177" s="12" t="e">
        <f ca="1">IF('Policies &amp; Claims'!H156&gt;Reinsurance!G$10,MIN('Policies &amp; Claims'!H156-Reinsurance!G$10,G$11-G$10),0)</f>
        <v>#NAME?</v>
      </c>
    </row>
    <row r="178" spans="2:7" x14ac:dyDescent="0.2">
      <c r="B178" s="71" t="s">
        <v>269</v>
      </c>
      <c r="C178" s="19" t="e">
        <f ca="1">IF('Policies &amp; Claims'!D157&gt;Reinsurance!C$10,MIN('Policies &amp; Claims'!D157-Reinsurance!C$10,C$11-C$10),0)</f>
        <v>#NAME?</v>
      </c>
      <c r="D178" s="2" t="e">
        <f ca="1">IF('Policies &amp; Claims'!E157&gt;Reinsurance!D$10,MIN('Policies &amp; Claims'!E157-Reinsurance!D$10,D$11-D$10),0)</f>
        <v>#NAME?</v>
      </c>
      <c r="E178" s="2" t="e">
        <f ca="1">IF('Policies &amp; Claims'!F157&gt;Reinsurance!E$10,MIN('Policies &amp; Claims'!F157-Reinsurance!E$10,E$11-E$10),0)</f>
        <v>#NAME?</v>
      </c>
      <c r="F178" s="2" t="e">
        <f ca="1">IF('Policies &amp; Claims'!G157&gt;Reinsurance!F$10,MIN('Policies &amp; Claims'!G157-Reinsurance!F$10,F$11-F$10),0)</f>
        <v>#NAME?</v>
      </c>
      <c r="G178" s="12" t="e">
        <f ca="1">IF('Policies &amp; Claims'!H157&gt;Reinsurance!G$10,MIN('Policies &amp; Claims'!H157-Reinsurance!G$10,G$11-G$10),0)</f>
        <v>#NAME?</v>
      </c>
    </row>
    <row r="179" spans="2:7" x14ac:dyDescent="0.2">
      <c r="B179" s="71" t="s">
        <v>270</v>
      </c>
      <c r="C179" s="19" t="e">
        <f ca="1">IF('Policies &amp; Claims'!D158&gt;Reinsurance!C$10,MIN('Policies &amp; Claims'!D158-Reinsurance!C$10,C$11-C$10),0)</f>
        <v>#NAME?</v>
      </c>
      <c r="D179" s="2" t="e">
        <f ca="1">IF('Policies &amp; Claims'!E158&gt;Reinsurance!D$10,MIN('Policies &amp; Claims'!E158-Reinsurance!D$10,D$11-D$10),0)</f>
        <v>#NAME?</v>
      </c>
      <c r="E179" s="2" t="e">
        <f ca="1">IF('Policies &amp; Claims'!F158&gt;Reinsurance!E$10,MIN('Policies &amp; Claims'!F158-Reinsurance!E$10,E$11-E$10),0)</f>
        <v>#NAME?</v>
      </c>
      <c r="F179" s="2" t="e">
        <f ca="1">IF('Policies &amp; Claims'!G158&gt;Reinsurance!F$10,MIN('Policies &amp; Claims'!G158-Reinsurance!F$10,F$11-F$10),0)</f>
        <v>#NAME?</v>
      </c>
      <c r="G179" s="12" t="e">
        <f ca="1">IF('Policies &amp; Claims'!H158&gt;Reinsurance!G$10,MIN('Policies &amp; Claims'!H158-Reinsurance!G$10,G$11-G$10),0)</f>
        <v>#NAME?</v>
      </c>
    </row>
    <row r="180" spans="2:7" x14ac:dyDescent="0.2">
      <c r="B180" s="71" t="s">
        <v>271</v>
      </c>
      <c r="C180" s="19" t="e">
        <f ca="1">IF('Policies &amp; Claims'!D159&gt;Reinsurance!C$10,MIN('Policies &amp; Claims'!D159-Reinsurance!C$10,C$11-C$10),0)</f>
        <v>#NAME?</v>
      </c>
      <c r="D180" s="2" t="e">
        <f ca="1">IF('Policies &amp; Claims'!E159&gt;Reinsurance!D$10,MIN('Policies &amp; Claims'!E159-Reinsurance!D$10,D$11-D$10),0)</f>
        <v>#NAME?</v>
      </c>
      <c r="E180" s="2" t="e">
        <f ca="1">IF('Policies &amp; Claims'!F159&gt;Reinsurance!E$10,MIN('Policies &amp; Claims'!F159-Reinsurance!E$10,E$11-E$10),0)</f>
        <v>#NAME?</v>
      </c>
      <c r="F180" s="2" t="e">
        <f ca="1">IF('Policies &amp; Claims'!G159&gt;Reinsurance!F$10,MIN('Policies &amp; Claims'!G159-Reinsurance!F$10,F$11-F$10),0)</f>
        <v>#NAME?</v>
      </c>
      <c r="G180" s="12" t="e">
        <f ca="1">IF('Policies &amp; Claims'!H159&gt;Reinsurance!G$10,MIN('Policies &amp; Claims'!H159-Reinsurance!G$10,G$11-G$10),0)</f>
        <v>#NAME?</v>
      </c>
    </row>
    <row r="181" spans="2:7" x14ac:dyDescent="0.2">
      <c r="B181" s="71" t="s">
        <v>272</v>
      </c>
      <c r="C181" s="19" t="e">
        <f ca="1">IF('Policies &amp; Claims'!D160&gt;Reinsurance!C$10,MIN('Policies &amp; Claims'!D160-Reinsurance!C$10,C$11-C$10),0)</f>
        <v>#NAME?</v>
      </c>
      <c r="D181" s="2" t="e">
        <f ca="1">IF('Policies &amp; Claims'!E160&gt;Reinsurance!D$10,MIN('Policies &amp; Claims'!E160-Reinsurance!D$10,D$11-D$10),0)</f>
        <v>#NAME?</v>
      </c>
      <c r="E181" s="2" t="e">
        <f ca="1">IF('Policies &amp; Claims'!F160&gt;Reinsurance!E$10,MIN('Policies &amp; Claims'!F160-Reinsurance!E$10,E$11-E$10),0)</f>
        <v>#NAME?</v>
      </c>
      <c r="F181" s="2" t="e">
        <f ca="1">IF('Policies &amp; Claims'!G160&gt;Reinsurance!F$10,MIN('Policies &amp; Claims'!G160-Reinsurance!F$10,F$11-F$10),0)</f>
        <v>#NAME?</v>
      </c>
      <c r="G181" s="12" t="e">
        <f ca="1">IF('Policies &amp; Claims'!H160&gt;Reinsurance!G$10,MIN('Policies &amp; Claims'!H160-Reinsurance!G$10,G$11-G$10),0)</f>
        <v>#NAME?</v>
      </c>
    </row>
    <row r="182" spans="2:7" x14ac:dyDescent="0.2">
      <c r="B182" s="71" t="s">
        <v>273</v>
      </c>
      <c r="C182" s="19" t="e">
        <f ca="1">IF('Policies &amp; Claims'!D161&gt;Reinsurance!C$10,MIN('Policies &amp; Claims'!D161-Reinsurance!C$10,C$11-C$10),0)</f>
        <v>#NAME?</v>
      </c>
      <c r="D182" s="2" t="e">
        <f ca="1">IF('Policies &amp; Claims'!E161&gt;Reinsurance!D$10,MIN('Policies &amp; Claims'!E161-Reinsurance!D$10,D$11-D$10),0)</f>
        <v>#NAME?</v>
      </c>
      <c r="E182" s="2" t="e">
        <f ca="1">IF('Policies &amp; Claims'!F161&gt;Reinsurance!E$10,MIN('Policies &amp; Claims'!F161-Reinsurance!E$10,E$11-E$10),0)</f>
        <v>#NAME?</v>
      </c>
      <c r="F182" s="2" t="e">
        <f ca="1">IF('Policies &amp; Claims'!G161&gt;Reinsurance!F$10,MIN('Policies &amp; Claims'!G161-Reinsurance!F$10,F$11-F$10),0)</f>
        <v>#NAME?</v>
      </c>
      <c r="G182" s="12" t="e">
        <f ca="1">IF('Policies &amp; Claims'!H161&gt;Reinsurance!G$10,MIN('Policies &amp; Claims'!H161-Reinsurance!G$10,G$11-G$10),0)</f>
        <v>#NAME?</v>
      </c>
    </row>
    <row r="183" spans="2:7" x14ac:dyDescent="0.2">
      <c r="B183" s="71" t="s">
        <v>274</v>
      </c>
      <c r="C183" s="19" t="e">
        <f ca="1">IF('Policies &amp; Claims'!D162&gt;Reinsurance!C$10,MIN('Policies &amp; Claims'!D162-Reinsurance!C$10,C$11-C$10),0)</f>
        <v>#NAME?</v>
      </c>
      <c r="D183" s="2" t="e">
        <f ca="1">IF('Policies &amp; Claims'!E162&gt;Reinsurance!D$10,MIN('Policies &amp; Claims'!E162-Reinsurance!D$10,D$11-D$10),0)</f>
        <v>#NAME?</v>
      </c>
      <c r="E183" s="2" t="e">
        <f ca="1">IF('Policies &amp; Claims'!F162&gt;Reinsurance!E$10,MIN('Policies &amp; Claims'!F162-Reinsurance!E$10,E$11-E$10),0)</f>
        <v>#NAME?</v>
      </c>
      <c r="F183" s="2" t="e">
        <f ca="1">IF('Policies &amp; Claims'!G162&gt;Reinsurance!F$10,MIN('Policies &amp; Claims'!G162-Reinsurance!F$10,F$11-F$10),0)</f>
        <v>#NAME?</v>
      </c>
      <c r="G183" s="12" t="e">
        <f ca="1">IF('Policies &amp; Claims'!H162&gt;Reinsurance!G$10,MIN('Policies &amp; Claims'!H162-Reinsurance!G$10,G$11-G$10),0)</f>
        <v>#NAME?</v>
      </c>
    </row>
    <row r="184" spans="2:7" x14ac:dyDescent="0.2">
      <c r="B184" s="71" t="s">
        <v>275</v>
      </c>
      <c r="C184" s="19" t="e">
        <f ca="1">IF('Policies &amp; Claims'!D163&gt;Reinsurance!C$10,MIN('Policies &amp; Claims'!D163-Reinsurance!C$10,C$11-C$10),0)</f>
        <v>#NAME?</v>
      </c>
      <c r="D184" s="2" t="e">
        <f ca="1">IF('Policies &amp; Claims'!E163&gt;Reinsurance!D$10,MIN('Policies &amp; Claims'!E163-Reinsurance!D$10,D$11-D$10),0)</f>
        <v>#NAME?</v>
      </c>
      <c r="E184" s="2" t="e">
        <f ca="1">IF('Policies &amp; Claims'!F163&gt;Reinsurance!E$10,MIN('Policies &amp; Claims'!F163-Reinsurance!E$10,E$11-E$10),0)</f>
        <v>#NAME?</v>
      </c>
      <c r="F184" s="2" t="e">
        <f ca="1">IF('Policies &amp; Claims'!G163&gt;Reinsurance!F$10,MIN('Policies &amp; Claims'!G163-Reinsurance!F$10,F$11-F$10),0)</f>
        <v>#NAME?</v>
      </c>
      <c r="G184" s="12" t="e">
        <f ca="1">IF('Policies &amp; Claims'!H163&gt;Reinsurance!G$10,MIN('Policies &amp; Claims'!H163-Reinsurance!G$10,G$11-G$10),0)</f>
        <v>#NAME?</v>
      </c>
    </row>
    <row r="185" spans="2:7" x14ac:dyDescent="0.2">
      <c r="B185" s="71" t="s">
        <v>276</v>
      </c>
      <c r="C185" s="19" t="e">
        <f ca="1">IF('Policies &amp; Claims'!D164&gt;Reinsurance!C$10,MIN('Policies &amp; Claims'!D164-Reinsurance!C$10,C$11-C$10),0)</f>
        <v>#NAME?</v>
      </c>
      <c r="D185" s="2" t="e">
        <f ca="1">IF('Policies &amp; Claims'!E164&gt;Reinsurance!D$10,MIN('Policies &amp; Claims'!E164-Reinsurance!D$10,D$11-D$10),0)</f>
        <v>#NAME?</v>
      </c>
      <c r="E185" s="2" t="e">
        <f ca="1">IF('Policies &amp; Claims'!F164&gt;Reinsurance!E$10,MIN('Policies &amp; Claims'!F164-Reinsurance!E$10,E$11-E$10),0)</f>
        <v>#NAME?</v>
      </c>
      <c r="F185" s="2" t="e">
        <f ca="1">IF('Policies &amp; Claims'!G164&gt;Reinsurance!F$10,MIN('Policies &amp; Claims'!G164-Reinsurance!F$10,F$11-F$10),0)</f>
        <v>#NAME?</v>
      </c>
      <c r="G185" s="12" t="e">
        <f ca="1">IF('Policies &amp; Claims'!H164&gt;Reinsurance!G$10,MIN('Policies &amp; Claims'!H164-Reinsurance!G$10,G$11-G$10),0)</f>
        <v>#NAME?</v>
      </c>
    </row>
    <row r="186" spans="2:7" x14ac:dyDescent="0.2">
      <c r="B186" s="71" t="s">
        <v>277</v>
      </c>
      <c r="C186" s="19" t="e">
        <f ca="1">IF('Policies &amp; Claims'!D165&gt;Reinsurance!C$10,MIN('Policies &amp; Claims'!D165-Reinsurance!C$10,C$11-C$10),0)</f>
        <v>#NAME?</v>
      </c>
      <c r="D186" s="2" t="e">
        <f ca="1">IF('Policies &amp; Claims'!E165&gt;Reinsurance!D$10,MIN('Policies &amp; Claims'!E165-Reinsurance!D$10,D$11-D$10),0)</f>
        <v>#NAME?</v>
      </c>
      <c r="E186" s="2" t="e">
        <f ca="1">IF('Policies &amp; Claims'!F165&gt;Reinsurance!E$10,MIN('Policies &amp; Claims'!F165-Reinsurance!E$10,E$11-E$10),0)</f>
        <v>#NAME?</v>
      </c>
      <c r="F186" s="2" t="e">
        <f ca="1">IF('Policies &amp; Claims'!G165&gt;Reinsurance!F$10,MIN('Policies &amp; Claims'!G165-Reinsurance!F$10,F$11-F$10),0)</f>
        <v>#NAME?</v>
      </c>
      <c r="G186" s="12" t="e">
        <f ca="1">IF('Policies &amp; Claims'!H165&gt;Reinsurance!G$10,MIN('Policies &amp; Claims'!H165-Reinsurance!G$10,G$11-G$10),0)</f>
        <v>#NAME?</v>
      </c>
    </row>
    <row r="187" spans="2:7" x14ac:dyDescent="0.2">
      <c r="B187" s="71" t="s">
        <v>278</v>
      </c>
      <c r="C187" s="19" t="e">
        <f ca="1">IF('Policies &amp; Claims'!D166&gt;Reinsurance!C$10,MIN('Policies &amp; Claims'!D166-Reinsurance!C$10,C$11-C$10),0)</f>
        <v>#NAME?</v>
      </c>
      <c r="D187" s="2" t="e">
        <f ca="1">IF('Policies &amp; Claims'!E166&gt;Reinsurance!D$10,MIN('Policies &amp; Claims'!E166-Reinsurance!D$10,D$11-D$10),0)</f>
        <v>#NAME?</v>
      </c>
      <c r="E187" s="2" t="e">
        <f ca="1">IF('Policies &amp; Claims'!F166&gt;Reinsurance!E$10,MIN('Policies &amp; Claims'!F166-Reinsurance!E$10,E$11-E$10),0)</f>
        <v>#NAME?</v>
      </c>
      <c r="F187" s="2" t="e">
        <f ca="1">IF('Policies &amp; Claims'!G166&gt;Reinsurance!F$10,MIN('Policies &amp; Claims'!G166-Reinsurance!F$10,F$11-F$10),0)</f>
        <v>#NAME?</v>
      </c>
      <c r="G187" s="12" t="e">
        <f ca="1">IF('Policies &amp; Claims'!H166&gt;Reinsurance!G$10,MIN('Policies &amp; Claims'!H166-Reinsurance!G$10,G$11-G$10),0)</f>
        <v>#NAME?</v>
      </c>
    </row>
    <row r="188" spans="2:7" x14ac:dyDescent="0.2">
      <c r="B188" s="71" t="s">
        <v>279</v>
      </c>
      <c r="C188" s="19" t="e">
        <f ca="1">IF('Policies &amp; Claims'!D167&gt;Reinsurance!C$10,MIN('Policies &amp; Claims'!D167-Reinsurance!C$10,C$11-C$10),0)</f>
        <v>#NAME?</v>
      </c>
      <c r="D188" s="2" t="e">
        <f ca="1">IF('Policies &amp; Claims'!E167&gt;Reinsurance!D$10,MIN('Policies &amp; Claims'!E167-Reinsurance!D$10,D$11-D$10),0)</f>
        <v>#NAME?</v>
      </c>
      <c r="E188" s="2" t="e">
        <f ca="1">IF('Policies &amp; Claims'!F167&gt;Reinsurance!E$10,MIN('Policies &amp; Claims'!F167-Reinsurance!E$10,E$11-E$10),0)</f>
        <v>#NAME?</v>
      </c>
      <c r="F188" s="2" t="e">
        <f ca="1">IF('Policies &amp; Claims'!G167&gt;Reinsurance!F$10,MIN('Policies &amp; Claims'!G167-Reinsurance!F$10,F$11-F$10),0)</f>
        <v>#NAME?</v>
      </c>
      <c r="G188" s="12" t="e">
        <f ca="1">IF('Policies &amp; Claims'!H167&gt;Reinsurance!G$10,MIN('Policies &amp; Claims'!H167-Reinsurance!G$10,G$11-G$10),0)</f>
        <v>#NAME?</v>
      </c>
    </row>
    <row r="189" spans="2:7" x14ac:dyDescent="0.2">
      <c r="B189" s="71" t="s">
        <v>280</v>
      </c>
      <c r="C189" s="19" t="e">
        <f ca="1">IF('Policies &amp; Claims'!D168&gt;Reinsurance!C$10,MIN('Policies &amp; Claims'!D168-Reinsurance!C$10,C$11-C$10),0)</f>
        <v>#NAME?</v>
      </c>
      <c r="D189" s="2" t="e">
        <f ca="1">IF('Policies &amp; Claims'!E168&gt;Reinsurance!D$10,MIN('Policies &amp; Claims'!E168-Reinsurance!D$10,D$11-D$10),0)</f>
        <v>#NAME?</v>
      </c>
      <c r="E189" s="2" t="e">
        <f ca="1">IF('Policies &amp; Claims'!F168&gt;Reinsurance!E$10,MIN('Policies &amp; Claims'!F168-Reinsurance!E$10,E$11-E$10),0)</f>
        <v>#NAME?</v>
      </c>
      <c r="F189" s="2" t="e">
        <f ca="1">IF('Policies &amp; Claims'!G168&gt;Reinsurance!F$10,MIN('Policies &amp; Claims'!G168-Reinsurance!F$10,F$11-F$10),0)</f>
        <v>#NAME?</v>
      </c>
      <c r="G189" s="12" t="e">
        <f ca="1">IF('Policies &amp; Claims'!H168&gt;Reinsurance!G$10,MIN('Policies &amp; Claims'!H168-Reinsurance!G$10,G$11-G$10),0)</f>
        <v>#NAME?</v>
      </c>
    </row>
    <row r="190" spans="2:7" x14ac:dyDescent="0.2">
      <c r="B190" s="71" t="s">
        <v>281</v>
      </c>
      <c r="C190" s="19" t="e">
        <f ca="1">IF('Policies &amp; Claims'!D169&gt;Reinsurance!C$10,MIN('Policies &amp; Claims'!D169-Reinsurance!C$10,C$11-C$10),0)</f>
        <v>#NAME?</v>
      </c>
      <c r="D190" s="2" t="e">
        <f ca="1">IF('Policies &amp; Claims'!E169&gt;Reinsurance!D$10,MIN('Policies &amp; Claims'!E169-Reinsurance!D$10,D$11-D$10),0)</f>
        <v>#NAME?</v>
      </c>
      <c r="E190" s="2" t="e">
        <f ca="1">IF('Policies &amp; Claims'!F169&gt;Reinsurance!E$10,MIN('Policies &amp; Claims'!F169-Reinsurance!E$10,E$11-E$10),0)</f>
        <v>#NAME?</v>
      </c>
      <c r="F190" s="2" t="e">
        <f ca="1">IF('Policies &amp; Claims'!G169&gt;Reinsurance!F$10,MIN('Policies &amp; Claims'!G169-Reinsurance!F$10,F$11-F$10),0)</f>
        <v>#NAME?</v>
      </c>
      <c r="G190" s="12" t="e">
        <f ca="1">IF('Policies &amp; Claims'!H169&gt;Reinsurance!G$10,MIN('Policies &amp; Claims'!H169-Reinsurance!G$10,G$11-G$10),0)</f>
        <v>#NAME?</v>
      </c>
    </row>
    <row r="191" spans="2:7" x14ac:dyDescent="0.2">
      <c r="B191" s="71" t="s">
        <v>282</v>
      </c>
      <c r="C191" s="19" t="e">
        <f ca="1">IF('Policies &amp; Claims'!D170&gt;Reinsurance!C$10,MIN('Policies &amp; Claims'!D170-Reinsurance!C$10,C$11-C$10),0)</f>
        <v>#NAME?</v>
      </c>
      <c r="D191" s="2" t="e">
        <f ca="1">IF('Policies &amp; Claims'!E170&gt;Reinsurance!D$10,MIN('Policies &amp; Claims'!E170-Reinsurance!D$10,D$11-D$10),0)</f>
        <v>#NAME?</v>
      </c>
      <c r="E191" s="2" t="e">
        <f ca="1">IF('Policies &amp; Claims'!F170&gt;Reinsurance!E$10,MIN('Policies &amp; Claims'!F170-Reinsurance!E$10,E$11-E$10),0)</f>
        <v>#NAME?</v>
      </c>
      <c r="F191" s="2" t="e">
        <f ca="1">IF('Policies &amp; Claims'!G170&gt;Reinsurance!F$10,MIN('Policies &amp; Claims'!G170-Reinsurance!F$10,F$11-F$10),0)</f>
        <v>#NAME?</v>
      </c>
      <c r="G191" s="12" t="e">
        <f ca="1">IF('Policies &amp; Claims'!H170&gt;Reinsurance!G$10,MIN('Policies &amp; Claims'!H170-Reinsurance!G$10,G$11-G$10),0)</f>
        <v>#NAME?</v>
      </c>
    </row>
    <row r="192" spans="2:7" x14ac:dyDescent="0.2">
      <c r="B192" s="71" t="s">
        <v>283</v>
      </c>
      <c r="C192" s="19" t="e">
        <f ca="1">IF('Policies &amp; Claims'!D171&gt;Reinsurance!C$10,MIN('Policies &amp; Claims'!D171-Reinsurance!C$10,C$11-C$10),0)</f>
        <v>#NAME?</v>
      </c>
      <c r="D192" s="2" t="e">
        <f ca="1">IF('Policies &amp; Claims'!E171&gt;Reinsurance!D$10,MIN('Policies &amp; Claims'!E171-Reinsurance!D$10,D$11-D$10),0)</f>
        <v>#NAME?</v>
      </c>
      <c r="E192" s="2" t="e">
        <f ca="1">IF('Policies &amp; Claims'!F171&gt;Reinsurance!E$10,MIN('Policies &amp; Claims'!F171-Reinsurance!E$10,E$11-E$10),0)</f>
        <v>#NAME?</v>
      </c>
      <c r="F192" s="2" t="e">
        <f ca="1">IF('Policies &amp; Claims'!G171&gt;Reinsurance!F$10,MIN('Policies &amp; Claims'!G171-Reinsurance!F$10,F$11-F$10),0)</f>
        <v>#NAME?</v>
      </c>
      <c r="G192" s="12" t="e">
        <f ca="1">IF('Policies &amp; Claims'!H171&gt;Reinsurance!G$10,MIN('Policies &amp; Claims'!H171-Reinsurance!G$10,G$11-G$10),0)</f>
        <v>#NAME?</v>
      </c>
    </row>
    <row r="193" spans="2:7" x14ac:dyDescent="0.2">
      <c r="B193" s="71" t="s">
        <v>284</v>
      </c>
      <c r="C193" s="19" t="e">
        <f ca="1">IF('Policies &amp; Claims'!D172&gt;Reinsurance!C$10,MIN('Policies &amp; Claims'!D172-Reinsurance!C$10,C$11-C$10),0)</f>
        <v>#NAME?</v>
      </c>
      <c r="D193" s="2" t="e">
        <f ca="1">IF('Policies &amp; Claims'!E172&gt;Reinsurance!D$10,MIN('Policies &amp; Claims'!E172-Reinsurance!D$10,D$11-D$10),0)</f>
        <v>#NAME?</v>
      </c>
      <c r="E193" s="2" t="e">
        <f ca="1">IF('Policies &amp; Claims'!F172&gt;Reinsurance!E$10,MIN('Policies &amp; Claims'!F172-Reinsurance!E$10,E$11-E$10),0)</f>
        <v>#NAME?</v>
      </c>
      <c r="F193" s="2" t="e">
        <f ca="1">IF('Policies &amp; Claims'!G172&gt;Reinsurance!F$10,MIN('Policies &amp; Claims'!G172-Reinsurance!F$10,F$11-F$10),0)</f>
        <v>#NAME?</v>
      </c>
      <c r="G193" s="12" t="e">
        <f ca="1">IF('Policies &amp; Claims'!H172&gt;Reinsurance!G$10,MIN('Policies &amp; Claims'!H172-Reinsurance!G$10,G$11-G$10),0)</f>
        <v>#NAME?</v>
      </c>
    </row>
    <row r="194" spans="2:7" x14ac:dyDescent="0.2">
      <c r="B194" s="71" t="s">
        <v>285</v>
      </c>
      <c r="C194" s="19" t="e">
        <f ca="1">IF('Policies &amp; Claims'!D173&gt;Reinsurance!C$10,MIN('Policies &amp; Claims'!D173-Reinsurance!C$10,C$11-C$10),0)</f>
        <v>#NAME?</v>
      </c>
      <c r="D194" s="2" t="e">
        <f ca="1">IF('Policies &amp; Claims'!E173&gt;Reinsurance!D$10,MIN('Policies &amp; Claims'!E173-Reinsurance!D$10,D$11-D$10),0)</f>
        <v>#NAME?</v>
      </c>
      <c r="E194" s="2" t="e">
        <f ca="1">IF('Policies &amp; Claims'!F173&gt;Reinsurance!E$10,MIN('Policies &amp; Claims'!F173-Reinsurance!E$10,E$11-E$10),0)</f>
        <v>#NAME?</v>
      </c>
      <c r="F194" s="2" t="e">
        <f ca="1">IF('Policies &amp; Claims'!G173&gt;Reinsurance!F$10,MIN('Policies &amp; Claims'!G173-Reinsurance!F$10,F$11-F$10),0)</f>
        <v>#NAME?</v>
      </c>
      <c r="G194" s="12" t="e">
        <f ca="1">IF('Policies &amp; Claims'!H173&gt;Reinsurance!G$10,MIN('Policies &amp; Claims'!H173-Reinsurance!G$10,G$11-G$10),0)</f>
        <v>#NAME?</v>
      </c>
    </row>
    <row r="195" spans="2:7" x14ac:dyDescent="0.2">
      <c r="B195" s="71" t="s">
        <v>286</v>
      </c>
      <c r="C195" s="19" t="e">
        <f ca="1">IF('Policies &amp; Claims'!D174&gt;Reinsurance!C$10,MIN('Policies &amp; Claims'!D174-Reinsurance!C$10,C$11-C$10),0)</f>
        <v>#NAME?</v>
      </c>
      <c r="D195" s="2" t="e">
        <f ca="1">IF('Policies &amp; Claims'!E174&gt;Reinsurance!D$10,MIN('Policies &amp; Claims'!E174-Reinsurance!D$10,D$11-D$10),0)</f>
        <v>#NAME?</v>
      </c>
      <c r="E195" s="2" t="e">
        <f ca="1">IF('Policies &amp; Claims'!F174&gt;Reinsurance!E$10,MIN('Policies &amp; Claims'!F174-Reinsurance!E$10,E$11-E$10),0)</f>
        <v>#NAME?</v>
      </c>
      <c r="F195" s="2" t="e">
        <f ca="1">IF('Policies &amp; Claims'!G174&gt;Reinsurance!F$10,MIN('Policies &amp; Claims'!G174-Reinsurance!F$10,F$11-F$10),0)</f>
        <v>#NAME?</v>
      </c>
      <c r="G195" s="12" t="e">
        <f ca="1">IF('Policies &amp; Claims'!H174&gt;Reinsurance!G$10,MIN('Policies &amp; Claims'!H174-Reinsurance!G$10,G$11-G$10),0)</f>
        <v>#NAME?</v>
      </c>
    </row>
    <row r="196" spans="2:7" x14ac:dyDescent="0.2">
      <c r="B196" s="71" t="s">
        <v>287</v>
      </c>
      <c r="C196" s="19" t="e">
        <f ca="1">IF('Policies &amp; Claims'!D175&gt;Reinsurance!C$10,MIN('Policies &amp; Claims'!D175-Reinsurance!C$10,C$11-C$10),0)</f>
        <v>#NAME?</v>
      </c>
      <c r="D196" s="2" t="e">
        <f ca="1">IF('Policies &amp; Claims'!E175&gt;Reinsurance!D$10,MIN('Policies &amp; Claims'!E175-Reinsurance!D$10,D$11-D$10),0)</f>
        <v>#NAME?</v>
      </c>
      <c r="E196" s="2" t="e">
        <f ca="1">IF('Policies &amp; Claims'!F175&gt;Reinsurance!E$10,MIN('Policies &amp; Claims'!F175-Reinsurance!E$10,E$11-E$10),0)</f>
        <v>#NAME?</v>
      </c>
      <c r="F196" s="2" t="e">
        <f ca="1">IF('Policies &amp; Claims'!G175&gt;Reinsurance!F$10,MIN('Policies &amp; Claims'!G175-Reinsurance!F$10,F$11-F$10),0)</f>
        <v>#NAME?</v>
      </c>
      <c r="G196" s="12" t="e">
        <f ca="1">IF('Policies &amp; Claims'!H175&gt;Reinsurance!G$10,MIN('Policies &amp; Claims'!H175-Reinsurance!G$10,G$11-G$10),0)</f>
        <v>#NAME?</v>
      </c>
    </row>
    <row r="197" spans="2:7" x14ac:dyDescent="0.2">
      <c r="B197" s="71" t="s">
        <v>288</v>
      </c>
      <c r="C197" s="19" t="e">
        <f ca="1">IF('Policies &amp; Claims'!D176&gt;Reinsurance!C$10,MIN('Policies &amp; Claims'!D176-Reinsurance!C$10,C$11-C$10),0)</f>
        <v>#NAME?</v>
      </c>
      <c r="D197" s="2" t="e">
        <f ca="1">IF('Policies &amp; Claims'!E176&gt;Reinsurance!D$10,MIN('Policies &amp; Claims'!E176-Reinsurance!D$10,D$11-D$10),0)</f>
        <v>#NAME?</v>
      </c>
      <c r="E197" s="2" t="e">
        <f ca="1">IF('Policies &amp; Claims'!F176&gt;Reinsurance!E$10,MIN('Policies &amp; Claims'!F176-Reinsurance!E$10,E$11-E$10),0)</f>
        <v>#NAME?</v>
      </c>
      <c r="F197" s="2" t="e">
        <f ca="1">IF('Policies &amp; Claims'!G176&gt;Reinsurance!F$10,MIN('Policies &amp; Claims'!G176-Reinsurance!F$10,F$11-F$10),0)</f>
        <v>#NAME?</v>
      </c>
      <c r="G197" s="12" t="e">
        <f ca="1">IF('Policies &amp; Claims'!H176&gt;Reinsurance!G$10,MIN('Policies &amp; Claims'!H176-Reinsurance!G$10,G$11-G$10),0)</f>
        <v>#NAME?</v>
      </c>
    </row>
    <row r="198" spans="2:7" x14ac:dyDescent="0.2">
      <c r="B198" s="71" t="s">
        <v>289</v>
      </c>
      <c r="C198" s="19" t="e">
        <f ca="1">IF('Policies &amp; Claims'!D177&gt;Reinsurance!C$10,MIN('Policies &amp; Claims'!D177-Reinsurance!C$10,C$11-C$10),0)</f>
        <v>#NAME?</v>
      </c>
      <c r="D198" s="2" t="e">
        <f ca="1">IF('Policies &amp; Claims'!E177&gt;Reinsurance!D$10,MIN('Policies &amp; Claims'!E177-Reinsurance!D$10,D$11-D$10),0)</f>
        <v>#NAME?</v>
      </c>
      <c r="E198" s="2" t="e">
        <f ca="1">IF('Policies &amp; Claims'!F177&gt;Reinsurance!E$10,MIN('Policies &amp; Claims'!F177-Reinsurance!E$10,E$11-E$10),0)</f>
        <v>#NAME?</v>
      </c>
      <c r="F198" s="2" t="e">
        <f ca="1">IF('Policies &amp; Claims'!G177&gt;Reinsurance!F$10,MIN('Policies &amp; Claims'!G177-Reinsurance!F$10,F$11-F$10),0)</f>
        <v>#NAME?</v>
      </c>
      <c r="G198" s="12" t="e">
        <f ca="1">IF('Policies &amp; Claims'!H177&gt;Reinsurance!G$10,MIN('Policies &amp; Claims'!H177-Reinsurance!G$10,G$11-G$10),0)</f>
        <v>#NAME?</v>
      </c>
    </row>
    <row r="199" spans="2:7" x14ac:dyDescent="0.2">
      <c r="B199" s="71" t="s">
        <v>290</v>
      </c>
      <c r="C199" s="19" t="e">
        <f ca="1">IF('Policies &amp; Claims'!D178&gt;Reinsurance!C$10,MIN('Policies &amp; Claims'!D178-Reinsurance!C$10,C$11-C$10),0)</f>
        <v>#NAME?</v>
      </c>
      <c r="D199" s="2" t="e">
        <f ca="1">IF('Policies &amp; Claims'!E178&gt;Reinsurance!D$10,MIN('Policies &amp; Claims'!E178-Reinsurance!D$10,D$11-D$10),0)</f>
        <v>#NAME?</v>
      </c>
      <c r="E199" s="2" t="e">
        <f ca="1">IF('Policies &amp; Claims'!F178&gt;Reinsurance!E$10,MIN('Policies &amp; Claims'!F178-Reinsurance!E$10,E$11-E$10),0)</f>
        <v>#NAME?</v>
      </c>
      <c r="F199" s="2" t="e">
        <f ca="1">IF('Policies &amp; Claims'!G178&gt;Reinsurance!F$10,MIN('Policies &amp; Claims'!G178-Reinsurance!F$10,F$11-F$10),0)</f>
        <v>#NAME?</v>
      </c>
      <c r="G199" s="12" t="e">
        <f ca="1">IF('Policies &amp; Claims'!H178&gt;Reinsurance!G$10,MIN('Policies &amp; Claims'!H178-Reinsurance!G$10,G$11-G$10),0)</f>
        <v>#NAME?</v>
      </c>
    </row>
    <row r="200" spans="2:7" x14ac:dyDescent="0.2">
      <c r="B200" s="71" t="s">
        <v>291</v>
      </c>
      <c r="C200" s="19" t="e">
        <f ca="1">IF('Policies &amp; Claims'!D179&gt;Reinsurance!C$10,MIN('Policies &amp; Claims'!D179-Reinsurance!C$10,C$11-C$10),0)</f>
        <v>#NAME?</v>
      </c>
      <c r="D200" s="2" t="e">
        <f ca="1">IF('Policies &amp; Claims'!E179&gt;Reinsurance!D$10,MIN('Policies &amp; Claims'!E179-Reinsurance!D$10,D$11-D$10),0)</f>
        <v>#NAME?</v>
      </c>
      <c r="E200" s="2" t="e">
        <f ca="1">IF('Policies &amp; Claims'!F179&gt;Reinsurance!E$10,MIN('Policies &amp; Claims'!F179-Reinsurance!E$10,E$11-E$10),0)</f>
        <v>#NAME?</v>
      </c>
      <c r="F200" s="2" t="e">
        <f ca="1">IF('Policies &amp; Claims'!G179&gt;Reinsurance!F$10,MIN('Policies &amp; Claims'!G179-Reinsurance!F$10,F$11-F$10),0)</f>
        <v>#NAME?</v>
      </c>
      <c r="G200" s="12" t="e">
        <f ca="1">IF('Policies &amp; Claims'!H179&gt;Reinsurance!G$10,MIN('Policies &amp; Claims'!H179-Reinsurance!G$10,G$11-G$10),0)</f>
        <v>#NAME?</v>
      </c>
    </row>
    <row r="201" spans="2:7" x14ac:dyDescent="0.2">
      <c r="B201" s="71" t="s">
        <v>292</v>
      </c>
      <c r="C201" s="19" t="e">
        <f ca="1">IF('Policies &amp; Claims'!D180&gt;Reinsurance!C$10,MIN('Policies &amp; Claims'!D180-Reinsurance!C$10,C$11-C$10),0)</f>
        <v>#NAME?</v>
      </c>
      <c r="D201" s="2" t="e">
        <f ca="1">IF('Policies &amp; Claims'!E180&gt;Reinsurance!D$10,MIN('Policies &amp; Claims'!E180-Reinsurance!D$10,D$11-D$10),0)</f>
        <v>#NAME?</v>
      </c>
      <c r="E201" s="2" t="e">
        <f ca="1">IF('Policies &amp; Claims'!F180&gt;Reinsurance!E$10,MIN('Policies &amp; Claims'!F180-Reinsurance!E$10,E$11-E$10),0)</f>
        <v>#NAME?</v>
      </c>
      <c r="F201" s="2" t="e">
        <f ca="1">IF('Policies &amp; Claims'!G180&gt;Reinsurance!F$10,MIN('Policies &amp; Claims'!G180-Reinsurance!F$10,F$11-F$10),0)</f>
        <v>#NAME?</v>
      </c>
      <c r="G201" s="12" t="e">
        <f ca="1">IF('Policies &amp; Claims'!H180&gt;Reinsurance!G$10,MIN('Policies &amp; Claims'!H180-Reinsurance!G$10,G$11-G$10),0)</f>
        <v>#NAME?</v>
      </c>
    </row>
    <row r="202" spans="2:7" x14ac:dyDescent="0.2">
      <c r="B202" s="71" t="s">
        <v>293</v>
      </c>
      <c r="C202" s="19" t="e">
        <f ca="1">IF('Policies &amp; Claims'!D181&gt;Reinsurance!C$10,MIN('Policies &amp; Claims'!D181-Reinsurance!C$10,C$11-C$10),0)</f>
        <v>#NAME?</v>
      </c>
      <c r="D202" s="2" t="e">
        <f ca="1">IF('Policies &amp; Claims'!E181&gt;Reinsurance!D$10,MIN('Policies &amp; Claims'!E181-Reinsurance!D$10,D$11-D$10),0)</f>
        <v>#NAME?</v>
      </c>
      <c r="E202" s="2" t="e">
        <f ca="1">IF('Policies &amp; Claims'!F181&gt;Reinsurance!E$10,MIN('Policies &amp; Claims'!F181-Reinsurance!E$10,E$11-E$10),0)</f>
        <v>#NAME?</v>
      </c>
      <c r="F202" s="2" t="e">
        <f ca="1">IF('Policies &amp; Claims'!G181&gt;Reinsurance!F$10,MIN('Policies &amp; Claims'!G181-Reinsurance!F$10,F$11-F$10),0)</f>
        <v>#NAME?</v>
      </c>
      <c r="G202" s="12" t="e">
        <f ca="1">IF('Policies &amp; Claims'!H181&gt;Reinsurance!G$10,MIN('Policies &amp; Claims'!H181-Reinsurance!G$10,G$11-G$10),0)</f>
        <v>#NAME?</v>
      </c>
    </row>
    <row r="203" spans="2:7" x14ac:dyDescent="0.2">
      <c r="B203" s="71" t="s">
        <v>294</v>
      </c>
      <c r="C203" s="19" t="e">
        <f ca="1">IF('Policies &amp; Claims'!D182&gt;Reinsurance!C$10,MIN('Policies &amp; Claims'!D182-Reinsurance!C$10,C$11-C$10),0)</f>
        <v>#NAME?</v>
      </c>
      <c r="D203" s="2" t="e">
        <f ca="1">IF('Policies &amp; Claims'!E182&gt;Reinsurance!D$10,MIN('Policies &amp; Claims'!E182-Reinsurance!D$10,D$11-D$10),0)</f>
        <v>#NAME?</v>
      </c>
      <c r="E203" s="2" t="e">
        <f ca="1">IF('Policies &amp; Claims'!F182&gt;Reinsurance!E$10,MIN('Policies &amp; Claims'!F182-Reinsurance!E$10,E$11-E$10),0)</f>
        <v>#NAME?</v>
      </c>
      <c r="F203" s="2" t="e">
        <f ca="1">IF('Policies &amp; Claims'!G182&gt;Reinsurance!F$10,MIN('Policies &amp; Claims'!G182-Reinsurance!F$10,F$11-F$10),0)</f>
        <v>#NAME?</v>
      </c>
      <c r="G203" s="12" t="e">
        <f ca="1">IF('Policies &amp; Claims'!H182&gt;Reinsurance!G$10,MIN('Policies &amp; Claims'!H182-Reinsurance!G$10,G$11-G$10),0)</f>
        <v>#NAME?</v>
      </c>
    </row>
    <row r="204" spans="2:7" x14ac:dyDescent="0.2">
      <c r="B204" s="71" t="s">
        <v>295</v>
      </c>
      <c r="C204" s="19" t="e">
        <f ca="1">IF('Policies &amp; Claims'!D183&gt;Reinsurance!C$10,MIN('Policies &amp; Claims'!D183-Reinsurance!C$10,C$11-C$10),0)</f>
        <v>#NAME?</v>
      </c>
      <c r="D204" s="2" t="e">
        <f ca="1">IF('Policies &amp; Claims'!E183&gt;Reinsurance!D$10,MIN('Policies &amp; Claims'!E183-Reinsurance!D$10,D$11-D$10),0)</f>
        <v>#NAME?</v>
      </c>
      <c r="E204" s="2" t="e">
        <f ca="1">IF('Policies &amp; Claims'!F183&gt;Reinsurance!E$10,MIN('Policies &amp; Claims'!F183-Reinsurance!E$10,E$11-E$10),0)</f>
        <v>#NAME?</v>
      </c>
      <c r="F204" s="2" t="e">
        <f ca="1">IF('Policies &amp; Claims'!G183&gt;Reinsurance!F$10,MIN('Policies &amp; Claims'!G183-Reinsurance!F$10,F$11-F$10),0)</f>
        <v>#NAME?</v>
      </c>
      <c r="G204" s="12" t="e">
        <f ca="1">IF('Policies &amp; Claims'!H183&gt;Reinsurance!G$10,MIN('Policies &amp; Claims'!H183-Reinsurance!G$10,G$11-G$10),0)</f>
        <v>#NAME?</v>
      </c>
    </row>
    <row r="205" spans="2:7" x14ac:dyDescent="0.2">
      <c r="B205" s="71" t="s">
        <v>296</v>
      </c>
      <c r="C205" s="19" t="e">
        <f ca="1">IF('Policies &amp; Claims'!D184&gt;Reinsurance!C$10,MIN('Policies &amp; Claims'!D184-Reinsurance!C$10,C$11-C$10),0)</f>
        <v>#NAME?</v>
      </c>
      <c r="D205" s="2" t="e">
        <f ca="1">IF('Policies &amp; Claims'!E184&gt;Reinsurance!D$10,MIN('Policies &amp; Claims'!E184-Reinsurance!D$10,D$11-D$10),0)</f>
        <v>#NAME?</v>
      </c>
      <c r="E205" s="2" t="e">
        <f ca="1">IF('Policies &amp; Claims'!F184&gt;Reinsurance!E$10,MIN('Policies &amp; Claims'!F184-Reinsurance!E$10,E$11-E$10),0)</f>
        <v>#NAME?</v>
      </c>
      <c r="F205" s="2" t="e">
        <f ca="1">IF('Policies &amp; Claims'!G184&gt;Reinsurance!F$10,MIN('Policies &amp; Claims'!G184-Reinsurance!F$10,F$11-F$10),0)</f>
        <v>#NAME?</v>
      </c>
      <c r="G205" s="12" t="e">
        <f ca="1">IF('Policies &amp; Claims'!H184&gt;Reinsurance!G$10,MIN('Policies &amp; Claims'!H184-Reinsurance!G$10,G$11-G$10),0)</f>
        <v>#NAME?</v>
      </c>
    </row>
    <row r="206" spans="2:7" x14ac:dyDescent="0.2">
      <c r="B206" s="71" t="s">
        <v>297</v>
      </c>
      <c r="C206" s="19" t="e">
        <f ca="1">IF('Policies &amp; Claims'!D185&gt;Reinsurance!C$10,MIN('Policies &amp; Claims'!D185-Reinsurance!C$10,C$11-C$10),0)</f>
        <v>#NAME?</v>
      </c>
      <c r="D206" s="2" t="e">
        <f ca="1">IF('Policies &amp; Claims'!E185&gt;Reinsurance!D$10,MIN('Policies &amp; Claims'!E185-Reinsurance!D$10,D$11-D$10),0)</f>
        <v>#NAME?</v>
      </c>
      <c r="E206" s="2" t="e">
        <f ca="1">IF('Policies &amp; Claims'!F185&gt;Reinsurance!E$10,MIN('Policies &amp; Claims'!F185-Reinsurance!E$10,E$11-E$10),0)</f>
        <v>#NAME?</v>
      </c>
      <c r="F206" s="2" t="e">
        <f ca="1">IF('Policies &amp; Claims'!G185&gt;Reinsurance!F$10,MIN('Policies &amp; Claims'!G185-Reinsurance!F$10,F$11-F$10),0)</f>
        <v>#NAME?</v>
      </c>
      <c r="G206" s="12" t="e">
        <f ca="1">IF('Policies &amp; Claims'!H185&gt;Reinsurance!G$10,MIN('Policies &amp; Claims'!H185-Reinsurance!G$10,G$11-G$10),0)</f>
        <v>#NAME?</v>
      </c>
    </row>
    <row r="207" spans="2:7" x14ac:dyDescent="0.2">
      <c r="B207" s="71" t="s">
        <v>298</v>
      </c>
      <c r="C207" s="19" t="e">
        <f ca="1">IF('Policies &amp; Claims'!D186&gt;Reinsurance!C$10,MIN('Policies &amp; Claims'!D186-Reinsurance!C$10,C$11-C$10),0)</f>
        <v>#NAME?</v>
      </c>
      <c r="D207" s="2" t="e">
        <f ca="1">IF('Policies &amp; Claims'!E186&gt;Reinsurance!D$10,MIN('Policies &amp; Claims'!E186-Reinsurance!D$10,D$11-D$10),0)</f>
        <v>#NAME?</v>
      </c>
      <c r="E207" s="2" t="e">
        <f ca="1">IF('Policies &amp; Claims'!F186&gt;Reinsurance!E$10,MIN('Policies &amp; Claims'!F186-Reinsurance!E$10,E$11-E$10),0)</f>
        <v>#NAME?</v>
      </c>
      <c r="F207" s="2" t="e">
        <f ca="1">IF('Policies &amp; Claims'!G186&gt;Reinsurance!F$10,MIN('Policies &amp; Claims'!G186-Reinsurance!F$10,F$11-F$10),0)</f>
        <v>#NAME?</v>
      </c>
      <c r="G207" s="12" t="e">
        <f ca="1">IF('Policies &amp; Claims'!H186&gt;Reinsurance!G$10,MIN('Policies &amp; Claims'!H186-Reinsurance!G$10,G$11-G$10),0)</f>
        <v>#NAME?</v>
      </c>
    </row>
    <row r="208" spans="2:7" x14ac:dyDescent="0.2">
      <c r="B208" s="71" t="s">
        <v>299</v>
      </c>
      <c r="C208" s="19" t="e">
        <f ca="1">IF('Policies &amp; Claims'!D187&gt;Reinsurance!C$10,MIN('Policies &amp; Claims'!D187-Reinsurance!C$10,C$11-C$10),0)</f>
        <v>#NAME?</v>
      </c>
      <c r="D208" s="2" t="e">
        <f ca="1">IF('Policies &amp; Claims'!E187&gt;Reinsurance!D$10,MIN('Policies &amp; Claims'!E187-Reinsurance!D$10,D$11-D$10),0)</f>
        <v>#NAME?</v>
      </c>
      <c r="E208" s="2" t="e">
        <f ca="1">IF('Policies &amp; Claims'!F187&gt;Reinsurance!E$10,MIN('Policies &amp; Claims'!F187-Reinsurance!E$10,E$11-E$10),0)</f>
        <v>#NAME?</v>
      </c>
      <c r="F208" s="2" t="e">
        <f ca="1">IF('Policies &amp; Claims'!G187&gt;Reinsurance!F$10,MIN('Policies &amp; Claims'!G187-Reinsurance!F$10,F$11-F$10),0)</f>
        <v>#NAME?</v>
      </c>
      <c r="G208" s="12" t="e">
        <f ca="1">IF('Policies &amp; Claims'!H187&gt;Reinsurance!G$10,MIN('Policies &amp; Claims'!H187-Reinsurance!G$10,G$11-G$10),0)</f>
        <v>#NAME?</v>
      </c>
    </row>
    <row r="209" spans="2:7" x14ac:dyDescent="0.2">
      <c r="B209" s="71" t="s">
        <v>300</v>
      </c>
      <c r="C209" s="19" t="e">
        <f ca="1">IF('Policies &amp; Claims'!D188&gt;Reinsurance!C$10,MIN('Policies &amp; Claims'!D188-Reinsurance!C$10,C$11-C$10),0)</f>
        <v>#NAME?</v>
      </c>
      <c r="D209" s="2" t="e">
        <f ca="1">IF('Policies &amp; Claims'!E188&gt;Reinsurance!D$10,MIN('Policies &amp; Claims'!E188-Reinsurance!D$10,D$11-D$10),0)</f>
        <v>#NAME?</v>
      </c>
      <c r="E209" s="2" t="e">
        <f ca="1">IF('Policies &amp; Claims'!F188&gt;Reinsurance!E$10,MIN('Policies &amp; Claims'!F188-Reinsurance!E$10,E$11-E$10),0)</f>
        <v>#NAME?</v>
      </c>
      <c r="F209" s="2" t="e">
        <f ca="1">IF('Policies &amp; Claims'!G188&gt;Reinsurance!F$10,MIN('Policies &amp; Claims'!G188-Reinsurance!F$10,F$11-F$10),0)</f>
        <v>#NAME?</v>
      </c>
      <c r="G209" s="12" t="e">
        <f ca="1">IF('Policies &amp; Claims'!H188&gt;Reinsurance!G$10,MIN('Policies &amp; Claims'!H188-Reinsurance!G$10,G$11-G$10),0)</f>
        <v>#NAME?</v>
      </c>
    </row>
    <row r="210" spans="2:7" x14ac:dyDescent="0.2">
      <c r="B210" s="71" t="s">
        <v>301</v>
      </c>
      <c r="C210" s="19" t="e">
        <f ca="1">IF('Policies &amp; Claims'!D189&gt;Reinsurance!C$10,MIN('Policies &amp; Claims'!D189-Reinsurance!C$10,C$11-C$10),0)</f>
        <v>#NAME?</v>
      </c>
      <c r="D210" s="2" t="e">
        <f ca="1">IF('Policies &amp; Claims'!E189&gt;Reinsurance!D$10,MIN('Policies &amp; Claims'!E189-Reinsurance!D$10,D$11-D$10),0)</f>
        <v>#NAME?</v>
      </c>
      <c r="E210" s="2" t="e">
        <f ca="1">IF('Policies &amp; Claims'!F189&gt;Reinsurance!E$10,MIN('Policies &amp; Claims'!F189-Reinsurance!E$10,E$11-E$10),0)</f>
        <v>#NAME?</v>
      </c>
      <c r="F210" s="2" t="e">
        <f ca="1">IF('Policies &amp; Claims'!G189&gt;Reinsurance!F$10,MIN('Policies &amp; Claims'!G189-Reinsurance!F$10,F$11-F$10),0)</f>
        <v>#NAME?</v>
      </c>
      <c r="G210" s="12" t="e">
        <f ca="1">IF('Policies &amp; Claims'!H189&gt;Reinsurance!G$10,MIN('Policies &amp; Claims'!H189-Reinsurance!G$10,G$11-G$10),0)</f>
        <v>#NAME?</v>
      </c>
    </row>
    <row r="211" spans="2:7" x14ac:dyDescent="0.2">
      <c r="B211" s="71" t="s">
        <v>302</v>
      </c>
      <c r="C211" s="19" t="e">
        <f ca="1">IF('Policies &amp; Claims'!D190&gt;Reinsurance!C$10,MIN('Policies &amp; Claims'!D190-Reinsurance!C$10,C$11-C$10),0)</f>
        <v>#NAME?</v>
      </c>
      <c r="D211" s="2" t="e">
        <f ca="1">IF('Policies &amp; Claims'!E190&gt;Reinsurance!D$10,MIN('Policies &amp; Claims'!E190-Reinsurance!D$10,D$11-D$10),0)</f>
        <v>#NAME?</v>
      </c>
      <c r="E211" s="2" t="e">
        <f ca="1">IF('Policies &amp; Claims'!F190&gt;Reinsurance!E$10,MIN('Policies &amp; Claims'!F190-Reinsurance!E$10,E$11-E$10),0)</f>
        <v>#NAME?</v>
      </c>
      <c r="F211" s="2" t="e">
        <f ca="1">IF('Policies &amp; Claims'!G190&gt;Reinsurance!F$10,MIN('Policies &amp; Claims'!G190-Reinsurance!F$10,F$11-F$10),0)</f>
        <v>#NAME?</v>
      </c>
      <c r="G211" s="12" t="e">
        <f ca="1">IF('Policies &amp; Claims'!H190&gt;Reinsurance!G$10,MIN('Policies &amp; Claims'!H190-Reinsurance!G$10,G$11-G$10),0)</f>
        <v>#NAME?</v>
      </c>
    </row>
    <row r="212" spans="2:7" x14ac:dyDescent="0.2">
      <c r="B212" s="71" t="s">
        <v>303</v>
      </c>
      <c r="C212" s="19" t="e">
        <f ca="1">IF('Policies &amp; Claims'!D191&gt;Reinsurance!C$10,MIN('Policies &amp; Claims'!D191-Reinsurance!C$10,C$11-C$10),0)</f>
        <v>#NAME?</v>
      </c>
      <c r="D212" s="2" t="e">
        <f ca="1">IF('Policies &amp; Claims'!E191&gt;Reinsurance!D$10,MIN('Policies &amp; Claims'!E191-Reinsurance!D$10,D$11-D$10),0)</f>
        <v>#NAME?</v>
      </c>
      <c r="E212" s="2" t="e">
        <f ca="1">IF('Policies &amp; Claims'!F191&gt;Reinsurance!E$10,MIN('Policies &amp; Claims'!F191-Reinsurance!E$10,E$11-E$10),0)</f>
        <v>#NAME?</v>
      </c>
      <c r="F212" s="2" t="e">
        <f ca="1">IF('Policies &amp; Claims'!G191&gt;Reinsurance!F$10,MIN('Policies &amp; Claims'!G191-Reinsurance!F$10,F$11-F$10),0)</f>
        <v>#NAME?</v>
      </c>
      <c r="G212" s="12" t="e">
        <f ca="1">IF('Policies &amp; Claims'!H191&gt;Reinsurance!G$10,MIN('Policies &amp; Claims'!H191-Reinsurance!G$10,G$11-G$10),0)</f>
        <v>#NAME?</v>
      </c>
    </row>
    <row r="213" spans="2:7" x14ac:dyDescent="0.2">
      <c r="B213" s="71" t="s">
        <v>304</v>
      </c>
      <c r="C213" s="19" t="e">
        <f ca="1">IF('Policies &amp; Claims'!D192&gt;Reinsurance!C$10,MIN('Policies &amp; Claims'!D192-Reinsurance!C$10,C$11-C$10),0)</f>
        <v>#NAME?</v>
      </c>
      <c r="D213" s="2" t="e">
        <f ca="1">IF('Policies &amp; Claims'!E192&gt;Reinsurance!D$10,MIN('Policies &amp; Claims'!E192-Reinsurance!D$10,D$11-D$10),0)</f>
        <v>#NAME?</v>
      </c>
      <c r="E213" s="2" t="e">
        <f ca="1">IF('Policies &amp; Claims'!F192&gt;Reinsurance!E$10,MIN('Policies &amp; Claims'!F192-Reinsurance!E$10,E$11-E$10),0)</f>
        <v>#NAME?</v>
      </c>
      <c r="F213" s="2" t="e">
        <f ca="1">IF('Policies &amp; Claims'!G192&gt;Reinsurance!F$10,MIN('Policies &amp; Claims'!G192-Reinsurance!F$10,F$11-F$10),0)</f>
        <v>#NAME?</v>
      </c>
      <c r="G213" s="12" t="e">
        <f ca="1">IF('Policies &amp; Claims'!H192&gt;Reinsurance!G$10,MIN('Policies &amp; Claims'!H192-Reinsurance!G$10,G$11-G$10),0)</f>
        <v>#NAME?</v>
      </c>
    </row>
    <row r="214" spans="2:7" x14ac:dyDescent="0.2">
      <c r="B214" s="71" t="s">
        <v>305</v>
      </c>
      <c r="C214" s="19" t="e">
        <f ca="1">IF('Policies &amp; Claims'!D193&gt;Reinsurance!C$10,MIN('Policies &amp; Claims'!D193-Reinsurance!C$10,C$11-C$10),0)</f>
        <v>#NAME?</v>
      </c>
      <c r="D214" s="2" t="e">
        <f ca="1">IF('Policies &amp; Claims'!E193&gt;Reinsurance!D$10,MIN('Policies &amp; Claims'!E193-Reinsurance!D$10,D$11-D$10),0)</f>
        <v>#NAME?</v>
      </c>
      <c r="E214" s="2" t="e">
        <f ca="1">IF('Policies &amp; Claims'!F193&gt;Reinsurance!E$10,MIN('Policies &amp; Claims'!F193-Reinsurance!E$10,E$11-E$10),0)</f>
        <v>#NAME?</v>
      </c>
      <c r="F214" s="2" t="e">
        <f ca="1">IF('Policies &amp; Claims'!G193&gt;Reinsurance!F$10,MIN('Policies &amp; Claims'!G193-Reinsurance!F$10,F$11-F$10),0)</f>
        <v>#NAME?</v>
      </c>
      <c r="G214" s="12" t="e">
        <f ca="1">IF('Policies &amp; Claims'!H193&gt;Reinsurance!G$10,MIN('Policies &amp; Claims'!H193-Reinsurance!G$10,G$11-G$10),0)</f>
        <v>#NAME?</v>
      </c>
    </row>
    <row r="215" spans="2:7" x14ac:dyDescent="0.2">
      <c r="B215" s="71" t="s">
        <v>306</v>
      </c>
      <c r="C215" s="19" t="e">
        <f ca="1">IF('Policies &amp; Claims'!D194&gt;Reinsurance!C$10,MIN('Policies &amp; Claims'!D194-Reinsurance!C$10,C$11-C$10),0)</f>
        <v>#NAME?</v>
      </c>
      <c r="D215" s="2" t="e">
        <f ca="1">IF('Policies &amp; Claims'!E194&gt;Reinsurance!D$10,MIN('Policies &amp; Claims'!E194-Reinsurance!D$10,D$11-D$10),0)</f>
        <v>#NAME?</v>
      </c>
      <c r="E215" s="2" t="e">
        <f ca="1">IF('Policies &amp; Claims'!F194&gt;Reinsurance!E$10,MIN('Policies &amp; Claims'!F194-Reinsurance!E$10,E$11-E$10),0)</f>
        <v>#NAME?</v>
      </c>
      <c r="F215" s="2" t="e">
        <f ca="1">IF('Policies &amp; Claims'!G194&gt;Reinsurance!F$10,MIN('Policies &amp; Claims'!G194-Reinsurance!F$10,F$11-F$10),0)</f>
        <v>#NAME?</v>
      </c>
      <c r="G215" s="12" t="e">
        <f ca="1">IF('Policies &amp; Claims'!H194&gt;Reinsurance!G$10,MIN('Policies &amp; Claims'!H194-Reinsurance!G$10,G$11-G$10),0)</f>
        <v>#NAME?</v>
      </c>
    </row>
    <row r="216" spans="2:7" x14ac:dyDescent="0.2">
      <c r="B216" s="71" t="s">
        <v>307</v>
      </c>
      <c r="C216" s="19" t="e">
        <f ca="1">IF('Policies &amp; Claims'!D195&gt;Reinsurance!C$10,MIN('Policies &amp; Claims'!D195-Reinsurance!C$10,C$11-C$10),0)</f>
        <v>#NAME?</v>
      </c>
      <c r="D216" s="2" t="e">
        <f ca="1">IF('Policies &amp; Claims'!E195&gt;Reinsurance!D$10,MIN('Policies &amp; Claims'!E195-Reinsurance!D$10,D$11-D$10),0)</f>
        <v>#NAME?</v>
      </c>
      <c r="E216" s="2" t="e">
        <f ca="1">IF('Policies &amp; Claims'!F195&gt;Reinsurance!E$10,MIN('Policies &amp; Claims'!F195-Reinsurance!E$10,E$11-E$10),0)</f>
        <v>#NAME?</v>
      </c>
      <c r="F216" s="2" t="e">
        <f ca="1">IF('Policies &amp; Claims'!G195&gt;Reinsurance!F$10,MIN('Policies &amp; Claims'!G195-Reinsurance!F$10,F$11-F$10),0)</f>
        <v>#NAME?</v>
      </c>
      <c r="G216" s="12" t="e">
        <f ca="1">IF('Policies &amp; Claims'!H195&gt;Reinsurance!G$10,MIN('Policies &amp; Claims'!H195-Reinsurance!G$10,G$11-G$10),0)</f>
        <v>#NAME?</v>
      </c>
    </row>
    <row r="217" spans="2:7" x14ac:dyDescent="0.2">
      <c r="B217" s="71" t="s">
        <v>308</v>
      </c>
      <c r="C217" s="19" t="e">
        <f ca="1">IF('Policies &amp; Claims'!D196&gt;Reinsurance!C$10,MIN('Policies &amp; Claims'!D196-Reinsurance!C$10,C$11-C$10),0)</f>
        <v>#NAME?</v>
      </c>
      <c r="D217" s="2" t="e">
        <f ca="1">IF('Policies &amp; Claims'!E196&gt;Reinsurance!D$10,MIN('Policies &amp; Claims'!E196-Reinsurance!D$10,D$11-D$10),0)</f>
        <v>#NAME?</v>
      </c>
      <c r="E217" s="2" t="e">
        <f ca="1">IF('Policies &amp; Claims'!F196&gt;Reinsurance!E$10,MIN('Policies &amp; Claims'!F196-Reinsurance!E$10,E$11-E$10),0)</f>
        <v>#NAME?</v>
      </c>
      <c r="F217" s="2" t="e">
        <f ca="1">IF('Policies &amp; Claims'!G196&gt;Reinsurance!F$10,MIN('Policies &amp; Claims'!G196-Reinsurance!F$10,F$11-F$10),0)</f>
        <v>#NAME?</v>
      </c>
      <c r="G217" s="12" t="e">
        <f ca="1">IF('Policies &amp; Claims'!H196&gt;Reinsurance!G$10,MIN('Policies &amp; Claims'!H196-Reinsurance!G$10,G$11-G$10),0)</f>
        <v>#NAME?</v>
      </c>
    </row>
    <row r="218" spans="2:7" x14ac:dyDescent="0.2">
      <c r="B218" s="71" t="s">
        <v>309</v>
      </c>
      <c r="C218" s="19" t="e">
        <f ca="1">IF('Policies &amp; Claims'!D197&gt;Reinsurance!C$10,MIN('Policies &amp; Claims'!D197-Reinsurance!C$10,C$11-C$10),0)</f>
        <v>#NAME?</v>
      </c>
      <c r="D218" s="2" t="e">
        <f ca="1">IF('Policies &amp; Claims'!E197&gt;Reinsurance!D$10,MIN('Policies &amp; Claims'!E197-Reinsurance!D$10,D$11-D$10),0)</f>
        <v>#NAME?</v>
      </c>
      <c r="E218" s="2" t="e">
        <f ca="1">IF('Policies &amp; Claims'!F197&gt;Reinsurance!E$10,MIN('Policies &amp; Claims'!F197-Reinsurance!E$10,E$11-E$10),0)</f>
        <v>#NAME?</v>
      </c>
      <c r="F218" s="2" t="e">
        <f ca="1">IF('Policies &amp; Claims'!G197&gt;Reinsurance!F$10,MIN('Policies &amp; Claims'!G197-Reinsurance!F$10,F$11-F$10),0)</f>
        <v>#NAME?</v>
      </c>
      <c r="G218" s="12" t="e">
        <f ca="1">IF('Policies &amp; Claims'!H197&gt;Reinsurance!G$10,MIN('Policies &amp; Claims'!H197-Reinsurance!G$10,G$11-G$10),0)</f>
        <v>#NAME?</v>
      </c>
    </row>
    <row r="219" spans="2:7" x14ac:dyDescent="0.2">
      <c r="B219" s="71" t="s">
        <v>310</v>
      </c>
      <c r="C219" s="19" t="e">
        <f ca="1">IF('Policies &amp; Claims'!D198&gt;Reinsurance!C$10,MIN('Policies &amp; Claims'!D198-Reinsurance!C$10,C$11-C$10),0)</f>
        <v>#NAME?</v>
      </c>
      <c r="D219" s="2" t="e">
        <f ca="1">IF('Policies &amp; Claims'!E198&gt;Reinsurance!D$10,MIN('Policies &amp; Claims'!E198-Reinsurance!D$10,D$11-D$10),0)</f>
        <v>#NAME?</v>
      </c>
      <c r="E219" s="2" t="e">
        <f ca="1">IF('Policies &amp; Claims'!F198&gt;Reinsurance!E$10,MIN('Policies &amp; Claims'!F198-Reinsurance!E$10,E$11-E$10),0)</f>
        <v>#NAME?</v>
      </c>
      <c r="F219" s="2" t="e">
        <f ca="1">IF('Policies &amp; Claims'!G198&gt;Reinsurance!F$10,MIN('Policies &amp; Claims'!G198-Reinsurance!F$10,F$11-F$10),0)</f>
        <v>#NAME?</v>
      </c>
      <c r="G219" s="12" t="e">
        <f ca="1">IF('Policies &amp; Claims'!H198&gt;Reinsurance!G$10,MIN('Policies &amp; Claims'!H198-Reinsurance!G$10,G$11-G$10),0)</f>
        <v>#NAME?</v>
      </c>
    </row>
    <row r="220" spans="2:7" x14ac:dyDescent="0.2">
      <c r="B220" s="71" t="s">
        <v>311</v>
      </c>
      <c r="C220" s="19" t="e">
        <f ca="1">IF('Policies &amp; Claims'!D199&gt;Reinsurance!C$10,MIN('Policies &amp; Claims'!D199-Reinsurance!C$10,C$11-C$10),0)</f>
        <v>#NAME?</v>
      </c>
      <c r="D220" s="2" t="e">
        <f ca="1">IF('Policies &amp; Claims'!E199&gt;Reinsurance!D$10,MIN('Policies &amp; Claims'!E199-Reinsurance!D$10,D$11-D$10),0)</f>
        <v>#NAME?</v>
      </c>
      <c r="E220" s="2" t="e">
        <f ca="1">IF('Policies &amp; Claims'!F199&gt;Reinsurance!E$10,MIN('Policies &amp; Claims'!F199-Reinsurance!E$10,E$11-E$10),0)</f>
        <v>#NAME?</v>
      </c>
      <c r="F220" s="2" t="e">
        <f ca="1">IF('Policies &amp; Claims'!G199&gt;Reinsurance!F$10,MIN('Policies &amp; Claims'!G199-Reinsurance!F$10,F$11-F$10),0)</f>
        <v>#NAME?</v>
      </c>
      <c r="G220" s="12" t="e">
        <f ca="1">IF('Policies &amp; Claims'!H199&gt;Reinsurance!G$10,MIN('Policies &amp; Claims'!H199-Reinsurance!G$10,G$11-G$10),0)</f>
        <v>#NAME?</v>
      </c>
    </row>
    <row r="221" spans="2:7" x14ac:dyDescent="0.2">
      <c r="B221" s="71" t="s">
        <v>312</v>
      </c>
      <c r="C221" s="19" t="e">
        <f ca="1">IF('Policies &amp; Claims'!D200&gt;Reinsurance!C$10,MIN('Policies &amp; Claims'!D200-Reinsurance!C$10,C$11-C$10),0)</f>
        <v>#NAME?</v>
      </c>
      <c r="D221" s="2" t="e">
        <f ca="1">IF('Policies &amp; Claims'!E200&gt;Reinsurance!D$10,MIN('Policies &amp; Claims'!E200-Reinsurance!D$10,D$11-D$10),0)</f>
        <v>#NAME?</v>
      </c>
      <c r="E221" s="2" t="e">
        <f ca="1">IF('Policies &amp; Claims'!F200&gt;Reinsurance!E$10,MIN('Policies &amp; Claims'!F200-Reinsurance!E$10,E$11-E$10),0)</f>
        <v>#NAME?</v>
      </c>
      <c r="F221" s="2" t="e">
        <f ca="1">IF('Policies &amp; Claims'!G200&gt;Reinsurance!F$10,MIN('Policies &amp; Claims'!G200-Reinsurance!F$10,F$11-F$10),0)</f>
        <v>#NAME?</v>
      </c>
      <c r="G221" s="12" t="e">
        <f ca="1">IF('Policies &amp; Claims'!H200&gt;Reinsurance!G$10,MIN('Policies &amp; Claims'!H200-Reinsurance!G$10,G$11-G$10),0)</f>
        <v>#NAME?</v>
      </c>
    </row>
    <row r="222" spans="2:7" x14ac:dyDescent="0.2">
      <c r="B222" s="71" t="s">
        <v>313</v>
      </c>
      <c r="C222" s="19" t="e">
        <f ca="1">IF('Policies &amp; Claims'!D201&gt;Reinsurance!C$10,MIN('Policies &amp; Claims'!D201-Reinsurance!C$10,C$11-C$10),0)</f>
        <v>#NAME?</v>
      </c>
      <c r="D222" s="2" t="e">
        <f ca="1">IF('Policies &amp; Claims'!E201&gt;Reinsurance!D$10,MIN('Policies &amp; Claims'!E201-Reinsurance!D$10,D$11-D$10),0)</f>
        <v>#NAME?</v>
      </c>
      <c r="E222" s="2" t="e">
        <f ca="1">IF('Policies &amp; Claims'!F201&gt;Reinsurance!E$10,MIN('Policies &amp; Claims'!F201-Reinsurance!E$10,E$11-E$10),0)</f>
        <v>#NAME?</v>
      </c>
      <c r="F222" s="2" t="e">
        <f ca="1">IF('Policies &amp; Claims'!G201&gt;Reinsurance!F$10,MIN('Policies &amp; Claims'!G201-Reinsurance!F$10,F$11-F$10),0)</f>
        <v>#NAME?</v>
      </c>
      <c r="G222" s="12" t="e">
        <f ca="1">IF('Policies &amp; Claims'!H201&gt;Reinsurance!G$10,MIN('Policies &amp; Claims'!H201-Reinsurance!G$10,G$11-G$10),0)</f>
        <v>#NAME?</v>
      </c>
    </row>
    <row r="223" spans="2:7" x14ac:dyDescent="0.2">
      <c r="B223" s="71" t="s">
        <v>314</v>
      </c>
      <c r="C223" s="19" t="e">
        <f ca="1">IF('Policies &amp; Claims'!D202&gt;Reinsurance!C$10,MIN('Policies &amp; Claims'!D202-Reinsurance!C$10,C$11-C$10),0)</f>
        <v>#NAME?</v>
      </c>
      <c r="D223" s="2" t="e">
        <f ca="1">IF('Policies &amp; Claims'!E202&gt;Reinsurance!D$10,MIN('Policies &amp; Claims'!E202-Reinsurance!D$10,D$11-D$10),0)</f>
        <v>#NAME?</v>
      </c>
      <c r="E223" s="2" t="e">
        <f ca="1">IF('Policies &amp; Claims'!F202&gt;Reinsurance!E$10,MIN('Policies &amp; Claims'!F202-Reinsurance!E$10,E$11-E$10),0)</f>
        <v>#NAME?</v>
      </c>
      <c r="F223" s="2" t="e">
        <f ca="1">IF('Policies &amp; Claims'!G202&gt;Reinsurance!F$10,MIN('Policies &amp; Claims'!G202-Reinsurance!F$10,F$11-F$10),0)</f>
        <v>#NAME?</v>
      </c>
      <c r="G223" s="12" t="e">
        <f ca="1">IF('Policies &amp; Claims'!H202&gt;Reinsurance!G$10,MIN('Policies &amp; Claims'!H202-Reinsurance!G$10,G$11-G$10),0)</f>
        <v>#NAME?</v>
      </c>
    </row>
    <row r="224" spans="2:7" x14ac:dyDescent="0.2">
      <c r="B224" s="71" t="s">
        <v>315</v>
      </c>
      <c r="C224" s="19" t="e">
        <f ca="1">IF('Policies &amp; Claims'!D203&gt;Reinsurance!C$10,MIN('Policies &amp; Claims'!D203-Reinsurance!C$10,C$11-C$10),0)</f>
        <v>#NAME?</v>
      </c>
      <c r="D224" s="2" t="e">
        <f ca="1">IF('Policies &amp; Claims'!E203&gt;Reinsurance!D$10,MIN('Policies &amp; Claims'!E203-Reinsurance!D$10,D$11-D$10),0)</f>
        <v>#NAME?</v>
      </c>
      <c r="E224" s="2" t="e">
        <f ca="1">IF('Policies &amp; Claims'!F203&gt;Reinsurance!E$10,MIN('Policies &amp; Claims'!F203-Reinsurance!E$10,E$11-E$10),0)</f>
        <v>#NAME?</v>
      </c>
      <c r="F224" s="2" t="e">
        <f ca="1">IF('Policies &amp; Claims'!G203&gt;Reinsurance!F$10,MIN('Policies &amp; Claims'!G203-Reinsurance!F$10,F$11-F$10),0)</f>
        <v>#NAME?</v>
      </c>
      <c r="G224" s="12" t="e">
        <f ca="1">IF('Policies &amp; Claims'!H203&gt;Reinsurance!G$10,MIN('Policies &amp; Claims'!H203-Reinsurance!G$10,G$11-G$10),0)</f>
        <v>#NAME?</v>
      </c>
    </row>
    <row r="225" spans="2:7" x14ac:dyDescent="0.2">
      <c r="B225" s="71" t="s">
        <v>316</v>
      </c>
      <c r="C225" s="19" t="e">
        <f ca="1">IF('Policies &amp; Claims'!D204&gt;Reinsurance!C$10,MIN('Policies &amp; Claims'!D204-Reinsurance!C$10,C$11-C$10),0)</f>
        <v>#NAME?</v>
      </c>
      <c r="D225" s="2" t="e">
        <f ca="1">IF('Policies &amp; Claims'!E204&gt;Reinsurance!D$10,MIN('Policies &amp; Claims'!E204-Reinsurance!D$10,D$11-D$10),0)</f>
        <v>#NAME?</v>
      </c>
      <c r="E225" s="2" t="e">
        <f ca="1">IF('Policies &amp; Claims'!F204&gt;Reinsurance!E$10,MIN('Policies &amp; Claims'!F204-Reinsurance!E$10,E$11-E$10),0)</f>
        <v>#NAME?</v>
      </c>
      <c r="F225" s="2" t="e">
        <f ca="1">IF('Policies &amp; Claims'!G204&gt;Reinsurance!F$10,MIN('Policies &amp; Claims'!G204-Reinsurance!F$10,F$11-F$10),0)</f>
        <v>#NAME?</v>
      </c>
      <c r="G225" s="12" t="e">
        <f ca="1">IF('Policies &amp; Claims'!H204&gt;Reinsurance!G$10,MIN('Policies &amp; Claims'!H204-Reinsurance!G$10,G$11-G$10),0)</f>
        <v>#NAME?</v>
      </c>
    </row>
    <row r="226" spans="2:7" x14ac:dyDescent="0.2">
      <c r="B226" s="71" t="s">
        <v>317</v>
      </c>
      <c r="C226" s="19" t="e">
        <f ca="1">IF('Policies &amp; Claims'!D205&gt;Reinsurance!C$10,MIN('Policies &amp; Claims'!D205-Reinsurance!C$10,C$11-C$10),0)</f>
        <v>#NAME?</v>
      </c>
      <c r="D226" s="2" t="e">
        <f ca="1">IF('Policies &amp; Claims'!E205&gt;Reinsurance!D$10,MIN('Policies &amp; Claims'!E205-Reinsurance!D$10,D$11-D$10),0)</f>
        <v>#NAME?</v>
      </c>
      <c r="E226" s="2" t="e">
        <f ca="1">IF('Policies &amp; Claims'!F205&gt;Reinsurance!E$10,MIN('Policies &amp; Claims'!F205-Reinsurance!E$10,E$11-E$10),0)</f>
        <v>#NAME?</v>
      </c>
      <c r="F226" s="2" t="e">
        <f ca="1">IF('Policies &amp; Claims'!G205&gt;Reinsurance!F$10,MIN('Policies &amp; Claims'!G205-Reinsurance!F$10,F$11-F$10),0)</f>
        <v>#NAME?</v>
      </c>
      <c r="G226" s="12" t="e">
        <f ca="1">IF('Policies &amp; Claims'!H205&gt;Reinsurance!G$10,MIN('Policies &amp; Claims'!H205-Reinsurance!G$10,G$11-G$10),0)</f>
        <v>#NAME?</v>
      </c>
    </row>
    <row r="227" spans="2:7" x14ac:dyDescent="0.2">
      <c r="B227" s="71" t="s">
        <v>318</v>
      </c>
      <c r="C227" s="19" t="e">
        <f ca="1">IF('Policies &amp; Claims'!D206&gt;Reinsurance!C$10,MIN('Policies &amp; Claims'!D206-Reinsurance!C$10,C$11-C$10),0)</f>
        <v>#NAME?</v>
      </c>
      <c r="D227" s="2" t="e">
        <f ca="1">IF('Policies &amp; Claims'!E206&gt;Reinsurance!D$10,MIN('Policies &amp; Claims'!E206-Reinsurance!D$10,D$11-D$10),0)</f>
        <v>#NAME?</v>
      </c>
      <c r="E227" s="2" t="e">
        <f ca="1">IF('Policies &amp; Claims'!F206&gt;Reinsurance!E$10,MIN('Policies &amp; Claims'!F206-Reinsurance!E$10,E$11-E$10),0)</f>
        <v>#NAME?</v>
      </c>
      <c r="F227" s="2" t="e">
        <f ca="1">IF('Policies &amp; Claims'!G206&gt;Reinsurance!F$10,MIN('Policies &amp; Claims'!G206-Reinsurance!F$10,F$11-F$10),0)</f>
        <v>#NAME?</v>
      </c>
      <c r="G227" s="12" t="e">
        <f ca="1">IF('Policies &amp; Claims'!H206&gt;Reinsurance!G$10,MIN('Policies &amp; Claims'!H206-Reinsurance!G$10,G$11-G$10),0)</f>
        <v>#NAME?</v>
      </c>
    </row>
    <row r="228" spans="2:7" x14ac:dyDescent="0.2">
      <c r="B228" s="71" t="s">
        <v>319</v>
      </c>
      <c r="C228" s="19" t="e">
        <f ca="1">IF('Policies &amp; Claims'!D207&gt;Reinsurance!C$10,MIN('Policies &amp; Claims'!D207-Reinsurance!C$10,C$11-C$10),0)</f>
        <v>#NAME?</v>
      </c>
      <c r="D228" s="2" t="e">
        <f ca="1">IF('Policies &amp; Claims'!E207&gt;Reinsurance!D$10,MIN('Policies &amp; Claims'!E207-Reinsurance!D$10,D$11-D$10),0)</f>
        <v>#NAME?</v>
      </c>
      <c r="E228" s="2" t="e">
        <f ca="1">IF('Policies &amp; Claims'!F207&gt;Reinsurance!E$10,MIN('Policies &amp; Claims'!F207-Reinsurance!E$10,E$11-E$10),0)</f>
        <v>#NAME?</v>
      </c>
      <c r="F228" s="2" t="e">
        <f ca="1">IF('Policies &amp; Claims'!G207&gt;Reinsurance!F$10,MIN('Policies &amp; Claims'!G207-Reinsurance!F$10,F$11-F$10),0)</f>
        <v>#NAME?</v>
      </c>
      <c r="G228" s="12" t="e">
        <f ca="1">IF('Policies &amp; Claims'!H207&gt;Reinsurance!G$10,MIN('Policies &amp; Claims'!H207-Reinsurance!G$10,G$11-G$10),0)</f>
        <v>#NAME?</v>
      </c>
    </row>
    <row r="229" spans="2:7" x14ac:dyDescent="0.2">
      <c r="B229" s="71" t="s">
        <v>320</v>
      </c>
      <c r="C229" s="19" t="e">
        <f ca="1">IF('Policies &amp; Claims'!D208&gt;Reinsurance!C$10,MIN('Policies &amp; Claims'!D208-Reinsurance!C$10,C$11-C$10),0)</f>
        <v>#NAME?</v>
      </c>
      <c r="D229" s="2" t="e">
        <f ca="1">IF('Policies &amp; Claims'!E208&gt;Reinsurance!D$10,MIN('Policies &amp; Claims'!E208-Reinsurance!D$10,D$11-D$10),0)</f>
        <v>#NAME?</v>
      </c>
      <c r="E229" s="2" t="e">
        <f ca="1">IF('Policies &amp; Claims'!F208&gt;Reinsurance!E$10,MIN('Policies &amp; Claims'!F208-Reinsurance!E$10,E$11-E$10),0)</f>
        <v>#NAME?</v>
      </c>
      <c r="F229" s="2" t="e">
        <f ca="1">IF('Policies &amp; Claims'!G208&gt;Reinsurance!F$10,MIN('Policies &amp; Claims'!G208-Reinsurance!F$10,F$11-F$10),0)</f>
        <v>#NAME?</v>
      </c>
      <c r="G229" s="12" t="e">
        <f ca="1">IF('Policies &amp; Claims'!H208&gt;Reinsurance!G$10,MIN('Policies &amp; Claims'!H208-Reinsurance!G$10,G$11-G$10),0)</f>
        <v>#NAME?</v>
      </c>
    </row>
    <row r="230" spans="2:7" x14ac:dyDescent="0.2">
      <c r="B230" s="71" t="s">
        <v>321</v>
      </c>
      <c r="C230" s="19" t="e">
        <f ca="1">IF('Policies &amp; Claims'!D209&gt;Reinsurance!C$10,MIN('Policies &amp; Claims'!D209-Reinsurance!C$10,C$11-C$10),0)</f>
        <v>#NAME?</v>
      </c>
      <c r="D230" s="2" t="e">
        <f ca="1">IF('Policies &amp; Claims'!E209&gt;Reinsurance!D$10,MIN('Policies &amp; Claims'!E209-Reinsurance!D$10,D$11-D$10),0)</f>
        <v>#NAME?</v>
      </c>
      <c r="E230" s="2" t="e">
        <f ca="1">IF('Policies &amp; Claims'!F209&gt;Reinsurance!E$10,MIN('Policies &amp; Claims'!F209-Reinsurance!E$10,E$11-E$10),0)</f>
        <v>#NAME?</v>
      </c>
      <c r="F230" s="2" t="e">
        <f ca="1">IF('Policies &amp; Claims'!G209&gt;Reinsurance!F$10,MIN('Policies &amp; Claims'!G209-Reinsurance!F$10,F$11-F$10),0)</f>
        <v>#NAME?</v>
      </c>
      <c r="G230" s="12" t="e">
        <f ca="1">IF('Policies &amp; Claims'!H209&gt;Reinsurance!G$10,MIN('Policies &amp; Claims'!H209-Reinsurance!G$10,G$11-G$10),0)</f>
        <v>#NAME?</v>
      </c>
    </row>
    <row r="231" spans="2:7" x14ac:dyDescent="0.2">
      <c r="B231" s="71" t="s">
        <v>322</v>
      </c>
      <c r="C231" s="19" t="e">
        <f ca="1">IF('Policies &amp; Claims'!D210&gt;Reinsurance!C$10,MIN('Policies &amp; Claims'!D210-Reinsurance!C$10,C$11-C$10),0)</f>
        <v>#NAME?</v>
      </c>
      <c r="D231" s="2" t="e">
        <f ca="1">IF('Policies &amp; Claims'!E210&gt;Reinsurance!D$10,MIN('Policies &amp; Claims'!E210-Reinsurance!D$10,D$11-D$10),0)</f>
        <v>#NAME?</v>
      </c>
      <c r="E231" s="2" t="e">
        <f ca="1">IF('Policies &amp; Claims'!F210&gt;Reinsurance!E$10,MIN('Policies &amp; Claims'!F210-Reinsurance!E$10,E$11-E$10),0)</f>
        <v>#NAME?</v>
      </c>
      <c r="F231" s="2" t="e">
        <f ca="1">IF('Policies &amp; Claims'!G210&gt;Reinsurance!F$10,MIN('Policies &amp; Claims'!G210-Reinsurance!F$10,F$11-F$10),0)</f>
        <v>#NAME?</v>
      </c>
      <c r="G231" s="12" t="e">
        <f ca="1">IF('Policies &amp; Claims'!H210&gt;Reinsurance!G$10,MIN('Policies &amp; Claims'!H210-Reinsurance!G$10,G$11-G$10),0)</f>
        <v>#NAME?</v>
      </c>
    </row>
    <row r="232" spans="2:7" x14ac:dyDescent="0.2">
      <c r="B232" s="71" t="s">
        <v>323</v>
      </c>
      <c r="C232" s="19" t="e">
        <f ca="1">IF('Policies &amp; Claims'!D211&gt;Reinsurance!C$10,MIN('Policies &amp; Claims'!D211-Reinsurance!C$10,C$11-C$10),0)</f>
        <v>#NAME?</v>
      </c>
      <c r="D232" s="2" t="e">
        <f ca="1">IF('Policies &amp; Claims'!E211&gt;Reinsurance!D$10,MIN('Policies &amp; Claims'!E211-Reinsurance!D$10,D$11-D$10),0)</f>
        <v>#NAME?</v>
      </c>
      <c r="E232" s="2" t="e">
        <f ca="1">IF('Policies &amp; Claims'!F211&gt;Reinsurance!E$10,MIN('Policies &amp; Claims'!F211-Reinsurance!E$10,E$11-E$10),0)</f>
        <v>#NAME?</v>
      </c>
      <c r="F232" s="2" t="e">
        <f ca="1">IF('Policies &amp; Claims'!G211&gt;Reinsurance!F$10,MIN('Policies &amp; Claims'!G211-Reinsurance!F$10,F$11-F$10),0)</f>
        <v>#NAME?</v>
      </c>
      <c r="G232" s="12" t="e">
        <f ca="1">IF('Policies &amp; Claims'!H211&gt;Reinsurance!G$10,MIN('Policies &amp; Claims'!H211-Reinsurance!G$10,G$11-G$10),0)</f>
        <v>#NAME?</v>
      </c>
    </row>
    <row r="233" spans="2:7" x14ac:dyDescent="0.2">
      <c r="B233" s="71" t="s">
        <v>324</v>
      </c>
      <c r="C233" s="19" t="e">
        <f ca="1">IF('Policies &amp; Claims'!D212&gt;Reinsurance!C$10,MIN('Policies &amp; Claims'!D212-Reinsurance!C$10,C$11-C$10),0)</f>
        <v>#NAME?</v>
      </c>
      <c r="D233" s="2" t="e">
        <f ca="1">IF('Policies &amp; Claims'!E212&gt;Reinsurance!D$10,MIN('Policies &amp; Claims'!E212-Reinsurance!D$10,D$11-D$10),0)</f>
        <v>#NAME?</v>
      </c>
      <c r="E233" s="2" t="e">
        <f ca="1">IF('Policies &amp; Claims'!F212&gt;Reinsurance!E$10,MIN('Policies &amp; Claims'!F212-Reinsurance!E$10,E$11-E$10),0)</f>
        <v>#NAME?</v>
      </c>
      <c r="F233" s="2" t="e">
        <f ca="1">IF('Policies &amp; Claims'!G212&gt;Reinsurance!F$10,MIN('Policies &amp; Claims'!G212-Reinsurance!F$10,F$11-F$10),0)</f>
        <v>#NAME?</v>
      </c>
      <c r="G233" s="12" t="e">
        <f ca="1">IF('Policies &amp; Claims'!H212&gt;Reinsurance!G$10,MIN('Policies &amp; Claims'!H212-Reinsurance!G$10,G$11-G$10),0)</f>
        <v>#NAME?</v>
      </c>
    </row>
    <row r="234" spans="2:7" x14ac:dyDescent="0.2">
      <c r="B234" s="71" t="s">
        <v>325</v>
      </c>
      <c r="C234" s="19" t="e">
        <f ca="1">IF('Policies &amp; Claims'!D213&gt;Reinsurance!C$10,MIN('Policies &amp; Claims'!D213-Reinsurance!C$10,C$11-C$10),0)</f>
        <v>#NAME?</v>
      </c>
      <c r="D234" s="2" t="e">
        <f ca="1">IF('Policies &amp; Claims'!E213&gt;Reinsurance!D$10,MIN('Policies &amp; Claims'!E213-Reinsurance!D$10,D$11-D$10),0)</f>
        <v>#NAME?</v>
      </c>
      <c r="E234" s="2" t="e">
        <f ca="1">IF('Policies &amp; Claims'!F213&gt;Reinsurance!E$10,MIN('Policies &amp; Claims'!F213-Reinsurance!E$10,E$11-E$10),0)</f>
        <v>#NAME?</v>
      </c>
      <c r="F234" s="2" t="e">
        <f ca="1">IF('Policies &amp; Claims'!G213&gt;Reinsurance!F$10,MIN('Policies &amp; Claims'!G213-Reinsurance!F$10,F$11-F$10),0)</f>
        <v>#NAME?</v>
      </c>
      <c r="G234" s="12" t="e">
        <f ca="1">IF('Policies &amp; Claims'!H213&gt;Reinsurance!G$10,MIN('Policies &amp; Claims'!H213-Reinsurance!G$10,G$11-G$10),0)</f>
        <v>#NAME?</v>
      </c>
    </row>
    <row r="235" spans="2:7" x14ac:dyDescent="0.2">
      <c r="B235" s="71" t="s">
        <v>326</v>
      </c>
      <c r="C235" s="19" t="e">
        <f ca="1">IF('Policies &amp; Claims'!D214&gt;Reinsurance!C$10,MIN('Policies &amp; Claims'!D214-Reinsurance!C$10,C$11-C$10),0)</f>
        <v>#NAME?</v>
      </c>
      <c r="D235" s="2" t="e">
        <f ca="1">IF('Policies &amp; Claims'!E214&gt;Reinsurance!D$10,MIN('Policies &amp; Claims'!E214-Reinsurance!D$10,D$11-D$10),0)</f>
        <v>#NAME?</v>
      </c>
      <c r="E235" s="2" t="e">
        <f ca="1">IF('Policies &amp; Claims'!F214&gt;Reinsurance!E$10,MIN('Policies &amp; Claims'!F214-Reinsurance!E$10,E$11-E$10),0)</f>
        <v>#NAME?</v>
      </c>
      <c r="F235" s="2" t="e">
        <f ca="1">IF('Policies &amp; Claims'!G214&gt;Reinsurance!F$10,MIN('Policies &amp; Claims'!G214-Reinsurance!F$10,F$11-F$10),0)</f>
        <v>#NAME?</v>
      </c>
      <c r="G235" s="12" t="e">
        <f ca="1">IF('Policies &amp; Claims'!H214&gt;Reinsurance!G$10,MIN('Policies &amp; Claims'!H214-Reinsurance!G$10,G$11-G$10),0)</f>
        <v>#NAME?</v>
      </c>
    </row>
    <row r="236" spans="2:7" x14ac:dyDescent="0.2">
      <c r="B236" s="71" t="s">
        <v>327</v>
      </c>
      <c r="C236" s="19" t="e">
        <f ca="1">IF('Policies &amp; Claims'!D215&gt;Reinsurance!C$10,MIN('Policies &amp; Claims'!D215-Reinsurance!C$10,C$11-C$10),0)</f>
        <v>#NAME?</v>
      </c>
      <c r="D236" s="2" t="e">
        <f ca="1">IF('Policies &amp; Claims'!E215&gt;Reinsurance!D$10,MIN('Policies &amp; Claims'!E215-Reinsurance!D$10,D$11-D$10),0)</f>
        <v>#NAME?</v>
      </c>
      <c r="E236" s="2" t="e">
        <f ca="1">IF('Policies &amp; Claims'!F215&gt;Reinsurance!E$10,MIN('Policies &amp; Claims'!F215-Reinsurance!E$10,E$11-E$10),0)</f>
        <v>#NAME?</v>
      </c>
      <c r="F236" s="2" t="e">
        <f ca="1">IF('Policies &amp; Claims'!G215&gt;Reinsurance!F$10,MIN('Policies &amp; Claims'!G215-Reinsurance!F$10,F$11-F$10),0)</f>
        <v>#NAME?</v>
      </c>
      <c r="G236" s="12" t="e">
        <f ca="1">IF('Policies &amp; Claims'!H215&gt;Reinsurance!G$10,MIN('Policies &amp; Claims'!H215-Reinsurance!G$10,G$11-G$10),0)</f>
        <v>#NAME?</v>
      </c>
    </row>
    <row r="237" spans="2:7" x14ac:dyDescent="0.2">
      <c r="B237" s="71" t="s">
        <v>328</v>
      </c>
      <c r="C237" s="19" t="e">
        <f ca="1">IF('Policies &amp; Claims'!D216&gt;Reinsurance!C$10,MIN('Policies &amp; Claims'!D216-Reinsurance!C$10,C$11-C$10),0)</f>
        <v>#NAME?</v>
      </c>
      <c r="D237" s="2" t="e">
        <f ca="1">IF('Policies &amp; Claims'!E216&gt;Reinsurance!D$10,MIN('Policies &amp; Claims'!E216-Reinsurance!D$10,D$11-D$10),0)</f>
        <v>#NAME?</v>
      </c>
      <c r="E237" s="2" t="e">
        <f ca="1">IF('Policies &amp; Claims'!F216&gt;Reinsurance!E$10,MIN('Policies &amp; Claims'!F216-Reinsurance!E$10,E$11-E$10),0)</f>
        <v>#NAME?</v>
      </c>
      <c r="F237" s="2" t="e">
        <f ca="1">IF('Policies &amp; Claims'!G216&gt;Reinsurance!F$10,MIN('Policies &amp; Claims'!G216-Reinsurance!F$10,F$11-F$10),0)</f>
        <v>#NAME?</v>
      </c>
      <c r="G237" s="12" t="e">
        <f ca="1">IF('Policies &amp; Claims'!H216&gt;Reinsurance!G$10,MIN('Policies &amp; Claims'!H216-Reinsurance!G$10,G$11-G$10),0)</f>
        <v>#NAME?</v>
      </c>
    </row>
    <row r="238" spans="2:7" x14ac:dyDescent="0.2">
      <c r="B238" s="71" t="s">
        <v>329</v>
      </c>
      <c r="C238" s="19" t="e">
        <f ca="1">IF('Policies &amp; Claims'!D217&gt;Reinsurance!C$10,MIN('Policies &amp; Claims'!D217-Reinsurance!C$10,C$11-C$10),0)</f>
        <v>#NAME?</v>
      </c>
      <c r="D238" s="2" t="e">
        <f ca="1">IF('Policies &amp; Claims'!E217&gt;Reinsurance!D$10,MIN('Policies &amp; Claims'!E217-Reinsurance!D$10,D$11-D$10),0)</f>
        <v>#NAME?</v>
      </c>
      <c r="E238" s="2" t="e">
        <f ca="1">IF('Policies &amp; Claims'!F217&gt;Reinsurance!E$10,MIN('Policies &amp; Claims'!F217-Reinsurance!E$10,E$11-E$10),0)</f>
        <v>#NAME?</v>
      </c>
      <c r="F238" s="2" t="e">
        <f ca="1">IF('Policies &amp; Claims'!G217&gt;Reinsurance!F$10,MIN('Policies &amp; Claims'!G217-Reinsurance!F$10,F$11-F$10),0)</f>
        <v>#NAME?</v>
      </c>
      <c r="G238" s="12" t="e">
        <f ca="1">IF('Policies &amp; Claims'!H217&gt;Reinsurance!G$10,MIN('Policies &amp; Claims'!H217-Reinsurance!G$10,G$11-G$10),0)</f>
        <v>#NAME?</v>
      </c>
    </row>
    <row r="239" spans="2:7" x14ac:dyDescent="0.2">
      <c r="B239" s="71" t="s">
        <v>330</v>
      </c>
      <c r="C239" s="19" t="e">
        <f ca="1">IF('Policies &amp; Claims'!D218&gt;Reinsurance!C$10,MIN('Policies &amp; Claims'!D218-Reinsurance!C$10,C$11-C$10),0)</f>
        <v>#NAME?</v>
      </c>
      <c r="D239" s="2" t="e">
        <f ca="1">IF('Policies &amp; Claims'!E218&gt;Reinsurance!D$10,MIN('Policies &amp; Claims'!E218-Reinsurance!D$10,D$11-D$10),0)</f>
        <v>#NAME?</v>
      </c>
      <c r="E239" s="2" t="e">
        <f ca="1">IF('Policies &amp; Claims'!F218&gt;Reinsurance!E$10,MIN('Policies &amp; Claims'!F218-Reinsurance!E$10,E$11-E$10),0)</f>
        <v>#NAME?</v>
      </c>
      <c r="F239" s="2" t="e">
        <f ca="1">IF('Policies &amp; Claims'!G218&gt;Reinsurance!F$10,MIN('Policies &amp; Claims'!G218-Reinsurance!F$10,F$11-F$10),0)</f>
        <v>#NAME?</v>
      </c>
      <c r="G239" s="12" t="e">
        <f ca="1">IF('Policies &amp; Claims'!H218&gt;Reinsurance!G$10,MIN('Policies &amp; Claims'!H218-Reinsurance!G$10,G$11-G$10),0)</f>
        <v>#NAME?</v>
      </c>
    </row>
    <row r="240" spans="2:7" x14ac:dyDescent="0.2">
      <c r="B240" s="71" t="s">
        <v>331</v>
      </c>
      <c r="C240" s="19" t="e">
        <f ca="1">IF('Policies &amp; Claims'!D219&gt;Reinsurance!C$10,MIN('Policies &amp; Claims'!D219-Reinsurance!C$10,C$11-C$10),0)</f>
        <v>#NAME?</v>
      </c>
      <c r="D240" s="2" t="e">
        <f ca="1">IF('Policies &amp; Claims'!E219&gt;Reinsurance!D$10,MIN('Policies &amp; Claims'!E219-Reinsurance!D$10,D$11-D$10),0)</f>
        <v>#NAME?</v>
      </c>
      <c r="E240" s="2" t="e">
        <f ca="1">IF('Policies &amp; Claims'!F219&gt;Reinsurance!E$10,MIN('Policies &amp; Claims'!F219-Reinsurance!E$10,E$11-E$10),0)</f>
        <v>#NAME?</v>
      </c>
      <c r="F240" s="2" t="e">
        <f ca="1">IF('Policies &amp; Claims'!G219&gt;Reinsurance!F$10,MIN('Policies &amp; Claims'!G219-Reinsurance!F$10,F$11-F$10),0)</f>
        <v>#NAME?</v>
      </c>
      <c r="G240" s="12" t="e">
        <f ca="1">IF('Policies &amp; Claims'!H219&gt;Reinsurance!G$10,MIN('Policies &amp; Claims'!H219-Reinsurance!G$10,G$11-G$10),0)</f>
        <v>#NAME?</v>
      </c>
    </row>
    <row r="241" spans="2:7" x14ac:dyDescent="0.2">
      <c r="B241" s="71" t="s">
        <v>332</v>
      </c>
      <c r="C241" s="19" t="e">
        <f ca="1">IF('Policies &amp; Claims'!D220&gt;Reinsurance!C$10,MIN('Policies &amp; Claims'!D220-Reinsurance!C$10,C$11-C$10),0)</f>
        <v>#NAME?</v>
      </c>
      <c r="D241" s="2" t="e">
        <f ca="1">IF('Policies &amp; Claims'!E220&gt;Reinsurance!D$10,MIN('Policies &amp; Claims'!E220-Reinsurance!D$10,D$11-D$10),0)</f>
        <v>#NAME?</v>
      </c>
      <c r="E241" s="2" t="e">
        <f ca="1">IF('Policies &amp; Claims'!F220&gt;Reinsurance!E$10,MIN('Policies &amp; Claims'!F220-Reinsurance!E$10,E$11-E$10),0)</f>
        <v>#NAME?</v>
      </c>
      <c r="F241" s="2" t="e">
        <f ca="1">IF('Policies &amp; Claims'!G220&gt;Reinsurance!F$10,MIN('Policies &amp; Claims'!G220-Reinsurance!F$10,F$11-F$10),0)</f>
        <v>#NAME?</v>
      </c>
      <c r="G241" s="12" t="e">
        <f ca="1">IF('Policies &amp; Claims'!H220&gt;Reinsurance!G$10,MIN('Policies &amp; Claims'!H220-Reinsurance!G$10,G$11-G$10),0)</f>
        <v>#NAME?</v>
      </c>
    </row>
    <row r="242" spans="2:7" x14ac:dyDescent="0.2">
      <c r="B242" s="71" t="s">
        <v>333</v>
      </c>
      <c r="C242" s="19" t="e">
        <f ca="1">IF('Policies &amp; Claims'!D221&gt;Reinsurance!C$10,MIN('Policies &amp; Claims'!D221-Reinsurance!C$10,C$11-C$10),0)</f>
        <v>#NAME?</v>
      </c>
      <c r="D242" s="2" t="e">
        <f ca="1">IF('Policies &amp; Claims'!E221&gt;Reinsurance!D$10,MIN('Policies &amp; Claims'!E221-Reinsurance!D$10,D$11-D$10),0)</f>
        <v>#NAME?</v>
      </c>
      <c r="E242" s="2" t="e">
        <f ca="1">IF('Policies &amp; Claims'!F221&gt;Reinsurance!E$10,MIN('Policies &amp; Claims'!F221-Reinsurance!E$10,E$11-E$10),0)</f>
        <v>#NAME?</v>
      </c>
      <c r="F242" s="2" t="e">
        <f ca="1">IF('Policies &amp; Claims'!G221&gt;Reinsurance!F$10,MIN('Policies &amp; Claims'!G221-Reinsurance!F$10,F$11-F$10),0)</f>
        <v>#NAME?</v>
      </c>
      <c r="G242" s="12" t="e">
        <f ca="1">IF('Policies &amp; Claims'!H221&gt;Reinsurance!G$10,MIN('Policies &amp; Claims'!H221-Reinsurance!G$10,G$11-G$10),0)</f>
        <v>#NAME?</v>
      </c>
    </row>
    <row r="243" spans="2:7" x14ac:dyDescent="0.2">
      <c r="B243" s="71" t="s">
        <v>334</v>
      </c>
      <c r="C243" s="19" t="e">
        <f ca="1">IF('Policies &amp; Claims'!D222&gt;Reinsurance!C$10,MIN('Policies &amp; Claims'!D222-Reinsurance!C$10,C$11-C$10),0)</f>
        <v>#NAME?</v>
      </c>
      <c r="D243" s="2" t="e">
        <f ca="1">IF('Policies &amp; Claims'!E222&gt;Reinsurance!D$10,MIN('Policies &amp; Claims'!E222-Reinsurance!D$10,D$11-D$10),0)</f>
        <v>#NAME?</v>
      </c>
      <c r="E243" s="2" t="e">
        <f ca="1">IF('Policies &amp; Claims'!F222&gt;Reinsurance!E$10,MIN('Policies &amp; Claims'!F222-Reinsurance!E$10,E$11-E$10),0)</f>
        <v>#NAME?</v>
      </c>
      <c r="F243" s="2" t="e">
        <f ca="1">IF('Policies &amp; Claims'!G222&gt;Reinsurance!F$10,MIN('Policies &amp; Claims'!G222-Reinsurance!F$10,F$11-F$10),0)</f>
        <v>#NAME?</v>
      </c>
      <c r="G243" s="12" t="e">
        <f ca="1">IF('Policies &amp; Claims'!H222&gt;Reinsurance!G$10,MIN('Policies &amp; Claims'!H222-Reinsurance!G$10,G$11-G$10),0)</f>
        <v>#NAME?</v>
      </c>
    </row>
    <row r="244" spans="2:7" x14ac:dyDescent="0.2">
      <c r="B244" s="71" t="s">
        <v>335</v>
      </c>
      <c r="C244" s="19" t="e">
        <f ca="1">IF('Policies &amp; Claims'!D223&gt;Reinsurance!C$10,MIN('Policies &amp; Claims'!D223-Reinsurance!C$10,C$11-C$10),0)</f>
        <v>#NAME?</v>
      </c>
      <c r="D244" s="2" t="e">
        <f ca="1">IF('Policies &amp; Claims'!E223&gt;Reinsurance!D$10,MIN('Policies &amp; Claims'!E223-Reinsurance!D$10,D$11-D$10),0)</f>
        <v>#NAME?</v>
      </c>
      <c r="E244" s="2" t="e">
        <f ca="1">IF('Policies &amp; Claims'!F223&gt;Reinsurance!E$10,MIN('Policies &amp; Claims'!F223-Reinsurance!E$10,E$11-E$10),0)</f>
        <v>#NAME?</v>
      </c>
      <c r="F244" s="2" t="e">
        <f ca="1">IF('Policies &amp; Claims'!G223&gt;Reinsurance!F$10,MIN('Policies &amp; Claims'!G223-Reinsurance!F$10,F$11-F$10),0)</f>
        <v>#NAME?</v>
      </c>
      <c r="G244" s="12" t="e">
        <f ca="1">IF('Policies &amp; Claims'!H223&gt;Reinsurance!G$10,MIN('Policies &amp; Claims'!H223-Reinsurance!G$10,G$11-G$10),0)</f>
        <v>#NAME?</v>
      </c>
    </row>
    <row r="245" spans="2:7" x14ac:dyDescent="0.2">
      <c r="B245" s="71" t="s">
        <v>336</v>
      </c>
      <c r="C245" s="19" t="e">
        <f ca="1">IF('Policies &amp; Claims'!D224&gt;Reinsurance!C$10,MIN('Policies &amp; Claims'!D224-Reinsurance!C$10,C$11-C$10),0)</f>
        <v>#NAME?</v>
      </c>
      <c r="D245" s="2" t="e">
        <f ca="1">IF('Policies &amp; Claims'!E224&gt;Reinsurance!D$10,MIN('Policies &amp; Claims'!E224-Reinsurance!D$10,D$11-D$10),0)</f>
        <v>#NAME?</v>
      </c>
      <c r="E245" s="2" t="e">
        <f ca="1">IF('Policies &amp; Claims'!F224&gt;Reinsurance!E$10,MIN('Policies &amp; Claims'!F224-Reinsurance!E$10,E$11-E$10),0)</f>
        <v>#NAME?</v>
      </c>
      <c r="F245" s="2" t="e">
        <f ca="1">IF('Policies &amp; Claims'!G224&gt;Reinsurance!F$10,MIN('Policies &amp; Claims'!G224-Reinsurance!F$10,F$11-F$10),0)</f>
        <v>#NAME?</v>
      </c>
      <c r="G245" s="12" t="e">
        <f ca="1">IF('Policies &amp; Claims'!H224&gt;Reinsurance!G$10,MIN('Policies &amp; Claims'!H224-Reinsurance!G$10,G$11-G$10),0)</f>
        <v>#NAME?</v>
      </c>
    </row>
    <row r="246" spans="2:7" x14ac:dyDescent="0.2">
      <c r="B246" s="71" t="s">
        <v>337</v>
      </c>
      <c r="C246" s="19" t="e">
        <f ca="1">IF('Policies &amp; Claims'!D225&gt;Reinsurance!C$10,MIN('Policies &amp; Claims'!D225-Reinsurance!C$10,C$11-C$10),0)</f>
        <v>#NAME?</v>
      </c>
      <c r="D246" s="2" t="e">
        <f ca="1">IF('Policies &amp; Claims'!E225&gt;Reinsurance!D$10,MIN('Policies &amp; Claims'!E225-Reinsurance!D$10,D$11-D$10),0)</f>
        <v>#NAME?</v>
      </c>
      <c r="E246" s="2" t="e">
        <f ca="1">IF('Policies &amp; Claims'!F225&gt;Reinsurance!E$10,MIN('Policies &amp; Claims'!F225-Reinsurance!E$10,E$11-E$10),0)</f>
        <v>#NAME?</v>
      </c>
      <c r="F246" s="2" t="e">
        <f ca="1">IF('Policies &amp; Claims'!G225&gt;Reinsurance!F$10,MIN('Policies &amp; Claims'!G225-Reinsurance!F$10,F$11-F$10),0)</f>
        <v>#NAME?</v>
      </c>
      <c r="G246" s="12" t="e">
        <f ca="1">IF('Policies &amp; Claims'!H225&gt;Reinsurance!G$10,MIN('Policies &amp; Claims'!H225-Reinsurance!G$10,G$11-G$10),0)</f>
        <v>#NAME?</v>
      </c>
    </row>
    <row r="247" spans="2:7" x14ac:dyDescent="0.2">
      <c r="B247" s="71" t="s">
        <v>338</v>
      </c>
      <c r="C247" s="19" t="e">
        <f ca="1">IF('Policies &amp; Claims'!D226&gt;Reinsurance!C$10,MIN('Policies &amp; Claims'!D226-Reinsurance!C$10,C$11-C$10),0)</f>
        <v>#NAME?</v>
      </c>
      <c r="D247" s="2" t="e">
        <f ca="1">IF('Policies &amp; Claims'!E226&gt;Reinsurance!D$10,MIN('Policies &amp; Claims'!E226-Reinsurance!D$10,D$11-D$10),0)</f>
        <v>#NAME?</v>
      </c>
      <c r="E247" s="2" t="e">
        <f ca="1">IF('Policies &amp; Claims'!F226&gt;Reinsurance!E$10,MIN('Policies &amp; Claims'!F226-Reinsurance!E$10,E$11-E$10),0)</f>
        <v>#NAME?</v>
      </c>
      <c r="F247" s="2" t="e">
        <f ca="1">IF('Policies &amp; Claims'!G226&gt;Reinsurance!F$10,MIN('Policies &amp; Claims'!G226-Reinsurance!F$10,F$11-F$10),0)</f>
        <v>#NAME?</v>
      </c>
      <c r="G247" s="12" t="e">
        <f ca="1">IF('Policies &amp; Claims'!H226&gt;Reinsurance!G$10,MIN('Policies &amp; Claims'!H226-Reinsurance!G$10,G$11-G$10),0)</f>
        <v>#NAME?</v>
      </c>
    </row>
    <row r="248" spans="2:7" x14ac:dyDescent="0.2">
      <c r="B248" s="71" t="s">
        <v>339</v>
      </c>
      <c r="C248" s="19" t="e">
        <f ca="1">IF('Policies &amp; Claims'!D227&gt;Reinsurance!C$10,MIN('Policies &amp; Claims'!D227-Reinsurance!C$10,C$11-C$10),0)</f>
        <v>#NAME?</v>
      </c>
      <c r="D248" s="2" t="e">
        <f ca="1">IF('Policies &amp; Claims'!E227&gt;Reinsurance!D$10,MIN('Policies &amp; Claims'!E227-Reinsurance!D$10,D$11-D$10),0)</f>
        <v>#NAME?</v>
      </c>
      <c r="E248" s="2" t="e">
        <f ca="1">IF('Policies &amp; Claims'!F227&gt;Reinsurance!E$10,MIN('Policies &amp; Claims'!F227-Reinsurance!E$10,E$11-E$10),0)</f>
        <v>#NAME?</v>
      </c>
      <c r="F248" s="2" t="e">
        <f ca="1">IF('Policies &amp; Claims'!G227&gt;Reinsurance!F$10,MIN('Policies &amp; Claims'!G227-Reinsurance!F$10,F$11-F$10),0)</f>
        <v>#NAME?</v>
      </c>
      <c r="G248" s="12" t="e">
        <f ca="1">IF('Policies &amp; Claims'!H227&gt;Reinsurance!G$10,MIN('Policies &amp; Claims'!H227-Reinsurance!G$10,G$11-G$10),0)</f>
        <v>#NAME?</v>
      </c>
    </row>
    <row r="249" spans="2:7" x14ac:dyDescent="0.2">
      <c r="B249" s="71" t="s">
        <v>340</v>
      </c>
      <c r="C249" s="19" t="e">
        <f ca="1">IF('Policies &amp; Claims'!D228&gt;Reinsurance!C$10,MIN('Policies &amp; Claims'!D228-Reinsurance!C$10,C$11-C$10),0)</f>
        <v>#NAME?</v>
      </c>
      <c r="D249" s="2" t="e">
        <f ca="1">IF('Policies &amp; Claims'!E228&gt;Reinsurance!D$10,MIN('Policies &amp; Claims'!E228-Reinsurance!D$10,D$11-D$10),0)</f>
        <v>#NAME?</v>
      </c>
      <c r="E249" s="2" t="e">
        <f ca="1">IF('Policies &amp; Claims'!F228&gt;Reinsurance!E$10,MIN('Policies &amp; Claims'!F228-Reinsurance!E$10,E$11-E$10),0)</f>
        <v>#NAME?</v>
      </c>
      <c r="F249" s="2" t="e">
        <f ca="1">IF('Policies &amp; Claims'!G228&gt;Reinsurance!F$10,MIN('Policies &amp; Claims'!G228-Reinsurance!F$10,F$11-F$10),0)</f>
        <v>#NAME?</v>
      </c>
      <c r="G249" s="12" t="e">
        <f ca="1">IF('Policies &amp; Claims'!H228&gt;Reinsurance!G$10,MIN('Policies &amp; Claims'!H228-Reinsurance!G$10,G$11-G$10),0)</f>
        <v>#NAME?</v>
      </c>
    </row>
    <row r="250" spans="2:7" x14ac:dyDescent="0.2">
      <c r="B250" s="71" t="s">
        <v>341</v>
      </c>
      <c r="C250" s="19" t="e">
        <f ca="1">IF('Policies &amp; Claims'!D229&gt;Reinsurance!C$10,MIN('Policies &amp; Claims'!D229-Reinsurance!C$10,C$11-C$10),0)</f>
        <v>#NAME?</v>
      </c>
      <c r="D250" s="2" t="e">
        <f ca="1">IF('Policies &amp; Claims'!E229&gt;Reinsurance!D$10,MIN('Policies &amp; Claims'!E229-Reinsurance!D$10,D$11-D$10),0)</f>
        <v>#NAME?</v>
      </c>
      <c r="E250" s="2" t="e">
        <f ca="1">IF('Policies &amp; Claims'!F229&gt;Reinsurance!E$10,MIN('Policies &amp; Claims'!F229-Reinsurance!E$10,E$11-E$10),0)</f>
        <v>#NAME?</v>
      </c>
      <c r="F250" s="2" t="e">
        <f ca="1">IF('Policies &amp; Claims'!G229&gt;Reinsurance!F$10,MIN('Policies &amp; Claims'!G229-Reinsurance!F$10,F$11-F$10),0)</f>
        <v>#NAME?</v>
      </c>
      <c r="G250" s="12" t="e">
        <f ca="1">IF('Policies &amp; Claims'!H229&gt;Reinsurance!G$10,MIN('Policies &amp; Claims'!H229-Reinsurance!G$10,G$11-G$10),0)</f>
        <v>#NAME?</v>
      </c>
    </row>
    <row r="251" spans="2:7" x14ac:dyDescent="0.2">
      <c r="B251" s="71" t="s">
        <v>342</v>
      </c>
      <c r="C251" s="19" t="e">
        <f ca="1">IF('Policies &amp; Claims'!D230&gt;Reinsurance!C$10,MIN('Policies &amp; Claims'!D230-Reinsurance!C$10,C$11-C$10),0)</f>
        <v>#NAME?</v>
      </c>
      <c r="D251" s="2" t="e">
        <f ca="1">IF('Policies &amp; Claims'!E230&gt;Reinsurance!D$10,MIN('Policies &amp; Claims'!E230-Reinsurance!D$10,D$11-D$10),0)</f>
        <v>#NAME?</v>
      </c>
      <c r="E251" s="2" t="e">
        <f ca="1">IF('Policies &amp; Claims'!F230&gt;Reinsurance!E$10,MIN('Policies &amp; Claims'!F230-Reinsurance!E$10,E$11-E$10),0)</f>
        <v>#NAME?</v>
      </c>
      <c r="F251" s="2" t="e">
        <f ca="1">IF('Policies &amp; Claims'!G230&gt;Reinsurance!F$10,MIN('Policies &amp; Claims'!G230-Reinsurance!F$10,F$11-F$10),0)</f>
        <v>#NAME?</v>
      </c>
      <c r="G251" s="12" t="e">
        <f ca="1">IF('Policies &amp; Claims'!H230&gt;Reinsurance!G$10,MIN('Policies &amp; Claims'!H230-Reinsurance!G$10,G$11-G$10),0)</f>
        <v>#NAME?</v>
      </c>
    </row>
    <row r="252" spans="2:7" x14ac:dyDescent="0.2">
      <c r="B252" s="71" t="s">
        <v>343</v>
      </c>
      <c r="C252" s="19" t="e">
        <f ca="1">IF('Policies &amp; Claims'!D231&gt;Reinsurance!C$10,MIN('Policies &amp; Claims'!D231-Reinsurance!C$10,C$11-C$10),0)</f>
        <v>#NAME?</v>
      </c>
      <c r="D252" s="2" t="e">
        <f ca="1">IF('Policies &amp; Claims'!E231&gt;Reinsurance!D$10,MIN('Policies &amp; Claims'!E231-Reinsurance!D$10,D$11-D$10),0)</f>
        <v>#NAME?</v>
      </c>
      <c r="E252" s="2" t="e">
        <f ca="1">IF('Policies &amp; Claims'!F231&gt;Reinsurance!E$10,MIN('Policies &amp; Claims'!F231-Reinsurance!E$10,E$11-E$10),0)</f>
        <v>#NAME?</v>
      </c>
      <c r="F252" s="2" t="e">
        <f ca="1">IF('Policies &amp; Claims'!G231&gt;Reinsurance!F$10,MIN('Policies &amp; Claims'!G231-Reinsurance!F$10,F$11-F$10),0)</f>
        <v>#NAME?</v>
      </c>
      <c r="G252" s="12" t="e">
        <f ca="1">IF('Policies &amp; Claims'!H231&gt;Reinsurance!G$10,MIN('Policies &amp; Claims'!H231-Reinsurance!G$10,G$11-G$10),0)</f>
        <v>#NAME?</v>
      </c>
    </row>
    <row r="253" spans="2:7" x14ac:dyDescent="0.2">
      <c r="B253" s="71" t="s">
        <v>344</v>
      </c>
      <c r="C253" s="19" t="e">
        <f ca="1">IF('Policies &amp; Claims'!D232&gt;Reinsurance!C$10,MIN('Policies &amp; Claims'!D232-Reinsurance!C$10,C$11-C$10),0)</f>
        <v>#NAME?</v>
      </c>
      <c r="D253" s="2" t="e">
        <f ca="1">IF('Policies &amp; Claims'!E232&gt;Reinsurance!D$10,MIN('Policies &amp; Claims'!E232-Reinsurance!D$10,D$11-D$10),0)</f>
        <v>#NAME?</v>
      </c>
      <c r="E253" s="2" t="e">
        <f ca="1">IF('Policies &amp; Claims'!F232&gt;Reinsurance!E$10,MIN('Policies &amp; Claims'!F232-Reinsurance!E$10,E$11-E$10),0)</f>
        <v>#NAME?</v>
      </c>
      <c r="F253" s="2" t="e">
        <f ca="1">IF('Policies &amp; Claims'!G232&gt;Reinsurance!F$10,MIN('Policies &amp; Claims'!G232-Reinsurance!F$10,F$11-F$10),0)</f>
        <v>#NAME?</v>
      </c>
      <c r="G253" s="12" t="e">
        <f ca="1">IF('Policies &amp; Claims'!H232&gt;Reinsurance!G$10,MIN('Policies &amp; Claims'!H232-Reinsurance!G$10,G$11-G$10),0)</f>
        <v>#NAME?</v>
      </c>
    </row>
    <row r="254" spans="2:7" x14ac:dyDescent="0.2">
      <c r="B254" s="71" t="s">
        <v>345</v>
      </c>
      <c r="C254" s="19" t="e">
        <f ca="1">IF('Policies &amp; Claims'!D233&gt;Reinsurance!C$10,MIN('Policies &amp; Claims'!D233-Reinsurance!C$10,C$11-C$10),0)</f>
        <v>#NAME?</v>
      </c>
      <c r="D254" s="2" t="e">
        <f ca="1">IF('Policies &amp; Claims'!E233&gt;Reinsurance!D$10,MIN('Policies &amp; Claims'!E233-Reinsurance!D$10,D$11-D$10),0)</f>
        <v>#NAME?</v>
      </c>
      <c r="E254" s="2" t="e">
        <f ca="1">IF('Policies &amp; Claims'!F233&gt;Reinsurance!E$10,MIN('Policies &amp; Claims'!F233-Reinsurance!E$10,E$11-E$10),0)</f>
        <v>#NAME?</v>
      </c>
      <c r="F254" s="2" t="e">
        <f ca="1">IF('Policies &amp; Claims'!G233&gt;Reinsurance!F$10,MIN('Policies &amp; Claims'!G233-Reinsurance!F$10,F$11-F$10),0)</f>
        <v>#NAME?</v>
      </c>
      <c r="G254" s="12" t="e">
        <f ca="1">IF('Policies &amp; Claims'!H233&gt;Reinsurance!G$10,MIN('Policies &amp; Claims'!H233-Reinsurance!G$10,G$11-G$10),0)</f>
        <v>#NAME?</v>
      </c>
    </row>
    <row r="255" spans="2:7" x14ac:dyDescent="0.2">
      <c r="B255" s="71" t="s">
        <v>346</v>
      </c>
      <c r="C255" s="19" t="e">
        <f ca="1">IF('Policies &amp; Claims'!D234&gt;Reinsurance!C$10,MIN('Policies &amp; Claims'!D234-Reinsurance!C$10,C$11-C$10),0)</f>
        <v>#NAME?</v>
      </c>
      <c r="D255" s="2" t="e">
        <f ca="1">IF('Policies &amp; Claims'!E234&gt;Reinsurance!D$10,MIN('Policies &amp; Claims'!E234-Reinsurance!D$10,D$11-D$10),0)</f>
        <v>#NAME?</v>
      </c>
      <c r="E255" s="2" t="e">
        <f ca="1">IF('Policies &amp; Claims'!F234&gt;Reinsurance!E$10,MIN('Policies &amp; Claims'!F234-Reinsurance!E$10,E$11-E$10),0)</f>
        <v>#NAME?</v>
      </c>
      <c r="F255" s="2" t="e">
        <f ca="1">IF('Policies &amp; Claims'!G234&gt;Reinsurance!F$10,MIN('Policies &amp; Claims'!G234-Reinsurance!F$10,F$11-F$10),0)</f>
        <v>#NAME?</v>
      </c>
      <c r="G255" s="12" t="e">
        <f ca="1">IF('Policies &amp; Claims'!H234&gt;Reinsurance!G$10,MIN('Policies &amp; Claims'!H234-Reinsurance!G$10,G$11-G$10),0)</f>
        <v>#NAME?</v>
      </c>
    </row>
    <row r="256" spans="2:7" x14ac:dyDescent="0.2">
      <c r="B256" s="71" t="s">
        <v>347</v>
      </c>
      <c r="C256" s="19" t="e">
        <f ca="1">IF('Policies &amp; Claims'!D235&gt;Reinsurance!C$10,MIN('Policies &amp; Claims'!D235-Reinsurance!C$10,C$11-C$10),0)</f>
        <v>#NAME?</v>
      </c>
      <c r="D256" s="2" t="e">
        <f ca="1">IF('Policies &amp; Claims'!E235&gt;Reinsurance!D$10,MIN('Policies &amp; Claims'!E235-Reinsurance!D$10,D$11-D$10),0)</f>
        <v>#NAME?</v>
      </c>
      <c r="E256" s="2" t="e">
        <f ca="1">IF('Policies &amp; Claims'!F235&gt;Reinsurance!E$10,MIN('Policies &amp; Claims'!F235-Reinsurance!E$10,E$11-E$10),0)</f>
        <v>#NAME?</v>
      </c>
      <c r="F256" s="2" t="e">
        <f ca="1">IF('Policies &amp; Claims'!G235&gt;Reinsurance!F$10,MIN('Policies &amp; Claims'!G235-Reinsurance!F$10,F$11-F$10),0)</f>
        <v>#NAME?</v>
      </c>
      <c r="G256" s="12" t="e">
        <f ca="1">IF('Policies &amp; Claims'!H235&gt;Reinsurance!G$10,MIN('Policies &amp; Claims'!H235-Reinsurance!G$10,G$11-G$10),0)</f>
        <v>#NAME?</v>
      </c>
    </row>
    <row r="257" spans="2:7" x14ac:dyDescent="0.2">
      <c r="B257" s="71" t="s">
        <v>348</v>
      </c>
      <c r="C257" s="19" t="e">
        <f ca="1">IF('Policies &amp; Claims'!D236&gt;Reinsurance!C$10,MIN('Policies &amp; Claims'!D236-Reinsurance!C$10,C$11-C$10),0)</f>
        <v>#NAME?</v>
      </c>
      <c r="D257" s="2" t="e">
        <f ca="1">IF('Policies &amp; Claims'!E236&gt;Reinsurance!D$10,MIN('Policies &amp; Claims'!E236-Reinsurance!D$10,D$11-D$10),0)</f>
        <v>#NAME?</v>
      </c>
      <c r="E257" s="2" t="e">
        <f ca="1">IF('Policies &amp; Claims'!F236&gt;Reinsurance!E$10,MIN('Policies &amp; Claims'!F236-Reinsurance!E$10,E$11-E$10),0)</f>
        <v>#NAME?</v>
      </c>
      <c r="F257" s="2" t="e">
        <f ca="1">IF('Policies &amp; Claims'!G236&gt;Reinsurance!F$10,MIN('Policies &amp; Claims'!G236-Reinsurance!F$10,F$11-F$10),0)</f>
        <v>#NAME?</v>
      </c>
      <c r="G257" s="12" t="e">
        <f ca="1">IF('Policies &amp; Claims'!H236&gt;Reinsurance!G$10,MIN('Policies &amp; Claims'!H236-Reinsurance!G$10,G$11-G$10),0)</f>
        <v>#NAME?</v>
      </c>
    </row>
    <row r="258" spans="2:7" x14ac:dyDescent="0.2">
      <c r="B258" s="71" t="s">
        <v>349</v>
      </c>
      <c r="C258" s="19" t="e">
        <f ca="1">IF('Policies &amp; Claims'!D237&gt;Reinsurance!C$10,MIN('Policies &amp; Claims'!D237-Reinsurance!C$10,C$11-C$10),0)</f>
        <v>#NAME?</v>
      </c>
      <c r="D258" s="2" t="e">
        <f ca="1">IF('Policies &amp; Claims'!E237&gt;Reinsurance!D$10,MIN('Policies &amp; Claims'!E237-Reinsurance!D$10,D$11-D$10),0)</f>
        <v>#NAME?</v>
      </c>
      <c r="E258" s="2" t="e">
        <f ca="1">IF('Policies &amp; Claims'!F237&gt;Reinsurance!E$10,MIN('Policies &amp; Claims'!F237-Reinsurance!E$10,E$11-E$10),0)</f>
        <v>#NAME?</v>
      </c>
      <c r="F258" s="2" t="e">
        <f ca="1">IF('Policies &amp; Claims'!G237&gt;Reinsurance!F$10,MIN('Policies &amp; Claims'!G237-Reinsurance!F$10,F$11-F$10),0)</f>
        <v>#NAME?</v>
      </c>
      <c r="G258" s="12" t="e">
        <f ca="1">IF('Policies &amp; Claims'!H237&gt;Reinsurance!G$10,MIN('Policies &amp; Claims'!H237-Reinsurance!G$10,G$11-G$10),0)</f>
        <v>#NAME?</v>
      </c>
    </row>
    <row r="259" spans="2:7" x14ac:dyDescent="0.2">
      <c r="B259" s="71" t="s">
        <v>350</v>
      </c>
      <c r="C259" s="19" t="e">
        <f ca="1">IF('Policies &amp; Claims'!D238&gt;Reinsurance!C$10,MIN('Policies &amp; Claims'!D238-Reinsurance!C$10,C$11-C$10),0)</f>
        <v>#NAME?</v>
      </c>
      <c r="D259" s="2" t="e">
        <f ca="1">IF('Policies &amp; Claims'!E238&gt;Reinsurance!D$10,MIN('Policies &amp; Claims'!E238-Reinsurance!D$10,D$11-D$10),0)</f>
        <v>#NAME?</v>
      </c>
      <c r="E259" s="2" t="e">
        <f ca="1">IF('Policies &amp; Claims'!F238&gt;Reinsurance!E$10,MIN('Policies &amp; Claims'!F238-Reinsurance!E$10,E$11-E$10),0)</f>
        <v>#NAME?</v>
      </c>
      <c r="F259" s="2" t="e">
        <f ca="1">IF('Policies &amp; Claims'!G238&gt;Reinsurance!F$10,MIN('Policies &amp; Claims'!G238-Reinsurance!F$10,F$11-F$10),0)</f>
        <v>#NAME?</v>
      </c>
      <c r="G259" s="12" t="e">
        <f ca="1">IF('Policies &amp; Claims'!H238&gt;Reinsurance!G$10,MIN('Policies &amp; Claims'!H238-Reinsurance!G$10,G$11-G$10),0)</f>
        <v>#NAME?</v>
      </c>
    </row>
    <row r="260" spans="2:7" x14ac:dyDescent="0.2">
      <c r="B260" s="71" t="s">
        <v>351</v>
      </c>
      <c r="C260" s="19" t="e">
        <f ca="1">IF('Policies &amp; Claims'!D239&gt;Reinsurance!C$10,MIN('Policies &amp; Claims'!D239-Reinsurance!C$10,C$11-C$10),0)</f>
        <v>#NAME?</v>
      </c>
      <c r="D260" s="2" t="e">
        <f ca="1">IF('Policies &amp; Claims'!E239&gt;Reinsurance!D$10,MIN('Policies &amp; Claims'!E239-Reinsurance!D$10,D$11-D$10),0)</f>
        <v>#NAME?</v>
      </c>
      <c r="E260" s="2" t="e">
        <f ca="1">IF('Policies &amp; Claims'!F239&gt;Reinsurance!E$10,MIN('Policies &amp; Claims'!F239-Reinsurance!E$10,E$11-E$10),0)</f>
        <v>#NAME?</v>
      </c>
      <c r="F260" s="2" t="e">
        <f ca="1">IF('Policies &amp; Claims'!G239&gt;Reinsurance!F$10,MIN('Policies &amp; Claims'!G239-Reinsurance!F$10,F$11-F$10),0)</f>
        <v>#NAME?</v>
      </c>
      <c r="G260" s="12" t="e">
        <f ca="1">IF('Policies &amp; Claims'!H239&gt;Reinsurance!G$10,MIN('Policies &amp; Claims'!H239-Reinsurance!G$10,G$11-G$10),0)</f>
        <v>#NAME?</v>
      </c>
    </row>
    <row r="261" spans="2:7" x14ac:dyDescent="0.2">
      <c r="B261" s="71" t="s">
        <v>352</v>
      </c>
      <c r="C261" s="19" t="e">
        <f ca="1">IF('Policies &amp; Claims'!D240&gt;Reinsurance!C$10,MIN('Policies &amp; Claims'!D240-Reinsurance!C$10,C$11-C$10),0)</f>
        <v>#NAME?</v>
      </c>
      <c r="D261" s="2" t="e">
        <f ca="1">IF('Policies &amp; Claims'!E240&gt;Reinsurance!D$10,MIN('Policies &amp; Claims'!E240-Reinsurance!D$10,D$11-D$10),0)</f>
        <v>#NAME?</v>
      </c>
      <c r="E261" s="2" t="e">
        <f ca="1">IF('Policies &amp; Claims'!F240&gt;Reinsurance!E$10,MIN('Policies &amp; Claims'!F240-Reinsurance!E$10,E$11-E$10),0)</f>
        <v>#NAME?</v>
      </c>
      <c r="F261" s="2" t="e">
        <f ca="1">IF('Policies &amp; Claims'!G240&gt;Reinsurance!F$10,MIN('Policies &amp; Claims'!G240-Reinsurance!F$10,F$11-F$10),0)</f>
        <v>#NAME?</v>
      </c>
      <c r="G261" s="12" t="e">
        <f ca="1">IF('Policies &amp; Claims'!H240&gt;Reinsurance!G$10,MIN('Policies &amp; Claims'!H240-Reinsurance!G$10,G$11-G$10),0)</f>
        <v>#NAME?</v>
      </c>
    </row>
    <row r="262" spans="2:7" x14ac:dyDescent="0.2">
      <c r="B262" s="71" t="s">
        <v>353</v>
      </c>
      <c r="C262" s="19" t="e">
        <f ca="1">IF('Policies &amp; Claims'!D241&gt;Reinsurance!C$10,MIN('Policies &amp; Claims'!D241-Reinsurance!C$10,C$11-C$10),0)</f>
        <v>#NAME?</v>
      </c>
      <c r="D262" s="2" t="e">
        <f ca="1">IF('Policies &amp; Claims'!E241&gt;Reinsurance!D$10,MIN('Policies &amp; Claims'!E241-Reinsurance!D$10,D$11-D$10),0)</f>
        <v>#NAME?</v>
      </c>
      <c r="E262" s="2" t="e">
        <f ca="1">IF('Policies &amp; Claims'!F241&gt;Reinsurance!E$10,MIN('Policies &amp; Claims'!F241-Reinsurance!E$10,E$11-E$10),0)</f>
        <v>#NAME?</v>
      </c>
      <c r="F262" s="2" t="e">
        <f ca="1">IF('Policies &amp; Claims'!G241&gt;Reinsurance!F$10,MIN('Policies &amp; Claims'!G241-Reinsurance!F$10,F$11-F$10),0)</f>
        <v>#NAME?</v>
      </c>
      <c r="G262" s="12" t="e">
        <f ca="1">IF('Policies &amp; Claims'!H241&gt;Reinsurance!G$10,MIN('Policies &amp; Claims'!H241-Reinsurance!G$10,G$11-G$10),0)</f>
        <v>#NAME?</v>
      </c>
    </row>
    <row r="263" spans="2:7" x14ac:dyDescent="0.2">
      <c r="B263" s="71" t="s">
        <v>354</v>
      </c>
      <c r="C263" s="19" t="e">
        <f ca="1">IF('Policies &amp; Claims'!D242&gt;Reinsurance!C$10,MIN('Policies &amp; Claims'!D242-Reinsurance!C$10,C$11-C$10),0)</f>
        <v>#NAME?</v>
      </c>
      <c r="D263" s="2" t="e">
        <f ca="1">IF('Policies &amp; Claims'!E242&gt;Reinsurance!D$10,MIN('Policies &amp; Claims'!E242-Reinsurance!D$10,D$11-D$10),0)</f>
        <v>#NAME?</v>
      </c>
      <c r="E263" s="2" t="e">
        <f ca="1">IF('Policies &amp; Claims'!F242&gt;Reinsurance!E$10,MIN('Policies &amp; Claims'!F242-Reinsurance!E$10,E$11-E$10),0)</f>
        <v>#NAME?</v>
      </c>
      <c r="F263" s="2" t="e">
        <f ca="1">IF('Policies &amp; Claims'!G242&gt;Reinsurance!F$10,MIN('Policies &amp; Claims'!G242-Reinsurance!F$10,F$11-F$10),0)</f>
        <v>#NAME?</v>
      </c>
      <c r="G263" s="12" t="e">
        <f ca="1">IF('Policies &amp; Claims'!H242&gt;Reinsurance!G$10,MIN('Policies &amp; Claims'!H242-Reinsurance!G$10,G$11-G$10),0)</f>
        <v>#NAME?</v>
      </c>
    </row>
    <row r="264" spans="2:7" x14ac:dyDescent="0.2">
      <c r="B264" s="71" t="s">
        <v>355</v>
      </c>
      <c r="C264" s="19" t="e">
        <f ca="1">IF('Policies &amp; Claims'!D243&gt;Reinsurance!C$10,MIN('Policies &amp; Claims'!D243-Reinsurance!C$10,C$11-C$10),0)</f>
        <v>#NAME?</v>
      </c>
      <c r="D264" s="2" t="e">
        <f ca="1">IF('Policies &amp; Claims'!E243&gt;Reinsurance!D$10,MIN('Policies &amp; Claims'!E243-Reinsurance!D$10,D$11-D$10),0)</f>
        <v>#NAME?</v>
      </c>
      <c r="E264" s="2" t="e">
        <f ca="1">IF('Policies &amp; Claims'!F243&gt;Reinsurance!E$10,MIN('Policies &amp; Claims'!F243-Reinsurance!E$10,E$11-E$10),0)</f>
        <v>#NAME?</v>
      </c>
      <c r="F264" s="2" t="e">
        <f ca="1">IF('Policies &amp; Claims'!G243&gt;Reinsurance!F$10,MIN('Policies &amp; Claims'!G243-Reinsurance!F$10,F$11-F$10),0)</f>
        <v>#NAME?</v>
      </c>
      <c r="G264" s="12" t="e">
        <f ca="1">IF('Policies &amp; Claims'!H243&gt;Reinsurance!G$10,MIN('Policies &amp; Claims'!H243-Reinsurance!G$10,G$11-G$10),0)</f>
        <v>#NAME?</v>
      </c>
    </row>
    <row r="265" spans="2:7" x14ac:dyDescent="0.2">
      <c r="B265" s="71" t="s">
        <v>356</v>
      </c>
      <c r="C265" s="19" t="e">
        <f ca="1">IF('Policies &amp; Claims'!D244&gt;Reinsurance!C$10,MIN('Policies &amp; Claims'!D244-Reinsurance!C$10,C$11-C$10),0)</f>
        <v>#NAME?</v>
      </c>
      <c r="D265" s="2" t="e">
        <f ca="1">IF('Policies &amp; Claims'!E244&gt;Reinsurance!D$10,MIN('Policies &amp; Claims'!E244-Reinsurance!D$10,D$11-D$10),0)</f>
        <v>#NAME?</v>
      </c>
      <c r="E265" s="2" t="e">
        <f ca="1">IF('Policies &amp; Claims'!F244&gt;Reinsurance!E$10,MIN('Policies &amp; Claims'!F244-Reinsurance!E$10,E$11-E$10),0)</f>
        <v>#NAME?</v>
      </c>
      <c r="F265" s="2" t="e">
        <f ca="1">IF('Policies &amp; Claims'!G244&gt;Reinsurance!F$10,MIN('Policies &amp; Claims'!G244-Reinsurance!F$10,F$11-F$10),0)</f>
        <v>#NAME?</v>
      </c>
      <c r="G265" s="12" t="e">
        <f ca="1">IF('Policies &amp; Claims'!H244&gt;Reinsurance!G$10,MIN('Policies &amp; Claims'!H244-Reinsurance!G$10,G$11-G$10),0)</f>
        <v>#NAME?</v>
      </c>
    </row>
    <row r="266" spans="2:7" x14ac:dyDescent="0.2">
      <c r="B266" s="71" t="s">
        <v>357</v>
      </c>
      <c r="C266" s="19" t="e">
        <f ca="1">IF('Policies &amp; Claims'!D245&gt;Reinsurance!C$10,MIN('Policies &amp; Claims'!D245-Reinsurance!C$10,C$11-C$10),0)</f>
        <v>#NAME?</v>
      </c>
      <c r="D266" s="2" t="e">
        <f ca="1">IF('Policies &amp; Claims'!E245&gt;Reinsurance!D$10,MIN('Policies &amp; Claims'!E245-Reinsurance!D$10,D$11-D$10),0)</f>
        <v>#NAME?</v>
      </c>
      <c r="E266" s="2" t="e">
        <f ca="1">IF('Policies &amp; Claims'!F245&gt;Reinsurance!E$10,MIN('Policies &amp; Claims'!F245-Reinsurance!E$10,E$11-E$10),0)</f>
        <v>#NAME?</v>
      </c>
      <c r="F266" s="2" t="e">
        <f ca="1">IF('Policies &amp; Claims'!G245&gt;Reinsurance!F$10,MIN('Policies &amp; Claims'!G245-Reinsurance!F$10,F$11-F$10),0)</f>
        <v>#NAME?</v>
      </c>
      <c r="G266" s="12" t="e">
        <f ca="1">IF('Policies &amp; Claims'!H245&gt;Reinsurance!G$10,MIN('Policies &amp; Claims'!H245-Reinsurance!G$10,G$11-G$10),0)</f>
        <v>#NAME?</v>
      </c>
    </row>
    <row r="267" spans="2:7" x14ac:dyDescent="0.2">
      <c r="B267" s="71" t="s">
        <v>358</v>
      </c>
      <c r="C267" s="19" t="e">
        <f ca="1">IF('Policies &amp; Claims'!D246&gt;Reinsurance!C$10,MIN('Policies &amp; Claims'!D246-Reinsurance!C$10,C$11-C$10),0)</f>
        <v>#NAME?</v>
      </c>
      <c r="D267" s="2" t="e">
        <f ca="1">IF('Policies &amp; Claims'!E246&gt;Reinsurance!D$10,MIN('Policies &amp; Claims'!E246-Reinsurance!D$10,D$11-D$10),0)</f>
        <v>#NAME?</v>
      </c>
      <c r="E267" s="2" t="e">
        <f ca="1">IF('Policies &amp; Claims'!F246&gt;Reinsurance!E$10,MIN('Policies &amp; Claims'!F246-Reinsurance!E$10,E$11-E$10),0)</f>
        <v>#NAME?</v>
      </c>
      <c r="F267" s="2" t="e">
        <f ca="1">IF('Policies &amp; Claims'!G246&gt;Reinsurance!F$10,MIN('Policies &amp; Claims'!G246-Reinsurance!F$10,F$11-F$10),0)</f>
        <v>#NAME?</v>
      </c>
      <c r="G267" s="12" t="e">
        <f ca="1">IF('Policies &amp; Claims'!H246&gt;Reinsurance!G$10,MIN('Policies &amp; Claims'!H246-Reinsurance!G$10,G$11-G$10),0)</f>
        <v>#NAME?</v>
      </c>
    </row>
    <row r="268" spans="2:7" x14ac:dyDescent="0.2">
      <c r="B268" s="71" t="s">
        <v>359</v>
      </c>
      <c r="C268" s="19" t="e">
        <f ca="1">IF('Policies &amp; Claims'!D247&gt;Reinsurance!C$10,MIN('Policies &amp; Claims'!D247-Reinsurance!C$10,C$11-C$10),0)</f>
        <v>#NAME?</v>
      </c>
      <c r="D268" s="2" t="e">
        <f ca="1">IF('Policies &amp; Claims'!E247&gt;Reinsurance!D$10,MIN('Policies &amp; Claims'!E247-Reinsurance!D$10,D$11-D$10),0)</f>
        <v>#NAME?</v>
      </c>
      <c r="E268" s="2" t="e">
        <f ca="1">IF('Policies &amp; Claims'!F247&gt;Reinsurance!E$10,MIN('Policies &amp; Claims'!F247-Reinsurance!E$10,E$11-E$10),0)</f>
        <v>#NAME?</v>
      </c>
      <c r="F268" s="2" t="e">
        <f ca="1">IF('Policies &amp; Claims'!G247&gt;Reinsurance!F$10,MIN('Policies &amp; Claims'!G247-Reinsurance!F$10,F$11-F$10),0)</f>
        <v>#NAME?</v>
      </c>
      <c r="G268" s="12" t="e">
        <f ca="1">IF('Policies &amp; Claims'!H247&gt;Reinsurance!G$10,MIN('Policies &amp; Claims'!H247-Reinsurance!G$10,G$11-G$10),0)</f>
        <v>#NAME?</v>
      </c>
    </row>
    <row r="269" spans="2:7" x14ac:dyDescent="0.2">
      <c r="B269" s="71" t="s">
        <v>360</v>
      </c>
      <c r="C269" s="19" t="e">
        <f ca="1">IF('Policies &amp; Claims'!D248&gt;Reinsurance!C$10,MIN('Policies &amp; Claims'!D248-Reinsurance!C$10,C$11-C$10),0)</f>
        <v>#NAME?</v>
      </c>
      <c r="D269" s="2" t="e">
        <f ca="1">IF('Policies &amp; Claims'!E248&gt;Reinsurance!D$10,MIN('Policies &amp; Claims'!E248-Reinsurance!D$10,D$11-D$10),0)</f>
        <v>#NAME?</v>
      </c>
      <c r="E269" s="2" t="e">
        <f ca="1">IF('Policies &amp; Claims'!F248&gt;Reinsurance!E$10,MIN('Policies &amp; Claims'!F248-Reinsurance!E$10,E$11-E$10),0)</f>
        <v>#NAME?</v>
      </c>
      <c r="F269" s="2" t="e">
        <f ca="1">IF('Policies &amp; Claims'!G248&gt;Reinsurance!F$10,MIN('Policies &amp; Claims'!G248-Reinsurance!F$10,F$11-F$10),0)</f>
        <v>#NAME?</v>
      </c>
      <c r="G269" s="12" t="e">
        <f ca="1">IF('Policies &amp; Claims'!H248&gt;Reinsurance!G$10,MIN('Policies &amp; Claims'!H248-Reinsurance!G$10,G$11-G$10),0)</f>
        <v>#NAME?</v>
      </c>
    </row>
    <row r="270" spans="2:7" x14ac:dyDescent="0.2">
      <c r="B270" s="71" t="s">
        <v>361</v>
      </c>
      <c r="C270" s="19" t="e">
        <f ca="1">IF('Policies &amp; Claims'!D249&gt;Reinsurance!C$10,MIN('Policies &amp; Claims'!D249-Reinsurance!C$10,C$11-C$10),0)</f>
        <v>#NAME?</v>
      </c>
      <c r="D270" s="2" t="e">
        <f ca="1">IF('Policies &amp; Claims'!E249&gt;Reinsurance!D$10,MIN('Policies &amp; Claims'!E249-Reinsurance!D$10,D$11-D$10),0)</f>
        <v>#NAME?</v>
      </c>
      <c r="E270" s="2" t="e">
        <f ca="1">IF('Policies &amp; Claims'!F249&gt;Reinsurance!E$10,MIN('Policies &amp; Claims'!F249-Reinsurance!E$10,E$11-E$10),0)</f>
        <v>#NAME?</v>
      </c>
      <c r="F270" s="2" t="e">
        <f ca="1">IF('Policies &amp; Claims'!G249&gt;Reinsurance!F$10,MIN('Policies &amp; Claims'!G249-Reinsurance!F$10,F$11-F$10),0)</f>
        <v>#NAME?</v>
      </c>
      <c r="G270" s="12" t="e">
        <f ca="1">IF('Policies &amp; Claims'!H249&gt;Reinsurance!G$10,MIN('Policies &amp; Claims'!H249-Reinsurance!G$10,G$11-G$10),0)</f>
        <v>#NAME?</v>
      </c>
    </row>
    <row r="271" spans="2:7" x14ac:dyDescent="0.2">
      <c r="B271" s="71" t="s">
        <v>362</v>
      </c>
      <c r="C271" s="19" t="e">
        <f ca="1">IF('Policies &amp; Claims'!D250&gt;Reinsurance!C$10,MIN('Policies &amp; Claims'!D250-Reinsurance!C$10,C$11-C$10),0)</f>
        <v>#NAME?</v>
      </c>
      <c r="D271" s="2" t="e">
        <f ca="1">IF('Policies &amp; Claims'!E250&gt;Reinsurance!D$10,MIN('Policies &amp; Claims'!E250-Reinsurance!D$10,D$11-D$10),0)</f>
        <v>#NAME?</v>
      </c>
      <c r="E271" s="2" t="e">
        <f ca="1">IF('Policies &amp; Claims'!F250&gt;Reinsurance!E$10,MIN('Policies &amp; Claims'!F250-Reinsurance!E$10,E$11-E$10),0)</f>
        <v>#NAME?</v>
      </c>
      <c r="F271" s="2" t="e">
        <f ca="1">IF('Policies &amp; Claims'!G250&gt;Reinsurance!F$10,MIN('Policies &amp; Claims'!G250-Reinsurance!F$10,F$11-F$10),0)</f>
        <v>#NAME?</v>
      </c>
      <c r="G271" s="12" t="e">
        <f ca="1">IF('Policies &amp; Claims'!H250&gt;Reinsurance!G$10,MIN('Policies &amp; Claims'!H250-Reinsurance!G$10,G$11-G$10),0)</f>
        <v>#NAME?</v>
      </c>
    </row>
    <row r="272" spans="2:7" x14ac:dyDescent="0.2">
      <c r="B272" s="71" t="s">
        <v>363</v>
      </c>
      <c r="C272" s="19" t="e">
        <f ca="1">IF('Policies &amp; Claims'!D251&gt;Reinsurance!C$10,MIN('Policies &amp; Claims'!D251-Reinsurance!C$10,C$11-C$10),0)</f>
        <v>#NAME?</v>
      </c>
      <c r="D272" s="2" t="e">
        <f ca="1">IF('Policies &amp; Claims'!E251&gt;Reinsurance!D$10,MIN('Policies &amp; Claims'!E251-Reinsurance!D$10,D$11-D$10),0)</f>
        <v>#NAME?</v>
      </c>
      <c r="E272" s="2" t="e">
        <f ca="1">IF('Policies &amp; Claims'!F251&gt;Reinsurance!E$10,MIN('Policies &amp; Claims'!F251-Reinsurance!E$10,E$11-E$10),0)</f>
        <v>#NAME?</v>
      </c>
      <c r="F272" s="2" t="e">
        <f ca="1">IF('Policies &amp; Claims'!G251&gt;Reinsurance!F$10,MIN('Policies &amp; Claims'!G251-Reinsurance!F$10,F$11-F$10),0)</f>
        <v>#NAME?</v>
      </c>
      <c r="G272" s="12" t="e">
        <f ca="1">IF('Policies &amp; Claims'!H251&gt;Reinsurance!G$10,MIN('Policies &amp; Claims'!H251-Reinsurance!G$10,G$11-G$10),0)</f>
        <v>#NAME?</v>
      </c>
    </row>
    <row r="273" spans="2:7" x14ac:dyDescent="0.2">
      <c r="B273" s="71" t="s">
        <v>364</v>
      </c>
      <c r="C273" s="19" t="e">
        <f ca="1">IF('Policies &amp; Claims'!D252&gt;Reinsurance!C$10,MIN('Policies &amp; Claims'!D252-Reinsurance!C$10,C$11-C$10),0)</f>
        <v>#NAME?</v>
      </c>
      <c r="D273" s="2" t="e">
        <f ca="1">IF('Policies &amp; Claims'!E252&gt;Reinsurance!D$10,MIN('Policies &amp; Claims'!E252-Reinsurance!D$10,D$11-D$10),0)</f>
        <v>#NAME?</v>
      </c>
      <c r="E273" s="2" t="e">
        <f ca="1">IF('Policies &amp; Claims'!F252&gt;Reinsurance!E$10,MIN('Policies &amp; Claims'!F252-Reinsurance!E$10,E$11-E$10),0)</f>
        <v>#NAME?</v>
      </c>
      <c r="F273" s="2" t="e">
        <f ca="1">IF('Policies &amp; Claims'!G252&gt;Reinsurance!F$10,MIN('Policies &amp; Claims'!G252-Reinsurance!F$10,F$11-F$10),0)</f>
        <v>#NAME?</v>
      </c>
      <c r="G273" s="12" t="e">
        <f ca="1">IF('Policies &amp; Claims'!H252&gt;Reinsurance!G$10,MIN('Policies &amp; Claims'!H252-Reinsurance!G$10,G$11-G$10),0)</f>
        <v>#NAME?</v>
      </c>
    </row>
    <row r="274" spans="2:7" ht="16" thickBot="1" x14ac:dyDescent="0.25">
      <c r="B274" s="96" t="s">
        <v>365</v>
      </c>
      <c r="C274" s="20" t="e">
        <f ca="1">IF('Policies &amp; Claims'!D253&gt;Reinsurance!C$10,MIN('Policies &amp; Claims'!D253-Reinsurance!C$10,C$11-C$10),0)</f>
        <v>#NAME?</v>
      </c>
      <c r="D274" s="14" t="e">
        <f ca="1">IF('Policies &amp; Claims'!E253&gt;Reinsurance!D$10,MIN('Policies &amp; Claims'!E253-Reinsurance!D$10,D$11-D$10),0)</f>
        <v>#NAME?</v>
      </c>
      <c r="E274" s="14" t="e">
        <f ca="1">IF('Policies &amp; Claims'!F253&gt;Reinsurance!E$10,MIN('Policies &amp; Claims'!F253-Reinsurance!E$10,E$11-E$10),0)</f>
        <v>#NAME?</v>
      </c>
      <c r="F274" s="14" t="e">
        <f ca="1">IF('Policies &amp; Claims'!G253&gt;Reinsurance!F$10,MIN('Policies &amp; Claims'!G253-Reinsurance!F$10,F$11-F$10),0)</f>
        <v>#NAME?</v>
      </c>
      <c r="G274" s="15" t="e">
        <f ca="1">IF('Policies &amp; Claims'!H253&gt;Reinsurance!G$10,MIN('Policies &amp; Claims'!H253-Reinsurance!G$10,G$11-G$10),0)</f>
        <v>#NAME?</v>
      </c>
    </row>
  </sheetData>
  <pageMargins left="0.7" right="0.7" top="0.75" bottom="0.75" header="0.3" footer="0.3"/>
  <pageSetup paperSize="9" orientation="portrait" r:id="rId1"/>
  <headerFooter>
    <oddFooter>&amp;R&amp;1#&amp;"Calibri"&amp;10&amp;K0078D7Classification 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Scenarios</vt:lpstr>
      <vt:lpstr>Technical Result</vt:lpstr>
      <vt:lpstr>Policies &amp; Claims</vt:lpstr>
      <vt:lpstr>Development Patterns</vt:lpstr>
      <vt:lpstr>Paid &amp; Reserves</vt:lpstr>
      <vt:lpstr>Cat Scenarios</vt:lpstr>
      <vt:lpstr>Reinsurance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MIEHE Pierre</dc:creator>
  <cp:lastModifiedBy>Microsoft Office User</cp:lastModifiedBy>
  <dcterms:created xsi:type="dcterms:W3CDTF">2016-02-07T11:33:52Z</dcterms:created>
  <dcterms:modified xsi:type="dcterms:W3CDTF">2022-09-07T10:05:51Z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8ffbc0b8-e97b-47d1-beac-cb0955d66f3b_Enabled">
    <vt:lpwstr>true</vt:lpwstr>
  </property>
  <property fmtid="{D5CDD505-2E9C-101B-9397-08002B2CF9AE}" pid="5" name="MSIP_Label_8ffbc0b8-e97b-47d1-beac-cb0955d66f3b_SetDate">
    <vt:lpwstr>2022-07-11T14:16:51Z</vt:lpwstr>
  </property>
  <property fmtid="{D5CDD505-2E9C-101B-9397-08002B2CF9AE}" pid="6" name="MSIP_Label_8ffbc0b8-e97b-47d1-beac-cb0955d66f3b_Method">
    <vt:lpwstr>Standard</vt:lpwstr>
  </property>
  <property fmtid="{D5CDD505-2E9C-101B-9397-08002B2CF9AE}" pid="7" name="MSIP_Label_8ffbc0b8-e97b-47d1-beac-cb0955d66f3b_Name">
    <vt:lpwstr>8ffbc0b8-e97b-47d1-beac-cb0955d66f3b</vt:lpwstr>
  </property>
  <property fmtid="{D5CDD505-2E9C-101B-9397-08002B2CF9AE}" pid="8" name="MSIP_Label_8ffbc0b8-e97b-47d1-beac-cb0955d66f3b_SiteId">
    <vt:lpwstr>614f9c25-bffa-42c7-86d8-964101f55fa2</vt:lpwstr>
  </property>
  <property fmtid="{D5CDD505-2E9C-101B-9397-08002B2CF9AE}" pid="9" name="MSIP_Label_8ffbc0b8-e97b-47d1-beac-cb0955d66f3b_ActionId">
    <vt:lpwstr>a2b340ef-7b7f-411a-999d-b2ce7782e89b</vt:lpwstr>
  </property>
  <property fmtid="{D5CDD505-2E9C-101B-9397-08002B2CF9AE}" pid="10" name="MSIP_Label_8ffbc0b8-e97b-47d1-beac-cb0955d66f3b_ContentBits">
    <vt:lpwstr>2</vt:lpwstr>
  </property>
</Properties>
</file>