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ergia10\Reciclapp\BD\"/>
    </mc:Choice>
  </mc:AlternateContent>
  <bookViews>
    <workbookView xWindow="0" yWindow="0" windowWidth="19440" windowHeight="9630" activeTab="2"/>
  </bookViews>
  <sheets>
    <sheet name="Gráfico" sheetId="2" r:id="rId1"/>
    <sheet name="BD" sheetId="3" r:id="rId2"/>
    <sheet name="Scaffold (Rails)" sheetId="10" r:id="rId3"/>
    <sheet name="Scaffold" sheetId="9" r:id="rId4"/>
    <sheet name="PARAMETROS" sheetId="4" r:id="rId5"/>
    <sheet name="PUNTUACION" sheetId="6" r:id="rId6"/>
    <sheet name="PLANILLASREPORTE" sheetId="7" r:id="rId7"/>
    <sheet name="USUARIO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0" l="1"/>
  <c r="A68" i="10"/>
  <c r="A5" i="9"/>
  <c r="A5" i="10"/>
  <c r="A61" i="10"/>
  <c r="A51" i="10"/>
  <c r="A44" i="10"/>
  <c r="A38" i="10"/>
  <c r="A31" i="10"/>
  <c r="A24" i="10"/>
  <c r="A12" i="10"/>
  <c r="A59" i="9" l="1"/>
  <c r="A39" i="9"/>
  <c r="A25" i="9"/>
  <c r="A66" i="9" l="1"/>
  <c r="A53" i="9"/>
  <c r="A46" i="9"/>
  <c r="A32" i="9"/>
  <c r="A18" i="9"/>
  <c r="A11" i="9"/>
  <c r="M39" i="4" l="1"/>
  <c r="M38" i="4"/>
  <c r="M37" i="4"/>
  <c r="M36" i="4"/>
  <c r="M35" i="4"/>
  <c r="M3" i="4"/>
  <c r="M4" i="4"/>
  <c r="L7" i="8" l="1"/>
  <c r="S7" i="8" s="1"/>
  <c r="L6" i="8"/>
  <c r="S6" i="8" s="1"/>
  <c r="L5" i="8"/>
  <c r="S5" i="8" s="1"/>
  <c r="L4" i="8"/>
  <c r="S4" i="8" s="1"/>
  <c r="L3" i="8"/>
  <c r="S3" i="8" s="1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<sst xmlns="http://schemas.openxmlformats.org/spreadsheetml/2006/main" count="534" uniqueCount="246">
  <si>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</si>
  <si>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</si>
  <si>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</si>
  <si>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</si>
  <si>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</si>
  <si>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</si>
  <si>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</si>
  <si>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</si>
  <si>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</si>
  <si>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</si>
  <si>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</si>
  <si>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</si>
  <si>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</si>
  <si>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</si>
  <si>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</si>
  <si>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</si>
  <si>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</si>
  <si>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</si>
  <si>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</si>
  <si>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</si>
  <si>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</si>
  <si>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</si>
  <si>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</si>
  <si>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</si>
  <si>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</si>
  <si>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</si>
  <si>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</si>
  <si>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</si>
  <si>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</si>
  <si>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</si>
  <si>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</si>
  <si>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</si>
  <si>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</si>
  <si>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</si>
  <si>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</si>
  <si>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</si>
  <si>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</si>
  <si>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</si>
  <si>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</si>
  <si>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</si>
  <si>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</si>
  <si>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</si>
  <si>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</si>
  <si>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</si>
  <si>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</si>
  <si>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</si>
  <si>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</si>
  <si>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</si>
  <si>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</si>
  <si>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</si>
  <si>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</si>
  <si>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</si>
  <si>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</si>
  <si>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</si>
  <si>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</si>
  <si>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</si>
  <si>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</si>
  <si>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</si>
  <si>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</si>
  <si>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</si>
  <si>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</si>
  <si>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</si>
  <si>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</si>
  <si>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</si>
  <si>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</si>
  <si>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</si>
  <si>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</si>
  <si>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</si>
  <si>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</si>
  <si>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</si>
  <si>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</si>
  <si>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</si>
  <si>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</si>
  <si>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</si>
  <si>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</si>
  <si>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</si>
  <si>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</si>
  <si>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</si>
  <si>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</si>
  <si>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</si>
  <si>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</si>
  <si>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</si>
  <si>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</si>
  <si>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</si>
  <si>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</si>
  <si>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</si>
  <si>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</si>
  <si>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</si>
  <si>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</si>
  <si>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</si>
  <si>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</si>
  <si>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</si>
  <si>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</si>
  <si>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</si>
  <si>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</si>
  <si>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</si>
  <si>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</si>
  <si>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</si>
  <si>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</si>
  <si>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</si>
  <si>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</si>
  <si>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</si>
  <si>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</si>
  <si>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</si>
  <si>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</si>
  <si>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</si>
  <si>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</si>
  <si>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</si>
  <si>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</si>
  <si>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</si>
  <si>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</si>
  <si>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</si>
  <si>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</si>
  <si>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</si>
  <si>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</si>
  <si>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</si>
  <si>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</si>
  <si>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</si>
  <si>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</si>
  <si>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</si>
  <si>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</si>
  <si>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</si>
  <si>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</si>
  <si>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</si>
  <si>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</si>
  <si>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</si>
  <si>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</si>
  <si>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</si>
  <si>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</si>
  <si>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</si>
  <si>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</si>
  <si>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</si>
  <si>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</si>
  <si>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</si>
  <si>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</si>
  <si>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</si>
  <si>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</si>
  <si>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</si>
  <si>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</si>
  <si>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</si>
  <si>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</si>
  <si>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</si>
  <si>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</si>
  <si>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</si>
  <si>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</si>
  <si>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</si>
  <si>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</si>
  <si>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</si>
  <si>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</si>
  <si>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</si>
  <si>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</si>
  <si>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</si>
  <si>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</si>
  <si>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</si>
  <si>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</si>
  <si>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</si>
  <si>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</si>
  <si>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</si>
  <si>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</si>
  <si>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</si>
  <si>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</si>
  <si>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</si>
  <si>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</si>
  <si>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</si>
  <si>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</si>
  <si>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</si>
  <si>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</si>
  <si>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</si>
  <si>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</si>
  <si>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</si>
  <si>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</si>
  <si>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</si>
  <si>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</si>
  <si>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</si>
  <si>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</si>
  <si>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</si>
  <si>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</si>
  <si>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</si>
  <si>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</si>
  <si>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</si>
  <si>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</si>
  <si>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</si>
  <si>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</si>
  <si>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</si>
  <si>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</si>
  <si>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</si>
  <si>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</si>
  <si>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</si>
  <si>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</si>
  <si>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</si>
  <si>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</si>
  <si>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</si>
  <si>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</si>
  <si>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</si>
  <si>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</si>
  <si>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</si>
  <si>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</si>
  <si>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</si>
  <si>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</si>
  <si>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</si>
  <si>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</si>
  <si>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</si>
  <si>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</si>
  <si>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</si>
  <si>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</si>
  <si>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</si>
  <si>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</si>
  <si>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</si>
  <si>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</si>
  <si>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</si>
  <si>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</si>
  <si>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</si>
  <si>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</si>
  <si>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</si>
  <si>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</si>
  <si>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</si>
  <si>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</si>
  <si>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</si>
  <si>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</si>
  <si>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</si>
  <si>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</si>
  <si>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</si>
  <si>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</si>
  <si>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</si>
  <si>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</si>
  <si>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</si>
  <si>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</si>
  <si>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</si>
  <si>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</si>
  <si>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</si>
  <si>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</si>
  <si>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</si>
  <si>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</si>
  <si>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</si>
  <si>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</si>
  <si>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</si>
  <si>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</si>
  <si>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</si>
  <si>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</si>
  <si>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</si>
  <si>
    <t>rails generate scaffold detalleparametro iddetalleparametro:integer idparametro:integer nombre:string parametro:references</t>
  </si>
  <si>
    <t>cedula</t>
  </si>
  <si>
    <t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</si>
  <si>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parametro nombre:integer </t>
  </si>
  <si>
    <t>rails generate scaffold detalleparametro idparametro:integer nombre:string parametro:references</t>
  </si>
  <si>
    <t xml:space="preserve">rails generate scaffold retousuario idusu_invitado:integer lema:string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</si>
</sst>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Font="1"/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9"/>
      <c r="D15" s="20"/>
      <c r="E15" s="20"/>
      <c r="F15" s="20"/>
      <c r="G15" s="20"/>
      <c r="H15" s="20"/>
      <c r="I15" s="20"/>
      <c r="J15" s="21"/>
    </row>
    <row r="16" spans="1:38" x14ac:dyDescent="0.25">
      <c r="A16" s="10">
        <v>1</v>
      </c>
      <c r="B16" s="9"/>
      <c r="C16" s="16"/>
      <c r="D16" s="17"/>
      <c r="E16" s="17"/>
      <c r="F16" s="17"/>
      <c r="G16" s="17"/>
      <c r="H16" s="17"/>
      <c r="I16" s="17"/>
      <c r="J16" s="18"/>
    </row>
    <row r="17" spans="1:10" ht="30" customHeight="1" x14ac:dyDescent="0.25">
      <c r="A17" s="10">
        <v>2</v>
      </c>
      <c r="B17" s="9"/>
      <c r="C17" s="16"/>
      <c r="D17" s="17"/>
      <c r="E17" s="17"/>
      <c r="F17" s="17"/>
      <c r="G17" s="17"/>
      <c r="H17" s="17"/>
      <c r="I17" s="17"/>
      <c r="J17" s="18"/>
    </row>
    <row r="18" spans="1:10" ht="30" customHeight="1" x14ac:dyDescent="0.25">
      <c r="A18" s="10">
        <v>3</v>
      </c>
      <c r="B18" s="9"/>
      <c r="C18" s="16"/>
      <c r="D18" s="17"/>
      <c r="E18" s="17"/>
      <c r="F18" s="17"/>
      <c r="G18" s="17"/>
      <c r="H18" s="17"/>
      <c r="I18" s="17"/>
      <c r="J18" s="18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3"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229</v>
      </c>
      <c r="B1" t="s">
        <v>13</v>
      </c>
      <c r="C1" t="s">
        <v>16</v>
      </c>
      <c r="D1" t="s">
        <v>100</v>
      </c>
      <c r="E1" s="14" t="s">
        <v>65</v>
      </c>
      <c r="F1" t="s">
        <v>193</v>
      </c>
      <c r="G1" t="s">
        <v>219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231</v>
      </c>
      <c r="E2" t="s">
        <v>66</v>
      </c>
      <c r="F2" t="s">
        <v>194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215</v>
      </c>
      <c r="F3" t="s">
        <v>104</v>
      </c>
      <c r="G3" t="s">
        <v>19</v>
      </c>
      <c r="H3" t="s">
        <v>19</v>
      </c>
      <c r="I3" t="s">
        <v>233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213</v>
      </c>
      <c r="E4" t="s">
        <v>20</v>
      </c>
      <c r="F4" t="s">
        <v>162</v>
      </c>
      <c r="G4" t="s">
        <v>17</v>
      </c>
      <c r="H4" t="s">
        <v>90</v>
      </c>
      <c r="I4" t="s">
        <v>234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191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192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241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CONCATENATE(F1,A2,A3,A1,B3,A1,C3,A1,D3,A1,E3,A1,F3,C1,G3,A1,H3,A1,I3,A1,J3,A1,K3,A1,L3,A1,M3,A1,N3,B1,O3,B1," --force")</f>
        <v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242</v>
      </c>
    </row>
    <row r="9" spans="1:15" x14ac:dyDescent="0.25">
      <c r="A9" s="15" t="s">
        <v>216</v>
      </c>
      <c r="B9" s="15"/>
      <c r="C9" s="15"/>
    </row>
    <row r="10" spans="1:15" x14ac:dyDescent="0.25">
      <c r="A10" s="15" t="s">
        <v>66</v>
      </c>
      <c r="B10" s="15" t="s">
        <v>215</v>
      </c>
      <c r="C10" s="15" t="s">
        <v>20</v>
      </c>
    </row>
    <row r="12" spans="1:15" x14ac:dyDescent="0.25">
      <c r="A12" t="str">
        <f>CONCATENATE($F$1,A9,A10,$B$1,B10,$B$1,C10,$A$1)</f>
        <v xml:space="preserve">rails generate scaffold reto Idreto:integer idusuario_origina:integer nombre:string </v>
      </c>
    </row>
    <row r="13" spans="1:15" x14ac:dyDescent="0.25">
      <c r="A13" t="s">
        <v>217</v>
      </c>
    </row>
    <row r="15" spans="1:15" x14ac:dyDescent="0.25">
      <c r="A15" s="15" t="s">
        <v>214</v>
      </c>
      <c r="B15" s="15"/>
      <c r="C15" s="15"/>
    </row>
    <row r="16" spans="1:15" x14ac:dyDescent="0.25">
      <c r="A16" s="15" t="s">
        <v>162</v>
      </c>
      <c r="B16" s="15" t="s">
        <v>213</v>
      </c>
      <c r="C16" s="15"/>
    </row>
    <row r="18" spans="1:10" x14ac:dyDescent="0.25">
      <c r="A18" t="str">
        <f>CONCATENATE($F$1,A15,A16,B1,B16,A1)</f>
        <v xml:space="preserve">rails generate scaffold retousuario idusu_invitado:integer lema:string </v>
      </c>
    </row>
    <row r="19" spans="1:10" x14ac:dyDescent="0.25">
      <c r="A19" s="22" t="s">
        <v>245</v>
      </c>
    </row>
    <row r="21" spans="1:10" x14ac:dyDescent="0.25">
      <c r="A21" s="15" t="s">
        <v>218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25">
      <c r="A22" s="15" t="s">
        <v>194</v>
      </c>
      <c r="B22" s="15" t="s">
        <v>104</v>
      </c>
      <c r="C22" s="15" t="s">
        <v>162</v>
      </c>
      <c r="D22" s="15" t="s">
        <v>17</v>
      </c>
      <c r="E22" s="15" t="s">
        <v>89</v>
      </c>
      <c r="F22" s="15" t="s">
        <v>101</v>
      </c>
      <c r="G22" s="15" t="s">
        <v>56</v>
      </c>
      <c r="H22" s="15" t="s">
        <v>55</v>
      </c>
      <c r="I22" s="15" t="s">
        <v>12</v>
      </c>
      <c r="J22" s="15"/>
    </row>
    <row r="24" spans="1:10" x14ac:dyDescent="0.25">
      <c r="A24" t="str">
        <f>CONCATENATE($F$1,A21,A22,$B$1,B22,$B$1,C22,$B$1,D22,B1,E22,B1,F22,B1,G22,A1,H22,C1,I22,B1)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25" spans="1:10" x14ac:dyDescent="0.25">
      <c r="A25" t="s">
        <v>232</v>
      </c>
    </row>
    <row r="28" spans="1:10" x14ac:dyDescent="0.25">
      <c r="A28" s="15" t="s">
        <v>220</v>
      </c>
      <c r="B28" s="15"/>
      <c r="C28" s="15"/>
      <c r="D28" s="15"/>
      <c r="E28" s="15"/>
      <c r="F28" s="15"/>
    </row>
    <row r="29" spans="1:10" x14ac:dyDescent="0.25">
      <c r="A29" s="15" t="s">
        <v>62</v>
      </c>
      <c r="B29" s="15" t="s">
        <v>19</v>
      </c>
      <c r="C29" s="15" t="s">
        <v>17</v>
      </c>
      <c r="D29" s="15" t="s">
        <v>99</v>
      </c>
      <c r="E29" s="15" t="s">
        <v>63</v>
      </c>
      <c r="F29" s="15" t="s">
        <v>64</v>
      </c>
    </row>
    <row r="31" spans="1:10" x14ac:dyDescent="0.25">
      <c r="A31" t="str">
        <f>CONCATENATE($F$1,A28,A29,$B$1,B29,$B$1,C29,$B$1,D29,B1,E29,C1,F29,B1)</f>
        <v xml:space="preserve">rails generate scaffold meta Idmeta:integer idusuario:integer iddetalleparametro:integer idreto:integer Fechaexpiracion:datetime cantidad:integer </v>
      </c>
    </row>
    <row r="32" spans="1:10" x14ac:dyDescent="0.25">
      <c r="A32" t="s">
        <v>221</v>
      </c>
    </row>
    <row r="35" spans="1:7" x14ac:dyDescent="0.25">
      <c r="A35" s="15" t="s">
        <v>222</v>
      </c>
      <c r="B35" s="15"/>
      <c r="C35" s="15"/>
      <c r="D35" s="15"/>
      <c r="E35" s="15"/>
    </row>
    <row r="36" spans="1:7" x14ac:dyDescent="0.25">
      <c r="A36" s="15" t="s">
        <v>89</v>
      </c>
      <c r="B36" s="15" t="s">
        <v>19</v>
      </c>
      <c r="C36" s="15" t="s">
        <v>90</v>
      </c>
      <c r="D36" s="15" t="s">
        <v>91</v>
      </c>
      <c r="E36" s="15" t="s">
        <v>92</v>
      </c>
    </row>
    <row r="38" spans="1:7" x14ac:dyDescent="0.25">
      <c r="A38" t="str">
        <f>CONCATENATE($F$1,A35,A36,$B$1,B36,$B$1,C36,$B$1,D36,$C$1,E36,$B$1)</f>
        <v xml:space="preserve">rails generate scaffold redencion idredencion:integer idusuario:integer idpremio:integer fecharedencion:datetime Cantidadpremio:integer </v>
      </c>
    </row>
    <row r="39" spans="1:7" x14ac:dyDescent="0.25">
      <c r="A39" t="s">
        <v>224</v>
      </c>
    </row>
    <row r="41" spans="1:7" x14ac:dyDescent="0.25">
      <c r="A41" s="15" t="s">
        <v>223</v>
      </c>
      <c r="B41" s="15"/>
      <c r="C41" s="15"/>
      <c r="D41" s="15"/>
      <c r="E41" s="15"/>
      <c r="F41" s="15"/>
    </row>
    <row r="42" spans="1:7" x14ac:dyDescent="0.25">
      <c r="A42" s="15" t="s">
        <v>103</v>
      </c>
      <c r="B42" s="15" t="s">
        <v>233</v>
      </c>
      <c r="C42" s="15" t="s">
        <v>234</v>
      </c>
      <c r="D42" s="15" t="s">
        <v>15</v>
      </c>
      <c r="E42" s="15" t="s">
        <v>185</v>
      </c>
      <c r="F42" s="15" t="s">
        <v>167</v>
      </c>
      <c r="G42" s="15" t="s">
        <v>168</v>
      </c>
    </row>
    <row r="44" spans="1:7" x14ac:dyDescent="0.25">
      <c r="A44" t="str">
        <f>CONCATENATE($F$1,A41,A42,$B$1,B42,$D$1,C42,$D$1,D42,$A$1,E42,$B$1,F42,C1,G42,C1)</f>
        <v xml:space="preserve">rails generate scaffold puntoecologico idpuntoecologico:integer Ubicacionx:decimal Ubicaciony:decimal Nombre:string idresponsable:integer Fechainicio:datetime Fechacierre:datetime </v>
      </c>
    </row>
    <row r="45" spans="1:7" x14ac:dyDescent="0.25">
      <c r="A45" t="s">
        <v>238</v>
      </c>
    </row>
    <row r="48" spans="1:7" x14ac:dyDescent="0.25">
      <c r="A48" s="15" t="s">
        <v>228</v>
      </c>
      <c r="B48" s="15"/>
      <c r="C48" s="15"/>
      <c r="D48" s="15"/>
      <c r="E48" s="15"/>
      <c r="F48" s="15"/>
      <c r="G48" s="15"/>
    </row>
    <row r="49" spans="1:7" x14ac:dyDescent="0.25">
      <c r="A49" s="15" t="s">
        <v>225</v>
      </c>
      <c r="B49" s="15" t="s">
        <v>103</v>
      </c>
      <c r="C49" s="15" t="s">
        <v>17</v>
      </c>
      <c r="D49" s="15" t="s">
        <v>226</v>
      </c>
      <c r="E49" s="15" t="s">
        <v>64</v>
      </c>
      <c r="F49" s="15" t="s">
        <v>227</v>
      </c>
      <c r="G49" s="15" t="s">
        <v>109</v>
      </c>
    </row>
    <row r="51" spans="1:7" x14ac:dyDescent="0.25">
      <c r="A51" t="str">
        <f>CONCATENATE($F$1,A48,A49,$B$1,B49,$B$1,C49,$B$1,D49,$C$1,E49,$B$1,F49,$B$1,G49,$A$1)</f>
        <v xml:space="preserve">rails generate scaffold venta idventas:integer idpuntoecologico:integer iddetalleparametro:integer fechaventa:datetime cantidad:integer valor:integer donacion:string </v>
      </c>
    </row>
    <row r="52" spans="1:7" x14ac:dyDescent="0.25">
      <c r="A52" t="s">
        <v>239</v>
      </c>
    </row>
    <row r="54" spans="1:7" x14ac:dyDescent="0.25">
      <c r="A54" t="s">
        <v>235</v>
      </c>
    </row>
    <row r="55" spans="1:7" x14ac:dyDescent="0.25">
      <c r="A55" t="s">
        <v>236</v>
      </c>
    </row>
    <row r="58" spans="1:7" x14ac:dyDescent="0.25">
      <c r="A58" s="15" t="s">
        <v>210</v>
      </c>
      <c r="B58" s="15"/>
    </row>
    <row r="59" spans="1:7" x14ac:dyDescent="0.25">
      <c r="A59" s="15" t="s">
        <v>20</v>
      </c>
      <c r="B59" s="15"/>
    </row>
    <row r="61" spans="1:7" x14ac:dyDescent="0.25">
      <c r="A61" t="str">
        <f>CONCATENATE($F$1,A58,A59,B1)</f>
        <v xml:space="preserve">rails generate scaffold parametro nombre:integer </v>
      </c>
    </row>
    <row r="62" spans="1:7" x14ac:dyDescent="0.25">
      <c r="A62" t="s">
        <v>243</v>
      </c>
    </row>
    <row r="65" spans="1:3" x14ac:dyDescent="0.25">
      <c r="A65" s="15" t="s">
        <v>211</v>
      </c>
      <c r="B65" s="15"/>
      <c r="C65" s="15"/>
    </row>
    <row r="66" spans="1:3" x14ac:dyDescent="0.25">
      <c r="A66" s="15" t="s">
        <v>14</v>
      </c>
      <c r="B66" s="15" t="s">
        <v>20</v>
      </c>
      <c r="C66" s="15"/>
    </row>
    <row r="68" spans="1:3" x14ac:dyDescent="0.25">
      <c r="A68" t="str">
        <f>CONCATENATE($F$1,A65,A66,B1,B66,A1)</f>
        <v xml:space="preserve">rails generate scaffold detalleparametro idparametro:integer nombre:string </v>
      </c>
    </row>
    <row r="69" spans="1:3" x14ac:dyDescent="0.25">
      <c r="A69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2" activePane="bottomLeft" state="frozen"/>
      <selection pane="bottomLeft" activeCell="A19" sqref="A19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207</v>
      </c>
    </row>
    <row r="8" spans="1:15" x14ac:dyDescent="0.25">
      <c r="A8" s="15" t="s">
        <v>210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212</v>
      </c>
    </row>
    <row r="15" spans="1:15" x14ac:dyDescent="0.25">
      <c r="A15" s="15" t="s">
        <v>211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240</v>
      </c>
    </row>
    <row r="22" spans="1:3" x14ac:dyDescent="0.25">
      <c r="A22" s="15" t="s">
        <v>214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213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230</v>
      </c>
    </row>
    <row r="29" spans="1:3" x14ac:dyDescent="0.25">
      <c r="A29" s="15" t="s">
        <v>216</v>
      </c>
      <c r="B29" s="15"/>
      <c r="C29" s="15"/>
    </row>
    <row r="30" spans="1:3" x14ac:dyDescent="0.25">
      <c r="A30" s="15" t="s">
        <v>66</v>
      </c>
      <c r="B30" s="15" t="s">
        <v>215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217</v>
      </c>
    </row>
    <row r="36" spans="1:10" x14ac:dyDescent="0.25">
      <c r="A36" s="15" t="s">
        <v>218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194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232</v>
      </c>
    </row>
    <row r="43" spans="1:10" x14ac:dyDescent="0.25">
      <c r="A43" s="15" t="s">
        <v>220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221</v>
      </c>
    </row>
    <row r="50" spans="1:7" x14ac:dyDescent="0.25">
      <c r="A50" s="15" t="s">
        <v>222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224</v>
      </c>
    </row>
    <row r="56" spans="1:7" x14ac:dyDescent="0.25">
      <c r="A56" s="15" t="s">
        <v>223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233</v>
      </c>
      <c r="C57" s="15" t="s">
        <v>234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238</v>
      </c>
    </row>
    <row r="63" spans="1:7" x14ac:dyDescent="0.25">
      <c r="A63" s="15" t="s">
        <v>228</v>
      </c>
      <c r="B63" s="15"/>
      <c r="C63" s="15"/>
      <c r="D63" s="15"/>
      <c r="E63" s="15"/>
      <c r="F63" s="15"/>
      <c r="G63" s="15"/>
    </row>
    <row r="64" spans="1:7" x14ac:dyDescent="0.25">
      <c r="A64" s="15" t="s">
        <v>225</v>
      </c>
      <c r="B64" s="15" t="s">
        <v>103</v>
      </c>
      <c r="C64" s="15" t="s">
        <v>17</v>
      </c>
      <c r="D64" s="15" t="s">
        <v>226</v>
      </c>
      <c r="E64" s="15" t="s">
        <v>64</v>
      </c>
      <c r="F64" s="15" t="s">
        <v>227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239</v>
      </c>
    </row>
    <row r="69" spans="1:1" x14ac:dyDescent="0.25">
      <c r="A69" t="s">
        <v>235</v>
      </c>
    </row>
    <row r="70" spans="1:1" x14ac:dyDescent="0.25">
      <c r="A70" t="s">
        <v>236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H5" sqref="H5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28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29</v>
      </c>
      <c r="H2">
        <v>1</v>
      </c>
      <c r="I2">
        <v>1</v>
      </c>
      <c r="J2" t="s">
        <v>30</v>
      </c>
      <c r="K2" t="s">
        <v>115</v>
      </c>
      <c r="L2" s="13" t="s">
        <v>114</v>
      </c>
      <c r="M2" t="str">
        <f>CONCATENATE(K2,H2,",",I2,",'",J2,"'),")</f>
        <v>(1,1,'Aceite'),</v>
      </c>
      <c r="N2" t="s">
        <v>116</v>
      </c>
    </row>
    <row r="3" spans="1:14" x14ac:dyDescent="0.25">
      <c r="H3">
        <v>2</v>
      </c>
      <c r="I3">
        <v>1</v>
      </c>
      <c r="J3" t="s">
        <v>110</v>
      </c>
      <c r="K3" t="s">
        <v>115</v>
      </c>
      <c r="L3" s="13" t="s">
        <v>114</v>
      </c>
      <c r="M3" t="str">
        <f>CONCATENATE(K3,H3,",",I3,",'",J3,"'),")</f>
        <v>(2,1,'Medicamentos'),</v>
      </c>
      <c r="N3" t="s">
        <v>169</v>
      </c>
    </row>
    <row r="4" spans="1:14" x14ac:dyDescent="0.25">
      <c r="H4">
        <v>3</v>
      </c>
      <c r="I4">
        <v>1</v>
      </c>
      <c r="J4" t="s">
        <v>112</v>
      </c>
      <c r="K4" t="s">
        <v>115</v>
      </c>
      <c r="L4" s="13" t="s">
        <v>114</v>
      </c>
      <c r="M4" t="str">
        <f>CONCATENATE(K4,H4,",",I4,",'",J4,"'),")</f>
        <v>(3,1,'Metal'),</v>
      </c>
      <c r="N4" t="s">
        <v>170</v>
      </c>
    </row>
    <row r="5" spans="1:14" x14ac:dyDescent="0.25">
      <c r="H5">
        <v>4</v>
      </c>
      <c r="I5">
        <v>1</v>
      </c>
      <c r="J5" t="s">
        <v>31</v>
      </c>
      <c r="K5" t="s">
        <v>115</v>
      </c>
      <c r="L5" s="13" t="s">
        <v>114</v>
      </c>
      <c r="M5" t="str">
        <f t="shared" ref="M5:M34" si="0">CONCATENATE(K5,H5,",",I5,",'",J5,"'),")</f>
        <v>(4,1,'Papel'),</v>
      </c>
      <c r="N5" t="s">
        <v>171</v>
      </c>
    </row>
    <row r="6" spans="1:14" x14ac:dyDescent="0.25">
      <c r="H6">
        <v>5</v>
      </c>
      <c r="I6">
        <v>1</v>
      </c>
      <c r="J6" t="s">
        <v>32</v>
      </c>
      <c r="K6" t="s">
        <v>115</v>
      </c>
      <c r="L6" s="13" t="s">
        <v>114</v>
      </c>
      <c r="M6" t="str">
        <f t="shared" si="0"/>
        <v>(5,1,'Plastico'),</v>
      </c>
      <c r="N6" t="s">
        <v>172</v>
      </c>
    </row>
    <row r="7" spans="1:14" x14ac:dyDescent="0.25">
      <c r="H7">
        <v>6</v>
      </c>
      <c r="I7">
        <v>1</v>
      </c>
      <c r="J7" t="s">
        <v>33</v>
      </c>
      <c r="K7" t="s">
        <v>115</v>
      </c>
      <c r="L7" s="13" t="s">
        <v>114</v>
      </c>
      <c r="M7" t="str">
        <f t="shared" si="0"/>
        <v>(6,1,'Tecnologico'),</v>
      </c>
      <c r="N7" t="s">
        <v>117</v>
      </c>
    </row>
    <row r="8" spans="1:14" x14ac:dyDescent="0.25">
      <c r="H8">
        <v>7</v>
      </c>
      <c r="I8">
        <v>1</v>
      </c>
      <c r="J8" t="s">
        <v>111</v>
      </c>
      <c r="K8" t="s">
        <v>115</v>
      </c>
      <c r="L8" s="13" t="s">
        <v>114</v>
      </c>
      <c r="M8" t="str">
        <f t="shared" si="0"/>
        <v>(7,1,'Telas'),</v>
      </c>
      <c r="N8" t="s">
        <v>118</v>
      </c>
    </row>
    <row r="9" spans="1:14" x14ac:dyDescent="0.25">
      <c r="A9">
        <v>2</v>
      </c>
      <c r="B9" t="s">
        <v>25</v>
      </c>
      <c r="H9">
        <v>8</v>
      </c>
      <c r="I9">
        <v>2</v>
      </c>
      <c r="J9" t="s">
        <v>36</v>
      </c>
      <c r="K9" t="s">
        <v>115</v>
      </c>
      <c r="L9" s="13" t="s">
        <v>114</v>
      </c>
      <c r="M9" t="str">
        <f t="shared" si="0"/>
        <v>(8,2,'Usaquén'),</v>
      </c>
      <c r="N9" t="s">
        <v>119</v>
      </c>
    </row>
    <row r="10" spans="1:14" x14ac:dyDescent="0.25">
      <c r="H10">
        <v>9</v>
      </c>
      <c r="I10">
        <v>2</v>
      </c>
      <c r="J10" t="s">
        <v>37</v>
      </c>
      <c r="K10" t="s">
        <v>115</v>
      </c>
      <c r="L10" s="13" t="s">
        <v>114</v>
      </c>
      <c r="M10" t="str">
        <f t="shared" si="0"/>
        <v>(9,2,'Chapinero'),</v>
      </c>
      <c r="N10" t="s">
        <v>120</v>
      </c>
    </row>
    <row r="11" spans="1:14" x14ac:dyDescent="0.25">
      <c r="H11">
        <v>10</v>
      </c>
      <c r="I11">
        <v>2</v>
      </c>
      <c r="J11" t="s">
        <v>38</v>
      </c>
      <c r="K11" t="s">
        <v>115</v>
      </c>
      <c r="L11" s="13" t="s">
        <v>114</v>
      </c>
      <c r="M11" t="str">
        <f t="shared" si="0"/>
        <v>(10,2,'Santa Fe'),</v>
      </c>
      <c r="N11" t="s">
        <v>121</v>
      </c>
    </row>
    <row r="12" spans="1:14" x14ac:dyDescent="0.25">
      <c r="H12">
        <v>11</v>
      </c>
      <c r="I12">
        <v>2</v>
      </c>
      <c r="J12" t="s">
        <v>39</v>
      </c>
      <c r="K12" t="s">
        <v>115</v>
      </c>
      <c r="L12" s="13" t="s">
        <v>114</v>
      </c>
      <c r="M12" t="str">
        <f t="shared" si="0"/>
        <v>(11,2,'San Cristóbal'),</v>
      </c>
      <c r="N12" t="s">
        <v>122</v>
      </c>
    </row>
    <row r="13" spans="1:14" x14ac:dyDescent="0.25">
      <c r="H13">
        <v>12</v>
      </c>
      <c r="I13">
        <v>2</v>
      </c>
      <c r="J13" t="s">
        <v>40</v>
      </c>
      <c r="K13" t="s">
        <v>115</v>
      </c>
      <c r="L13" s="13" t="s">
        <v>114</v>
      </c>
      <c r="M13" t="str">
        <f t="shared" si="0"/>
        <v>(12,2,'Usme'),</v>
      </c>
      <c r="N13" t="s">
        <v>123</v>
      </c>
    </row>
    <row r="14" spans="1:14" x14ac:dyDescent="0.25">
      <c r="H14">
        <v>13</v>
      </c>
      <c r="I14">
        <v>2</v>
      </c>
      <c r="J14" t="s">
        <v>41</v>
      </c>
      <c r="K14" t="s">
        <v>115</v>
      </c>
      <c r="L14" s="13" t="s">
        <v>114</v>
      </c>
      <c r="M14" t="str">
        <f t="shared" si="0"/>
        <v>(13,2,'Tunjuelito'),</v>
      </c>
      <c r="N14" t="s">
        <v>124</v>
      </c>
    </row>
    <row r="15" spans="1:14" x14ac:dyDescent="0.25">
      <c r="H15">
        <v>14</v>
      </c>
      <c r="I15">
        <v>2</v>
      </c>
      <c r="J15" t="s">
        <v>34</v>
      </c>
      <c r="K15" t="s">
        <v>115</v>
      </c>
      <c r="L15" s="13" t="s">
        <v>114</v>
      </c>
      <c r="M15" t="str">
        <f t="shared" si="0"/>
        <v>(14,2,'Bosa'),</v>
      </c>
      <c r="N15" t="s">
        <v>125</v>
      </c>
    </row>
    <row r="16" spans="1:14" x14ac:dyDescent="0.25">
      <c r="H16">
        <v>15</v>
      </c>
      <c r="I16">
        <v>2</v>
      </c>
      <c r="J16" t="s">
        <v>42</v>
      </c>
      <c r="K16" t="s">
        <v>115</v>
      </c>
      <c r="L16" s="13" t="s">
        <v>114</v>
      </c>
      <c r="M16" t="str">
        <f t="shared" si="0"/>
        <v>(15,2,'Kennedy'),</v>
      </c>
      <c r="N16" t="s">
        <v>126</v>
      </c>
    </row>
    <row r="17" spans="1:14" x14ac:dyDescent="0.25">
      <c r="H17">
        <v>16</v>
      </c>
      <c r="I17">
        <v>2</v>
      </c>
      <c r="J17" t="s">
        <v>43</v>
      </c>
      <c r="K17" t="s">
        <v>115</v>
      </c>
      <c r="L17" s="13" t="s">
        <v>114</v>
      </c>
      <c r="M17" t="str">
        <f t="shared" si="0"/>
        <v>(16,2,'Fontibón'),</v>
      </c>
      <c r="N17" t="s">
        <v>127</v>
      </c>
    </row>
    <row r="18" spans="1:14" x14ac:dyDescent="0.25">
      <c r="H18">
        <v>17</v>
      </c>
      <c r="I18">
        <v>2</v>
      </c>
      <c r="J18" t="s">
        <v>44</v>
      </c>
      <c r="K18" t="s">
        <v>115</v>
      </c>
      <c r="L18" s="13" t="s">
        <v>114</v>
      </c>
      <c r="M18" t="str">
        <f t="shared" si="0"/>
        <v>(17,2,'Engativá'),</v>
      </c>
      <c r="N18" t="s">
        <v>128</v>
      </c>
    </row>
    <row r="19" spans="1:14" x14ac:dyDescent="0.25">
      <c r="H19">
        <v>18</v>
      </c>
      <c r="I19">
        <v>2</v>
      </c>
      <c r="J19" t="s">
        <v>35</v>
      </c>
      <c r="K19" t="s">
        <v>115</v>
      </c>
      <c r="L19" s="13" t="s">
        <v>114</v>
      </c>
      <c r="M19" t="str">
        <f t="shared" si="0"/>
        <v>(18,2,'Suba'),</v>
      </c>
      <c r="N19" t="s">
        <v>129</v>
      </c>
    </row>
    <row r="20" spans="1:14" x14ac:dyDescent="0.25">
      <c r="H20">
        <v>19</v>
      </c>
      <c r="I20">
        <v>2</v>
      </c>
      <c r="J20" t="s">
        <v>45</v>
      </c>
      <c r="K20" t="s">
        <v>115</v>
      </c>
      <c r="L20" s="13" t="s">
        <v>114</v>
      </c>
      <c r="M20" t="str">
        <f t="shared" si="0"/>
        <v>(19,2,'Barrios Unidos'),</v>
      </c>
      <c r="N20" t="s">
        <v>130</v>
      </c>
    </row>
    <row r="21" spans="1:14" x14ac:dyDescent="0.25">
      <c r="H21">
        <v>20</v>
      </c>
      <c r="I21">
        <v>2</v>
      </c>
      <c r="J21" t="s">
        <v>46</v>
      </c>
      <c r="K21" t="s">
        <v>115</v>
      </c>
      <c r="L21" s="13" t="s">
        <v>114</v>
      </c>
      <c r="M21" t="str">
        <f t="shared" si="0"/>
        <v>(20,2,'Teusaquillo'),</v>
      </c>
      <c r="N21" t="s">
        <v>131</v>
      </c>
    </row>
    <row r="22" spans="1:14" x14ac:dyDescent="0.25">
      <c r="H22">
        <v>21</v>
      </c>
      <c r="I22">
        <v>2</v>
      </c>
      <c r="J22" t="s">
        <v>47</v>
      </c>
      <c r="K22" t="s">
        <v>115</v>
      </c>
      <c r="L22" s="13" t="s">
        <v>114</v>
      </c>
      <c r="M22" t="str">
        <f t="shared" si="0"/>
        <v>(21,2,'Los Mártires'),</v>
      </c>
      <c r="N22" t="s">
        <v>132</v>
      </c>
    </row>
    <row r="23" spans="1:14" x14ac:dyDescent="0.25">
      <c r="H23">
        <v>22</v>
      </c>
      <c r="I23">
        <v>2</v>
      </c>
      <c r="J23" t="s">
        <v>48</v>
      </c>
      <c r="K23" t="s">
        <v>115</v>
      </c>
      <c r="L23" s="13" t="s">
        <v>114</v>
      </c>
      <c r="M23" t="str">
        <f t="shared" si="0"/>
        <v>(22,2,'Antonio Nariño'),</v>
      </c>
      <c r="N23" t="s">
        <v>133</v>
      </c>
    </row>
    <row r="24" spans="1:14" x14ac:dyDescent="0.25">
      <c r="H24">
        <v>23</v>
      </c>
      <c r="I24">
        <v>2</v>
      </c>
      <c r="J24" t="s">
        <v>49</v>
      </c>
      <c r="K24" t="s">
        <v>115</v>
      </c>
      <c r="L24" s="13" t="s">
        <v>114</v>
      </c>
      <c r="M24" t="str">
        <f t="shared" si="0"/>
        <v>(23,2,'Puente Aranda'),</v>
      </c>
      <c r="N24" t="s">
        <v>134</v>
      </c>
    </row>
    <row r="25" spans="1:14" x14ac:dyDescent="0.25">
      <c r="H25">
        <v>24</v>
      </c>
      <c r="I25">
        <v>2</v>
      </c>
      <c r="J25" t="s">
        <v>50</v>
      </c>
      <c r="K25" t="s">
        <v>115</v>
      </c>
      <c r="L25" s="13" t="s">
        <v>114</v>
      </c>
      <c r="M25" t="str">
        <f t="shared" si="0"/>
        <v>(24,2,'La Candelaria'),</v>
      </c>
      <c r="N25" t="s">
        <v>135</v>
      </c>
    </row>
    <row r="26" spans="1:14" x14ac:dyDescent="0.25">
      <c r="H26">
        <v>25</v>
      </c>
      <c r="I26">
        <v>2</v>
      </c>
      <c r="J26" t="s">
        <v>51</v>
      </c>
      <c r="K26" t="s">
        <v>115</v>
      </c>
      <c r="L26" s="13" t="s">
        <v>114</v>
      </c>
      <c r="M26" t="str">
        <f t="shared" si="0"/>
        <v>(25,2,'Rafael Uribe Uribe'),</v>
      </c>
      <c r="N26" t="s">
        <v>136</v>
      </c>
    </row>
    <row r="27" spans="1:14" x14ac:dyDescent="0.25">
      <c r="H27">
        <v>26</v>
      </c>
      <c r="I27">
        <v>2</v>
      </c>
      <c r="J27" t="s">
        <v>52</v>
      </c>
      <c r="K27" t="s">
        <v>115</v>
      </c>
      <c r="L27" s="13" t="s">
        <v>114</v>
      </c>
      <c r="M27" t="str">
        <f t="shared" si="0"/>
        <v>(26,2,'Ciudad Bolívar'),</v>
      </c>
      <c r="N27" t="s">
        <v>137</v>
      </c>
    </row>
    <row r="28" spans="1:14" x14ac:dyDescent="0.25">
      <c r="H28">
        <v>27</v>
      </c>
      <c r="I28">
        <v>2</v>
      </c>
      <c r="J28" t="s">
        <v>53</v>
      </c>
      <c r="K28" t="s">
        <v>115</v>
      </c>
      <c r="L28" s="13" t="s">
        <v>114</v>
      </c>
      <c r="M28" t="str">
        <f t="shared" si="0"/>
        <v>(27,2,'Sumapaz'),</v>
      </c>
      <c r="N28" t="s">
        <v>138</v>
      </c>
    </row>
    <row r="29" spans="1:14" x14ac:dyDescent="0.25">
      <c r="A29">
        <v>3</v>
      </c>
      <c r="B29" t="s">
        <v>57</v>
      </c>
      <c r="H29">
        <v>28</v>
      </c>
      <c r="I29">
        <v>3</v>
      </c>
      <c r="J29" t="s">
        <v>58</v>
      </c>
      <c r="K29" t="s">
        <v>115</v>
      </c>
      <c r="L29" s="13" t="s">
        <v>114</v>
      </c>
      <c r="M29" t="str">
        <f t="shared" si="0"/>
        <v>(28,3,'Pendiente'),</v>
      </c>
      <c r="N29" t="s">
        <v>139</v>
      </c>
    </row>
    <row r="30" spans="1:14" x14ac:dyDescent="0.25">
      <c r="H30">
        <v>29</v>
      </c>
      <c r="I30">
        <v>3</v>
      </c>
      <c r="J30" t="s">
        <v>59</v>
      </c>
      <c r="K30" t="s">
        <v>115</v>
      </c>
      <c r="L30" s="13" t="s">
        <v>114</v>
      </c>
      <c r="M30" t="str">
        <f t="shared" si="0"/>
        <v>(29,3,'Redimido'),</v>
      </c>
      <c r="N30" t="s">
        <v>140</v>
      </c>
    </row>
    <row r="31" spans="1:14" x14ac:dyDescent="0.25">
      <c r="A31">
        <v>4</v>
      </c>
      <c r="B31" t="s">
        <v>60</v>
      </c>
      <c r="H31">
        <v>30</v>
      </c>
      <c r="I31">
        <v>4</v>
      </c>
      <c r="J31" t="s">
        <v>70</v>
      </c>
      <c r="K31" t="s">
        <v>115</v>
      </c>
      <c r="L31" s="13" t="s">
        <v>114</v>
      </c>
      <c r="M31" t="str">
        <f t="shared" si="0"/>
        <v>(30,4,'Boletas Cine'),</v>
      </c>
      <c r="N31" t="s">
        <v>141</v>
      </c>
    </row>
    <row r="32" spans="1:14" x14ac:dyDescent="0.25">
      <c r="H32">
        <v>31</v>
      </c>
      <c r="I32">
        <v>4</v>
      </c>
      <c r="J32" t="s">
        <v>71</v>
      </c>
      <c r="K32" t="s">
        <v>115</v>
      </c>
      <c r="L32" s="13" t="s">
        <v>114</v>
      </c>
      <c r="M32" t="str">
        <f t="shared" si="0"/>
        <v>(31,4,'Boletas Maloka'),</v>
      </c>
      <c r="N32" t="s">
        <v>142</v>
      </c>
    </row>
    <row r="33" spans="1:14" x14ac:dyDescent="0.25">
      <c r="H33">
        <v>32</v>
      </c>
      <c r="I33">
        <v>4</v>
      </c>
      <c r="J33" t="s">
        <v>72</v>
      </c>
      <c r="K33" t="s">
        <v>115</v>
      </c>
      <c r="L33" s="13" t="s">
        <v>114</v>
      </c>
      <c r="M33" t="str">
        <f t="shared" si="0"/>
        <v>(32,4,'Dto 25%'),</v>
      </c>
      <c r="N33" t="s">
        <v>143</v>
      </c>
    </row>
    <row r="34" spans="1:14" x14ac:dyDescent="0.25">
      <c r="H34">
        <v>33</v>
      </c>
      <c r="I34">
        <v>4</v>
      </c>
      <c r="J34" t="s">
        <v>73</v>
      </c>
      <c r="K34" t="s">
        <v>115</v>
      </c>
      <c r="L34" s="13" t="s">
        <v>114</v>
      </c>
      <c r="M34" t="str">
        <f t="shared" si="0"/>
        <v>(33,4,'Dto 20%'),</v>
      </c>
      <c r="N34" t="s">
        <v>144</v>
      </c>
    </row>
    <row r="35" spans="1:14" x14ac:dyDescent="0.25">
      <c r="H35">
        <v>34</v>
      </c>
      <c r="I35">
        <v>4</v>
      </c>
      <c r="J35" t="s">
        <v>173</v>
      </c>
      <c r="K35" t="s">
        <v>115</v>
      </c>
      <c r="L35" s="13" t="s">
        <v>114</v>
      </c>
      <c r="M35" t="str">
        <f>CONCATENATE(K35,H35,",",I35,",'",J35,"'),")</f>
        <v>(34,4,'Ganancia Recoleccion'),</v>
      </c>
      <c r="N35" t="s">
        <v>174</v>
      </c>
    </row>
    <row r="36" spans="1:14" x14ac:dyDescent="0.25">
      <c r="A36">
        <v>5</v>
      </c>
      <c r="B36" t="s">
        <v>183</v>
      </c>
      <c r="H36">
        <v>35</v>
      </c>
      <c r="I36">
        <v>5</v>
      </c>
      <c r="J36" t="s">
        <v>175</v>
      </c>
      <c r="K36" t="s">
        <v>115</v>
      </c>
      <c r="L36" s="13" t="s">
        <v>114</v>
      </c>
      <c r="M36" t="str">
        <f>CONCATENATE(K36,H36,",",I36,",'",J36,"'),")</f>
        <v>(35,5,'Administrador'),</v>
      </c>
      <c r="N36" t="s">
        <v>178</v>
      </c>
    </row>
    <row r="37" spans="1:14" x14ac:dyDescent="0.25">
      <c r="H37">
        <v>36</v>
      </c>
      <c r="I37">
        <v>5</v>
      </c>
      <c r="J37" t="s">
        <v>176</v>
      </c>
      <c r="K37" t="s">
        <v>115</v>
      </c>
      <c r="L37" s="13" t="s">
        <v>114</v>
      </c>
      <c r="M37" t="str">
        <f>CONCATENATE(K37,H37,",",I37,",'",J37,"'),")</f>
        <v>(36,5,'Responsalbe'),</v>
      </c>
      <c r="N37" t="s">
        <v>179</v>
      </c>
    </row>
    <row r="38" spans="1:14" x14ac:dyDescent="0.25">
      <c r="H38">
        <v>37</v>
      </c>
      <c r="I38">
        <v>5</v>
      </c>
      <c r="J38" t="s">
        <v>177</v>
      </c>
      <c r="K38" t="s">
        <v>115</v>
      </c>
      <c r="L38" s="13" t="s">
        <v>114</v>
      </c>
      <c r="M38" t="str">
        <f>CONCATENATE(K38,H38,",",I38,",'",J38,"'),")</f>
        <v>(37,5,'Voluntario'),</v>
      </c>
      <c r="N38" t="s">
        <v>180</v>
      </c>
    </row>
    <row r="39" spans="1:14" x14ac:dyDescent="0.25">
      <c r="H39">
        <v>38</v>
      </c>
      <c r="I39">
        <v>5</v>
      </c>
      <c r="J39" t="s">
        <v>181</v>
      </c>
      <c r="K39" t="s">
        <v>115</v>
      </c>
      <c r="L39" s="13" t="s">
        <v>114</v>
      </c>
      <c r="M39" t="str">
        <f>CONCATENATE(K39,H39,",",I39,",'",J39,"'),")</f>
        <v>(38,5,'Usuario'),</v>
      </c>
      <c r="N39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26" sqref="C26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5" sqref="F25:F26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N1" workbookViewId="0">
      <selection activeCell="O7" sqref="O7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26</v>
      </c>
      <c r="F2" t="s">
        <v>24</v>
      </c>
      <c r="G2" t="s">
        <v>25</v>
      </c>
      <c r="H2" t="s">
        <v>96</v>
      </c>
      <c r="I2" t="s">
        <v>97</v>
      </c>
      <c r="J2" t="s">
        <v>98</v>
      </c>
      <c r="K2" t="s">
        <v>23</v>
      </c>
      <c r="L2" t="s">
        <v>113</v>
      </c>
      <c r="M2" t="s">
        <v>27</v>
      </c>
      <c r="N2" t="s">
        <v>95</v>
      </c>
      <c r="O2" t="s">
        <v>184</v>
      </c>
    </row>
    <row r="3" spans="1:20" x14ac:dyDescent="0.25">
      <c r="A3">
        <v>1</v>
      </c>
      <c r="B3" t="s">
        <v>76</v>
      </c>
      <c r="C3" t="s">
        <v>77</v>
      </c>
      <c r="D3">
        <v>319360</v>
      </c>
      <c r="E3" s="12" t="s">
        <v>150</v>
      </c>
      <c r="F3" s="11">
        <v>31507</v>
      </c>
      <c r="G3" t="s">
        <v>35</v>
      </c>
      <c r="H3" t="s">
        <v>151</v>
      </c>
      <c r="I3" t="s">
        <v>153</v>
      </c>
      <c r="K3" t="s">
        <v>78</v>
      </c>
      <c r="L3" t="str">
        <f>CONCATENATE(B3," ",C3)</f>
        <v>NIKOLAY CARDENAS</v>
      </c>
      <c r="M3">
        <v>456879</v>
      </c>
      <c r="N3" t="s">
        <v>153</v>
      </c>
      <c r="O3">
        <v>35</v>
      </c>
      <c r="P3" t="s">
        <v>115</v>
      </c>
      <c r="Q3" s="13" t="s">
        <v>114</v>
      </c>
      <c r="R3" s="13" t="s">
        <v>155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186</v>
      </c>
    </row>
    <row r="4" spans="1:20" x14ac:dyDescent="0.25">
      <c r="A4">
        <v>2</v>
      </c>
      <c r="B4" t="s">
        <v>79</v>
      </c>
      <c r="C4" t="s">
        <v>80</v>
      </c>
      <c r="D4">
        <v>319360</v>
      </c>
      <c r="E4" s="12" t="s">
        <v>87</v>
      </c>
      <c r="F4" s="11">
        <v>31507</v>
      </c>
      <c r="G4" t="s">
        <v>35</v>
      </c>
      <c r="H4" t="s">
        <v>152</v>
      </c>
      <c r="K4" t="s">
        <v>78</v>
      </c>
      <c r="L4" t="str">
        <f>CONCATENATE(B4," ",C4)</f>
        <v>JULIAN RESTREPO</v>
      </c>
      <c r="M4">
        <v>654987</v>
      </c>
      <c r="N4" t="s">
        <v>154</v>
      </c>
      <c r="O4">
        <v>35</v>
      </c>
      <c r="P4" t="s">
        <v>115</v>
      </c>
      <c r="Q4" s="13" t="s">
        <v>114</v>
      </c>
      <c r="R4" s="13" t="s">
        <v>155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187</v>
      </c>
    </row>
    <row r="5" spans="1:20" x14ac:dyDescent="0.25">
      <c r="A5">
        <v>3</v>
      </c>
      <c r="B5" t="s">
        <v>81</v>
      </c>
      <c r="C5" t="s">
        <v>82</v>
      </c>
      <c r="D5">
        <v>319360</v>
      </c>
      <c r="E5" s="12" t="s">
        <v>86</v>
      </c>
      <c r="F5" s="11">
        <v>31507</v>
      </c>
      <c r="G5" t="s">
        <v>35</v>
      </c>
      <c r="H5" t="s">
        <v>156</v>
      </c>
      <c r="K5" t="s">
        <v>78</v>
      </c>
      <c r="L5" t="str">
        <f>CONCATENATE(B5," ",C5)</f>
        <v>ANDRES MORENO</v>
      </c>
      <c r="M5">
        <v>753159</v>
      </c>
      <c r="N5" t="s">
        <v>159</v>
      </c>
      <c r="O5">
        <v>35</v>
      </c>
      <c r="P5" t="s">
        <v>115</v>
      </c>
      <c r="Q5" s="13" t="s">
        <v>114</v>
      </c>
      <c r="R5" s="13" t="s">
        <v>155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188</v>
      </c>
    </row>
    <row r="6" spans="1:20" x14ac:dyDescent="0.25">
      <c r="A6">
        <v>4</v>
      </c>
      <c r="B6" t="s">
        <v>84</v>
      </c>
      <c r="C6" t="s">
        <v>85</v>
      </c>
      <c r="D6">
        <v>3178140952</v>
      </c>
      <c r="E6" s="12" t="s">
        <v>83</v>
      </c>
      <c r="F6" s="11">
        <v>31507</v>
      </c>
      <c r="G6" t="s">
        <v>35</v>
      </c>
      <c r="H6" t="s">
        <v>157</v>
      </c>
      <c r="K6" t="s">
        <v>78</v>
      </c>
      <c r="L6" t="str">
        <f>CONCATENATE(B6," ",C6)</f>
        <v>DIEGO MENA</v>
      </c>
      <c r="M6">
        <v>258147</v>
      </c>
      <c r="N6" t="s">
        <v>159</v>
      </c>
      <c r="O6">
        <v>38</v>
      </c>
      <c r="P6" t="s">
        <v>115</v>
      </c>
      <c r="Q6" s="13" t="s">
        <v>114</v>
      </c>
      <c r="R6" s="13" t="s">
        <v>155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189</v>
      </c>
    </row>
    <row r="7" spans="1:20" x14ac:dyDescent="0.25">
      <c r="A7">
        <v>5</v>
      </c>
      <c r="B7" t="s">
        <v>145</v>
      </c>
      <c r="C7" t="s">
        <v>146</v>
      </c>
      <c r="D7">
        <v>3143815824</v>
      </c>
      <c r="E7" s="12" t="s">
        <v>147</v>
      </c>
      <c r="F7" s="11">
        <v>31507</v>
      </c>
      <c r="G7" t="s">
        <v>35</v>
      </c>
      <c r="H7" t="s">
        <v>158</v>
      </c>
      <c r="J7" t="s">
        <v>149</v>
      </c>
      <c r="K7" t="s">
        <v>148</v>
      </c>
      <c r="L7" t="str">
        <f>CONCATENATE(B7," ",C7)</f>
        <v>NATALIA ORTIZ</v>
      </c>
      <c r="M7">
        <v>258147</v>
      </c>
      <c r="N7" t="s">
        <v>160</v>
      </c>
      <c r="O7">
        <v>38</v>
      </c>
      <c r="P7" t="s">
        <v>115</v>
      </c>
      <c r="Q7" s="13" t="s">
        <v>114</v>
      </c>
      <c r="R7" s="13" t="s">
        <v>155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190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Gráfico</vt:lpstr>
      <vt:lpstr>BD</vt:lpstr>
      <vt:lpstr>Scaffold (Rails)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Sinergia10</cp:lastModifiedBy>
  <cp:lastPrinted>2017-03-19T21:16:20Z</cp:lastPrinted>
  <dcterms:created xsi:type="dcterms:W3CDTF">2017-03-19T21:12:03Z</dcterms:created>
  <dcterms:modified xsi:type="dcterms:W3CDTF">2018-10-11T01:42:54Z</dcterms:modified>
</cp:coreProperties>
</file>