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307482_niuitmo_ru/Documents/Физика/3.10/"/>
    </mc:Choice>
  </mc:AlternateContent>
  <xr:revisionPtr revIDLastSave="23" documentId="8_{BE1CE745-1445-4F57-8B13-A7EA55B3316A}" xr6:coauthVersionLast="47" xr6:coauthVersionMax="47" xr10:uidLastSave="{04D88620-5E69-4E63-98BE-45C83EDEA705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8" i="1"/>
  <c r="C9" i="1"/>
  <c r="C10" i="1"/>
  <c r="C11" i="1"/>
  <c r="C12" i="1"/>
  <c r="C3" i="1"/>
  <c r="C4" i="1"/>
  <c r="C2" i="1"/>
  <c r="C6" i="1"/>
  <c r="C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6" i="1" l="1"/>
  <c r="E21" i="1" s="1"/>
  <c r="E27" i="1" l="1"/>
  <c r="E22" i="1"/>
  <c r="E25" i="1"/>
  <c r="E26" i="1"/>
  <c r="E23" i="1"/>
  <c r="C21" i="1"/>
  <c r="C22" i="1"/>
  <c r="C23" i="1"/>
  <c r="E20" i="1"/>
  <c r="C20" i="1"/>
</calcChain>
</file>

<file path=xl/sharedStrings.xml><?xml version="1.0" encoding="utf-8"?>
<sst xmlns="http://schemas.openxmlformats.org/spreadsheetml/2006/main" count="14" uniqueCount="14">
  <si>
    <t>Lyambda</t>
  </si>
  <si>
    <t>Q</t>
  </si>
  <si>
    <t>Pi</t>
  </si>
  <si>
    <t xml:space="preserve">   </t>
  </si>
  <si>
    <t>e</t>
  </si>
  <si>
    <r>
      <t>T</t>
    </r>
    <r>
      <rPr>
        <b/>
        <sz val="10"/>
        <color theme="1"/>
        <rFont val="Calibri"/>
        <family val="2"/>
        <charset val="204"/>
        <scheme val="minor"/>
      </rPr>
      <t>теор, мс</t>
    </r>
  </si>
  <si>
    <r>
      <t>T</t>
    </r>
    <r>
      <rPr>
        <b/>
        <sz val="10"/>
        <color theme="1"/>
        <rFont val="Calibri"/>
        <family val="2"/>
        <charset val="204"/>
        <scheme val="minor"/>
      </rPr>
      <t>эксп, мс</t>
    </r>
  </si>
  <si>
    <t>T по Томпсона, мс</t>
  </si>
  <si>
    <r>
      <t>Т от R</t>
    </r>
    <r>
      <rPr>
        <b/>
        <sz val="9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, R</t>
    </r>
    <r>
      <rPr>
        <b/>
        <sz val="9"/>
        <color theme="1"/>
        <rFont val="Calibri"/>
        <family val="2"/>
        <charset val="204"/>
        <scheme val="minor"/>
      </rPr>
      <t>200</t>
    </r>
    <r>
      <rPr>
        <b/>
        <sz val="11"/>
        <color theme="1"/>
        <rFont val="Calibri"/>
        <family val="2"/>
        <charset val="204"/>
        <scheme val="minor"/>
      </rPr>
      <t xml:space="preserve"> и R</t>
    </r>
    <r>
      <rPr>
        <b/>
        <sz val="9"/>
        <color theme="1"/>
        <rFont val="Calibri"/>
        <family val="2"/>
        <charset val="204"/>
        <scheme val="minor"/>
      </rPr>
      <t>400, мс</t>
    </r>
  </si>
  <si>
    <t>R, Ом</t>
  </si>
  <si>
    <t>L, мГн</t>
  </si>
  <si>
    <r>
      <t>L</t>
    </r>
    <r>
      <rPr>
        <b/>
        <sz val="9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(Гн) =</t>
    </r>
  </si>
  <si>
    <t>С, Ф</t>
  </si>
  <si>
    <t>Rm,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</si>
</sst>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"/>
    <numFmt numFmtId="166" formatCode="0.00000"/>
    <numFmt numFmtId="167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/>
    <xf numFmtId="0" fontId="1" fillId="4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165" fontId="0" fillId="6" borderId="2" xfId="0" applyNumberFormat="1" applyFill="1" applyBorder="1"/>
    <xf numFmtId="166" fontId="0" fillId="6" borderId="1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167" fontId="0" fillId="3" borderId="1" xfId="0" applyNumberFormat="1" applyFill="1" applyBorder="1"/>
    <xf numFmtId="0" fontId="0" fillId="3" borderId="3" xfId="0" applyFill="1" applyBorder="1"/>
    <xf numFmtId="167" fontId="0" fillId="3" borderId="1" xfId="0" applyNumberFormat="1" applyFill="1" applyBorder="1" applyAlignment="1">
      <alignment horizontal="left"/>
    </xf>
    <xf numFmtId="167" fontId="0" fillId="8" borderId="1" xfId="0" applyNumberFormat="1" applyFill="1" applyBorder="1"/>
    <xf numFmtId="0" fontId="4" fillId="9" borderId="1" xfId="0" applyFont="1" applyFill="1" applyBorder="1"/>
    <xf numFmtId="0" fontId="0" fillId="9" borderId="1" xfId="0" applyFont="1" applyFill="1" applyBorder="1"/>
    <xf numFmtId="0" fontId="0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График зависимости логарифмического декремента</a:t>
            </a:r>
            <a:r>
              <a:rPr lang="ru-RU" sz="1800" b="1" baseline="0"/>
              <a:t> от сопротивления магазина 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6443981683942451E-2"/>
          <c:y val="4.142244525362971E-2"/>
          <c:w val="0.970337064431403"/>
          <c:h val="0.841592660717610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9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0.34100000000000003</c:v>
                </c:pt>
                <c:pt idx="1">
                  <c:v>0.36599999999999999</c:v>
                </c:pt>
                <c:pt idx="2">
                  <c:v>0.39</c:v>
                </c:pt>
                <c:pt idx="3">
                  <c:v>0.45600000000000002</c:v>
                </c:pt>
                <c:pt idx="4">
                  <c:v>0.52400000000000002</c:v>
                </c:pt>
                <c:pt idx="5">
                  <c:v>0.624</c:v>
                </c:pt>
                <c:pt idx="6">
                  <c:v>0.66200000000000003</c:v>
                </c:pt>
                <c:pt idx="7">
                  <c:v>0.70699999999999996</c:v>
                </c:pt>
                <c:pt idx="8">
                  <c:v>0.745</c:v>
                </c:pt>
                <c:pt idx="9">
                  <c:v>0.77400000000000002</c:v>
                </c:pt>
                <c:pt idx="10">
                  <c:v>0.85199999999999998</c:v>
                </c:pt>
                <c:pt idx="11" formatCode="#\ ##0.000">
                  <c:v>1.3859999999999999</c:v>
                </c:pt>
                <c:pt idx="12" formatCode="#\ ##0.000">
                  <c:v>1.5669999999999999</c:v>
                </c:pt>
                <c:pt idx="13" formatCode="#\ ##0.000">
                  <c:v>2.0150000000000001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F-43FF-ADCC-4578E7F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30536"/>
        <c:axId val="641727400"/>
      </c:scatterChart>
      <c:valAx>
        <c:axId val="64173053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27400"/>
        <c:crosses val="autoZero"/>
        <c:crossBetween val="midCat"/>
      </c:valAx>
      <c:valAx>
        <c:axId val="6417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3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21471113781417"/>
          <c:y val="1.862011735072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зависимости добротности от сопротивления контура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 cap="rnd">
                <a:solidFill>
                  <a:srgbClr val="FF0000"/>
                </a:solidFill>
              </a:ln>
              <a:effectLst/>
            </c:spPr>
          </c:marke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12.708826012947917</c:v>
                </c:pt>
                <c:pt idx="1">
                  <c:v>12.105069037585917</c:v>
                </c:pt>
                <c:pt idx="2">
                  <c:v>11.601278672578477</c:v>
                </c:pt>
                <c:pt idx="3">
                  <c:v>10.50207658471583</c:v>
                </c:pt>
                <c:pt idx="4">
                  <c:v>9.6759365899161445</c:v>
                </c:pt>
                <c:pt idx="5">
                  <c:v>8.8132859858967425</c:v>
                </c:pt>
                <c:pt idx="6">
                  <c:v>8.5609970551012058</c:v>
                </c:pt>
                <c:pt idx="7">
                  <c:v>8.3019579036142179</c:v>
                </c:pt>
                <c:pt idx="8">
                  <c:v>8.111231648482562</c:v>
                </c:pt>
                <c:pt idx="9">
                  <c:v>7.9803955989668198</c:v>
                </c:pt>
                <c:pt idx="10">
                  <c:v>7.6807215218127594</c:v>
                </c:pt>
                <c:pt idx="11">
                  <c:v>6.7023226315059041</c:v>
                </c:pt>
                <c:pt idx="12">
                  <c:v>6.5692262294949568</c:v>
                </c:pt>
                <c:pt idx="13">
                  <c:v>6.3968805742183248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1-4DA6-BAA4-930F887C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29360"/>
        <c:axId val="641729752"/>
      </c:scatterChart>
      <c:valAx>
        <c:axId val="6417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29752"/>
        <c:crosses val="autoZero"/>
        <c:crossBetween val="midCat"/>
      </c:valAx>
      <c:valAx>
        <c:axId val="641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729360"/>
        <c:crosses val="autoZero"/>
        <c:crossBetween val="midCat"/>
      </c:valAx>
      <c:spPr>
        <a:noFill/>
        <a:ln w="0" cap="sq"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Графики зависимости периодов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эксп</a:t>
            </a:r>
            <a:r>
              <a:rPr lang="ru-RU" sz="1800" b="1" i="0" u="none" strike="noStrike" baseline="0"/>
              <a:t> и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теор</a:t>
            </a:r>
            <a:r>
              <a:rPr lang="ru-RU" sz="1800" b="1" i="0" u="none" strike="noStrike" baseline="0"/>
              <a:t> от ёмкости конденсатора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37238835119218E-2"/>
          <c:y val="9.500747006065878E-2"/>
          <c:w val="0.9498637816130393"/>
          <c:h val="0.77971693355585914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Лист1!$B$20:$B$23</c:f>
              <c:numCache>
                <c:formatCode>General</c:formatCode>
                <c:ptCount val="4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3-483B-ABDC-47C70C489E3D}"/>
            </c:ext>
          </c:extLst>
        </c:ser>
        <c:ser>
          <c:idx val="1"/>
          <c:order val="1"/>
          <c:tx>
            <c:v>Теоритический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Лист1!$C$20:$C$23</c:f>
              <c:numCache>
                <c:formatCode>General</c:formatCode>
                <c:ptCount val="4"/>
                <c:pt idx="0">
                  <c:v>7.8436304140324917E-2</c:v>
                </c:pt>
                <c:pt idx="1">
                  <c:v>9.6064461226773812E-2</c:v>
                </c:pt>
                <c:pt idx="2">
                  <c:v>0.11464489223409843</c:v>
                </c:pt>
                <c:pt idx="3">
                  <c:v>0.36253898156430081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3-483B-ABDC-47C70C4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12600"/>
        <c:axId val="528812992"/>
      </c:scatterChart>
      <c:valAx>
        <c:axId val="5288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812992"/>
        <c:crosses val="autoZero"/>
        <c:crossBetween val="midCat"/>
      </c:valAx>
      <c:valAx>
        <c:axId val="5288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81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22221</xdr:colOff>
      <xdr:row>0</xdr:row>
      <xdr:rowOff>0</xdr:rowOff>
    </xdr:from>
    <xdr:to>
      <xdr:col>31</xdr:col>
      <xdr:colOff>361950</xdr:colOff>
      <xdr:row>27</xdr:row>
      <xdr:rowOff>106954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18408</xdr:colOff>
      <xdr:row>27</xdr:row>
      <xdr:rowOff>139273</xdr:rowOff>
    </xdr:from>
    <xdr:to>
      <xdr:col>33</xdr:col>
      <xdr:colOff>276143</xdr:colOff>
      <xdr:row>56</xdr:row>
      <xdr:rowOff>71237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56</xdr:row>
      <xdr:rowOff>67234</xdr:rowOff>
    </xdr:from>
    <xdr:to>
      <xdr:col>33</xdr:col>
      <xdr:colOff>246529</xdr:colOff>
      <xdr:row>84</xdr:row>
      <xdr:rowOff>123263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85" zoomScaleNormal="85" workbookViewId="0">
      <selection activeCell="E27" sqref="E27"/>
    </sheetView>
  </sheetViews>
  <sheetFormatPr defaultRowHeight="14.4" x14ac:dyDescent="0.3"/>
  <cols>
    <col min="1" max="1" width="21.44140625" customWidth="1"/>
    <col min="2" max="2" width="21.5546875" customWidth="1"/>
    <col min="3" max="3" width="26.44140625" customWidth="1"/>
    <col min="4" max="4" width="12.33203125" bestFit="1" customWidth="1"/>
    <col min="5" max="5" width="34.6640625" customWidth="1"/>
    <col min="8" max="8" width="13" customWidth="1"/>
  </cols>
  <sheetData>
    <row r="1" spans="1:8" x14ac:dyDescent="0.3">
      <c r="A1" s="12" t="s">
        <v>13</v>
      </c>
      <c r="B1" s="8" t="s">
        <v>0</v>
      </c>
      <c r="C1" s="2" t="s">
        <v>10</v>
      </c>
      <c r="D1" s="2" t="s">
        <v>1</v>
      </c>
      <c r="E1" s="2" t="s">
        <v>9</v>
      </c>
      <c r="F1" s="13" t="s">
        <v>4</v>
      </c>
      <c r="G1" s="12" t="s">
        <v>2</v>
      </c>
      <c r="H1" s="20"/>
    </row>
    <row r="2" spans="1:8" x14ac:dyDescent="0.3">
      <c r="A2" s="9">
        <v>0</v>
      </c>
      <c r="B2" s="14">
        <v>0.34100000000000003</v>
      </c>
      <c r="C2" s="16">
        <f>1000*($G$2*$G$2*$E2*$E2*$A$20)/($B2*$B2)</f>
        <v>5.8140844070989068</v>
      </c>
      <c r="D2" s="1">
        <f>(2*$G$2)/(1-POWER($F$2,-2*$B2))</f>
        <v>12.708826012947917</v>
      </c>
      <c r="E2" s="1">
        <v>55.8</v>
      </c>
      <c r="F2" s="10">
        <v>2.71828</v>
      </c>
      <c r="G2" s="11">
        <v>3.1415899999999999</v>
      </c>
      <c r="H2" s="21"/>
    </row>
    <row r="3" spans="1:8" x14ac:dyDescent="0.3">
      <c r="A3" s="9">
        <v>10</v>
      </c>
      <c r="B3" s="14">
        <v>0.36599999999999999</v>
      </c>
      <c r="C3" s="16">
        <f t="shared" ref="C3:C12" si="0">1000*($G$2*$G$2*$E3*$E3*$A$20)/($B3*$B3)</f>
        <v>7.0179667939024695</v>
      </c>
      <c r="D3" s="1">
        <f t="shared" ref="D3:D15" si="1">(2*$G$2)/(1-POWER($F$2,-2*$B3))</f>
        <v>12.105069037585917</v>
      </c>
      <c r="E3" s="1">
        <v>65.8</v>
      </c>
      <c r="H3" s="22"/>
    </row>
    <row r="4" spans="1:8" x14ac:dyDescent="0.3">
      <c r="A4" s="9">
        <v>20</v>
      </c>
      <c r="B4" s="14">
        <v>0.39</v>
      </c>
      <c r="C4" s="16">
        <f t="shared" si="0"/>
        <v>8.2022101035487847</v>
      </c>
      <c r="D4" s="1">
        <f t="shared" si="1"/>
        <v>11.601278672578477</v>
      </c>
      <c r="E4" s="1">
        <v>75.8</v>
      </c>
      <c r="H4" s="22"/>
    </row>
    <row r="5" spans="1:8" x14ac:dyDescent="0.3">
      <c r="A5" s="9">
        <v>30</v>
      </c>
      <c r="B5" s="14">
        <v>0.45600000000000002</v>
      </c>
      <c r="C5" s="16">
        <f t="shared" si="0"/>
        <v>7.6871717242766104</v>
      </c>
      <c r="D5" s="1">
        <f t="shared" si="1"/>
        <v>10.50207658471583</v>
      </c>
      <c r="E5" s="1">
        <v>85.8</v>
      </c>
    </row>
    <row r="6" spans="1:8" x14ac:dyDescent="0.3">
      <c r="A6" s="9">
        <v>40</v>
      </c>
      <c r="B6" s="14">
        <v>0.52400000000000002</v>
      </c>
      <c r="C6" s="16">
        <f t="shared" si="0"/>
        <v>7.2575516744807711</v>
      </c>
      <c r="D6" s="1">
        <f t="shared" si="1"/>
        <v>9.6759365899161445</v>
      </c>
      <c r="E6" s="1">
        <v>95.8</v>
      </c>
    </row>
    <row r="7" spans="1:8" x14ac:dyDescent="0.3">
      <c r="A7" s="9">
        <v>50</v>
      </c>
      <c r="B7" s="14">
        <v>0.624</v>
      </c>
      <c r="C7" s="16">
        <f t="shared" si="0"/>
        <v>6.2420012108833713</v>
      </c>
      <c r="D7" s="1">
        <f t="shared" si="1"/>
        <v>8.8132859858967425</v>
      </c>
      <c r="E7" s="1">
        <v>105.8</v>
      </c>
    </row>
    <row r="8" spans="1:8" x14ac:dyDescent="0.3">
      <c r="A8" s="9">
        <v>60</v>
      </c>
      <c r="B8" s="14">
        <v>0.66200000000000003</v>
      </c>
      <c r="C8" s="16">
        <f t="shared" si="0"/>
        <v>6.6438961044743445</v>
      </c>
      <c r="D8" s="1">
        <f t="shared" si="1"/>
        <v>8.5609970551012058</v>
      </c>
      <c r="E8" s="1">
        <v>115.8</v>
      </c>
    </row>
    <row r="9" spans="1:8" x14ac:dyDescent="0.3">
      <c r="A9" s="9">
        <v>70</v>
      </c>
      <c r="B9" s="14">
        <v>0.70699999999999996</v>
      </c>
      <c r="C9" s="16">
        <f t="shared" si="0"/>
        <v>6.8745479761552515</v>
      </c>
      <c r="D9" s="1">
        <f t="shared" si="1"/>
        <v>8.3019579036142179</v>
      </c>
      <c r="E9" s="1">
        <v>125.8</v>
      </c>
    </row>
    <row r="10" spans="1:8" x14ac:dyDescent="0.3">
      <c r="A10" s="9">
        <v>80</v>
      </c>
      <c r="B10" s="14">
        <v>0.745</v>
      </c>
      <c r="C10" s="16">
        <f t="shared" si="0"/>
        <v>7.2145406860246615</v>
      </c>
      <c r="D10" s="1">
        <f t="shared" si="1"/>
        <v>8.111231648482562</v>
      </c>
      <c r="E10" s="1">
        <v>135.80000000000001</v>
      </c>
    </row>
    <row r="11" spans="1:8" x14ac:dyDescent="0.3">
      <c r="A11" s="9">
        <v>90</v>
      </c>
      <c r="B11" s="14">
        <v>0.77400000000000002</v>
      </c>
      <c r="C11" s="16">
        <f t="shared" si="0"/>
        <v>7.7046837850157388</v>
      </c>
      <c r="D11" s="1">
        <f t="shared" si="1"/>
        <v>7.9803955989668198</v>
      </c>
      <c r="E11" s="1">
        <v>145.80000000000001</v>
      </c>
    </row>
    <row r="12" spans="1:8" x14ac:dyDescent="0.3">
      <c r="A12" s="9">
        <v>100</v>
      </c>
      <c r="B12" s="14">
        <v>0.85199999999999998</v>
      </c>
      <c r="C12" s="16">
        <f t="shared" si="0"/>
        <v>7.2606818919953326</v>
      </c>
      <c r="D12" s="1">
        <f t="shared" si="1"/>
        <v>7.6807215218127594</v>
      </c>
      <c r="E12" s="1">
        <v>155.80000000000001</v>
      </c>
    </row>
    <row r="13" spans="1:8" x14ac:dyDescent="0.3">
      <c r="A13" s="9">
        <v>200</v>
      </c>
      <c r="B13" s="15">
        <v>1.3859999999999999</v>
      </c>
      <c r="C13" s="19"/>
      <c r="D13" s="1">
        <f t="shared" si="1"/>
        <v>6.7023226315059041</v>
      </c>
      <c r="E13" s="1">
        <v>255.8</v>
      </c>
    </row>
    <row r="14" spans="1:8" x14ac:dyDescent="0.3">
      <c r="A14" s="9">
        <v>300</v>
      </c>
      <c r="B14" s="15">
        <v>1.5669999999999999</v>
      </c>
      <c r="C14" s="19"/>
      <c r="D14" s="1">
        <f t="shared" si="1"/>
        <v>6.5692262294949568</v>
      </c>
      <c r="E14" s="1">
        <v>355.8</v>
      </c>
    </row>
    <row r="15" spans="1:8" x14ac:dyDescent="0.3">
      <c r="A15" s="9">
        <v>400</v>
      </c>
      <c r="B15" s="15">
        <v>2.0150000000000001</v>
      </c>
      <c r="C15" s="19"/>
      <c r="D15" s="1">
        <f t="shared" si="1"/>
        <v>6.3968805742183248</v>
      </c>
      <c r="E15" s="1">
        <v>455.8</v>
      </c>
    </row>
    <row r="16" spans="1:8" x14ac:dyDescent="0.3">
      <c r="B16" s="3" t="s">
        <v>11</v>
      </c>
      <c r="C16" s="18">
        <f>AVERAGE(C2:C12)/1000</f>
        <v>7.0835760325323859E-3</v>
      </c>
    </row>
    <row r="18" spans="1:6" x14ac:dyDescent="0.3">
      <c r="D18" s="6"/>
    </row>
    <row r="19" spans="1:6" x14ac:dyDescent="0.3">
      <c r="A19" s="12" t="s">
        <v>12</v>
      </c>
      <c r="B19" s="8" t="s">
        <v>6</v>
      </c>
      <c r="C19" s="4" t="s">
        <v>5</v>
      </c>
      <c r="D19" s="7"/>
      <c r="E19" s="2" t="s">
        <v>7</v>
      </c>
    </row>
    <row r="20" spans="1:6" x14ac:dyDescent="0.3">
      <c r="A20" s="9">
        <v>2.1999999999999998E-8</v>
      </c>
      <c r="B20" s="14">
        <v>0.1</v>
      </c>
      <c r="C20" s="17">
        <f>1000*((2*$G$2)/SQRT((1/($C$16*$A20))-(($H$2*$H$2)/(4*$C$16*$C$16))))</f>
        <v>7.8436304140324917E-2</v>
      </c>
      <c r="D20" s="6"/>
      <c r="E20" s="1">
        <f>1000*((2*$G$2)/SQRT((1/($C$16*$A20))-(($E$2*$E$2)/(4*$C$16*$C$16))))</f>
        <v>7.853128891124099E-2</v>
      </c>
      <c r="F20" t="s">
        <v>3</v>
      </c>
    </row>
    <row r="21" spans="1:6" x14ac:dyDescent="0.3">
      <c r="A21" s="9">
        <v>3.2999999999999998E-8</v>
      </c>
      <c r="B21" s="14">
        <v>0.12</v>
      </c>
      <c r="C21" s="17">
        <f>1000*((2*$G$2)/SQRT((1/($C$16*$A21))-(($H$2*$H$2)/(4*$C$16*$C$16))))</f>
        <v>9.6064461226773812E-2</v>
      </c>
      <c r="D21" s="6"/>
      <c r="E21" s="1">
        <f>1000*((2*$G$2)/SQRT((1/($C$16*$A21))-(($E$2*$E$2)/(4*$C$16*$C$16))))</f>
        <v>9.6239118102859358E-2</v>
      </c>
    </row>
    <row r="22" spans="1:6" x14ac:dyDescent="0.3">
      <c r="A22" s="9">
        <v>4.6999999999999997E-8</v>
      </c>
      <c r="B22" s="14">
        <v>0.14000000000000001</v>
      </c>
      <c r="C22" s="17">
        <f>1000*((2*$G$2)/SQRT((1/($C$16*$A22))-(($H$2*$H$2)/(4*$C$16*$C$16))))</f>
        <v>0.11464489223409843</v>
      </c>
      <c r="D22" s="6"/>
      <c r="E22" s="1">
        <f>1000*((2*$G$2)/SQRT((1/($C$16*$A22))-(($E$2*$E$2)/(4*$C$16*$C$16))))</f>
        <v>0.1149421031107495</v>
      </c>
    </row>
    <row r="23" spans="1:6" x14ac:dyDescent="0.3">
      <c r="A23" s="9">
        <v>4.7E-7</v>
      </c>
      <c r="B23" s="14">
        <v>0.44</v>
      </c>
      <c r="C23" s="17">
        <f>1000*((2*$G$2)/SQRT((1/($C$16*$A23))-(($H$2*$H$2)/(4*$C$16*$C$16))))</f>
        <v>0.36253898156430081</v>
      </c>
      <c r="D23" s="6"/>
      <c r="E23" s="1">
        <f>1000*((2*$G$2)/SQRT((1/($C$16*$A23))-(($E$2*$E$2)/(4*$C$16*$C$16))))</f>
        <v>0.37228019568746679</v>
      </c>
    </row>
    <row r="24" spans="1:6" x14ac:dyDescent="0.3">
      <c r="D24" s="6"/>
      <c r="E24" s="5" t="s">
        <v>8</v>
      </c>
    </row>
    <row r="25" spans="1:6" x14ac:dyDescent="0.3">
      <c r="E25" s="1">
        <f>1000*((2*$G$2)/SQRT((1/($C$16*$A20))-(($E$2*$E$2)/(4*$C$16*$C$16))))</f>
        <v>7.853128891124099E-2</v>
      </c>
    </row>
    <row r="26" spans="1:6" x14ac:dyDescent="0.3">
      <c r="E26" s="1">
        <f>1000*((2*$G$2)/SQRT((1/($C$16*$A20))-(($E$13*$E$13)/(4*$C$16*$C$16))))</f>
        <v>8.0508090877839861E-2</v>
      </c>
    </row>
    <row r="27" spans="1:6" x14ac:dyDescent="0.3">
      <c r="E27" s="1">
        <f>1000*((2*$G$2)/SQRT((1/($C$16*$A20))-(($E$15*$E$15)/(4*$C$16*$C$16))))</f>
        <v>8.5647787224962219E-2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Шатинский</dc:creator>
  <cp:lastModifiedBy>Nikolai Kochubeev</cp:lastModifiedBy>
  <dcterms:created xsi:type="dcterms:W3CDTF">2021-09-27T11:06:31Z</dcterms:created>
  <dcterms:modified xsi:type="dcterms:W3CDTF">2021-12-10T16:35:48Z</dcterms:modified>
</cp:coreProperties>
</file>