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A19C6F5-9714-45CD-BB80-A9639898E8B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Номенклатури" sheetId="1" r:id="rId1"/>
    <sheet name="Продажби" sheetId="2" r:id="rId2"/>
    <sheet name="Обобщена" sheetId="3" r:id="rId3"/>
  </sheets>
  <definedNames>
    <definedName name="_xlnm._FilterDatabase" localSheetId="1" hidden="1">Продажби!$A$3:$L$95</definedName>
    <definedName name="Bonusi">Номенклатури!$G$13:$L$14</definedName>
    <definedName name="KlientiKodIme">Номенклатури!$A$4:$B$8</definedName>
    <definedName name="ParketiKodImeKachestvo">Номенклатури!$D$4:$H$7</definedName>
    <definedName name="ProdavachiKodIme">Номенклатури!$A$13:$B$17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3" i="1"/>
  <c r="C14" i="1"/>
  <c r="C15" i="1"/>
  <c r="C16" i="1"/>
  <c r="C17" i="1"/>
  <c r="C13" i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4" i="2"/>
</calcChain>
</file>

<file path=xl/sharedStrings.xml><?xml version="1.0" encoding="utf-8"?>
<sst xmlns="http://schemas.openxmlformats.org/spreadsheetml/2006/main" count="141" uniqueCount="40">
  <si>
    <t>Клиенти</t>
  </si>
  <si>
    <t>Цени на  паркети за кв.м.</t>
  </si>
  <si>
    <t>Код</t>
  </si>
  <si>
    <t>Име</t>
  </si>
  <si>
    <t>Първо качество</t>
  </si>
  <si>
    <t>Второ качество</t>
  </si>
  <si>
    <t>Трето качество</t>
  </si>
  <si>
    <t>Авиа АД</t>
  </si>
  <si>
    <t>Ясен</t>
  </si>
  <si>
    <t>Булагро ООД</t>
  </si>
  <si>
    <t xml:space="preserve"> </t>
  </si>
  <si>
    <t>Дъб</t>
  </si>
  <si>
    <t>ВБМ 88 ЕООД</t>
  </si>
  <si>
    <t>Бук</t>
  </si>
  <si>
    <t>Глобал ООД</t>
  </si>
  <si>
    <t>Тик</t>
  </si>
  <si>
    <t>Елит ООД</t>
  </si>
  <si>
    <t>Продавачи</t>
  </si>
  <si>
    <t>Оборот</t>
  </si>
  <si>
    <t>Бонус</t>
  </si>
  <si>
    <t>Иванов</t>
  </si>
  <si>
    <t>Пеев</t>
  </si>
  <si>
    <t>Колева</t>
  </si>
  <si>
    <t>Димов</t>
  </si>
  <si>
    <t>Боева</t>
  </si>
  <si>
    <t>Схема за бонуси на продавачи</t>
  </si>
  <si>
    <t>От</t>
  </si>
  <si>
    <t>Продажби за месец октомври 2018 г.</t>
  </si>
  <si>
    <t>Дата</t>
  </si>
  <si>
    <t>Продажба №</t>
  </si>
  <si>
    <t>Код на продавач</t>
  </si>
  <si>
    <t>Име на продавач</t>
  </si>
  <si>
    <t>Код на клиент</t>
  </si>
  <si>
    <t>Име на клиент</t>
  </si>
  <si>
    <t>Код на паркет</t>
  </si>
  <si>
    <t>Име на паркет</t>
  </si>
  <si>
    <t>Качество</t>
  </si>
  <si>
    <t>Количество</t>
  </si>
  <si>
    <t>Ед.цена</t>
  </si>
  <si>
    <t>Стойност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</si>
</sst>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.&quot;_-;\-* #,##0.00\ &quot;лв.&quot;_-;_-* &quot;-&quot;??\ &quot;лв.&quot;_-;_-@_-"/>
    <numFmt numFmtId="165" formatCode="#,##0.00\ [$лв.-402]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0" fillId="0" borderId="1" xfId="1" applyFont="1" applyFill="1" applyBorder="1"/>
    <xf numFmtId="164" fontId="0" fillId="2" borderId="1" xfId="1" applyFont="1" applyFill="1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2" fillId="0" borderId="0" xfId="0" applyFont="1"/>
    <xf numFmtId="0" fontId="3" fillId="3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14" fontId="0" fillId="0" borderId="1" xfId="0" applyNumberFormat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165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showGridLines="0" tabSelected="1" topLeftCell="A2" zoomScale="115" zoomScaleNormal="115" workbookViewId="0">
      <selection activeCell="D17" sqref="D17"/>
    </sheetView>
  </sheetViews>
  <sheetFormatPr defaultRowHeight="15" x14ac:dyDescent="0.25"/>
  <cols>
    <col min="1" max="1" width="4.7109375" bestFit="1" customWidth="1"/>
    <col min="2" max="2" width="13.5703125" bestFit="1" customWidth="1"/>
    <col min="3" max="3" width="13.140625" bestFit="1" customWidth="1"/>
    <col min="4" max="4" width="10.28515625" bestFit="1" customWidth="1"/>
    <col min="5" max="5" width="5.28515625" customWidth="1"/>
    <col min="6" max="6" width="10.85546875" customWidth="1"/>
    <col min="7" max="7" width="11" customWidth="1"/>
    <col min="8" max="8" width="13.140625" bestFit="1" customWidth="1"/>
    <col min="9" max="12" width="14.28515625" bestFit="1" customWidth="1"/>
    <col min="13" max="14" width="8.5703125" bestFit="1" customWidth="1"/>
    <col min="15" max="15" width="13.140625" bestFit="1" customWidth="1"/>
    <col min="16" max="19" width="14.28515625" bestFit="1" customWidth="1"/>
  </cols>
  <sheetData>
    <row r="1" spans="1:12" x14ac:dyDescent="0.25">
      <c r="A1" s="14" t="s">
        <v>0</v>
      </c>
      <c r="B1" s="14"/>
      <c r="D1" s="14" t="s">
        <v>1</v>
      </c>
      <c r="E1" s="14"/>
      <c r="F1" s="14"/>
      <c r="G1" s="14"/>
      <c r="H1" s="14"/>
    </row>
    <row r="2" spans="1:12" s="2" customFormat="1" x14ac:dyDescent="0.25">
      <c r="F2" s="15"/>
      <c r="G2" s="15"/>
      <c r="H2" s="15"/>
    </row>
    <row r="3" spans="1:12" ht="30" x14ac:dyDescent="0.25">
      <c r="A3" s="3" t="s">
        <v>2</v>
      </c>
      <c r="B3" s="3" t="s">
        <v>3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12" x14ac:dyDescent="0.25">
      <c r="A4" s="4">
        <v>107</v>
      </c>
      <c r="B4" s="4" t="s">
        <v>7</v>
      </c>
      <c r="D4" s="4">
        <v>5001</v>
      </c>
      <c r="E4" s="4" t="s">
        <v>8</v>
      </c>
      <c r="F4" s="5">
        <v>45</v>
      </c>
      <c r="G4" s="5">
        <v>36</v>
      </c>
      <c r="H4" s="5">
        <v>29</v>
      </c>
    </row>
    <row r="5" spans="1:12" x14ac:dyDescent="0.25">
      <c r="A5" s="4">
        <v>108</v>
      </c>
      <c r="B5" s="4" t="s">
        <v>9</v>
      </c>
      <c r="C5" t="s">
        <v>10</v>
      </c>
      <c r="D5" s="4">
        <v>5002</v>
      </c>
      <c r="E5" s="4" t="s">
        <v>11</v>
      </c>
      <c r="F5" s="5">
        <v>84</v>
      </c>
      <c r="G5" s="5">
        <v>75</v>
      </c>
      <c r="H5" s="5">
        <v>68</v>
      </c>
    </row>
    <row r="6" spans="1:12" x14ac:dyDescent="0.25">
      <c r="A6" s="4">
        <v>106</v>
      </c>
      <c r="B6" s="4" t="s">
        <v>12</v>
      </c>
      <c r="C6" t="s">
        <v>10</v>
      </c>
      <c r="D6" s="4">
        <v>5003</v>
      </c>
      <c r="E6" s="4" t="s">
        <v>13</v>
      </c>
      <c r="F6" s="5">
        <v>36</v>
      </c>
      <c r="G6" s="5">
        <v>24</v>
      </c>
      <c r="H6" s="5">
        <v>20</v>
      </c>
    </row>
    <row r="7" spans="1:12" x14ac:dyDescent="0.25">
      <c r="A7" s="4">
        <v>102</v>
      </c>
      <c r="B7" s="4" t="s">
        <v>14</v>
      </c>
      <c r="C7" t="s">
        <v>10</v>
      </c>
      <c r="D7" s="4">
        <v>5004</v>
      </c>
      <c r="E7" s="4" t="s">
        <v>15</v>
      </c>
      <c r="F7" s="5">
        <v>86</v>
      </c>
      <c r="G7" s="5">
        <v>77</v>
      </c>
      <c r="H7" s="5">
        <v>70</v>
      </c>
    </row>
    <row r="8" spans="1:12" x14ac:dyDescent="0.25">
      <c r="A8" s="4">
        <v>101</v>
      </c>
      <c r="B8" s="4" t="s">
        <v>16</v>
      </c>
      <c r="C8" t="s">
        <v>10</v>
      </c>
    </row>
    <row r="9" spans="1:12" ht="12.75" customHeight="1" x14ac:dyDescent="0.25"/>
    <row r="10" spans="1:12" x14ac:dyDescent="0.25">
      <c r="A10" s="14" t="s">
        <v>17</v>
      </c>
      <c r="B10" s="14"/>
      <c r="C10" s="14"/>
      <c r="D10" s="14"/>
    </row>
    <row r="11" spans="1:12" x14ac:dyDescent="0.25">
      <c r="A11" s="2"/>
      <c r="B11" s="2"/>
      <c r="C11" s="2"/>
      <c r="D11" s="2"/>
      <c r="E11" s="1"/>
      <c r="F11" s="14" t="s">
        <v>25</v>
      </c>
      <c r="G11" s="14"/>
      <c r="H11" s="14"/>
      <c r="I11" s="14"/>
      <c r="J11" s="14"/>
      <c r="K11" s="14"/>
      <c r="L11" s="14"/>
    </row>
    <row r="12" spans="1:12" ht="30" x14ac:dyDescent="0.25">
      <c r="A12" s="3" t="s">
        <v>2</v>
      </c>
      <c r="B12" s="3" t="s">
        <v>3</v>
      </c>
      <c r="C12" s="3" t="s">
        <v>18</v>
      </c>
      <c r="D12" s="3" t="s">
        <v>19</v>
      </c>
    </row>
    <row r="13" spans="1:12" x14ac:dyDescent="0.25">
      <c r="A13" s="4">
        <v>1</v>
      </c>
      <c r="B13" s="4" t="s">
        <v>20</v>
      </c>
      <c r="C13" s="6">
        <f>SUMIF(Продажби!D4:D95,B13,Продажби!L4:L95)</f>
        <v>5767</v>
      </c>
      <c r="D13" s="16">
        <f>HLOOKUP(C13,Bonusi,2,TRUE)</f>
        <v>200</v>
      </c>
      <c r="F13" s="8" t="s">
        <v>26</v>
      </c>
      <c r="G13" s="5">
        <v>0</v>
      </c>
      <c r="H13" s="5">
        <v>5000.01</v>
      </c>
      <c r="I13" s="5">
        <v>10000.01</v>
      </c>
      <c r="J13" s="5">
        <v>15000.01</v>
      </c>
      <c r="K13" s="5">
        <v>20000.009999999998</v>
      </c>
      <c r="L13" s="5">
        <v>25000.01</v>
      </c>
    </row>
    <row r="14" spans="1:12" x14ac:dyDescent="0.25">
      <c r="A14" s="4">
        <v>2</v>
      </c>
      <c r="B14" s="4" t="s">
        <v>21</v>
      </c>
      <c r="C14" s="6">
        <f>SUMIF(Продажби!D5:D96,B14,Продажби!L5:L96)</f>
        <v>5942</v>
      </c>
      <c r="D14" s="16">
        <f>HLOOKUP(C14,Bonusi,2,TRUE)</f>
        <v>200</v>
      </c>
      <c r="F14" s="8" t="s">
        <v>19</v>
      </c>
      <c r="G14" s="5">
        <v>0</v>
      </c>
      <c r="H14" s="5">
        <v>200</v>
      </c>
      <c r="I14" s="5">
        <v>280</v>
      </c>
      <c r="J14" s="5">
        <v>420</v>
      </c>
      <c r="K14" s="5">
        <v>600</v>
      </c>
      <c r="L14" s="5">
        <v>800</v>
      </c>
    </row>
    <row r="15" spans="1:12" x14ac:dyDescent="0.25">
      <c r="A15" s="4">
        <v>3</v>
      </c>
      <c r="B15" s="4" t="s">
        <v>22</v>
      </c>
      <c r="C15" s="6">
        <f>SUMIF(Продажби!D6:D97,B15,Продажби!L6:L97)</f>
        <v>5336</v>
      </c>
      <c r="D15" s="16">
        <f>HLOOKUP(C15,Bonusi,2,TRUE)</f>
        <v>200</v>
      </c>
    </row>
    <row r="16" spans="1:12" x14ac:dyDescent="0.25">
      <c r="A16" s="4">
        <v>4</v>
      </c>
      <c r="B16" s="4" t="s">
        <v>23</v>
      </c>
      <c r="C16" s="6">
        <f>SUMIF(Продажби!D7:D98,B16,Продажби!L7:L98)</f>
        <v>2516</v>
      </c>
      <c r="D16" s="16">
        <f>HLOOKUP(C16,Bonusi,2,TRUE)</f>
        <v>0</v>
      </c>
    </row>
    <row r="17" spans="1:4" x14ac:dyDescent="0.25">
      <c r="A17" s="4">
        <v>5</v>
      </c>
      <c r="B17" s="4" t="s">
        <v>24</v>
      </c>
      <c r="C17" s="6">
        <f>SUMIF(Продажби!D8:D99,B17,Продажби!L8:L99)</f>
        <v>7454</v>
      </c>
      <c r="D17" s="16">
        <f>HLOOKUP(C17,Bonusi,2,TRUE)</f>
        <v>200</v>
      </c>
    </row>
  </sheetData>
  <mergeCells count="5">
    <mergeCell ref="A1:B1"/>
    <mergeCell ref="D1:H1"/>
    <mergeCell ref="F2:H2"/>
    <mergeCell ref="A10:D10"/>
    <mergeCell ref="F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0"/>
  <sheetViews>
    <sheetView showGridLines="0" workbookViewId="0">
      <selection activeCell="K4" sqref="K4"/>
    </sheetView>
  </sheetViews>
  <sheetFormatPr defaultRowHeight="15" x14ac:dyDescent="0.25"/>
  <cols>
    <col min="1" max="1" width="16.5703125" customWidth="1"/>
    <col min="2" max="2" width="7.7109375" customWidth="1"/>
    <col min="3" max="3" width="9.5703125" customWidth="1"/>
    <col min="4" max="4" width="9.7109375" bestFit="1" customWidth="1"/>
    <col min="5" max="5" width="7.42578125" bestFit="1" customWidth="1"/>
    <col min="6" max="6" width="13.7109375" customWidth="1"/>
    <col min="7" max="8" width="8.5703125" bestFit="1" customWidth="1"/>
    <col min="9" max="9" width="15.28515625" bestFit="1" customWidth="1"/>
    <col min="10" max="10" width="7.140625" customWidth="1"/>
    <col min="11" max="11" width="10.140625" bestFit="1" customWidth="1"/>
    <col min="12" max="12" width="11.140625" bestFit="1" customWidth="1"/>
    <col min="14" max="14" width="10.140625" bestFit="1" customWidth="1"/>
  </cols>
  <sheetData>
    <row r="1" spans="1:21" x14ac:dyDescent="0.25">
      <c r="A1" s="9" t="s">
        <v>27</v>
      </c>
    </row>
    <row r="3" spans="1:21" s="11" customFormat="1" ht="35.25" customHeight="1" x14ac:dyDescent="0.25">
      <c r="A3" s="10" t="s">
        <v>28</v>
      </c>
      <c r="B3" s="10" t="s">
        <v>29</v>
      </c>
      <c r="C3" s="10" t="s">
        <v>30</v>
      </c>
      <c r="D3" s="10" t="s">
        <v>31</v>
      </c>
      <c r="E3" s="10" t="s">
        <v>32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 t="s">
        <v>39</v>
      </c>
      <c r="U3" s="10" t="s">
        <v>29</v>
      </c>
    </row>
    <row r="4" spans="1:21" x14ac:dyDescent="0.25">
      <c r="A4" s="12">
        <v>43374</v>
      </c>
      <c r="B4" s="4">
        <v>1001</v>
      </c>
      <c r="C4" s="4">
        <v>1</v>
      </c>
      <c r="D4" s="7" t="str">
        <f>VLOOKUP(C4,ProdavachiKodIme,2,FALSE)</f>
        <v>Иванов</v>
      </c>
      <c r="E4" s="4">
        <v>102</v>
      </c>
      <c r="F4" s="7" t="str">
        <f>VLOOKUP(E4,KlientiKodIme,2,FALSE)</f>
        <v>Глобал ООД</v>
      </c>
      <c r="G4" s="4">
        <v>5001</v>
      </c>
      <c r="H4" s="7" t="str">
        <f>VLOOKUP(G4,ParketiKodImeKachestvo,2,FALSE)</f>
        <v>Ясен</v>
      </c>
      <c r="I4" s="4" t="s">
        <v>4</v>
      </c>
      <c r="J4" s="4">
        <v>4</v>
      </c>
      <c r="K4" s="6">
        <f>VLOOKUP(G4,ParketiKodImeKachestvo,IF(I4="Първо качество",3,IF(I4="Второ качество",4,IF(I4="Трето качество",5))),FALSE)</f>
        <v>45</v>
      </c>
      <c r="L4" s="6">
        <f>K4*J4</f>
        <v>180</v>
      </c>
      <c r="U4" s="4">
        <v>1</v>
      </c>
    </row>
    <row r="5" spans="1:21" x14ac:dyDescent="0.25">
      <c r="A5" s="12">
        <v>43374</v>
      </c>
      <c r="B5" s="4">
        <v>1002</v>
      </c>
      <c r="C5" s="4">
        <v>1</v>
      </c>
      <c r="D5" s="7" t="str">
        <f>VLOOKUP(C5,ProdavachiKodIme,2,FALSE)</f>
        <v>Иванов</v>
      </c>
      <c r="E5" s="4">
        <v>102</v>
      </c>
      <c r="F5" s="7" t="str">
        <f>VLOOKUP(E5,KlientiKodIme,2,FALSE)</f>
        <v>Глобал ООД</v>
      </c>
      <c r="G5" s="4">
        <v>5002</v>
      </c>
      <c r="H5" s="7" t="str">
        <f>VLOOKUP(G5,ParketiKodImeKachestvo,2,FALSE)</f>
        <v>Дъб</v>
      </c>
      <c r="I5" s="4" t="s">
        <v>5</v>
      </c>
      <c r="J5" s="4">
        <v>9</v>
      </c>
      <c r="K5" s="6">
        <f>VLOOKUP(G5,ParketiKodImeKachestvo,IF(I5="Първо качество",3,IF(I5="Второ качество",4,IF(I5="Трето качество",5))),FALSE)</f>
        <v>75</v>
      </c>
      <c r="L5" s="6">
        <f t="shared" ref="L5:L68" si="0">K5*J5</f>
        <v>675</v>
      </c>
      <c r="U5" s="4">
        <v>1</v>
      </c>
    </row>
    <row r="6" spans="1:21" x14ac:dyDescent="0.25">
      <c r="A6" s="12">
        <v>43375</v>
      </c>
      <c r="B6" s="4">
        <v>1003</v>
      </c>
      <c r="C6" s="4">
        <v>3</v>
      </c>
      <c r="D6" s="7" t="str">
        <f>VLOOKUP(C6,ProdavachiKodIme,2,FALSE)</f>
        <v>Колева</v>
      </c>
      <c r="E6" s="4">
        <v>102</v>
      </c>
      <c r="F6" s="7" t="str">
        <f>VLOOKUP(E6,KlientiKodIme,2,FALSE)</f>
        <v>Глобал ООД</v>
      </c>
      <c r="G6" s="4">
        <v>5003</v>
      </c>
      <c r="H6" s="7" t="str">
        <f>VLOOKUP(G6,ParketiKodImeKachestvo,2,FALSE)</f>
        <v>Бук</v>
      </c>
      <c r="I6" s="4" t="s">
        <v>4</v>
      </c>
      <c r="J6" s="4">
        <v>5</v>
      </c>
      <c r="K6" s="6">
        <f>VLOOKUP(G6,ParketiKodImeKachestvo,IF(I6="Първо качество",3,IF(I6="Второ качество",4,IF(I6="Трето качество",5))),FALSE)</f>
        <v>36</v>
      </c>
      <c r="L6" s="6">
        <f t="shared" si="0"/>
        <v>180</v>
      </c>
      <c r="U6" s="4">
        <v>2</v>
      </c>
    </row>
    <row r="7" spans="1:21" x14ac:dyDescent="0.25">
      <c r="A7" s="12">
        <v>43375</v>
      </c>
      <c r="B7" s="4">
        <v>1004</v>
      </c>
      <c r="C7" s="4">
        <v>4</v>
      </c>
      <c r="D7" s="7" t="str">
        <f>VLOOKUP(C7,ProdavachiKodIme,2,FALSE)</f>
        <v>Димов</v>
      </c>
      <c r="E7" s="4">
        <v>107</v>
      </c>
      <c r="F7" s="7" t="str">
        <f>VLOOKUP(E7,KlientiKodIme,2,FALSE)</f>
        <v>Авиа АД</v>
      </c>
      <c r="G7" s="4">
        <v>5001</v>
      </c>
      <c r="H7" s="7" t="str">
        <f>VLOOKUP(G7,ParketiKodImeKachestvo,2,FALSE)</f>
        <v>Ясен</v>
      </c>
      <c r="I7" s="4" t="s">
        <v>6</v>
      </c>
      <c r="J7" s="4">
        <v>4</v>
      </c>
      <c r="K7" s="6">
        <f>VLOOKUP(G7,ParketiKodImeKachestvo,IF(I7="Първо качество",3,IF(I7="Второ качество",4,IF(I7="Трето качество",5))),FALSE)</f>
        <v>29</v>
      </c>
      <c r="L7" s="6">
        <f t="shared" si="0"/>
        <v>116</v>
      </c>
      <c r="U7" s="4">
        <v>3</v>
      </c>
    </row>
    <row r="8" spans="1:21" x14ac:dyDescent="0.25">
      <c r="A8" s="12">
        <v>43375</v>
      </c>
      <c r="B8" s="4">
        <v>1005</v>
      </c>
      <c r="C8" s="4">
        <v>4</v>
      </c>
      <c r="D8" s="7" t="str">
        <f>VLOOKUP(C8,ProdavachiKodIme,2,FALSE)</f>
        <v>Димов</v>
      </c>
      <c r="E8" s="4">
        <v>107</v>
      </c>
      <c r="F8" s="7" t="str">
        <f>VLOOKUP(E8,KlientiKodIme,2,FALSE)</f>
        <v>Авиа АД</v>
      </c>
      <c r="G8" s="4">
        <v>5001</v>
      </c>
      <c r="H8" s="7" t="str">
        <f>VLOOKUP(G8,ParketiKodImeKachestvo,2,FALSE)</f>
        <v>Ясен</v>
      </c>
      <c r="I8" s="4" t="s">
        <v>6</v>
      </c>
      <c r="J8" s="4">
        <v>10</v>
      </c>
      <c r="K8" s="6">
        <f>VLOOKUP(G8,ParketiKodImeKachestvo,IF(I8="Първо качество",3,IF(I8="Второ качество",4,IF(I8="Трето качество",5))),FALSE)</f>
        <v>29</v>
      </c>
      <c r="L8" s="6">
        <f t="shared" si="0"/>
        <v>290</v>
      </c>
      <c r="U8" s="4">
        <v>3</v>
      </c>
    </row>
    <row r="9" spans="1:21" x14ac:dyDescent="0.25">
      <c r="A9" s="12">
        <v>43375</v>
      </c>
      <c r="B9" s="4">
        <v>1006</v>
      </c>
      <c r="C9" s="4">
        <v>1</v>
      </c>
      <c r="D9" s="7" t="str">
        <f>VLOOKUP(C9,ProdavachiKodIme,2,FALSE)</f>
        <v>Иванов</v>
      </c>
      <c r="E9" s="4">
        <v>101</v>
      </c>
      <c r="F9" s="7" t="str">
        <f>VLOOKUP(E9,KlientiKodIme,2,FALSE)</f>
        <v>Елит ООД</v>
      </c>
      <c r="G9" s="4">
        <v>5001</v>
      </c>
      <c r="H9" s="7" t="str">
        <f>VLOOKUP(G9,ParketiKodImeKachestvo,2,FALSE)</f>
        <v>Ясен</v>
      </c>
      <c r="I9" s="4" t="s">
        <v>6</v>
      </c>
      <c r="J9" s="4">
        <v>9</v>
      </c>
      <c r="K9" s="6">
        <f>VLOOKUP(G9,ParketiKodImeKachestvo,IF(I9="Първо качество",3,IF(I9="Второ качество",4,IF(I9="Трето качество",5))),FALSE)</f>
        <v>29</v>
      </c>
      <c r="L9" s="6">
        <f t="shared" si="0"/>
        <v>261</v>
      </c>
      <c r="U9" s="4">
        <v>4</v>
      </c>
    </row>
    <row r="10" spans="1:21" x14ac:dyDescent="0.25">
      <c r="A10" s="12">
        <v>43375</v>
      </c>
      <c r="B10" s="4">
        <v>1007</v>
      </c>
      <c r="C10" s="4">
        <v>1</v>
      </c>
      <c r="D10" s="7" t="str">
        <f>VLOOKUP(C10,ProdavachiKodIme,2,FALSE)</f>
        <v>Иванов</v>
      </c>
      <c r="E10" s="4">
        <v>101</v>
      </c>
      <c r="F10" s="7" t="str">
        <f>VLOOKUP(E10,KlientiKodIme,2,FALSE)</f>
        <v>Елит ООД</v>
      </c>
      <c r="G10" s="4">
        <v>5003</v>
      </c>
      <c r="H10" s="7" t="str">
        <f>VLOOKUP(G10,ParketiKodImeKachestvo,2,FALSE)</f>
        <v>Бук</v>
      </c>
      <c r="I10" s="4" t="s">
        <v>6</v>
      </c>
      <c r="J10" s="4">
        <v>4</v>
      </c>
      <c r="K10" s="6">
        <f>VLOOKUP(G10,ParketiKodImeKachestvo,IF(I10="Първо качество",3,IF(I10="Второ качество",4,IF(I10="Трето качество",5))),FALSE)</f>
        <v>20</v>
      </c>
      <c r="L10" s="6">
        <f t="shared" si="0"/>
        <v>80</v>
      </c>
      <c r="U10" s="4">
        <v>4</v>
      </c>
    </row>
    <row r="11" spans="1:21" x14ac:dyDescent="0.25">
      <c r="A11" s="12">
        <v>43375</v>
      </c>
      <c r="B11" s="4">
        <v>1008</v>
      </c>
      <c r="C11" s="4">
        <v>1</v>
      </c>
      <c r="D11" s="7" t="str">
        <f>VLOOKUP(C11,ProdavachiKodIme,2,FALSE)</f>
        <v>Иванов</v>
      </c>
      <c r="E11" s="4">
        <v>101</v>
      </c>
      <c r="F11" s="7" t="str">
        <f>VLOOKUP(E11,KlientiKodIme,2,FALSE)</f>
        <v>Елит ООД</v>
      </c>
      <c r="G11" s="4">
        <v>5002</v>
      </c>
      <c r="H11" s="7" t="str">
        <f>VLOOKUP(G11,ParketiKodImeKachestvo,2,FALSE)</f>
        <v>Дъб</v>
      </c>
      <c r="I11" s="4" t="s">
        <v>4</v>
      </c>
      <c r="J11" s="4">
        <v>6</v>
      </c>
      <c r="K11" s="6">
        <f>VLOOKUP(G11,ParketiKodImeKachestvo,IF(I11="Първо качество",3,IF(I11="Второ качество",4,IF(I11="Трето качество",5))),FALSE)</f>
        <v>84</v>
      </c>
      <c r="L11" s="6">
        <f t="shared" si="0"/>
        <v>504</v>
      </c>
      <c r="U11" s="4">
        <v>4</v>
      </c>
    </row>
    <row r="12" spans="1:21" x14ac:dyDescent="0.25">
      <c r="A12" s="12">
        <v>43375</v>
      </c>
      <c r="B12" s="4">
        <v>1009</v>
      </c>
      <c r="C12" s="4">
        <v>1</v>
      </c>
      <c r="D12" s="7" t="str">
        <f>VLOOKUP(C12,ProdavachiKodIme,2,FALSE)</f>
        <v>Иванов</v>
      </c>
      <c r="E12" s="4">
        <v>101</v>
      </c>
      <c r="F12" s="7" t="str">
        <f>VLOOKUP(E12,KlientiKodIme,2,FALSE)</f>
        <v>Елит ООД</v>
      </c>
      <c r="G12" s="4">
        <v>5003</v>
      </c>
      <c r="H12" s="7" t="str">
        <f>VLOOKUP(G12,ParketiKodImeKachestvo,2,FALSE)</f>
        <v>Бук</v>
      </c>
      <c r="I12" s="4" t="s">
        <v>6</v>
      </c>
      <c r="J12" s="4">
        <v>3</v>
      </c>
      <c r="K12" s="6">
        <f>VLOOKUP(G12,ParketiKodImeKachestvo,IF(I12="Първо качество",3,IF(I12="Второ качество",4,IF(I12="Трето качество",5))),FALSE)</f>
        <v>20</v>
      </c>
      <c r="L12" s="6">
        <f t="shared" si="0"/>
        <v>60</v>
      </c>
      <c r="U12" s="4">
        <v>4</v>
      </c>
    </row>
    <row r="13" spans="1:21" x14ac:dyDescent="0.25">
      <c r="A13" s="12">
        <v>43376</v>
      </c>
      <c r="B13" s="4">
        <v>1010</v>
      </c>
      <c r="C13" s="4">
        <v>3</v>
      </c>
      <c r="D13" s="7" t="str">
        <f>VLOOKUP(C13,ProdavachiKodIme,2,FALSE)</f>
        <v>Колева</v>
      </c>
      <c r="E13" s="4">
        <v>101</v>
      </c>
      <c r="F13" s="7" t="str">
        <f>VLOOKUP(E13,KlientiKodIme,2,FALSE)</f>
        <v>Елит ООД</v>
      </c>
      <c r="G13" s="4">
        <v>5003</v>
      </c>
      <c r="H13" s="7" t="str">
        <f>VLOOKUP(G13,ParketiKodImeKachestvo,2,FALSE)</f>
        <v>Бук</v>
      </c>
      <c r="I13" s="4" t="s">
        <v>5</v>
      </c>
      <c r="J13" s="4">
        <v>2</v>
      </c>
      <c r="K13" s="6">
        <f>VLOOKUP(G13,ParketiKodImeKachestvo,IF(I13="Първо качество",3,IF(I13="Второ качество",4,IF(I13="Трето качество",5))),FALSE)</f>
        <v>24</v>
      </c>
      <c r="L13" s="6">
        <f t="shared" si="0"/>
        <v>48</v>
      </c>
      <c r="U13" s="4">
        <v>5</v>
      </c>
    </row>
    <row r="14" spans="1:21" x14ac:dyDescent="0.25">
      <c r="A14" s="12">
        <v>43376</v>
      </c>
      <c r="B14" s="4">
        <v>1011</v>
      </c>
      <c r="C14" s="4">
        <v>3</v>
      </c>
      <c r="D14" s="7" t="str">
        <f>VLOOKUP(C14,ProdavachiKodIme,2,FALSE)</f>
        <v>Колева</v>
      </c>
      <c r="E14" s="4">
        <v>101</v>
      </c>
      <c r="F14" s="7" t="str">
        <f>VLOOKUP(E14,KlientiKodIme,2,FALSE)</f>
        <v>Елит ООД</v>
      </c>
      <c r="G14" s="4">
        <v>5004</v>
      </c>
      <c r="H14" s="7" t="str">
        <f>VLOOKUP(G14,ParketiKodImeKachestvo,2,FALSE)</f>
        <v>Тик</v>
      </c>
      <c r="I14" s="4" t="s">
        <v>6</v>
      </c>
      <c r="J14" s="4">
        <v>6</v>
      </c>
      <c r="K14" s="6">
        <f>VLOOKUP(G14,ParketiKodImeKachestvo,IF(I14="Първо качество",3,IF(I14="Второ качество",4,IF(I14="Трето качество",5))),FALSE)</f>
        <v>70</v>
      </c>
      <c r="L14" s="6">
        <f t="shared" si="0"/>
        <v>420</v>
      </c>
      <c r="U14" s="4">
        <v>5</v>
      </c>
    </row>
    <row r="15" spans="1:21" x14ac:dyDescent="0.25">
      <c r="A15" s="12">
        <v>43376</v>
      </c>
      <c r="B15" s="4">
        <v>1012</v>
      </c>
      <c r="C15" s="4">
        <v>5</v>
      </c>
      <c r="D15" s="7" t="str">
        <f>VLOOKUP(C15,ProdavachiKodIme,2,FALSE)</f>
        <v>Боева</v>
      </c>
      <c r="E15" s="4">
        <v>108</v>
      </c>
      <c r="F15" s="7" t="str">
        <f>VLOOKUP(E15,KlientiKodIme,2,FALSE)</f>
        <v>Булагро ООД</v>
      </c>
      <c r="G15" s="4">
        <v>5001</v>
      </c>
      <c r="H15" s="7" t="str">
        <f>VLOOKUP(G15,ParketiKodImeKachestvo,2,FALSE)</f>
        <v>Ясен</v>
      </c>
      <c r="I15" s="4" t="s">
        <v>5</v>
      </c>
      <c r="J15" s="4">
        <v>4</v>
      </c>
      <c r="K15" s="6">
        <f>VLOOKUP(G15,ParketiKodImeKachestvo,IF(I15="Първо качество",3,IF(I15="Второ качество",4,IF(I15="Трето качество",5))),FALSE)</f>
        <v>36</v>
      </c>
      <c r="L15" s="6">
        <f t="shared" si="0"/>
        <v>144</v>
      </c>
      <c r="U15" s="4">
        <v>6</v>
      </c>
    </row>
    <row r="16" spans="1:21" x14ac:dyDescent="0.25">
      <c r="A16" s="12">
        <v>43376</v>
      </c>
      <c r="B16" s="4">
        <v>1013</v>
      </c>
      <c r="C16" s="4">
        <v>5</v>
      </c>
      <c r="D16" s="7" t="str">
        <f>VLOOKUP(C16,ProdavachiKodIme,2,FALSE)</f>
        <v>Боева</v>
      </c>
      <c r="E16" s="4">
        <v>108</v>
      </c>
      <c r="F16" s="7" t="str">
        <f>VLOOKUP(E16,KlientiKodIme,2,FALSE)</f>
        <v>Булагро ООД</v>
      </c>
      <c r="G16" s="4">
        <v>5001</v>
      </c>
      <c r="H16" s="7" t="str">
        <f>VLOOKUP(G16,ParketiKodImeKachestvo,2,FALSE)</f>
        <v>Ясен</v>
      </c>
      <c r="I16" s="4" t="s">
        <v>5</v>
      </c>
      <c r="J16" s="4">
        <v>7</v>
      </c>
      <c r="K16" s="6">
        <f>VLOOKUP(G16,ParketiKodImeKachestvo,IF(I16="Първо качество",3,IF(I16="Второ качество",4,IF(I16="Трето качество",5))),FALSE)</f>
        <v>36</v>
      </c>
      <c r="L16" s="6">
        <f t="shared" si="0"/>
        <v>252</v>
      </c>
      <c r="U16" s="4">
        <v>6</v>
      </c>
    </row>
    <row r="17" spans="1:21" x14ac:dyDescent="0.25">
      <c r="A17" s="12">
        <v>43376</v>
      </c>
      <c r="B17" s="4">
        <v>1014</v>
      </c>
      <c r="C17" s="4">
        <v>5</v>
      </c>
      <c r="D17" s="7" t="str">
        <f>VLOOKUP(C17,ProdavachiKodIme,2,FALSE)</f>
        <v>Боева</v>
      </c>
      <c r="E17" s="4">
        <v>108</v>
      </c>
      <c r="F17" s="7" t="str">
        <f>VLOOKUP(E17,KlientiKodIme,2,FALSE)</f>
        <v>Булагро ООД</v>
      </c>
      <c r="G17" s="4">
        <v>5002</v>
      </c>
      <c r="H17" s="7" t="str">
        <f>VLOOKUP(G17,ParketiKodImeKachestvo,2,FALSE)</f>
        <v>Дъб</v>
      </c>
      <c r="I17" s="4" t="s">
        <v>5</v>
      </c>
      <c r="J17" s="4">
        <v>7</v>
      </c>
      <c r="K17" s="6">
        <f>VLOOKUP(G17,ParketiKodImeKachestvo,IF(I17="Първо качество",3,IF(I17="Второ качество",4,IF(I17="Трето качество",5))),FALSE)</f>
        <v>75</v>
      </c>
      <c r="L17" s="6">
        <f t="shared" si="0"/>
        <v>525</v>
      </c>
      <c r="U17" s="4">
        <v>6</v>
      </c>
    </row>
    <row r="18" spans="1:21" x14ac:dyDescent="0.25">
      <c r="A18" s="12">
        <v>43376</v>
      </c>
      <c r="B18" s="4">
        <v>1015</v>
      </c>
      <c r="C18" s="4">
        <v>3</v>
      </c>
      <c r="D18" s="7" t="str">
        <f>VLOOKUP(C18,ProdavachiKodIme,2,FALSE)</f>
        <v>Колева</v>
      </c>
      <c r="E18" s="4">
        <v>102</v>
      </c>
      <c r="F18" s="7" t="str">
        <f>VLOOKUP(E18,KlientiKodIme,2,FALSE)</f>
        <v>Глобал ООД</v>
      </c>
      <c r="G18" s="4">
        <v>5004</v>
      </c>
      <c r="H18" s="7" t="str">
        <f>VLOOKUP(G18,ParketiKodImeKachestvo,2,FALSE)</f>
        <v>Тик</v>
      </c>
      <c r="I18" s="4" t="s">
        <v>6</v>
      </c>
      <c r="J18" s="4">
        <v>1</v>
      </c>
      <c r="K18" s="6">
        <f>VLOOKUP(G18,ParketiKodImeKachestvo,IF(I18="Първо качество",3,IF(I18="Второ качество",4,IF(I18="Трето качество",5))),FALSE)</f>
        <v>70</v>
      </c>
      <c r="L18" s="6">
        <f t="shared" si="0"/>
        <v>70</v>
      </c>
      <c r="U18" s="4">
        <v>7</v>
      </c>
    </row>
    <row r="19" spans="1:21" x14ac:dyDescent="0.25">
      <c r="A19" s="12">
        <v>43376</v>
      </c>
      <c r="B19" s="4">
        <v>1016</v>
      </c>
      <c r="C19" s="4">
        <v>3</v>
      </c>
      <c r="D19" s="7" t="str">
        <f>VLOOKUP(C19,ProdavachiKodIme,2,FALSE)</f>
        <v>Колева</v>
      </c>
      <c r="E19" s="4">
        <v>102</v>
      </c>
      <c r="F19" s="7" t="str">
        <f>VLOOKUP(E19,KlientiKodIme,2,FALSE)</f>
        <v>Глобал ООД</v>
      </c>
      <c r="G19" s="4">
        <v>5004</v>
      </c>
      <c r="H19" s="7" t="str">
        <f>VLOOKUP(G19,ParketiKodImeKachestvo,2,FALSE)</f>
        <v>Тик</v>
      </c>
      <c r="I19" s="4" t="s">
        <v>6</v>
      </c>
      <c r="J19" s="4">
        <v>6</v>
      </c>
      <c r="K19" s="6">
        <f>VLOOKUP(G19,ParketiKodImeKachestvo,IF(I19="Първо качество",3,IF(I19="Второ качество",4,IF(I19="Трето качество",5))),FALSE)</f>
        <v>70</v>
      </c>
      <c r="L19" s="6">
        <f t="shared" si="0"/>
        <v>420</v>
      </c>
      <c r="U19" s="4">
        <v>7</v>
      </c>
    </row>
    <row r="20" spans="1:21" x14ac:dyDescent="0.25">
      <c r="A20" s="12">
        <v>43376</v>
      </c>
      <c r="B20" s="4">
        <v>1017</v>
      </c>
      <c r="C20" s="4">
        <v>3</v>
      </c>
      <c r="D20" s="7" t="str">
        <f>VLOOKUP(C20,ProdavachiKodIme,2,FALSE)</f>
        <v>Колева</v>
      </c>
      <c r="E20" s="4">
        <v>102</v>
      </c>
      <c r="F20" s="7" t="str">
        <f>VLOOKUP(E20,KlientiKodIme,2,FALSE)</f>
        <v>Глобал ООД</v>
      </c>
      <c r="G20" s="4">
        <v>5002</v>
      </c>
      <c r="H20" s="7" t="str">
        <f>VLOOKUP(G20,ParketiKodImeKachestvo,2,FALSE)</f>
        <v>Дъб</v>
      </c>
      <c r="I20" s="4" t="s">
        <v>6</v>
      </c>
      <c r="J20" s="4">
        <v>8</v>
      </c>
      <c r="K20" s="6">
        <f>VLOOKUP(G20,ParketiKodImeKachestvo,IF(I20="Първо качество",3,IF(I20="Второ качество",4,IF(I20="Трето качество",5))),FALSE)</f>
        <v>68</v>
      </c>
      <c r="L20" s="6">
        <f t="shared" si="0"/>
        <v>544</v>
      </c>
      <c r="U20" s="4">
        <v>7</v>
      </c>
    </row>
    <row r="21" spans="1:21" x14ac:dyDescent="0.25">
      <c r="A21" s="12">
        <v>43376</v>
      </c>
      <c r="B21" s="4">
        <v>1018</v>
      </c>
      <c r="C21" s="4">
        <v>3</v>
      </c>
      <c r="D21" s="7" t="str">
        <f>VLOOKUP(C21,ProdavachiKodIme,2,FALSE)</f>
        <v>Колева</v>
      </c>
      <c r="E21" s="4">
        <v>102</v>
      </c>
      <c r="F21" s="7" t="str">
        <f>VLOOKUP(E21,KlientiKodIme,2,FALSE)</f>
        <v>Глобал ООД</v>
      </c>
      <c r="G21" s="4">
        <v>5003</v>
      </c>
      <c r="H21" s="7" t="str">
        <f>VLOOKUP(G21,ParketiKodImeKachestvo,2,FALSE)</f>
        <v>Бук</v>
      </c>
      <c r="I21" s="4" t="s">
        <v>6</v>
      </c>
      <c r="J21" s="4">
        <v>2</v>
      </c>
      <c r="K21" s="6">
        <f>VLOOKUP(G21,ParketiKodImeKachestvo,IF(I21="Първо качество",3,IF(I21="Второ качество",4,IF(I21="Трето качество",5))),FALSE)</f>
        <v>20</v>
      </c>
      <c r="L21" s="6">
        <f t="shared" si="0"/>
        <v>40</v>
      </c>
      <c r="U21" s="4">
        <v>7</v>
      </c>
    </row>
    <row r="22" spans="1:21" x14ac:dyDescent="0.25">
      <c r="A22" s="12">
        <v>43376</v>
      </c>
      <c r="B22" s="4">
        <v>1019</v>
      </c>
      <c r="C22" s="4">
        <v>5</v>
      </c>
      <c r="D22" s="7" t="str">
        <f>VLOOKUP(C22,ProdavachiKodIme,2,FALSE)</f>
        <v>Боева</v>
      </c>
      <c r="E22" s="4">
        <v>101</v>
      </c>
      <c r="F22" s="7" t="str">
        <f>VLOOKUP(E22,KlientiKodIme,2,FALSE)</f>
        <v>Елит ООД</v>
      </c>
      <c r="G22" s="4">
        <v>5002</v>
      </c>
      <c r="H22" s="7" t="str">
        <f>VLOOKUP(G22,ParketiKodImeKachestvo,2,FALSE)</f>
        <v>Дъб</v>
      </c>
      <c r="I22" s="4" t="s">
        <v>6</v>
      </c>
      <c r="J22" s="4">
        <v>3</v>
      </c>
      <c r="K22" s="6">
        <f>VLOOKUP(G22,ParketiKodImeKachestvo,IF(I22="Първо качество",3,IF(I22="Второ качество",4,IF(I22="Трето качество",5))),FALSE)</f>
        <v>68</v>
      </c>
      <c r="L22" s="6">
        <f t="shared" si="0"/>
        <v>204</v>
      </c>
      <c r="U22" s="4">
        <v>8</v>
      </c>
    </row>
    <row r="23" spans="1:21" x14ac:dyDescent="0.25">
      <c r="A23" s="12">
        <v>43377</v>
      </c>
      <c r="B23" s="4">
        <v>1020</v>
      </c>
      <c r="C23" s="4">
        <v>3</v>
      </c>
      <c r="D23" s="7" t="str">
        <f>VLOOKUP(C23,ProdavachiKodIme,2,FALSE)</f>
        <v>Колева</v>
      </c>
      <c r="E23" s="4">
        <v>101</v>
      </c>
      <c r="F23" s="7" t="str">
        <f>VLOOKUP(E23,KlientiKodIme,2,FALSE)</f>
        <v>Елит ООД</v>
      </c>
      <c r="G23" s="4">
        <v>5004</v>
      </c>
      <c r="H23" s="7" t="str">
        <f>VLOOKUP(G23,ParketiKodImeKachestvo,2,FALSE)</f>
        <v>Тик</v>
      </c>
      <c r="I23" s="4" t="s">
        <v>5</v>
      </c>
      <c r="J23" s="4">
        <v>7</v>
      </c>
      <c r="K23" s="6">
        <f>VLOOKUP(G23,ParketiKodImeKachestvo,IF(I23="Първо качество",3,IF(I23="Второ качество",4,IF(I23="Трето качество",5))),FALSE)</f>
        <v>77</v>
      </c>
      <c r="L23" s="6">
        <f t="shared" si="0"/>
        <v>539</v>
      </c>
      <c r="U23" s="4">
        <v>9</v>
      </c>
    </row>
    <row r="24" spans="1:21" x14ac:dyDescent="0.25">
      <c r="A24" s="12">
        <v>43377</v>
      </c>
      <c r="B24" s="4">
        <v>1021</v>
      </c>
      <c r="C24" s="4">
        <v>3</v>
      </c>
      <c r="D24" s="7" t="str">
        <f>VLOOKUP(C24,ProdavachiKodIme,2,FALSE)</f>
        <v>Колева</v>
      </c>
      <c r="E24" s="4">
        <v>101</v>
      </c>
      <c r="F24" s="7" t="str">
        <f>VLOOKUP(E24,KlientiKodIme,2,FALSE)</f>
        <v>Елит ООД</v>
      </c>
      <c r="G24" s="4">
        <v>5001</v>
      </c>
      <c r="H24" s="7" t="str">
        <f>VLOOKUP(G24,ParketiKodImeKachestvo,2,FALSE)</f>
        <v>Ясен</v>
      </c>
      <c r="I24" s="4" t="s">
        <v>4</v>
      </c>
      <c r="J24" s="4">
        <v>4</v>
      </c>
      <c r="K24" s="6">
        <f>VLOOKUP(G24,ParketiKodImeKachestvo,IF(I24="Първо качество",3,IF(I24="Второ качество",4,IF(I24="Трето качество",5))),FALSE)</f>
        <v>45</v>
      </c>
      <c r="L24" s="6">
        <f t="shared" si="0"/>
        <v>180</v>
      </c>
      <c r="U24" s="4">
        <v>9</v>
      </c>
    </row>
    <row r="25" spans="1:21" x14ac:dyDescent="0.25">
      <c r="A25" s="12">
        <v>43377</v>
      </c>
      <c r="B25" s="4">
        <v>1022</v>
      </c>
      <c r="C25" s="4">
        <v>3</v>
      </c>
      <c r="D25" s="7" t="str">
        <f>VLOOKUP(C25,ProdavachiKodIme,2,FALSE)</f>
        <v>Колева</v>
      </c>
      <c r="E25" s="4">
        <v>101</v>
      </c>
      <c r="F25" s="7" t="str">
        <f>VLOOKUP(E25,KlientiKodIme,2,FALSE)</f>
        <v>Елит ООД</v>
      </c>
      <c r="G25" s="4">
        <v>5001</v>
      </c>
      <c r="H25" s="7" t="str">
        <f>VLOOKUP(G25,ParketiKodImeKachestvo,2,FALSE)</f>
        <v>Ясен</v>
      </c>
      <c r="I25" s="4" t="s">
        <v>5</v>
      </c>
      <c r="J25" s="4">
        <v>4</v>
      </c>
      <c r="K25" s="6">
        <f>VLOOKUP(G25,ParketiKodImeKachestvo,IF(I25="Първо качество",3,IF(I25="Второ качество",4,IF(I25="Трето качество",5))),FALSE)</f>
        <v>36</v>
      </c>
      <c r="L25" s="6">
        <f t="shared" si="0"/>
        <v>144</v>
      </c>
      <c r="U25" s="4">
        <v>9</v>
      </c>
    </row>
    <row r="26" spans="1:21" x14ac:dyDescent="0.25">
      <c r="A26" s="12">
        <v>43380</v>
      </c>
      <c r="B26" s="4">
        <v>1023</v>
      </c>
      <c r="C26" s="4">
        <v>5</v>
      </c>
      <c r="D26" s="7" t="str">
        <f>VLOOKUP(C26,ProdavachiKodIme,2,FALSE)</f>
        <v>Боева</v>
      </c>
      <c r="E26" s="4">
        <v>101</v>
      </c>
      <c r="F26" s="7" t="str">
        <f>VLOOKUP(E26,KlientiKodIme,2,FALSE)</f>
        <v>Елит ООД</v>
      </c>
      <c r="G26" s="4">
        <v>5002</v>
      </c>
      <c r="H26" s="7" t="str">
        <f>VLOOKUP(G26,ParketiKodImeKachestvo,2,FALSE)</f>
        <v>Дъб</v>
      </c>
      <c r="I26" s="4" t="s">
        <v>4</v>
      </c>
      <c r="J26" s="4">
        <v>7</v>
      </c>
      <c r="K26" s="6">
        <f>VLOOKUP(G26,ParketiKodImeKachestvo,IF(I26="Първо качество",3,IF(I26="Второ качество",4,IF(I26="Трето качество",5))),FALSE)</f>
        <v>84</v>
      </c>
      <c r="L26" s="6">
        <f t="shared" si="0"/>
        <v>588</v>
      </c>
      <c r="U26" s="4">
        <v>10</v>
      </c>
    </row>
    <row r="27" spans="1:21" x14ac:dyDescent="0.25">
      <c r="A27" s="12">
        <v>43380</v>
      </c>
      <c r="B27" s="4">
        <v>1024</v>
      </c>
      <c r="C27" s="4">
        <v>5</v>
      </c>
      <c r="D27" s="7" t="str">
        <f>VLOOKUP(C27,ProdavachiKodIme,2,FALSE)</f>
        <v>Боева</v>
      </c>
      <c r="E27" s="4">
        <v>101</v>
      </c>
      <c r="F27" s="7" t="str">
        <f>VLOOKUP(E27,KlientiKodIme,2,FALSE)</f>
        <v>Елит ООД</v>
      </c>
      <c r="G27" s="4">
        <v>5003</v>
      </c>
      <c r="H27" s="7" t="str">
        <f>VLOOKUP(G27,ParketiKodImeKachestvo,2,FALSE)</f>
        <v>Бук</v>
      </c>
      <c r="I27" s="4" t="s">
        <v>6</v>
      </c>
      <c r="J27" s="4">
        <v>3</v>
      </c>
      <c r="K27" s="6">
        <f>VLOOKUP(G27,ParketiKodImeKachestvo,IF(I27="Първо качество",3,IF(I27="Второ качество",4,IF(I27="Трето качество",5))),FALSE)</f>
        <v>20</v>
      </c>
      <c r="L27" s="6">
        <f t="shared" si="0"/>
        <v>60</v>
      </c>
      <c r="U27" s="4">
        <v>10</v>
      </c>
    </row>
    <row r="28" spans="1:21" x14ac:dyDescent="0.25">
      <c r="A28" s="12">
        <v>43380</v>
      </c>
      <c r="B28" s="4">
        <v>1025</v>
      </c>
      <c r="C28" s="4">
        <v>5</v>
      </c>
      <c r="D28" s="7" t="str">
        <f>VLOOKUP(C28,ProdavachiKodIme,2,FALSE)</f>
        <v>Боева</v>
      </c>
      <c r="E28" s="4">
        <v>101</v>
      </c>
      <c r="F28" s="7" t="str">
        <f>VLOOKUP(E28,KlientiKodIme,2,FALSE)</f>
        <v>Елит ООД</v>
      </c>
      <c r="G28" s="4">
        <v>5004</v>
      </c>
      <c r="H28" s="7" t="str">
        <f>VLOOKUP(G28,ParketiKodImeKachestvo,2,FALSE)</f>
        <v>Тик</v>
      </c>
      <c r="I28" s="4" t="s">
        <v>6</v>
      </c>
      <c r="J28" s="4">
        <v>1</v>
      </c>
      <c r="K28" s="6">
        <f>VLOOKUP(G28,ParketiKodImeKachestvo,IF(I28="Първо качество",3,IF(I28="Второ качество",4,IF(I28="Трето качество",5))),FALSE)</f>
        <v>70</v>
      </c>
      <c r="L28" s="6">
        <f t="shared" si="0"/>
        <v>70</v>
      </c>
      <c r="U28" s="4">
        <v>10</v>
      </c>
    </row>
    <row r="29" spans="1:21" x14ac:dyDescent="0.25">
      <c r="A29" s="12">
        <v>43380</v>
      </c>
      <c r="B29" s="4">
        <v>1026</v>
      </c>
      <c r="C29" s="4">
        <v>5</v>
      </c>
      <c r="D29" s="7" t="str">
        <f>VLOOKUP(C29,ProdavachiKodIme,2,FALSE)</f>
        <v>Боева</v>
      </c>
      <c r="E29" s="4">
        <v>101</v>
      </c>
      <c r="F29" s="7" t="str">
        <f>VLOOKUP(E29,KlientiKodIme,2,FALSE)</f>
        <v>Елит ООД</v>
      </c>
      <c r="G29" s="4">
        <v>5001</v>
      </c>
      <c r="H29" s="7" t="str">
        <f>VLOOKUP(G29,ParketiKodImeKachestvo,2,FALSE)</f>
        <v>Ясен</v>
      </c>
      <c r="I29" s="4" t="s">
        <v>4</v>
      </c>
      <c r="J29" s="4">
        <v>7</v>
      </c>
      <c r="K29" s="6">
        <f>VLOOKUP(G29,ParketiKodImeKachestvo,IF(I29="Първо качество",3,IF(I29="Второ качество",4,IF(I29="Трето качество",5))),FALSE)</f>
        <v>45</v>
      </c>
      <c r="L29" s="6">
        <f t="shared" si="0"/>
        <v>315</v>
      </c>
      <c r="U29" s="4">
        <v>10</v>
      </c>
    </row>
    <row r="30" spans="1:21" x14ac:dyDescent="0.25">
      <c r="A30" s="12">
        <v>43380</v>
      </c>
      <c r="B30" s="4">
        <v>1027</v>
      </c>
      <c r="C30" s="4">
        <v>5</v>
      </c>
      <c r="D30" s="7" t="str">
        <f>VLOOKUP(C30,ProdavachiKodIme,2,FALSE)</f>
        <v>Боева</v>
      </c>
      <c r="E30" s="4">
        <v>101</v>
      </c>
      <c r="F30" s="7" t="str">
        <f>VLOOKUP(E30,KlientiKodIme,2,FALSE)</f>
        <v>Елит ООД</v>
      </c>
      <c r="G30" s="4">
        <v>5002</v>
      </c>
      <c r="H30" s="7" t="str">
        <f>VLOOKUP(G30,ParketiKodImeKachestvo,2,FALSE)</f>
        <v>Дъб</v>
      </c>
      <c r="I30" s="4" t="s">
        <v>6</v>
      </c>
      <c r="J30" s="4">
        <v>7</v>
      </c>
      <c r="K30" s="6">
        <f>VLOOKUP(G30,ParketiKodImeKachestvo,IF(I30="Първо качество",3,IF(I30="Второ качество",4,IF(I30="Трето качество",5))),FALSE)</f>
        <v>68</v>
      </c>
      <c r="L30" s="6">
        <f t="shared" si="0"/>
        <v>476</v>
      </c>
      <c r="U30" s="4">
        <v>10</v>
      </c>
    </row>
    <row r="31" spans="1:21" x14ac:dyDescent="0.25">
      <c r="A31" s="12">
        <v>43382</v>
      </c>
      <c r="B31" s="4">
        <v>1028</v>
      </c>
      <c r="C31" s="4">
        <v>2</v>
      </c>
      <c r="D31" s="7" t="str">
        <f>VLOOKUP(C31,ProdavachiKodIme,2,FALSE)</f>
        <v>Пеев</v>
      </c>
      <c r="E31" s="4">
        <v>102</v>
      </c>
      <c r="F31" s="7" t="str">
        <f>VLOOKUP(E31,KlientiKodIme,2,FALSE)</f>
        <v>Глобал ООД</v>
      </c>
      <c r="G31" s="4">
        <v>5001</v>
      </c>
      <c r="H31" s="7" t="str">
        <f>VLOOKUP(G31,ParketiKodImeKachestvo,2,FALSE)</f>
        <v>Ясен</v>
      </c>
      <c r="I31" s="4" t="s">
        <v>5</v>
      </c>
      <c r="J31" s="4">
        <v>4</v>
      </c>
      <c r="K31" s="6">
        <f>VLOOKUP(G31,ParketiKodImeKachestvo,IF(I31="Първо качество",3,IF(I31="Второ качество",4,IF(I31="Трето качество",5))),FALSE)</f>
        <v>36</v>
      </c>
      <c r="L31" s="6">
        <f t="shared" si="0"/>
        <v>144</v>
      </c>
      <c r="U31" s="4">
        <v>11</v>
      </c>
    </row>
    <row r="32" spans="1:21" x14ac:dyDescent="0.25">
      <c r="A32" s="12">
        <v>43382</v>
      </c>
      <c r="B32" s="4">
        <v>1029</v>
      </c>
      <c r="C32" s="4">
        <v>1</v>
      </c>
      <c r="D32" s="7" t="str">
        <f>VLOOKUP(C32,ProdavachiKodIme,2,FALSE)</f>
        <v>Иванов</v>
      </c>
      <c r="E32" s="4">
        <v>108</v>
      </c>
      <c r="F32" s="7" t="str">
        <f>VLOOKUP(E32,KlientiKodIme,2,FALSE)</f>
        <v>Булагро ООД</v>
      </c>
      <c r="G32" s="4">
        <v>5004</v>
      </c>
      <c r="H32" s="7" t="str">
        <f>VLOOKUP(G32,ParketiKodImeKachestvo,2,FALSE)</f>
        <v>Тик</v>
      </c>
      <c r="I32" s="4" t="s">
        <v>5</v>
      </c>
      <c r="J32" s="4">
        <v>5</v>
      </c>
      <c r="K32" s="6">
        <f>VLOOKUP(G32,ParketiKodImeKachestvo,IF(I32="Първо качество",3,IF(I32="Второ качество",4,IF(I32="Трето качество",5))),FALSE)</f>
        <v>77</v>
      </c>
      <c r="L32" s="6">
        <f t="shared" si="0"/>
        <v>385</v>
      </c>
      <c r="U32" s="4">
        <v>12</v>
      </c>
    </row>
    <row r="33" spans="1:21" x14ac:dyDescent="0.25">
      <c r="A33" s="12">
        <v>43382</v>
      </c>
      <c r="B33" s="4">
        <v>1030</v>
      </c>
      <c r="C33" s="4">
        <v>1</v>
      </c>
      <c r="D33" s="7" t="str">
        <f>VLOOKUP(C33,ProdavachiKodIme,2,FALSE)</f>
        <v>Иванов</v>
      </c>
      <c r="E33" s="4">
        <v>108</v>
      </c>
      <c r="F33" s="7" t="str">
        <f>VLOOKUP(E33,KlientiKodIme,2,FALSE)</f>
        <v>Булагро ООД</v>
      </c>
      <c r="G33" s="4">
        <v>5003</v>
      </c>
      <c r="H33" s="7" t="str">
        <f>VLOOKUP(G33,ParketiKodImeKachestvo,2,FALSE)</f>
        <v>Бук</v>
      </c>
      <c r="I33" s="4" t="s">
        <v>4</v>
      </c>
      <c r="J33" s="4">
        <v>4</v>
      </c>
      <c r="K33" s="6">
        <f>VLOOKUP(G33,ParketiKodImeKachestvo,IF(I33="Първо качество",3,IF(I33="Второ качество",4,IF(I33="Трето качество",5))),FALSE)</f>
        <v>36</v>
      </c>
      <c r="L33" s="6">
        <f t="shared" si="0"/>
        <v>144</v>
      </c>
      <c r="U33" s="4">
        <v>12</v>
      </c>
    </row>
    <row r="34" spans="1:21" x14ac:dyDescent="0.25">
      <c r="A34" s="12">
        <v>43382</v>
      </c>
      <c r="B34" s="4">
        <v>1031</v>
      </c>
      <c r="C34" s="4">
        <v>5</v>
      </c>
      <c r="D34" s="7" t="str">
        <f>VLOOKUP(C34,ProdavachiKodIme,2,FALSE)</f>
        <v>Боева</v>
      </c>
      <c r="E34" s="4">
        <v>108</v>
      </c>
      <c r="F34" s="7" t="str">
        <f>VLOOKUP(E34,KlientiKodIme,2,FALSE)</f>
        <v>Булагро ООД</v>
      </c>
      <c r="G34" s="4">
        <v>5001</v>
      </c>
      <c r="H34" s="7" t="str">
        <f>VLOOKUP(G34,ParketiKodImeKachestvo,2,FALSE)</f>
        <v>Ясен</v>
      </c>
      <c r="I34" s="4" t="s">
        <v>4</v>
      </c>
      <c r="J34" s="4">
        <v>6</v>
      </c>
      <c r="K34" s="6">
        <f>VLOOKUP(G34,ParketiKodImeKachestvo,IF(I34="Първо качество",3,IF(I34="Второ качество",4,IF(I34="Трето качество",5))),FALSE)</f>
        <v>45</v>
      </c>
      <c r="L34" s="6">
        <f t="shared" si="0"/>
        <v>270</v>
      </c>
      <c r="U34" s="4">
        <v>13</v>
      </c>
    </row>
    <row r="35" spans="1:21" x14ac:dyDescent="0.25">
      <c r="A35" s="12">
        <v>43382</v>
      </c>
      <c r="B35" s="4">
        <v>1032</v>
      </c>
      <c r="C35" s="4">
        <v>5</v>
      </c>
      <c r="D35" s="7" t="str">
        <f>VLOOKUP(C35,ProdavachiKodIme,2,FALSE)</f>
        <v>Боева</v>
      </c>
      <c r="E35" s="4">
        <v>108</v>
      </c>
      <c r="F35" s="7" t="str">
        <f>VLOOKUP(E35,KlientiKodIme,2,FALSE)</f>
        <v>Булагро ООД</v>
      </c>
      <c r="G35" s="4">
        <v>5001</v>
      </c>
      <c r="H35" s="7" t="str">
        <f>VLOOKUP(G35,ParketiKodImeKachestvo,2,FALSE)</f>
        <v>Ясен</v>
      </c>
      <c r="I35" s="4" t="s">
        <v>4</v>
      </c>
      <c r="J35" s="4">
        <v>8</v>
      </c>
      <c r="K35" s="6">
        <f>VLOOKUP(G35,ParketiKodImeKachestvo,IF(I35="Първо качество",3,IF(I35="Второ качество",4,IF(I35="Трето качество",5))),FALSE)</f>
        <v>45</v>
      </c>
      <c r="L35" s="6">
        <f t="shared" si="0"/>
        <v>360</v>
      </c>
      <c r="U35" s="4">
        <v>13</v>
      </c>
    </row>
    <row r="36" spans="1:21" x14ac:dyDescent="0.25">
      <c r="A36" s="12">
        <v>43383</v>
      </c>
      <c r="B36" s="4">
        <v>1033</v>
      </c>
      <c r="C36" s="4">
        <v>3</v>
      </c>
      <c r="D36" s="7" t="str">
        <f>VLOOKUP(C36,ProdavachiKodIme,2,FALSE)</f>
        <v>Колева</v>
      </c>
      <c r="E36" s="4">
        <v>101</v>
      </c>
      <c r="F36" s="7" t="str">
        <f>VLOOKUP(E36,KlientiKodIme,2,FALSE)</f>
        <v>Елит ООД</v>
      </c>
      <c r="G36" s="4">
        <v>5003</v>
      </c>
      <c r="H36" s="7" t="str">
        <f>VLOOKUP(G36,ParketiKodImeKachestvo,2,FALSE)</f>
        <v>Бук</v>
      </c>
      <c r="I36" s="4" t="s">
        <v>5</v>
      </c>
      <c r="J36" s="4">
        <v>2</v>
      </c>
      <c r="K36" s="6">
        <f>VLOOKUP(G36,ParketiKodImeKachestvo,IF(I36="Първо качество",3,IF(I36="Второ качество",4,IF(I36="Трето качество",5))),FALSE)</f>
        <v>24</v>
      </c>
      <c r="L36" s="6">
        <f t="shared" si="0"/>
        <v>48</v>
      </c>
      <c r="U36" s="4">
        <v>14</v>
      </c>
    </row>
    <row r="37" spans="1:21" x14ac:dyDescent="0.25">
      <c r="A37" s="12">
        <v>43383</v>
      </c>
      <c r="B37" s="4">
        <v>1034</v>
      </c>
      <c r="C37" s="4">
        <v>4</v>
      </c>
      <c r="D37" s="7" t="str">
        <f>VLOOKUP(C37,ProdavachiKodIme,2,FALSE)</f>
        <v>Димов</v>
      </c>
      <c r="E37" s="4">
        <v>107</v>
      </c>
      <c r="F37" s="7" t="str">
        <f>VLOOKUP(E37,KlientiKodIme,2,FALSE)</f>
        <v>Авиа АД</v>
      </c>
      <c r="G37" s="4">
        <v>5001</v>
      </c>
      <c r="H37" s="7" t="str">
        <f>VLOOKUP(G37,ParketiKodImeKachestvo,2,FALSE)</f>
        <v>Ясен</v>
      </c>
      <c r="I37" s="4" t="s">
        <v>5</v>
      </c>
      <c r="J37" s="4">
        <v>1</v>
      </c>
      <c r="K37" s="6">
        <f>VLOOKUP(G37,ParketiKodImeKachestvo,IF(I37="Първо качество",3,IF(I37="Второ качество",4,IF(I37="Трето качество",5))),FALSE)</f>
        <v>36</v>
      </c>
      <c r="L37" s="6">
        <f t="shared" si="0"/>
        <v>36</v>
      </c>
      <c r="U37" s="4">
        <v>15</v>
      </c>
    </row>
    <row r="38" spans="1:21" x14ac:dyDescent="0.25">
      <c r="A38" s="12">
        <v>43383</v>
      </c>
      <c r="B38" s="4">
        <v>1035</v>
      </c>
      <c r="C38" s="4">
        <v>4</v>
      </c>
      <c r="D38" s="7" t="str">
        <f>VLOOKUP(C38,ProdavachiKodIme,2,FALSE)</f>
        <v>Димов</v>
      </c>
      <c r="E38" s="4">
        <v>107</v>
      </c>
      <c r="F38" s="7" t="str">
        <f>VLOOKUP(E38,KlientiKodIme,2,FALSE)</f>
        <v>Авиа АД</v>
      </c>
      <c r="G38" s="4">
        <v>5001</v>
      </c>
      <c r="H38" s="7" t="str">
        <f>VLOOKUP(G38,ParketiKodImeKachestvo,2,FALSE)</f>
        <v>Ясен</v>
      </c>
      <c r="I38" s="4" t="s">
        <v>5</v>
      </c>
      <c r="J38" s="4">
        <v>1</v>
      </c>
      <c r="K38" s="6">
        <f>VLOOKUP(G38,ParketiKodImeKachestvo,IF(I38="Първо качество",3,IF(I38="Второ качество",4,IF(I38="Трето качество",5))),FALSE)</f>
        <v>36</v>
      </c>
      <c r="L38" s="6">
        <f t="shared" si="0"/>
        <v>36</v>
      </c>
      <c r="U38" s="4">
        <v>15</v>
      </c>
    </row>
    <row r="39" spans="1:21" x14ac:dyDescent="0.25">
      <c r="A39" s="12">
        <v>43383</v>
      </c>
      <c r="B39" s="4">
        <v>1036</v>
      </c>
      <c r="C39" s="4">
        <v>4</v>
      </c>
      <c r="D39" s="7" t="str">
        <f>VLOOKUP(C39,ProdavachiKodIme,2,FALSE)</f>
        <v>Димов</v>
      </c>
      <c r="E39" s="4">
        <v>102</v>
      </c>
      <c r="F39" s="7" t="str">
        <f>VLOOKUP(E39,KlientiKodIme,2,FALSE)</f>
        <v>Глобал ООД</v>
      </c>
      <c r="G39" s="4">
        <v>5002</v>
      </c>
      <c r="H39" s="7" t="str">
        <f>VLOOKUP(G39,ParketiKodImeKachestvo,2,FALSE)</f>
        <v>Дъб</v>
      </c>
      <c r="I39" s="4" t="s">
        <v>4</v>
      </c>
      <c r="J39" s="4">
        <v>2</v>
      </c>
      <c r="K39" s="6">
        <f>VLOOKUP(G39,ParketiKodImeKachestvo,IF(I39="Първо качество",3,IF(I39="Второ качество",4,IF(I39="Трето качество",5))),FALSE)</f>
        <v>84</v>
      </c>
      <c r="L39" s="6">
        <f t="shared" si="0"/>
        <v>168</v>
      </c>
      <c r="U39" s="4">
        <v>16</v>
      </c>
    </row>
    <row r="40" spans="1:21" x14ac:dyDescent="0.25">
      <c r="A40" s="12">
        <v>43384</v>
      </c>
      <c r="B40" s="4">
        <v>1037</v>
      </c>
      <c r="C40" s="4">
        <v>1</v>
      </c>
      <c r="D40" s="7" t="str">
        <f>VLOOKUP(C40,ProdavachiKodIme,2,FALSE)</f>
        <v>Иванов</v>
      </c>
      <c r="E40" s="4">
        <v>101</v>
      </c>
      <c r="F40" s="7" t="str">
        <f>VLOOKUP(E40,KlientiKodIme,2,FALSE)</f>
        <v>Елит ООД</v>
      </c>
      <c r="G40" s="4">
        <v>5004</v>
      </c>
      <c r="H40" s="7" t="str">
        <f>VLOOKUP(G40,ParketiKodImeKachestvo,2,FALSE)</f>
        <v>Тик</v>
      </c>
      <c r="I40" s="4" t="s">
        <v>4</v>
      </c>
      <c r="J40" s="4">
        <v>2</v>
      </c>
      <c r="K40" s="6">
        <f>VLOOKUP(G40,ParketiKodImeKachestvo,IF(I40="Първо качество",3,IF(I40="Второ качество",4,IF(I40="Трето качество",5))),FALSE)</f>
        <v>86</v>
      </c>
      <c r="L40" s="6">
        <f t="shared" si="0"/>
        <v>172</v>
      </c>
      <c r="U40" s="4">
        <v>17</v>
      </c>
    </row>
    <row r="41" spans="1:21" x14ac:dyDescent="0.25">
      <c r="A41" s="12">
        <v>43384</v>
      </c>
      <c r="B41" s="4">
        <v>1038</v>
      </c>
      <c r="C41" s="4">
        <v>1</v>
      </c>
      <c r="D41" s="7" t="str">
        <f>VLOOKUP(C41,ProdavachiKodIme,2,FALSE)</f>
        <v>Иванов</v>
      </c>
      <c r="E41" s="4">
        <v>101</v>
      </c>
      <c r="F41" s="7" t="str">
        <f>VLOOKUP(E41,KlientiKodIme,2,FALSE)</f>
        <v>Елит ООД</v>
      </c>
      <c r="G41" s="4">
        <v>5001</v>
      </c>
      <c r="H41" s="7" t="str">
        <f>VLOOKUP(G41,ParketiKodImeKachestvo,2,FALSE)</f>
        <v>Ясен</v>
      </c>
      <c r="I41" s="4" t="s">
        <v>5</v>
      </c>
      <c r="J41" s="4">
        <v>8</v>
      </c>
      <c r="K41" s="6">
        <f>VLOOKUP(G41,ParketiKodImeKachestvo,IF(I41="Първо качество",3,IF(I41="Второ качество",4,IF(I41="Трето качество",5))),FALSE)</f>
        <v>36</v>
      </c>
      <c r="L41" s="6">
        <f t="shared" si="0"/>
        <v>288</v>
      </c>
      <c r="U41" s="4">
        <v>17</v>
      </c>
    </row>
    <row r="42" spans="1:21" x14ac:dyDescent="0.25">
      <c r="A42" s="12">
        <v>43385</v>
      </c>
      <c r="B42" s="4">
        <v>1039</v>
      </c>
      <c r="C42" s="4">
        <v>5</v>
      </c>
      <c r="D42" s="7" t="str">
        <f>VLOOKUP(C42,ProdavachiKodIme,2,FALSE)</f>
        <v>Боева</v>
      </c>
      <c r="E42" s="4">
        <v>107</v>
      </c>
      <c r="F42" s="7" t="str">
        <f>VLOOKUP(E42,KlientiKodIme,2,FALSE)</f>
        <v>Авиа АД</v>
      </c>
      <c r="G42" s="4">
        <v>5004</v>
      </c>
      <c r="H42" s="7" t="str">
        <f>VLOOKUP(G42,ParketiKodImeKachestvo,2,FALSE)</f>
        <v>Тик</v>
      </c>
      <c r="I42" s="4" t="s">
        <v>4</v>
      </c>
      <c r="J42" s="4">
        <v>8</v>
      </c>
      <c r="K42" s="6">
        <f>VLOOKUP(G42,ParketiKodImeKachestvo,IF(I42="Първо качество",3,IF(I42="Второ качество",4,IF(I42="Трето качество",5))),FALSE)</f>
        <v>86</v>
      </c>
      <c r="L42" s="6">
        <f t="shared" si="0"/>
        <v>688</v>
      </c>
      <c r="U42" s="4">
        <v>18</v>
      </c>
    </row>
    <row r="43" spans="1:21" x14ac:dyDescent="0.25">
      <c r="A43" s="12">
        <v>43386</v>
      </c>
      <c r="B43" s="4">
        <v>1040</v>
      </c>
      <c r="C43" s="4">
        <v>3</v>
      </c>
      <c r="D43" s="7" t="str">
        <f>VLOOKUP(C43,ProdavachiKodIme,2,FALSE)</f>
        <v>Колева</v>
      </c>
      <c r="E43" s="4">
        <v>101</v>
      </c>
      <c r="F43" s="7" t="str">
        <f>VLOOKUP(E43,KlientiKodIme,2,FALSE)</f>
        <v>Елит ООД</v>
      </c>
      <c r="G43" s="4">
        <v>5002</v>
      </c>
      <c r="H43" s="7" t="str">
        <f>VLOOKUP(G43,ParketiKodImeKachestvo,2,FALSE)</f>
        <v>Дъб</v>
      </c>
      <c r="I43" s="4" t="s">
        <v>4</v>
      </c>
      <c r="J43" s="4">
        <v>7</v>
      </c>
      <c r="K43" s="6">
        <f>VLOOKUP(G43,ParketiKodImeKachestvo,IF(I43="Първо качество",3,IF(I43="Второ качество",4,IF(I43="Трето качество",5))),FALSE)</f>
        <v>84</v>
      </c>
      <c r="L43" s="6">
        <f t="shared" si="0"/>
        <v>588</v>
      </c>
      <c r="U43" s="4">
        <v>19</v>
      </c>
    </row>
    <row r="44" spans="1:21" x14ac:dyDescent="0.25">
      <c r="A44" s="12">
        <v>43386</v>
      </c>
      <c r="B44" s="4">
        <v>1041</v>
      </c>
      <c r="C44" s="4">
        <v>2</v>
      </c>
      <c r="D44" s="7" t="str">
        <f>VLOOKUP(C44,ProdavachiKodIme,2,FALSE)</f>
        <v>Пеев</v>
      </c>
      <c r="E44" s="4">
        <v>108</v>
      </c>
      <c r="F44" s="7" t="str">
        <f>VLOOKUP(E44,KlientiKodIme,2,FALSE)</f>
        <v>Булагро ООД</v>
      </c>
      <c r="G44" s="4">
        <v>5004</v>
      </c>
      <c r="H44" s="7" t="str">
        <f>VLOOKUP(G44,ParketiKodImeKachestvo,2,FALSE)</f>
        <v>Тик</v>
      </c>
      <c r="I44" s="4" t="s">
        <v>6</v>
      </c>
      <c r="J44" s="4">
        <v>2</v>
      </c>
      <c r="K44" s="6">
        <f>VLOOKUP(G44,ParketiKodImeKachestvo,IF(I44="Първо качество",3,IF(I44="Второ качество",4,IF(I44="Трето качество",5))),FALSE)</f>
        <v>70</v>
      </c>
      <c r="L44" s="6">
        <f t="shared" si="0"/>
        <v>140</v>
      </c>
      <c r="U44" s="4">
        <v>20</v>
      </c>
    </row>
    <row r="45" spans="1:21" x14ac:dyDescent="0.25">
      <c r="A45" s="12">
        <v>43386</v>
      </c>
      <c r="B45" s="4">
        <v>1042</v>
      </c>
      <c r="C45" s="4">
        <v>2</v>
      </c>
      <c r="D45" s="7" t="str">
        <f>VLOOKUP(C45,ProdavachiKodIme,2,FALSE)</f>
        <v>Пеев</v>
      </c>
      <c r="E45" s="4">
        <v>108</v>
      </c>
      <c r="F45" s="7" t="str">
        <f>VLOOKUP(E45,KlientiKodIme,2,FALSE)</f>
        <v>Булагро ООД</v>
      </c>
      <c r="G45" s="4">
        <v>5001</v>
      </c>
      <c r="H45" s="7" t="str">
        <f>VLOOKUP(G45,ParketiKodImeKachestvo,2,FALSE)</f>
        <v>Ясен</v>
      </c>
      <c r="I45" s="4" t="s">
        <v>6</v>
      </c>
      <c r="J45" s="4">
        <v>3</v>
      </c>
      <c r="K45" s="6">
        <f>VLOOKUP(G45,ParketiKodImeKachestvo,IF(I45="Първо качество",3,IF(I45="Второ качество",4,IF(I45="Трето качество",5))),FALSE)</f>
        <v>29</v>
      </c>
      <c r="L45" s="6">
        <f t="shared" si="0"/>
        <v>87</v>
      </c>
      <c r="U45" s="4">
        <v>20</v>
      </c>
    </row>
    <row r="46" spans="1:21" x14ac:dyDescent="0.25">
      <c r="A46" s="12">
        <v>43387</v>
      </c>
      <c r="B46" s="4">
        <v>1043</v>
      </c>
      <c r="C46" s="4">
        <v>2</v>
      </c>
      <c r="D46" s="7" t="str">
        <f>VLOOKUP(C46,ProdavachiKodIme,2,FALSE)</f>
        <v>Пеев</v>
      </c>
      <c r="E46" s="4">
        <v>101</v>
      </c>
      <c r="F46" s="7" t="str">
        <f>VLOOKUP(E46,KlientiKodIme,2,FALSE)</f>
        <v>Елит ООД</v>
      </c>
      <c r="G46" s="4">
        <v>5004</v>
      </c>
      <c r="H46" s="7" t="str">
        <f>VLOOKUP(G46,ParketiKodImeKachestvo,2,FALSE)</f>
        <v>Тик</v>
      </c>
      <c r="I46" s="4" t="s">
        <v>4</v>
      </c>
      <c r="J46" s="4">
        <v>3</v>
      </c>
      <c r="K46" s="6">
        <f>VLOOKUP(G46,ParketiKodImeKachestvo,IF(I46="Първо качество",3,IF(I46="Второ качество",4,IF(I46="Трето качество",5))),FALSE)</f>
        <v>86</v>
      </c>
      <c r="L46" s="6">
        <f t="shared" si="0"/>
        <v>258</v>
      </c>
      <c r="U46" s="4">
        <v>21</v>
      </c>
    </row>
    <row r="47" spans="1:21" x14ac:dyDescent="0.25">
      <c r="A47" s="12">
        <v>43387</v>
      </c>
      <c r="B47" s="4">
        <v>1044</v>
      </c>
      <c r="C47" s="4">
        <v>2</v>
      </c>
      <c r="D47" s="7" t="str">
        <f>VLOOKUP(C47,ProdavachiKodIme,2,FALSE)</f>
        <v>Пеев</v>
      </c>
      <c r="E47" s="4">
        <v>101</v>
      </c>
      <c r="F47" s="7" t="str">
        <f>VLOOKUP(E47,KlientiKodIme,2,FALSE)</f>
        <v>Елит ООД</v>
      </c>
      <c r="G47" s="4">
        <v>5004</v>
      </c>
      <c r="H47" s="7" t="str">
        <f>VLOOKUP(G47,ParketiKodImeKachestvo,2,FALSE)</f>
        <v>Тик</v>
      </c>
      <c r="I47" s="4" t="s">
        <v>5</v>
      </c>
      <c r="J47" s="4">
        <v>6</v>
      </c>
      <c r="K47" s="6">
        <f>VLOOKUP(G47,ParketiKodImeKachestvo,IF(I47="Първо качество",3,IF(I47="Второ качество",4,IF(I47="Трето качество",5))),FALSE)</f>
        <v>77</v>
      </c>
      <c r="L47" s="6">
        <f t="shared" si="0"/>
        <v>462</v>
      </c>
      <c r="U47" s="4">
        <v>21</v>
      </c>
    </row>
    <row r="48" spans="1:21" x14ac:dyDescent="0.25">
      <c r="A48" s="12">
        <v>43387</v>
      </c>
      <c r="B48" s="4">
        <v>1045</v>
      </c>
      <c r="C48" s="4">
        <v>2</v>
      </c>
      <c r="D48" s="7" t="str">
        <f>VLOOKUP(C48,ProdavachiKodIme,2,FALSE)</f>
        <v>Пеев</v>
      </c>
      <c r="E48" s="4">
        <v>101</v>
      </c>
      <c r="F48" s="7" t="str">
        <f>VLOOKUP(E48,KlientiKodIme,2,FALSE)</f>
        <v>Елит ООД</v>
      </c>
      <c r="G48" s="4">
        <v>5003</v>
      </c>
      <c r="H48" s="7" t="str">
        <f>VLOOKUP(G48,ParketiKodImeKachestvo,2,FALSE)</f>
        <v>Бук</v>
      </c>
      <c r="I48" s="4" t="s">
        <v>5</v>
      </c>
      <c r="J48" s="4">
        <v>8</v>
      </c>
      <c r="K48" s="6">
        <f>VLOOKUP(G48,ParketiKodImeKachestvo,IF(I48="Първо качество",3,IF(I48="Второ качество",4,IF(I48="Трето качество",5))),FALSE)</f>
        <v>24</v>
      </c>
      <c r="L48" s="6">
        <f t="shared" si="0"/>
        <v>192</v>
      </c>
      <c r="U48" s="4">
        <v>21</v>
      </c>
    </row>
    <row r="49" spans="1:21" x14ac:dyDescent="0.25">
      <c r="A49" s="12">
        <v>43387</v>
      </c>
      <c r="B49" s="4">
        <v>1046</v>
      </c>
      <c r="C49" s="4">
        <v>3</v>
      </c>
      <c r="D49" s="7" t="str">
        <f>VLOOKUP(C49,ProdavachiKodIme,2,FALSE)</f>
        <v>Колева</v>
      </c>
      <c r="E49" s="4">
        <v>102</v>
      </c>
      <c r="F49" s="7" t="str">
        <f>VLOOKUP(E49,KlientiKodIme,2,FALSE)</f>
        <v>Глобал ООД</v>
      </c>
      <c r="G49" s="4">
        <v>5004</v>
      </c>
      <c r="H49" s="7" t="str">
        <f>VLOOKUP(G49,ParketiKodImeKachestvo,2,FALSE)</f>
        <v>Тик</v>
      </c>
      <c r="I49" s="4" t="s">
        <v>6</v>
      </c>
      <c r="J49" s="4">
        <v>3</v>
      </c>
      <c r="K49" s="6">
        <f>VLOOKUP(G49,ParketiKodImeKachestvo,IF(I49="Първо качество",3,IF(I49="Второ качество",4,IF(I49="Трето качество",5))),FALSE)</f>
        <v>70</v>
      </c>
      <c r="L49" s="6">
        <f t="shared" si="0"/>
        <v>210</v>
      </c>
      <c r="U49" s="4">
        <v>22</v>
      </c>
    </row>
    <row r="50" spans="1:21" x14ac:dyDescent="0.25">
      <c r="A50" s="12">
        <v>43387</v>
      </c>
      <c r="B50" s="4">
        <v>1047</v>
      </c>
      <c r="C50" s="4">
        <v>3</v>
      </c>
      <c r="D50" s="7" t="str">
        <f>VLOOKUP(C50,ProdavachiKodIme,2,FALSE)</f>
        <v>Колева</v>
      </c>
      <c r="E50" s="4">
        <v>102</v>
      </c>
      <c r="F50" s="7" t="str">
        <f>VLOOKUP(E50,KlientiKodIme,2,FALSE)</f>
        <v>Глобал ООД</v>
      </c>
      <c r="G50" s="4">
        <v>5002</v>
      </c>
      <c r="H50" s="7" t="str">
        <f>VLOOKUP(G50,ParketiKodImeKachestvo,2,FALSE)</f>
        <v>Дъб</v>
      </c>
      <c r="I50" s="4" t="s">
        <v>5</v>
      </c>
      <c r="J50" s="4">
        <v>4</v>
      </c>
      <c r="K50" s="6">
        <f>VLOOKUP(G50,ParketiKodImeKachestvo,IF(I50="Първо качество",3,IF(I50="Второ качество",4,IF(I50="Трето качество",5))),FALSE)</f>
        <v>75</v>
      </c>
      <c r="L50" s="6">
        <f t="shared" si="0"/>
        <v>300</v>
      </c>
      <c r="U50" s="4">
        <v>22</v>
      </c>
    </row>
    <row r="51" spans="1:21" x14ac:dyDescent="0.25">
      <c r="A51" s="12">
        <v>43387</v>
      </c>
      <c r="B51" s="4">
        <v>1048</v>
      </c>
      <c r="C51" s="4">
        <v>5</v>
      </c>
      <c r="D51" s="7" t="str">
        <f>VLOOKUP(C51,ProdavachiKodIme,2,FALSE)</f>
        <v>Боева</v>
      </c>
      <c r="E51" s="4">
        <v>102</v>
      </c>
      <c r="F51" s="7" t="str">
        <f>VLOOKUP(E51,KlientiKodIme,2,FALSE)</f>
        <v>Глобал ООД</v>
      </c>
      <c r="G51" s="4">
        <v>5001</v>
      </c>
      <c r="H51" s="7" t="str">
        <f>VLOOKUP(G51,ParketiKodImeKachestvo,2,FALSE)</f>
        <v>Ясен</v>
      </c>
      <c r="I51" s="4" t="s">
        <v>5</v>
      </c>
      <c r="J51" s="4">
        <v>5</v>
      </c>
      <c r="K51" s="6">
        <f>VLOOKUP(G51,ParketiKodImeKachestvo,IF(I51="Първо качество",3,IF(I51="Второ качество",4,IF(I51="Трето качество",5))),FALSE)</f>
        <v>36</v>
      </c>
      <c r="L51" s="6">
        <f t="shared" si="0"/>
        <v>180</v>
      </c>
      <c r="U51" s="4">
        <v>23</v>
      </c>
    </row>
    <row r="52" spans="1:21" x14ac:dyDescent="0.25">
      <c r="A52" s="12">
        <v>43388</v>
      </c>
      <c r="B52" s="4">
        <v>1049</v>
      </c>
      <c r="C52" s="4">
        <v>2</v>
      </c>
      <c r="D52" s="7" t="str">
        <f>VLOOKUP(C52,ProdavachiKodIme,2,FALSE)</f>
        <v>Пеев</v>
      </c>
      <c r="E52" s="4">
        <v>102</v>
      </c>
      <c r="F52" s="7" t="str">
        <f>VLOOKUP(E52,KlientiKodIme,2,FALSE)</f>
        <v>Глобал ООД</v>
      </c>
      <c r="G52" s="4">
        <v>5001</v>
      </c>
      <c r="H52" s="7" t="str">
        <f>VLOOKUP(G52,ParketiKodImeKachestvo,2,FALSE)</f>
        <v>Ясен</v>
      </c>
      <c r="I52" s="4" t="s">
        <v>6</v>
      </c>
      <c r="J52" s="4">
        <v>8</v>
      </c>
      <c r="K52" s="6">
        <f>VLOOKUP(G52,ParketiKodImeKachestvo,IF(I52="Първо качество",3,IF(I52="Второ качество",4,IF(I52="Трето качество",5))),FALSE)</f>
        <v>29</v>
      </c>
      <c r="L52" s="6">
        <f t="shared" si="0"/>
        <v>232</v>
      </c>
      <c r="U52" s="4">
        <v>24</v>
      </c>
    </row>
    <row r="53" spans="1:21" x14ac:dyDescent="0.25">
      <c r="A53" s="12">
        <v>43388</v>
      </c>
      <c r="B53" s="4">
        <v>1050</v>
      </c>
      <c r="C53" s="4">
        <v>2</v>
      </c>
      <c r="D53" s="7" t="str">
        <f>VLOOKUP(C53,ProdavachiKodIme,2,FALSE)</f>
        <v>Пеев</v>
      </c>
      <c r="E53" s="4">
        <v>102</v>
      </c>
      <c r="F53" s="7" t="str">
        <f>VLOOKUP(E53,KlientiKodIme,2,FALSE)</f>
        <v>Глобал ООД</v>
      </c>
      <c r="G53" s="4">
        <v>5004</v>
      </c>
      <c r="H53" s="7" t="str">
        <f>VLOOKUP(G53,ParketiKodImeKachestvo,2,FALSE)</f>
        <v>Тик</v>
      </c>
      <c r="I53" s="4" t="s">
        <v>4</v>
      </c>
      <c r="J53" s="4">
        <v>6</v>
      </c>
      <c r="K53" s="6">
        <f>VLOOKUP(G53,ParketiKodImeKachestvo,IF(I53="Първо качество",3,IF(I53="Второ качество",4,IF(I53="Трето качество",5))),FALSE)</f>
        <v>86</v>
      </c>
      <c r="L53" s="6">
        <f t="shared" si="0"/>
        <v>516</v>
      </c>
      <c r="U53" s="4">
        <v>24</v>
      </c>
    </row>
    <row r="54" spans="1:21" x14ac:dyDescent="0.25">
      <c r="A54" s="12">
        <v>43388</v>
      </c>
      <c r="B54" s="4">
        <v>1051</v>
      </c>
      <c r="C54" s="4">
        <v>2</v>
      </c>
      <c r="D54" s="7" t="str">
        <f>VLOOKUP(C54,ProdavachiKodIme,2,FALSE)</f>
        <v>Пеев</v>
      </c>
      <c r="E54" s="4">
        <v>102</v>
      </c>
      <c r="F54" s="7" t="str">
        <f>VLOOKUP(E54,KlientiKodIme,2,FALSE)</f>
        <v>Глобал ООД</v>
      </c>
      <c r="G54" s="4">
        <v>5001</v>
      </c>
      <c r="H54" s="7" t="str">
        <f>VLOOKUP(G54,ParketiKodImeKachestvo,2,FALSE)</f>
        <v>Ясен</v>
      </c>
      <c r="I54" s="4" t="s">
        <v>4</v>
      </c>
      <c r="J54" s="4">
        <v>8</v>
      </c>
      <c r="K54" s="6">
        <f>VLOOKUP(G54,ParketiKodImeKachestvo,IF(I54="Първо качество",3,IF(I54="Второ качество",4,IF(I54="Трето качество",5))),FALSE)</f>
        <v>45</v>
      </c>
      <c r="L54" s="6">
        <f t="shared" si="0"/>
        <v>360</v>
      </c>
      <c r="U54" s="4">
        <v>24</v>
      </c>
    </row>
    <row r="55" spans="1:21" x14ac:dyDescent="0.25">
      <c r="A55" s="12">
        <v>43388</v>
      </c>
      <c r="B55" s="4">
        <v>1052</v>
      </c>
      <c r="C55" s="4">
        <v>2</v>
      </c>
      <c r="D55" s="7" t="str">
        <f>VLOOKUP(C55,ProdavachiKodIme,2,FALSE)</f>
        <v>Пеев</v>
      </c>
      <c r="E55" s="4">
        <v>102</v>
      </c>
      <c r="F55" s="7" t="str">
        <f>VLOOKUP(E55,KlientiKodIme,2,FALSE)</f>
        <v>Глобал ООД</v>
      </c>
      <c r="G55" s="4">
        <v>5002</v>
      </c>
      <c r="H55" s="7" t="str">
        <f>VLOOKUP(G55,ParketiKodImeKachestvo,2,FALSE)</f>
        <v>Дъб</v>
      </c>
      <c r="I55" s="4" t="s">
        <v>6</v>
      </c>
      <c r="J55" s="4">
        <v>10</v>
      </c>
      <c r="K55" s="6">
        <f>VLOOKUP(G55,ParketiKodImeKachestvo,IF(I55="Първо качество",3,IF(I55="Второ качество",4,IF(I55="Трето качество",5))),FALSE)</f>
        <v>68</v>
      </c>
      <c r="L55" s="6">
        <f t="shared" si="0"/>
        <v>680</v>
      </c>
      <c r="U55" s="4">
        <v>24</v>
      </c>
    </row>
    <row r="56" spans="1:21" x14ac:dyDescent="0.25">
      <c r="A56" s="12">
        <v>43390</v>
      </c>
      <c r="B56" s="4">
        <v>1053</v>
      </c>
      <c r="C56" s="4">
        <v>1</v>
      </c>
      <c r="D56" s="7" t="str">
        <f>VLOOKUP(C56,ProdavachiKodIme,2,FALSE)</f>
        <v>Иванов</v>
      </c>
      <c r="E56" s="4">
        <v>101</v>
      </c>
      <c r="F56" s="7" t="str">
        <f>VLOOKUP(E56,KlientiKodIme,2,FALSE)</f>
        <v>Елит ООД</v>
      </c>
      <c r="G56" s="4">
        <v>5001</v>
      </c>
      <c r="H56" s="7" t="str">
        <f>VLOOKUP(G56,ParketiKodImeKachestvo,2,FALSE)</f>
        <v>Ясен</v>
      </c>
      <c r="I56" s="4" t="s">
        <v>5</v>
      </c>
      <c r="J56" s="4">
        <v>3</v>
      </c>
      <c r="K56" s="6">
        <f>VLOOKUP(G56,ParketiKodImeKachestvo,IF(I56="Първо качество",3,IF(I56="Второ качество",4,IF(I56="Трето качество",5))),FALSE)</f>
        <v>36</v>
      </c>
      <c r="L56" s="6">
        <f t="shared" si="0"/>
        <v>108</v>
      </c>
      <c r="U56" s="4">
        <v>25</v>
      </c>
    </row>
    <row r="57" spans="1:21" x14ac:dyDescent="0.25">
      <c r="A57" s="12">
        <v>43390</v>
      </c>
      <c r="B57" s="4">
        <v>1054</v>
      </c>
      <c r="C57" s="4">
        <v>1</v>
      </c>
      <c r="D57" s="7" t="str">
        <f>VLOOKUP(C57,ProdavachiKodIme,2,FALSE)</f>
        <v>Иванов</v>
      </c>
      <c r="E57" s="4">
        <v>101</v>
      </c>
      <c r="F57" s="7" t="str">
        <f>VLOOKUP(E57,KlientiKodIme,2,FALSE)</f>
        <v>Елит ООД</v>
      </c>
      <c r="G57" s="4">
        <v>5004</v>
      </c>
      <c r="H57" s="7" t="str">
        <f>VLOOKUP(G57,ParketiKodImeKachestvo,2,FALSE)</f>
        <v>Тик</v>
      </c>
      <c r="I57" s="4" t="s">
        <v>6</v>
      </c>
      <c r="J57" s="4">
        <v>10</v>
      </c>
      <c r="K57" s="6">
        <f>VLOOKUP(G57,ParketiKodImeKachestvo,IF(I57="Първо качество",3,IF(I57="Второ качество",4,IF(I57="Трето качество",5))),FALSE)</f>
        <v>70</v>
      </c>
      <c r="L57" s="6">
        <f t="shared" si="0"/>
        <v>700</v>
      </c>
      <c r="U57" s="4">
        <v>25</v>
      </c>
    </row>
    <row r="58" spans="1:21" x14ac:dyDescent="0.25">
      <c r="A58" s="12">
        <v>43391</v>
      </c>
      <c r="B58" s="4">
        <v>1055</v>
      </c>
      <c r="C58" s="4">
        <v>1</v>
      </c>
      <c r="D58" s="7" t="str">
        <f>VLOOKUP(C58,ProdavachiKodIme,2,FALSE)</f>
        <v>Иванов</v>
      </c>
      <c r="E58" s="4">
        <v>108</v>
      </c>
      <c r="F58" s="7" t="str">
        <f>VLOOKUP(E58,KlientiKodIme,2,FALSE)</f>
        <v>Булагро ООД</v>
      </c>
      <c r="G58" s="4">
        <v>5003</v>
      </c>
      <c r="H58" s="7" t="str">
        <f>VLOOKUP(G58,ParketiKodImeKachestvo,2,FALSE)</f>
        <v>Бук</v>
      </c>
      <c r="I58" s="4" t="s">
        <v>6</v>
      </c>
      <c r="J58" s="4">
        <v>6</v>
      </c>
      <c r="K58" s="6">
        <f>VLOOKUP(G58,ParketiKodImeKachestvo,IF(I58="Първо качество",3,IF(I58="Второ качество",4,IF(I58="Трето качество",5))),FALSE)</f>
        <v>20</v>
      </c>
      <c r="L58" s="6">
        <f t="shared" si="0"/>
        <v>120</v>
      </c>
      <c r="U58" s="4">
        <v>26</v>
      </c>
    </row>
    <row r="59" spans="1:21" x14ac:dyDescent="0.25">
      <c r="A59" s="12">
        <v>43391</v>
      </c>
      <c r="B59" s="4">
        <v>1056</v>
      </c>
      <c r="C59" s="4">
        <v>5</v>
      </c>
      <c r="D59" s="7" t="str">
        <f>VLOOKUP(C59,ProdavachiKodIme,2,FALSE)</f>
        <v>Боева</v>
      </c>
      <c r="E59" s="4">
        <v>102</v>
      </c>
      <c r="F59" s="7" t="str">
        <f>VLOOKUP(E59,KlientiKodIme,2,FALSE)</f>
        <v>Глобал ООД</v>
      </c>
      <c r="G59" s="4">
        <v>5002</v>
      </c>
      <c r="H59" s="7" t="str">
        <f>VLOOKUP(G59,ParketiKodImeKachestvo,2,FALSE)</f>
        <v>Дъб</v>
      </c>
      <c r="I59" s="4" t="s">
        <v>4</v>
      </c>
      <c r="J59" s="4">
        <v>7</v>
      </c>
      <c r="K59" s="6">
        <f>VLOOKUP(G59,ParketiKodImeKachestvo,IF(I59="Първо качество",3,IF(I59="Второ качество",4,IF(I59="Трето качество",5))),FALSE)</f>
        <v>84</v>
      </c>
      <c r="L59" s="6">
        <f t="shared" si="0"/>
        <v>588</v>
      </c>
      <c r="U59" s="4">
        <v>27</v>
      </c>
    </row>
    <row r="60" spans="1:21" x14ac:dyDescent="0.25">
      <c r="A60" s="12">
        <v>43392</v>
      </c>
      <c r="B60" s="4">
        <v>1057</v>
      </c>
      <c r="C60" s="4">
        <v>4</v>
      </c>
      <c r="D60" s="7" t="str">
        <f>VLOOKUP(C60,ProdavachiKodIme,2,FALSE)</f>
        <v>Димов</v>
      </c>
      <c r="E60" s="4">
        <v>107</v>
      </c>
      <c r="F60" s="7" t="str">
        <f>VLOOKUP(E60,KlientiKodIme,2,FALSE)</f>
        <v>Авиа АД</v>
      </c>
      <c r="G60" s="4">
        <v>5004</v>
      </c>
      <c r="H60" s="7" t="str">
        <f>VLOOKUP(G60,ParketiKodImeKachestvo,2,FALSE)</f>
        <v>Тик</v>
      </c>
      <c r="I60" s="4" t="s">
        <v>6</v>
      </c>
      <c r="J60" s="4">
        <v>4</v>
      </c>
      <c r="K60" s="6">
        <f>VLOOKUP(G60,ParketiKodImeKachestvo,IF(I60="Първо качество",3,IF(I60="Второ качество",4,IF(I60="Трето качество",5))),FALSE)</f>
        <v>70</v>
      </c>
      <c r="L60" s="6">
        <f t="shared" si="0"/>
        <v>280</v>
      </c>
      <c r="U60" s="4">
        <v>28</v>
      </c>
    </row>
    <row r="61" spans="1:21" x14ac:dyDescent="0.25">
      <c r="A61" s="12">
        <v>43392</v>
      </c>
      <c r="B61" s="4">
        <v>1058</v>
      </c>
      <c r="C61" s="4">
        <v>2</v>
      </c>
      <c r="D61" s="7" t="str">
        <f>VLOOKUP(C61,ProdavachiKodIme,2,FALSE)</f>
        <v>Пеев</v>
      </c>
      <c r="E61" s="4">
        <v>108</v>
      </c>
      <c r="F61" s="7" t="str">
        <f>VLOOKUP(E61,KlientiKodIme,2,FALSE)</f>
        <v>Булагро ООД</v>
      </c>
      <c r="G61" s="4">
        <v>5001</v>
      </c>
      <c r="H61" s="7" t="str">
        <f>VLOOKUP(G61,ParketiKodImeKachestvo,2,FALSE)</f>
        <v>Ясен</v>
      </c>
      <c r="I61" s="4" t="s">
        <v>5</v>
      </c>
      <c r="J61" s="4">
        <v>6</v>
      </c>
      <c r="K61" s="6">
        <f>VLOOKUP(G61,ParketiKodImeKachestvo,IF(I61="Първо качество",3,IF(I61="Второ качество",4,IF(I61="Трето качество",5))),FALSE)</f>
        <v>36</v>
      </c>
      <c r="L61" s="6">
        <f t="shared" si="0"/>
        <v>216</v>
      </c>
      <c r="U61" s="4">
        <v>29</v>
      </c>
    </row>
    <row r="62" spans="1:21" x14ac:dyDescent="0.25">
      <c r="A62" s="12">
        <v>43394</v>
      </c>
      <c r="B62" s="4">
        <v>1059</v>
      </c>
      <c r="C62" s="4">
        <v>3</v>
      </c>
      <c r="D62" s="7" t="str">
        <f>VLOOKUP(C62,ProdavachiKodIme,2,FALSE)</f>
        <v>Колева</v>
      </c>
      <c r="E62" s="4">
        <v>106</v>
      </c>
      <c r="F62" s="7" t="str">
        <f>VLOOKUP(E62,KlientiKodIme,2,FALSE)</f>
        <v>ВБМ 88 ЕООД</v>
      </c>
      <c r="G62" s="4">
        <v>5003</v>
      </c>
      <c r="H62" s="7" t="str">
        <f>VLOOKUP(G62,ParketiKodImeKachestvo,2,FALSE)</f>
        <v>Бук</v>
      </c>
      <c r="I62" s="4" t="s">
        <v>5</v>
      </c>
      <c r="J62" s="4">
        <v>3</v>
      </c>
      <c r="K62" s="6">
        <f>VLOOKUP(G62,ParketiKodImeKachestvo,IF(I62="Първо качество",3,IF(I62="Второ качество",4,IF(I62="Трето качество",5))),FALSE)</f>
        <v>24</v>
      </c>
      <c r="L62" s="6">
        <f t="shared" si="0"/>
        <v>72</v>
      </c>
      <c r="U62" s="4">
        <v>30</v>
      </c>
    </row>
    <row r="63" spans="1:21" x14ac:dyDescent="0.25">
      <c r="A63" s="12">
        <v>43394</v>
      </c>
      <c r="B63" s="4">
        <v>1060</v>
      </c>
      <c r="C63" s="4">
        <v>3</v>
      </c>
      <c r="D63" s="7" t="str">
        <f>VLOOKUP(C63,ProdavachiKodIme,2,FALSE)</f>
        <v>Колева</v>
      </c>
      <c r="E63" s="4">
        <v>106</v>
      </c>
      <c r="F63" s="7" t="str">
        <f>VLOOKUP(E63,KlientiKodIme,2,FALSE)</f>
        <v>ВБМ 88 ЕООД</v>
      </c>
      <c r="G63" s="4">
        <v>5004</v>
      </c>
      <c r="H63" s="7" t="str">
        <f>VLOOKUP(G63,ParketiKodImeKachestvo,2,FALSE)</f>
        <v>Тик</v>
      </c>
      <c r="I63" s="4" t="s">
        <v>4</v>
      </c>
      <c r="J63" s="4">
        <v>4</v>
      </c>
      <c r="K63" s="6">
        <f>VLOOKUP(G63,ParketiKodImeKachestvo,IF(I63="Първо качество",3,IF(I63="Второ качество",4,IF(I63="Трето качество",5))),FALSE)</f>
        <v>86</v>
      </c>
      <c r="L63" s="6">
        <f t="shared" si="0"/>
        <v>344</v>
      </c>
      <c r="U63" s="4">
        <v>30</v>
      </c>
    </row>
    <row r="64" spans="1:21" x14ac:dyDescent="0.25">
      <c r="A64" s="12">
        <v>43394</v>
      </c>
      <c r="B64" s="4">
        <v>1061</v>
      </c>
      <c r="C64" s="4">
        <v>5</v>
      </c>
      <c r="D64" s="7" t="str">
        <f>VLOOKUP(C64,ProdavachiKodIme,2,FALSE)</f>
        <v>Боева</v>
      </c>
      <c r="E64" s="4">
        <v>102</v>
      </c>
      <c r="F64" s="7" t="str">
        <f>VLOOKUP(E64,KlientiKodIme,2,FALSE)</f>
        <v>Глобал ООД</v>
      </c>
      <c r="G64" s="4">
        <v>5001</v>
      </c>
      <c r="H64" s="7" t="str">
        <f>VLOOKUP(G64,ParketiKodImeKachestvo,2,FALSE)</f>
        <v>Ясен</v>
      </c>
      <c r="I64" s="4" t="s">
        <v>4</v>
      </c>
      <c r="J64" s="4">
        <v>3</v>
      </c>
      <c r="K64" s="6">
        <f>VLOOKUP(G64,ParketiKodImeKachestvo,IF(I64="Първо качество",3,IF(I64="Второ качество",4,IF(I64="Трето качество",5))),FALSE)</f>
        <v>45</v>
      </c>
      <c r="L64" s="6">
        <f t="shared" si="0"/>
        <v>135</v>
      </c>
      <c r="U64" s="4">
        <v>31</v>
      </c>
    </row>
    <row r="65" spans="1:21" x14ac:dyDescent="0.25">
      <c r="A65" s="12">
        <v>43394</v>
      </c>
      <c r="B65" s="4">
        <v>1062</v>
      </c>
      <c r="C65" s="4">
        <v>5</v>
      </c>
      <c r="D65" s="7" t="str">
        <f>VLOOKUP(C65,ProdavachiKodIme,2,FALSE)</f>
        <v>Боева</v>
      </c>
      <c r="E65" s="4">
        <v>102</v>
      </c>
      <c r="F65" s="7" t="str">
        <f>VLOOKUP(E65,KlientiKodIme,2,FALSE)</f>
        <v>Глобал ООД</v>
      </c>
      <c r="G65" s="4">
        <v>5002</v>
      </c>
      <c r="H65" s="7" t="str">
        <f>VLOOKUP(G65,ParketiKodImeKachestvo,2,FALSE)</f>
        <v>Дъб</v>
      </c>
      <c r="I65" s="4" t="s">
        <v>5</v>
      </c>
      <c r="J65" s="4">
        <v>8</v>
      </c>
      <c r="K65" s="6">
        <f>VLOOKUP(G65,ParketiKodImeKachestvo,IF(I65="Първо качество",3,IF(I65="Второ качество",4,IF(I65="Трето качество",5))),FALSE)</f>
        <v>75</v>
      </c>
      <c r="L65" s="6">
        <f t="shared" si="0"/>
        <v>600</v>
      </c>
      <c r="U65" s="4">
        <v>31</v>
      </c>
    </row>
    <row r="66" spans="1:21" x14ac:dyDescent="0.25">
      <c r="A66" s="12">
        <v>43394</v>
      </c>
      <c r="B66" s="4">
        <v>1063</v>
      </c>
      <c r="C66" s="4">
        <v>5</v>
      </c>
      <c r="D66" s="7" t="str">
        <f>VLOOKUP(C66,ProdavachiKodIme,2,FALSE)</f>
        <v>Боева</v>
      </c>
      <c r="E66" s="4">
        <v>102</v>
      </c>
      <c r="F66" s="7" t="str">
        <f>VLOOKUP(E66,KlientiKodIme,2,FALSE)</f>
        <v>Глобал ООД</v>
      </c>
      <c r="G66" s="4">
        <v>5001</v>
      </c>
      <c r="H66" s="7" t="str">
        <f>VLOOKUP(G66,ParketiKodImeKachestvo,2,FALSE)</f>
        <v>Ясен</v>
      </c>
      <c r="I66" s="4" t="s">
        <v>4</v>
      </c>
      <c r="J66" s="4">
        <v>8</v>
      </c>
      <c r="K66" s="6">
        <f>VLOOKUP(G66,ParketiKodImeKachestvo,IF(I66="Първо качество",3,IF(I66="Второ качество",4,IF(I66="Трето качество",5))),FALSE)</f>
        <v>45</v>
      </c>
      <c r="L66" s="6">
        <f t="shared" si="0"/>
        <v>360</v>
      </c>
      <c r="U66" s="4">
        <v>31</v>
      </c>
    </row>
    <row r="67" spans="1:21" x14ac:dyDescent="0.25">
      <c r="A67" s="12">
        <v>43394</v>
      </c>
      <c r="B67" s="4">
        <v>1064</v>
      </c>
      <c r="C67" s="4">
        <v>5</v>
      </c>
      <c r="D67" s="7" t="str">
        <f>VLOOKUP(C67,ProdavachiKodIme,2,FALSE)</f>
        <v>Боева</v>
      </c>
      <c r="E67" s="4">
        <v>107</v>
      </c>
      <c r="F67" s="7" t="str">
        <f>VLOOKUP(E67,KlientiKodIme,2,FALSE)</f>
        <v>Авиа АД</v>
      </c>
      <c r="G67" s="4">
        <v>5004</v>
      </c>
      <c r="H67" s="7" t="str">
        <f>VLOOKUP(G67,ParketiKodImeKachestvo,2,FALSE)</f>
        <v>Тик</v>
      </c>
      <c r="I67" s="4" t="s">
        <v>5</v>
      </c>
      <c r="J67" s="4">
        <v>9</v>
      </c>
      <c r="K67" s="6">
        <f>VLOOKUP(G67,ParketiKodImeKachestvo,IF(I67="Първо качество",3,IF(I67="Второ качество",4,IF(I67="Трето качество",5))),FALSE)</f>
        <v>77</v>
      </c>
      <c r="L67" s="6">
        <f t="shared" si="0"/>
        <v>693</v>
      </c>
      <c r="U67" s="4">
        <v>32</v>
      </c>
    </row>
    <row r="68" spans="1:21" x14ac:dyDescent="0.25">
      <c r="A68" s="12">
        <v>43394</v>
      </c>
      <c r="B68" s="4">
        <v>1065</v>
      </c>
      <c r="C68" s="4">
        <v>5</v>
      </c>
      <c r="D68" s="7" t="str">
        <f>VLOOKUP(C68,ProdavachiKodIme,2,FALSE)</f>
        <v>Боева</v>
      </c>
      <c r="E68" s="4">
        <v>107</v>
      </c>
      <c r="F68" s="7" t="str">
        <f>VLOOKUP(E68,KlientiKodIme,2,FALSE)</f>
        <v>Авиа АД</v>
      </c>
      <c r="G68" s="4">
        <v>5003</v>
      </c>
      <c r="H68" s="7" t="str">
        <f>VLOOKUP(G68,ParketiKodImeKachestvo,2,FALSE)</f>
        <v>Бук</v>
      </c>
      <c r="I68" s="4" t="s">
        <v>6</v>
      </c>
      <c r="J68" s="4">
        <v>9</v>
      </c>
      <c r="K68" s="6">
        <f>VLOOKUP(G68,ParketiKodImeKachestvo,IF(I68="Първо качество",3,IF(I68="Второ качество",4,IF(I68="Трето качество",5))),FALSE)</f>
        <v>20</v>
      </c>
      <c r="L68" s="6">
        <f t="shared" si="0"/>
        <v>180</v>
      </c>
      <c r="U68" s="4">
        <v>32</v>
      </c>
    </row>
    <row r="69" spans="1:21" x14ac:dyDescent="0.25">
      <c r="A69" s="12">
        <v>43395</v>
      </c>
      <c r="B69" s="4">
        <v>1066</v>
      </c>
      <c r="C69" s="4">
        <v>2</v>
      </c>
      <c r="D69" s="7" t="str">
        <f>VLOOKUP(C69,ProdavachiKodIme,2,FALSE)</f>
        <v>Пеев</v>
      </c>
      <c r="E69" s="4">
        <v>107</v>
      </c>
      <c r="F69" s="7" t="str">
        <f>VLOOKUP(E69,KlientiKodIme,2,FALSE)</f>
        <v>Авиа АД</v>
      </c>
      <c r="G69" s="4">
        <v>5004</v>
      </c>
      <c r="H69" s="7" t="str">
        <f>VLOOKUP(G69,ParketiKodImeKachestvo,2,FALSE)</f>
        <v>Тик</v>
      </c>
      <c r="I69" s="4" t="s">
        <v>5</v>
      </c>
      <c r="J69" s="4">
        <v>10</v>
      </c>
      <c r="K69" s="6">
        <f>VLOOKUP(G69,ParketiKodImeKachestvo,IF(I69="Първо качество",3,IF(I69="Второ качество",4,IF(I69="Трето качество",5))),FALSE)</f>
        <v>77</v>
      </c>
      <c r="L69" s="6">
        <f t="shared" ref="L69:L95" si="1">K69*J69</f>
        <v>770</v>
      </c>
      <c r="U69" s="4">
        <v>33</v>
      </c>
    </row>
    <row r="70" spans="1:21" x14ac:dyDescent="0.25">
      <c r="A70" s="12">
        <v>43396</v>
      </c>
      <c r="B70" s="4">
        <v>1067</v>
      </c>
      <c r="C70" s="4">
        <v>5</v>
      </c>
      <c r="D70" s="7" t="str">
        <f>VLOOKUP(C70,ProdavachiKodIme,2,FALSE)</f>
        <v>Боева</v>
      </c>
      <c r="E70" s="4">
        <v>108</v>
      </c>
      <c r="F70" s="7" t="str">
        <f>VLOOKUP(E70,KlientiKodIme,2,FALSE)</f>
        <v>Булагро ООД</v>
      </c>
      <c r="G70" s="4">
        <v>5001</v>
      </c>
      <c r="H70" s="7" t="str">
        <f>VLOOKUP(G70,ParketiKodImeKachestvo,2,FALSE)</f>
        <v>Ясен</v>
      </c>
      <c r="I70" s="4" t="s">
        <v>6</v>
      </c>
      <c r="J70" s="4">
        <v>1</v>
      </c>
      <c r="K70" s="6">
        <f>VLOOKUP(G70,ParketiKodImeKachestvo,IF(I70="Първо качество",3,IF(I70="Второ качество",4,IF(I70="Трето качество",5))),FALSE)</f>
        <v>29</v>
      </c>
      <c r="L70" s="6">
        <f t="shared" si="1"/>
        <v>29</v>
      </c>
      <c r="U70" s="4">
        <v>34</v>
      </c>
    </row>
    <row r="71" spans="1:21" x14ac:dyDescent="0.25">
      <c r="A71" s="12">
        <v>43396</v>
      </c>
      <c r="B71" s="4">
        <v>1068</v>
      </c>
      <c r="C71" s="4">
        <v>5</v>
      </c>
      <c r="D71" s="7" t="str">
        <f>VLOOKUP(C71,ProdavachiKodIme,2,FALSE)</f>
        <v>Боева</v>
      </c>
      <c r="E71" s="4">
        <v>108</v>
      </c>
      <c r="F71" s="7" t="str">
        <f>VLOOKUP(E71,KlientiKodIme,2,FALSE)</f>
        <v>Булагро ООД</v>
      </c>
      <c r="G71" s="4">
        <v>5003</v>
      </c>
      <c r="H71" s="7" t="str">
        <f>VLOOKUP(G71,ParketiKodImeKachestvo,2,FALSE)</f>
        <v>Бук</v>
      </c>
      <c r="I71" s="4" t="s">
        <v>6</v>
      </c>
      <c r="J71" s="4">
        <v>1</v>
      </c>
      <c r="K71" s="6">
        <f>VLOOKUP(G71,ParketiKodImeKachestvo,IF(I71="Първо качество",3,IF(I71="Второ качество",4,IF(I71="Трето качество",5))),FALSE)</f>
        <v>20</v>
      </c>
      <c r="L71" s="6">
        <f t="shared" si="1"/>
        <v>20</v>
      </c>
      <c r="U71" s="4">
        <v>34</v>
      </c>
    </row>
    <row r="72" spans="1:21" x14ac:dyDescent="0.25">
      <c r="A72" s="12">
        <v>43396</v>
      </c>
      <c r="B72" s="4">
        <v>1069</v>
      </c>
      <c r="C72" s="4">
        <v>5</v>
      </c>
      <c r="D72" s="7" t="str">
        <f>VLOOKUP(C72,ProdavachiKodIme,2,FALSE)</f>
        <v>Боева</v>
      </c>
      <c r="E72" s="4">
        <v>107</v>
      </c>
      <c r="F72" s="7" t="str">
        <f>VLOOKUP(E72,KlientiKodIme,2,FALSE)</f>
        <v>Авиа АД</v>
      </c>
      <c r="G72" s="4">
        <v>5002</v>
      </c>
      <c r="H72" s="7" t="str">
        <f>VLOOKUP(G72,ParketiKodImeKachestvo,2,FALSE)</f>
        <v>Дъб</v>
      </c>
      <c r="I72" s="4" t="s">
        <v>5</v>
      </c>
      <c r="J72" s="4">
        <v>7</v>
      </c>
      <c r="K72" s="6">
        <f>VLOOKUP(G72,ParketiKodImeKachestvo,IF(I72="Първо качество",3,IF(I72="Второ качество",4,IF(I72="Трето качество",5))),FALSE)</f>
        <v>75</v>
      </c>
      <c r="L72" s="6">
        <f t="shared" si="1"/>
        <v>525</v>
      </c>
      <c r="U72" s="4">
        <v>35</v>
      </c>
    </row>
    <row r="73" spans="1:21" x14ac:dyDescent="0.25">
      <c r="A73" s="12">
        <v>43396</v>
      </c>
      <c r="B73" s="4">
        <v>1070</v>
      </c>
      <c r="C73" s="4">
        <v>5</v>
      </c>
      <c r="D73" s="7" t="str">
        <f>VLOOKUP(C73,ProdavachiKodIme,2,FALSE)</f>
        <v>Боева</v>
      </c>
      <c r="E73" s="4">
        <v>107</v>
      </c>
      <c r="F73" s="7" t="str">
        <f>VLOOKUP(E73,KlientiKodIme,2,FALSE)</f>
        <v>Авиа АД</v>
      </c>
      <c r="G73" s="4">
        <v>5003</v>
      </c>
      <c r="H73" s="7" t="str">
        <f>VLOOKUP(G73,ParketiKodImeKachestvo,2,FALSE)</f>
        <v>Бук</v>
      </c>
      <c r="I73" s="4" t="s">
        <v>5</v>
      </c>
      <c r="J73" s="4">
        <v>8</v>
      </c>
      <c r="K73" s="6">
        <f>VLOOKUP(G73,ParketiKodImeKachestvo,IF(I73="Първо качество",3,IF(I73="Второ качество",4,IF(I73="Трето качество",5))),FALSE)</f>
        <v>24</v>
      </c>
      <c r="L73" s="6">
        <f t="shared" si="1"/>
        <v>192</v>
      </c>
      <c r="U73" s="4">
        <v>35</v>
      </c>
    </row>
    <row r="74" spans="1:21" x14ac:dyDescent="0.25">
      <c r="A74" s="12">
        <v>43396</v>
      </c>
      <c r="B74" s="4">
        <v>1071</v>
      </c>
      <c r="C74" s="4">
        <v>4</v>
      </c>
      <c r="D74" s="7" t="str">
        <f>VLOOKUP(C74,ProdavachiKodIme,2,FALSE)</f>
        <v>Димов</v>
      </c>
      <c r="E74" s="4">
        <v>102</v>
      </c>
      <c r="F74" s="7" t="str">
        <f>VLOOKUP(E74,KlientiKodIme,2,FALSE)</f>
        <v>Глобал ООД</v>
      </c>
      <c r="G74" s="4">
        <v>5001</v>
      </c>
      <c r="H74" s="7" t="str">
        <f>VLOOKUP(G74,ParketiKodImeKachestvo,2,FALSE)</f>
        <v>Ясен</v>
      </c>
      <c r="I74" s="4" t="s">
        <v>4</v>
      </c>
      <c r="J74" s="4">
        <v>5</v>
      </c>
      <c r="K74" s="6">
        <f>VLOOKUP(G74,ParketiKodImeKachestvo,IF(I74="Първо качество",3,IF(I74="Второ качество",4,IF(I74="Трето качество",5))),FALSE)</f>
        <v>45</v>
      </c>
      <c r="L74" s="6">
        <f t="shared" si="1"/>
        <v>225</v>
      </c>
      <c r="U74" s="4">
        <v>36</v>
      </c>
    </row>
    <row r="75" spans="1:21" x14ac:dyDescent="0.25">
      <c r="A75" s="12">
        <v>43396</v>
      </c>
      <c r="B75" s="4">
        <v>1072</v>
      </c>
      <c r="C75" s="4">
        <v>4</v>
      </c>
      <c r="D75" s="7" t="str">
        <f>VLOOKUP(C75,ProdavachiKodIme,2,FALSE)</f>
        <v>Димов</v>
      </c>
      <c r="E75" s="4">
        <v>102</v>
      </c>
      <c r="F75" s="7" t="str">
        <f>VLOOKUP(E75,KlientiKodIme,2,FALSE)</f>
        <v>Глобал ООД</v>
      </c>
      <c r="G75" s="4">
        <v>5004</v>
      </c>
      <c r="H75" s="7" t="str">
        <f>VLOOKUP(G75,ParketiKodImeKachestvo,2,FALSE)</f>
        <v>Тик</v>
      </c>
      <c r="I75" s="4" t="s">
        <v>4</v>
      </c>
      <c r="J75" s="4">
        <v>10</v>
      </c>
      <c r="K75" s="6">
        <f>VLOOKUP(G75,ParketiKodImeKachestvo,IF(I75="Първо качество",3,IF(I75="Второ качество",4,IF(I75="Трето качество",5))),FALSE)</f>
        <v>86</v>
      </c>
      <c r="L75" s="6">
        <f t="shared" si="1"/>
        <v>860</v>
      </c>
      <c r="U75" s="4">
        <v>36</v>
      </c>
    </row>
    <row r="76" spans="1:21" x14ac:dyDescent="0.25">
      <c r="A76" s="12">
        <v>43396</v>
      </c>
      <c r="B76" s="4">
        <v>1073</v>
      </c>
      <c r="C76" s="4">
        <v>4</v>
      </c>
      <c r="D76" s="7" t="str">
        <f>VLOOKUP(C76,ProdavachiKodIme,2,FALSE)</f>
        <v>Димов</v>
      </c>
      <c r="E76" s="4">
        <v>102</v>
      </c>
      <c r="F76" s="7" t="str">
        <f>VLOOKUP(E76,KlientiKodIme,2,FALSE)</f>
        <v>Глобал ООД</v>
      </c>
      <c r="G76" s="4">
        <v>5001</v>
      </c>
      <c r="H76" s="7" t="str">
        <f>VLOOKUP(G76,ParketiKodImeKachestvo,2,FALSE)</f>
        <v>Ясен</v>
      </c>
      <c r="I76" s="4" t="s">
        <v>6</v>
      </c>
      <c r="J76" s="4">
        <v>5</v>
      </c>
      <c r="K76" s="6">
        <f>VLOOKUP(G76,ParketiKodImeKachestvo,IF(I76="Първо качество",3,IF(I76="Второ качество",4,IF(I76="Трето качество",5))),FALSE)</f>
        <v>29</v>
      </c>
      <c r="L76" s="6">
        <f t="shared" si="1"/>
        <v>145</v>
      </c>
      <c r="U76" s="4">
        <v>36</v>
      </c>
    </row>
    <row r="77" spans="1:21" x14ac:dyDescent="0.25">
      <c r="A77" s="12">
        <v>43397</v>
      </c>
      <c r="B77" s="4">
        <v>1074</v>
      </c>
      <c r="C77" s="4">
        <v>1</v>
      </c>
      <c r="D77" s="7" t="str">
        <f>VLOOKUP(C77,ProdavachiKodIme,2,FALSE)</f>
        <v>Иванов</v>
      </c>
      <c r="E77" s="4">
        <v>108</v>
      </c>
      <c r="F77" s="7" t="str">
        <f>VLOOKUP(E77,KlientiKodIme,2,FALSE)</f>
        <v>Булагро ООД</v>
      </c>
      <c r="G77" s="4">
        <v>5002</v>
      </c>
      <c r="H77" s="7" t="str">
        <f>VLOOKUP(G77,ParketiKodImeKachestvo,2,FALSE)</f>
        <v>Дъб</v>
      </c>
      <c r="I77" s="4" t="s">
        <v>4</v>
      </c>
      <c r="J77" s="4">
        <v>6</v>
      </c>
      <c r="K77" s="6">
        <f>VLOOKUP(G77,ParketiKodImeKachestvo,IF(I77="Първо качество",3,IF(I77="Второ качество",4,IF(I77="Трето качество",5))),FALSE)</f>
        <v>84</v>
      </c>
      <c r="L77" s="6">
        <f t="shared" si="1"/>
        <v>504</v>
      </c>
      <c r="U77" s="4">
        <v>37</v>
      </c>
    </row>
    <row r="78" spans="1:21" x14ac:dyDescent="0.25">
      <c r="A78" s="12">
        <v>43397</v>
      </c>
      <c r="B78" s="4">
        <v>1075</v>
      </c>
      <c r="C78" s="4">
        <v>1</v>
      </c>
      <c r="D78" s="7" t="str">
        <f>VLOOKUP(C78,ProdavachiKodIme,2,FALSE)</f>
        <v>Иванов</v>
      </c>
      <c r="E78" s="4">
        <v>106</v>
      </c>
      <c r="F78" s="7" t="str">
        <f>VLOOKUP(E78,KlientiKodIme,2,FALSE)</f>
        <v>ВБМ 88 ЕООД</v>
      </c>
      <c r="G78" s="4">
        <v>5001</v>
      </c>
      <c r="H78" s="7" t="str">
        <f>VLOOKUP(G78,ParketiKodImeKachestvo,2,FALSE)</f>
        <v>Ясен</v>
      </c>
      <c r="I78" s="4" t="s">
        <v>4</v>
      </c>
      <c r="J78" s="4">
        <v>10</v>
      </c>
      <c r="K78" s="6">
        <f>VLOOKUP(G78,ParketiKodImeKachestvo,IF(I78="Първо качество",3,IF(I78="Второ качество",4,IF(I78="Трето качество",5))),FALSE)</f>
        <v>45</v>
      </c>
      <c r="L78" s="6">
        <f t="shared" si="1"/>
        <v>450</v>
      </c>
      <c r="U78" s="4">
        <v>37</v>
      </c>
    </row>
    <row r="79" spans="1:21" x14ac:dyDescent="0.25">
      <c r="A79" s="12">
        <v>43398</v>
      </c>
      <c r="B79" s="4">
        <v>1076</v>
      </c>
      <c r="C79" s="4">
        <v>1</v>
      </c>
      <c r="D79" s="7" t="str">
        <f>VLOOKUP(C79,ProdavachiKodIme,2,FALSE)</f>
        <v>Иванов</v>
      </c>
      <c r="E79" s="4">
        <v>106</v>
      </c>
      <c r="F79" s="7" t="str">
        <f>VLOOKUP(E79,KlientiKodIme,2,FALSE)</f>
        <v>ВБМ 88 ЕООД</v>
      </c>
      <c r="G79" s="4">
        <v>5003</v>
      </c>
      <c r="H79" s="7" t="str">
        <f>VLOOKUP(G79,ParketiKodImeKachestvo,2,FALSE)</f>
        <v>Бук</v>
      </c>
      <c r="I79" s="4" t="s">
        <v>6</v>
      </c>
      <c r="J79" s="4">
        <v>5</v>
      </c>
      <c r="K79" s="6">
        <f>VLOOKUP(G79,ParketiKodImeKachestvo,IF(I79="Първо качество",3,IF(I79="Второ качество",4,IF(I79="Трето качество",5))),FALSE)</f>
        <v>20</v>
      </c>
      <c r="L79" s="6">
        <f t="shared" si="1"/>
        <v>100</v>
      </c>
      <c r="U79" s="4">
        <v>38</v>
      </c>
    </row>
    <row r="80" spans="1:21" x14ac:dyDescent="0.25">
      <c r="A80" s="12">
        <v>43398</v>
      </c>
      <c r="B80" s="4">
        <v>1077</v>
      </c>
      <c r="C80" s="4">
        <v>1</v>
      </c>
      <c r="D80" s="7" t="str">
        <f>VLOOKUP(C80,ProdavachiKodIme,2,FALSE)</f>
        <v>Иванов</v>
      </c>
      <c r="E80" s="4">
        <v>108</v>
      </c>
      <c r="F80" s="7" t="str">
        <f>VLOOKUP(E80,KlientiKodIme,2,FALSE)</f>
        <v>Булагро ООД</v>
      </c>
      <c r="G80" s="4">
        <v>5003</v>
      </c>
      <c r="H80" s="7" t="str">
        <f>VLOOKUP(G80,ParketiKodImeKachestvo,2,FALSE)</f>
        <v>Бук</v>
      </c>
      <c r="I80" s="4" t="s">
        <v>6</v>
      </c>
      <c r="J80" s="4">
        <v>7</v>
      </c>
      <c r="K80" s="6">
        <f>VLOOKUP(G80,ParketiKodImeKachestvo,IF(I80="Първо качество",3,IF(I80="Второ качество",4,IF(I80="Трето качество",5))),FALSE)</f>
        <v>20</v>
      </c>
      <c r="L80" s="6">
        <f t="shared" si="1"/>
        <v>140</v>
      </c>
      <c r="U80" s="4">
        <v>39</v>
      </c>
    </row>
    <row r="81" spans="1:21" x14ac:dyDescent="0.25">
      <c r="A81" s="12">
        <v>43399</v>
      </c>
      <c r="B81" s="4">
        <v>1078</v>
      </c>
      <c r="C81" s="4">
        <v>2</v>
      </c>
      <c r="D81" s="7" t="str">
        <f>VLOOKUP(C81,ProdavachiKodIme,2,FALSE)</f>
        <v>Пеев</v>
      </c>
      <c r="E81" s="4">
        <v>106</v>
      </c>
      <c r="F81" s="7" t="str">
        <f>VLOOKUP(E81,KlientiKodIme,2,FALSE)</f>
        <v>ВБМ 88 ЕООД</v>
      </c>
      <c r="G81" s="4">
        <v>5002</v>
      </c>
      <c r="H81" s="7" t="str">
        <f>VLOOKUP(G81,ParketiKodImeKachestvo,2,FALSE)</f>
        <v>Дъб</v>
      </c>
      <c r="I81" s="4" t="s">
        <v>5</v>
      </c>
      <c r="J81" s="4">
        <v>6</v>
      </c>
      <c r="K81" s="6">
        <f>VLOOKUP(G81,ParketiKodImeKachestvo,IF(I81="Първо качество",3,IF(I81="Второ качество",4,IF(I81="Трето качество",5))),FALSE)</f>
        <v>75</v>
      </c>
      <c r="L81" s="6">
        <f t="shared" si="1"/>
        <v>450</v>
      </c>
      <c r="U81" s="4">
        <v>40</v>
      </c>
    </row>
    <row r="82" spans="1:21" x14ac:dyDescent="0.25">
      <c r="A82" s="12">
        <v>43399</v>
      </c>
      <c r="B82" s="4">
        <v>1079</v>
      </c>
      <c r="C82" s="4">
        <v>2</v>
      </c>
      <c r="D82" s="7" t="str">
        <f>VLOOKUP(C82,ProdavachiKodIme,2,FALSE)</f>
        <v>Пеев</v>
      </c>
      <c r="E82" s="4">
        <v>107</v>
      </c>
      <c r="F82" s="7" t="str">
        <f>VLOOKUP(E82,KlientiKodIme,2,FALSE)</f>
        <v>Авиа АД</v>
      </c>
      <c r="G82" s="4">
        <v>5004</v>
      </c>
      <c r="H82" s="7" t="str">
        <f>VLOOKUP(G82,ParketiKodImeKachestvo,2,FALSE)</f>
        <v>Тик</v>
      </c>
      <c r="I82" s="4" t="s">
        <v>5</v>
      </c>
      <c r="J82" s="4">
        <v>8</v>
      </c>
      <c r="K82" s="6">
        <f>VLOOKUP(G82,ParketiKodImeKachestvo,IF(I82="Първо качество",3,IF(I82="Второ качество",4,IF(I82="Трето качество",5))),FALSE)</f>
        <v>77</v>
      </c>
      <c r="L82" s="6">
        <f t="shared" si="1"/>
        <v>616</v>
      </c>
      <c r="U82" s="4">
        <v>41</v>
      </c>
    </row>
    <row r="83" spans="1:21" x14ac:dyDescent="0.25">
      <c r="A83" s="12">
        <v>43400</v>
      </c>
      <c r="B83" s="4">
        <v>1080</v>
      </c>
      <c r="C83" s="4">
        <v>4</v>
      </c>
      <c r="D83" s="7" t="str">
        <f>VLOOKUP(C83,ProdavachiKodIme,2,FALSE)</f>
        <v>Димов</v>
      </c>
      <c r="E83" s="4">
        <v>101</v>
      </c>
      <c r="F83" s="7" t="str">
        <f>VLOOKUP(E83,KlientiKodIme,2,FALSE)</f>
        <v>Елит ООД</v>
      </c>
      <c r="G83" s="4">
        <v>5003</v>
      </c>
      <c r="H83" s="7" t="str">
        <f>VLOOKUP(G83,ParketiKodImeKachestvo,2,FALSE)</f>
        <v>Бук</v>
      </c>
      <c r="I83" s="4" t="s">
        <v>6</v>
      </c>
      <c r="J83" s="4">
        <v>9</v>
      </c>
      <c r="K83" s="6">
        <f>VLOOKUP(G83,ParketiKodImeKachestvo,IF(I83="Първо качество",3,IF(I83="Второ качество",4,IF(I83="Трето качество",5))),FALSE)</f>
        <v>20</v>
      </c>
      <c r="L83" s="6">
        <f t="shared" si="1"/>
        <v>180</v>
      </c>
      <c r="U83" s="4">
        <v>42</v>
      </c>
    </row>
    <row r="84" spans="1:21" x14ac:dyDescent="0.25">
      <c r="A84" s="12">
        <v>43400</v>
      </c>
      <c r="B84" s="4">
        <v>1081</v>
      </c>
      <c r="C84" s="4">
        <v>4</v>
      </c>
      <c r="D84" s="7" t="str">
        <f>VLOOKUP(C84,ProdavachiKodIme,2,FALSE)</f>
        <v>Димов</v>
      </c>
      <c r="E84" s="4">
        <v>108</v>
      </c>
      <c r="F84" s="7" t="str">
        <f>VLOOKUP(E84,KlientiKodIme,2,FALSE)</f>
        <v>Булагро ООД</v>
      </c>
      <c r="G84" s="4">
        <v>5003</v>
      </c>
      <c r="H84" s="7" t="str">
        <f>VLOOKUP(G84,ParketiKodImeKachestvo,2,FALSE)</f>
        <v>Бук</v>
      </c>
      <c r="I84" s="4" t="s">
        <v>6</v>
      </c>
      <c r="J84" s="4">
        <v>9</v>
      </c>
      <c r="K84" s="6">
        <f>VLOOKUP(G84,ParketiKodImeKachestvo,IF(I84="Първо качество",3,IF(I84="Второ качество",4,IF(I84="Трето качество",5))),FALSE)</f>
        <v>20</v>
      </c>
      <c r="L84" s="6">
        <f t="shared" si="1"/>
        <v>180</v>
      </c>
      <c r="U84" s="4">
        <v>43</v>
      </c>
    </row>
    <row r="85" spans="1:21" x14ac:dyDescent="0.25">
      <c r="A85" s="12">
        <v>43400</v>
      </c>
      <c r="B85" s="4">
        <v>1082</v>
      </c>
      <c r="C85" s="4">
        <v>2</v>
      </c>
      <c r="D85" s="7" t="str">
        <f>VLOOKUP(C85,ProdavachiKodIme,2,FALSE)</f>
        <v>Пеев</v>
      </c>
      <c r="E85" s="4">
        <v>107</v>
      </c>
      <c r="F85" s="7" t="str">
        <f>VLOOKUP(E85,KlientiKodIme,2,FALSE)</f>
        <v>Авиа АД</v>
      </c>
      <c r="G85" s="4">
        <v>5004</v>
      </c>
      <c r="H85" s="7" t="str">
        <f>VLOOKUP(G85,ParketiKodImeKachestvo,2,FALSE)</f>
        <v>Тик</v>
      </c>
      <c r="I85" s="4" t="s">
        <v>5</v>
      </c>
      <c r="J85" s="4">
        <v>4</v>
      </c>
      <c r="K85" s="6">
        <f>VLOOKUP(G85,ParketiKodImeKachestvo,IF(I85="Първо качество",3,IF(I85="Второ качество",4,IF(I85="Трето качество",5))),FALSE)</f>
        <v>77</v>
      </c>
      <c r="L85" s="6">
        <f t="shared" si="1"/>
        <v>308</v>
      </c>
      <c r="U85" s="4">
        <v>44</v>
      </c>
    </row>
    <row r="86" spans="1:21" x14ac:dyDescent="0.25">
      <c r="A86" s="12">
        <v>43402</v>
      </c>
      <c r="B86" s="4">
        <v>1083</v>
      </c>
      <c r="C86" s="4">
        <v>3</v>
      </c>
      <c r="D86" s="7" t="str">
        <f>VLOOKUP(C86,ProdavachiKodIme,2,FALSE)</f>
        <v>Колева</v>
      </c>
      <c r="E86" s="4">
        <v>107</v>
      </c>
      <c r="F86" s="7" t="str">
        <f>VLOOKUP(E86,KlientiKodIme,2,FALSE)</f>
        <v>Авиа АД</v>
      </c>
      <c r="G86" s="4">
        <v>5004</v>
      </c>
      <c r="H86" s="7" t="str">
        <f>VLOOKUP(G86,ParketiKodImeKachestvo,2,FALSE)</f>
        <v>Тик</v>
      </c>
      <c r="I86" s="4" t="s">
        <v>5</v>
      </c>
      <c r="J86" s="4">
        <v>5</v>
      </c>
      <c r="K86" s="6">
        <f>VLOOKUP(G86,ParketiKodImeKachestvo,IF(I86="Първо качество",3,IF(I86="Второ качество",4,IF(I86="Трето качество",5))),FALSE)</f>
        <v>77</v>
      </c>
      <c r="L86" s="6">
        <f t="shared" si="1"/>
        <v>385</v>
      </c>
      <c r="U86" s="4">
        <v>45</v>
      </c>
    </row>
    <row r="87" spans="1:21" x14ac:dyDescent="0.25">
      <c r="A87" s="12">
        <v>43402</v>
      </c>
      <c r="B87" s="4">
        <v>1084</v>
      </c>
      <c r="C87" s="4">
        <v>3</v>
      </c>
      <c r="D87" s="7" t="str">
        <f>VLOOKUP(C87,ProdavachiKodIme,2,FALSE)</f>
        <v>Колева</v>
      </c>
      <c r="E87" s="4">
        <v>107</v>
      </c>
      <c r="F87" s="7" t="str">
        <f>VLOOKUP(E87,KlientiKodIme,2,FALSE)</f>
        <v>Авиа АД</v>
      </c>
      <c r="G87" s="4">
        <v>5002</v>
      </c>
      <c r="H87" s="7" t="str">
        <f>VLOOKUP(G87,ParketiKodImeKachestvo,2,FALSE)</f>
        <v>Дъб</v>
      </c>
      <c r="I87" s="4" t="s">
        <v>5</v>
      </c>
      <c r="J87" s="4">
        <v>8</v>
      </c>
      <c r="K87" s="6">
        <f>VLOOKUP(G87,ParketiKodImeKachestvo,IF(I87="Първо качество",3,IF(I87="Второ качество",4,IF(I87="Трето качество",5))),FALSE)</f>
        <v>75</v>
      </c>
      <c r="L87" s="6">
        <f t="shared" si="1"/>
        <v>600</v>
      </c>
      <c r="U87" s="4">
        <v>45</v>
      </c>
    </row>
    <row r="88" spans="1:21" x14ac:dyDescent="0.25">
      <c r="A88" s="12">
        <v>43402</v>
      </c>
      <c r="B88" s="4">
        <v>1085</v>
      </c>
      <c r="C88" s="4">
        <v>1</v>
      </c>
      <c r="D88" s="7" t="str">
        <f>VLOOKUP(C88,ProdavachiKodIme,2,FALSE)</f>
        <v>Иванов</v>
      </c>
      <c r="E88" s="4">
        <v>106</v>
      </c>
      <c r="F88" s="7" t="str">
        <f>VLOOKUP(E88,KlientiKodIme,2,FALSE)</f>
        <v>ВБМ 88 ЕООД</v>
      </c>
      <c r="G88" s="4">
        <v>5004</v>
      </c>
      <c r="H88" s="7" t="str">
        <f>VLOOKUP(G88,ParketiKodImeKachestvo,2,FALSE)</f>
        <v>Тик</v>
      </c>
      <c r="I88" s="4" t="s">
        <v>5</v>
      </c>
      <c r="J88" s="4">
        <v>2</v>
      </c>
      <c r="K88" s="6">
        <f>VLOOKUP(G88,ParketiKodImeKachestvo,IF(I88="Първо качество",3,IF(I88="Второ качество",4,IF(I88="Трето качество",5))),FALSE)</f>
        <v>77</v>
      </c>
      <c r="L88" s="6">
        <f t="shared" si="1"/>
        <v>154</v>
      </c>
      <c r="U88" s="4">
        <v>46</v>
      </c>
    </row>
    <row r="89" spans="1:21" x14ac:dyDescent="0.25">
      <c r="A89" s="12">
        <v>43402</v>
      </c>
      <c r="B89" s="4">
        <v>1086</v>
      </c>
      <c r="C89" s="4">
        <v>1</v>
      </c>
      <c r="D89" s="7" t="str">
        <f>VLOOKUP(C89,ProdavachiKodIme,2,FALSE)</f>
        <v>Иванов</v>
      </c>
      <c r="E89" s="4">
        <v>106</v>
      </c>
      <c r="F89" s="7" t="str">
        <f>VLOOKUP(E89,KlientiKodIme,2,FALSE)</f>
        <v>ВБМ 88 ЕООД</v>
      </c>
      <c r="G89" s="4">
        <v>5001</v>
      </c>
      <c r="H89" s="7" t="str">
        <f>VLOOKUP(G89,ParketiKodImeKachestvo,2,FALSE)</f>
        <v>Ясен</v>
      </c>
      <c r="I89" s="4" t="s">
        <v>5</v>
      </c>
      <c r="J89" s="4">
        <v>5</v>
      </c>
      <c r="K89" s="6">
        <f>VLOOKUP(G89,ParketiKodImeKachestvo,IF(I89="Първо качество",3,IF(I89="Второ качество",4,IF(I89="Трето качество",5))),FALSE)</f>
        <v>36</v>
      </c>
      <c r="L89" s="6">
        <f t="shared" si="1"/>
        <v>180</v>
      </c>
      <c r="U89" s="4">
        <v>46</v>
      </c>
    </row>
    <row r="90" spans="1:21" x14ac:dyDescent="0.25">
      <c r="A90" s="12">
        <v>43402</v>
      </c>
      <c r="B90" s="4">
        <v>1087</v>
      </c>
      <c r="C90" s="4">
        <v>1</v>
      </c>
      <c r="D90" s="7" t="str">
        <f>VLOOKUP(C90,ProdavachiKodIme,2,FALSE)</f>
        <v>Иванов</v>
      </c>
      <c r="E90" s="4">
        <v>106</v>
      </c>
      <c r="F90" s="7" t="str">
        <f>VLOOKUP(E90,KlientiKodIme,2,FALSE)</f>
        <v>ВБМ 88 ЕООД</v>
      </c>
      <c r="G90" s="4">
        <v>5002</v>
      </c>
      <c r="H90" s="7" t="str">
        <f>VLOOKUP(G90,ParketiKodImeKachestvo,2,FALSE)</f>
        <v>Дъб</v>
      </c>
      <c r="I90" s="4" t="s">
        <v>4</v>
      </c>
      <c r="J90" s="4">
        <v>6</v>
      </c>
      <c r="K90" s="6">
        <f>VLOOKUP(G90,ParketiKodImeKachestvo,IF(I90="Първо качество",3,IF(I90="Второ качество",4,IF(I90="Трето качество",5))),FALSE)</f>
        <v>84</v>
      </c>
      <c r="L90" s="6">
        <f t="shared" si="1"/>
        <v>504</v>
      </c>
      <c r="U90" s="4">
        <v>46</v>
      </c>
    </row>
    <row r="91" spans="1:21" x14ac:dyDescent="0.25">
      <c r="A91" s="12">
        <v>43402</v>
      </c>
      <c r="B91" s="4">
        <v>1088</v>
      </c>
      <c r="C91" s="4">
        <v>2</v>
      </c>
      <c r="D91" s="7" t="str">
        <f>VLOOKUP(C91,ProdavachiKodIme,2,FALSE)</f>
        <v>Пеев</v>
      </c>
      <c r="E91" s="4">
        <v>102</v>
      </c>
      <c r="F91" s="7" t="str">
        <f>VLOOKUP(E91,KlientiKodIme,2,FALSE)</f>
        <v>Глобал ООД</v>
      </c>
      <c r="G91" s="4">
        <v>5001</v>
      </c>
      <c r="H91" s="7" t="str">
        <f>VLOOKUP(G91,ParketiKodImeKachestvo,2,FALSE)</f>
        <v>Ясен</v>
      </c>
      <c r="I91" s="4" t="s">
        <v>6</v>
      </c>
      <c r="J91" s="4">
        <v>6</v>
      </c>
      <c r="K91" s="6">
        <f>VLOOKUP(G91,ParketiKodImeKachestvo,IF(I91="Първо качество",3,IF(I91="Второ качество",4,IF(I91="Трето качество",5))),FALSE)</f>
        <v>29</v>
      </c>
      <c r="L91" s="6">
        <f t="shared" si="1"/>
        <v>174</v>
      </c>
      <c r="U91" s="4">
        <v>47</v>
      </c>
    </row>
    <row r="92" spans="1:21" x14ac:dyDescent="0.25">
      <c r="A92" s="12">
        <v>43403</v>
      </c>
      <c r="B92" s="4">
        <v>1089</v>
      </c>
      <c r="C92" s="4">
        <v>1</v>
      </c>
      <c r="D92" s="7" t="str">
        <f>VLOOKUP(C92,ProdavachiKodIme,2,FALSE)</f>
        <v>Иванов</v>
      </c>
      <c r="E92" s="4">
        <v>101</v>
      </c>
      <c r="F92" s="7" t="str">
        <f>VLOOKUP(E92,KlientiKodIme,2,FALSE)</f>
        <v>Елит ООД</v>
      </c>
      <c r="G92" s="4">
        <v>5001</v>
      </c>
      <c r="H92" s="7" t="str">
        <f>VLOOKUP(G92,ParketiKodImeKachestvo,2,FALSE)</f>
        <v>Ясен</v>
      </c>
      <c r="I92" s="4" t="s">
        <v>6</v>
      </c>
      <c r="J92" s="4">
        <v>2</v>
      </c>
      <c r="K92" s="6">
        <f>VLOOKUP(G92,ParketiKodImeKachestvo,IF(I92="Първо качество",3,IF(I92="Второ качество",4,IF(I92="Трето качество",5))),FALSE)</f>
        <v>29</v>
      </c>
      <c r="L92" s="6">
        <f t="shared" si="1"/>
        <v>58</v>
      </c>
      <c r="U92" s="4">
        <v>48</v>
      </c>
    </row>
    <row r="93" spans="1:21" x14ac:dyDescent="0.25">
      <c r="A93" s="12">
        <v>43404</v>
      </c>
      <c r="B93" s="4">
        <v>1090</v>
      </c>
      <c r="C93" s="4">
        <v>3</v>
      </c>
      <c r="D93" s="7" t="str">
        <f>VLOOKUP(C93,ProdavachiKodIme,2,FALSE)</f>
        <v>Колева</v>
      </c>
      <c r="E93" s="4">
        <v>107</v>
      </c>
      <c r="F93" s="7" t="str">
        <f>VLOOKUP(E93,KlientiKodIme,2,FALSE)</f>
        <v>Авиа АД</v>
      </c>
      <c r="G93" s="4">
        <v>5002</v>
      </c>
      <c r="H93" s="7" t="str">
        <f>VLOOKUP(G93,ParketiKodImeKachestvo,2,FALSE)</f>
        <v>Дъб</v>
      </c>
      <c r="I93" s="4" t="s">
        <v>6</v>
      </c>
      <c r="J93" s="4">
        <v>3</v>
      </c>
      <c r="K93" s="6">
        <f>VLOOKUP(G93,ParketiKodImeKachestvo,IF(I93="Първо качество",3,IF(I93="Второ качество",4,IF(I93="Трето качество",5))),FALSE)</f>
        <v>68</v>
      </c>
      <c r="L93" s="6">
        <f t="shared" si="1"/>
        <v>204</v>
      </c>
      <c r="U93" s="4">
        <v>49</v>
      </c>
    </row>
    <row r="94" spans="1:21" x14ac:dyDescent="0.25">
      <c r="A94" s="12">
        <v>43404</v>
      </c>
      <c r="B94" s="4">
        <v>1091</v>
      </c>
      <c r="C94" s="4">
        <v>2</v>
      </c>
      <c r="D94" s="7" t="str">
        <f>VLOOKUP(C94,ProdavachiKodIme,2,FALSE)</f>
        <v>Пеев</v>
      </c>
      <c r="E94" s="4">
        <v>107</v>
      </c>
      <c r="F94" s="7" t="str">
        <f>VLOOKUP(E94,KlientiKodIme,2,FALSE)</f>
        <v>Авиа АД</v>
      </c>
      <c r="G94" s="4">
        <v>5003</v>
      </c>
      <c r="H94" s="7" t="str">
        <f>VLOOKUP(G94,ParketiKodImeKachestvo,2,FALSE)</f>
        <v>Бук</v>
      </c>
      <c r="I94" s="4" t="s">
        <v>5</v>
      </c>
      <c r="J94" s="4">
        <v>8</v>
      </c>
      <c r="K94" s="6">
        <f>VLOOKUP(G94,ParketiKodImeKachestvo,IF(I94="Първо качество",3,IF(I94="Второ качество",4,IF(I94="Трето качество",5))),FALSE)</f>
        <v>24</v>
      </c>
      <c r="L94" s="6">
        <f t="shared" si="1"/>
        <v>192</v>
      </c>
      <c r="U94" s="4">
        <v>50</v>
      </c>
    </row>
    <row r="95" spans="1:21" x14ac:dyDescent="0.25">
      <c r="A95" s="12">
        <v>43404</v>
      </c>
      <c r="B95" s="4">
        <v>1092</v>
      </c>
      <c r="C95" s="4">
        <v>2</v>
      </c>
      <c r="D95" s="7" t="str">
        <f>VLOOKUP(C95,ProdavachiKodIme,2,FALSE)</f>
        <v>Пеев</v>
      </c>
      <c r="E95" s="4">
        <v>107</v>
      </c>
      <c r="F95" s="7" t="str">
        <f>VLOOKUP(E95,KlientiKodIme,2,FALSE)</f>
        <v>Авиа АД</v>
      </c>
      <c r="G95" s="4">
        <v>5001</v>
      </c>
      <c r="H95" s="7" t="str">
        <f>VLOOKUP(G95,ParketiKodImeKachestvo,2,FALSE)</f>
        <v>Ясен</v>
      </c>
      <c r="I95" s="4" t="s">
        <v>6</v>
      </c>
      <c r="J95" s="4">
        <v>5</v>
      </c>
      <c r="K95" s="6">
        <f>VLOOKUP(G95,ParketiKodImeKachestvo,IF(I95="Първо качество",3,IF(I95="Второ качество",4,IF(I95="Трето качество",5))),FALSE)</f>
        <v>29</v>
      </c>
      <c r="L95" s="6">
        <f t="shared" si="1"/>
        <v>145</v>
      </c>
      <c r="U95" s="4">
        <v>50</v>
      </c>
    </row>
    <row r="96" spans="1:2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0" sqref="C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Номенклатури</vt:lpstr>
      <vt:lpstr>Продажби</vt:lpstr>
      <vt:lpstr>Обобщена</vt:lpstr>
      <vt:lpstr>Bonusi</vt:lpstr>
      <vt:lpstr>KlientiKodIme</vt:lpstr>
      <vt:lpstr>ParketiKodImeKachestvo</vt:lpstr>
      <vt:lpstr>ProdavachiKodIme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2018-09-29T20:06:22Z</dcterms:created>
  <dcterms:modified xsi:type="dcterms:W3CDTF">2023-10-05T08:13:38Z</dcterms:modified>
</cp:coreProperties>
</file>