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16.10.2023 Test\"/>
    </mc:Choice>
  </mc:AlternateContent>
  <xr:revisionPtr revIDLastSave="0" documentId="13_ncr:1_{74640407-3C50-453C-8662-49F5A76EA71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Стоки" sheetId="2" r:id="rId1"/>
    <sheet name="Продажби" sheetId="3" r:id="rId2"/>
    <sheet name="Продажби статични" sheetId="9" r:id="rId3"/>
  </sheets>
  <definedNames>
    <definedName name="_xlnm._FilterDatabase" localSheetId="1" hidden="1">Продажби!$A$3:$K$332</definedName>
    <definedName name="Stoki">Стоки!$A$4:$D$23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да се изведе името (или номера) на деня от седмицата. Приемат се имена на английски (Monday, Mon, …), български (Понеделник, Пон, ...) или пореден номер на деня от седмицата (1,2,...7)
</t>
        </r>
      </text>
    </comment>
    <comment ref="D3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да се изведе с подходяща функция името, което съответства на въведения код от колона С, съгласно таблицата в лист „Стоки“ . Например в клетка D4 да се върне името на стока с код 101 - Мандарини Клементина и т.н.</t>
        </r>
      </text>
    </comment>
    <comment ref="E3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да се изведе с подходяща функция групата стоки, която съответства на въведения код от колона С, съгласно таблицата в лист „Стоки“</t>
        </r>
      </text>
    </comment>
    <comment ref="I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Регулярна цена - Регулярна цена * Отстъпка %</t>
        </r>
      </text>
    </comment>
    <comment ref="J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Ако има отстъпка, да се изписва "да", в противен случай - "не".</t>
        </r>
      </text>
    </comment>
    <comment ref="K3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Цена с отстъпка * Количество</t>
        </r>
      </text>
    </comment>
  </commentList>
</comments>
</file>

<file path=xl/sharedStrings.xml><?xml version="1.0" encoding="utf-8"?>
<sst xmlns="http://schemas.openxmlformats.org/spreadsheetml/2006/main" count="1405" uniqueCount="55">
  <si>
    <t>Стоки</t>
  </si>
  <si>
    <t>Код на стока</t>
  </si>
  <si>
    <t>Име на стока</t>
  </si>
  <si>
    <t>Група стоки</t>
  </si>
  <si>
    <t>Мярка</t>
  </si>
  <si>
    <t>Регулярна цена</t>
  </si>
  <si>
    <t>Плодове и зеленчуци</t>
  </si>
  <si>
    <t>Мандарини Клементина</t>
  </si>
  <si>
    <t>кг</t>
  </si>
  <si>
    <t>Месо и месни продукти</t>
  </si>
  <si>
    <t>Авокадо</t>
  </si>
  <si>
    <t>бр</t>
  </si>
  <si>
    <t>Мляко и млечни продукти</t>
  </si>
  <si>
    <t>Моркови</t>
  </si>
  <si>
    <t>Безалкохолни напитки и бира</t>
  </si>
  <si>
    <t>Жълт лук</t>
  </si>
  <si>
    <t>Грейпфрут</t>
  </si>
  <si>
    <t>Телешка кайма</t>
  </si>
  <si>
    <t>Свински бут</t>
  </si>
  <si>
    <t>Жарено филе</t>
  </si>
  <si>
    <t>Кюфтета 10бр</t>
  </si>
  <si>
    <t>Шпек салам 800г.</t>
  </si>
  <si>
    <t>Кисело мляко Olympus 3.6%</t>
  </si>
  <si>
    <t>400 гр</t>
  </si>
  <si>
    <t>Кашкавал краве Lacrima</t>
  </si>
  <si>
    <t>Краве масло Alpenbutter</t>
  </si>
  <si>
    <t>250 г</t>
  </si>
  <si>
    <t>Прясно мляко Meggle 3.2%</t>
  </si>
  <si>
    <t>1 л</t>
  </si>
  <si>
    <t>Сирене Моцарела</t>
  </si>
  <si>
    <t>Минерална вода Devin</t>
  </si>
  <si>
    <t>Pfanner нектар</t>
  </si>
  <si>
    <t>2 л</t>
  </si>
  <si>
    <t>Столично пиво</t>
  </si>
  <si>
    <t>0.4 л</t>
  </si>
  <si>
    <t>Сайдер Somersby</t>
  </si>
  <si>
    <t>0.33 л</t>
  </si>
  <si>
    <t>Натурален сок Florina</t>
  </si>
  <si>
    <t>Продажби</t>
  </si>
  <si>
    <t>Дата</t>
  </si>
  <si>
    <t>Количество</t>
  </si>
  <si>
    <t>Цена с отстъпка</t>
  </si>
  <si>
    <t>Стока в промоция</t>
  </si>
  <si>
    <t>Стойност</t>
  </si>
  <si>
    <t>да</t>
  </si>
  <si>
    <t>не</t>
  </si>
  <si>
    <t>Отстъпка %</t>
  </si>
  <si>
    <t>Ден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</si>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</sst>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* #,##0.00\ [$лв.-402]_-;\-* #,##0.00\ [$лв.-402]_-;_-* &quot;-&quot;??\ [$лв.-402]_-;_-@_-"/>
    <numFmt numFmtId="167" formatCode="#,##0.00\ [$лв.-402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65" fontId="0" fillId="0" borderId="1" xfId="1" applyNumberFormat="1" applyFont="1" applyFill="1" applyBorder="1"/>
    <xf numFmtId="9" fontId="0" fillId="0" borderId="1" xfId="2" applyFont="1" applyFill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1" applyNumberFormat="1" applyFont="1" applyFill="1" applyBorder="1"/>
    <xf numFmtId="9" fontId="0" fillId="0" borderId="0" xfId="2" applyFont="1" applyFill="1" applyBorder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2" fontId="0" fillId="3" borderId="0" xfId="1" applyNumberFormat="1" applyFont="1" applyFill="1" applyBorder="1"/>
    <xf numFmtId="167" fontId="0" fillId="3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3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27.140625" bestFit="1" customWidth="1"/>
    <col min="3" max="3" width="7" bestFit="1" customWidth="1"/>
    <col min="4" max="4" width="28.85546875" bestFit="1" customWidth="1"/>
    <col min="5" max="6" width="10.7109375" bestFit="1" customWidth="1"/>
  </cols>
  <sheetData>
    <row r="1" spans="1:4" x14ac:dyDescent="0.25">
      <c r="A1" s="22" t="s">
        <v>0</v>
      </c>
      <c r="B1" s="22"/>
      <c r="C1" s="22"/>
      <c r="D1" s="22"/>
    </row>
    <row r="3" spans="1:4" s="1" customFormat="1" ht="30" x14ac:dyDescent="0.25">
      <c r="A3" s="5" t="s">
        <v>1</v>
      </c>
      <c r="B3" s="5" t="s">
        <v>2</v>
      </c>
      <c r="C3" s="5" t="s">
        <v>4</v>
      </c>
      <c r="D3" s="5" t="s">
        <v>3</v>
      </c>
    </row>
    <row r="4" spans="1:4" x14ac:dyDescent="0.25">
      <c r="A4" s="6">
        <v>402</v>
      </c>
      <c r="B4" s="6" t="s">
        <v>31</v>
      </c>
      <c r="C4" s="6" t="s">
        <v>32</v>
      </c>
      <c r="D4" s="6" t="s">
        <v>14</v>
      </c>
    </row>
    <row r="5" spans="1:4" x14ac:dyDescent="0.25">
      <c r="A5" s="6">
        <v>102</v>
      </c>
      <c r="B5" s="6" t="s">
        <v>10</v>
      </c>
      <c r="C5" s="6" t="s">
        <v>11</v>
      </c>
      <c r="D5" s="6" t="s">
        <v>6</v>
      </c>
    </row>
    <row r="6" spans="1:4" x14ac:dyDescent="0.25">
      <c r="A6" s="6">
        <v>105</v>
      </c>
      <c r="B6" s="6" t="s">
        <v>16</v>
      </c>
      <c r="C6" s="6" t="s">
        <v>8</v>
      </c>
      <c r="D6" s="6" t="s">
        <v>6</v>
      </c>
    </row>
    <row r="7" spans="1:4" x14ac:dyDescent="0.25">
      <c r="A7" s="6">
        <v>203</v>
      </c>
      <c r="B7" s="6" t="s">
        <v>19</v>
      </c>
      <c r="C7" s="6" t="s">
        <v>8</v>
      </c>
      <c r="D7" s="6" t="s">
        <v>9</v>
      </c>
    </row>
    <row r="8" spans="1:4" x14ac:dyDescent="0.25">
      <c r="A8" s="6">
        <v>104</v>
      </c>
      <c r="B8" s="6" t="s">
        <v>15</v>
      </c>
      <c r="C8" s="6" t="s">
        <v>8</v>
      </c>
      <c r="D8" s="6" t="s">
        <v>6</v>
      </c>
    </row>
    <row r="9" spans="1:4" x14ac:dyDescent="0.25">
      <c r="A9" s="6">
        <v>302</v>
      </c>
      <c r="B9" s="6" t="s">
        <v>24</v>
      </c>
      <c r="C9" s="6" t="s">
        <v>23</v>
      </c>
      <c r="D9" s="6" t="s">
        <v>12</v>
      </c>
    </row>
    <row r="10" spans="1:4" x14ac:dyDescent="0.25">
      <c r="A10" s="6">
        <v>301</v>
      </c>
      <c r="B10" s="6" t="s">
        <v>22</v>
      </c>
      <c r="C10" s="6" t="s">
        <v>23</v>
      </c>
      <c r="D10" s="6" t="s">
        <v>12</v>
      </c>
    </row>
    <row r="11" spans="1:4" x14ac:dyDescent="0.25">
      <c r="A11" s="6">
        <v>303</v>
      </c>
      <c r="B11" s="6" t="s">
        <v>25</v>
      </c>
      <c r="C11" s="6" t="s">
        <v>26</v>
      </c>
      <c r="D11" s="6" t="s">
        <v>12</v>
      </c>
    </row>
    <row r="12" spans="1:4" x14ac:dyDescent="0.25">
      <c r="A12" s="6">
        <v>204</v>
      </c>
      <c r="B12" s="6" t="s">
        <v>20</v>
      </c>
      <c r="C12" s="6" t="s">
        <v>11</v>
      </c>
      <c r="D12" s="6" t="s">
        <v>9</v>
      </c>
    </row>
    <row r="13" spans="1:4" x14ac:dyDescent="0.25">
      <c r="A13" s="6">
        <v>101</v>
      </c>
      <c r="B13" s="6" t="s">
        <v>7</v>
      </c>
      <c r="C13" s="6" t="s">
        <v>8</v>
      </c>
      <c r="D13" s="6" t="s">
        <v>6</v>
      </c>
    </row>
    <row r="14" spans="1:4" x14ac:dyDescent="0.25">
      <c r="A14" s="6">
        <v>401</v>
      </c>
      <c r="B14" s="6" t="s">
        <v>30</v>
      </c>
      <c r="C14" s="6" t="s">
        <v>28</v>
      </c>
      <c r="D14" s="6" t="s">
        <v>14</v>
      </c>
    </row>
    <row r="15" spans="1:4" x14ac:dyDescent="0.25">
      <c r="A15" s="6">
        <v>103</v>
      </c>
      <c r="B15" s="6" t="s">
        <v>13</v>
      </c>
      <c r="C15" s="6" t="s">
        <v>8</v>
      </c>
      <c r="D15" s="6" t="s">
        <v>6</v>
      </c>
    </row>
    <row r="16" spans="1:4" x14ac:dyDescent="0.25">
      <c r="A16" s="6">
        <v>405</v>
      </c>
      <c r="B16" s="6" t="s">
        <v>37</v>
      </c>
      <c r="C16" s="6" t="s">
        <v>28</v>
      </c>
      <c r="D16" s="6" t="s">
        <v>14</v>
      </c>
    </row>
    <row r="17" spans="1:4" x14ac:dyDescent="0.25">
      <c r="A17" s="6">
        <v>304</v>
      </c>
      <c r="B17" s="6" t="s">
        <v>27</v>
      </c>
      <c r="C17" s="6" t="s">
        <v>28</v>
      </c>
      <c r="D17" s="6" t="s">
        <v>12</v>
      </c>
    </row>
    <row r="18" spans="1:4" s="1" customFormat="1" x14ac:dyDescent="0.25">
      <c r="A18" s="6">
        <v>404</v>
      </c>
      <c r="B18" s="6" t="s">
        <v>35</v>
      </c>
      <c r="C18" s="6" t="s">
        <v>36</v>
      </c>
      <c r="D18" s="6" t="s">
        <v>14</v>
      </c>
    </row>
    <row r="19" spans="1:4" x14ac:dyDescent="0.25">
      <c r="A19" s="6">
        <v>202</v>
      </c>
      <c r="B19" s="6" t="s">
        <v>18</v>
      </c>
      <c r="C19" s="6" t="s">
        <v>8</v>
      </c>
      <c r="D19" s="6" t="s">
        <v>9</v>
      </c>
    </row>
    <row r="20" spans="1:4" x14ac:dyDescent="0.25">
      <c r="A20" s="7">
        <v>305</v>
      </c>
      <c r="B20" s="7" t="s">
        <v>29</v>
      </c>
      <c r="C20" s="7" t="s">
        <v>8</v>
      </c>
      <c r="D20" s="6" t="s">
        <v>12</v>
      </c>
    </row>
    <row r="21" spans="1:4" x14ac:dyDescent="0.25">
      <c r="A21" s="6">
        <v>403</v>
      </c>
      <c r="B21" s="6" t="s">
        <v>33</v>
      </c>
      <c r="C21" s="6" t="s">
        <v>34</v>
      </c>
      <c r="D21" s="6" t="s">
        <v>14</v>
      </c>
    </row>
    <row r="22" spans="1:4" x14ac:dyDescent="0.25">
      <c r="A22" s="6">
        <v>201</v>
      </c>
      <c r="B22" s="6" t="s">
        <v>17</v>
      </c>
      <c r="C22" s="6" t="s">
        <v>8</v>
      </c>
      <c r="D22" s="6" t="s">
        <v>9</v>
      </c>
    </row>
    <row r="23" spans="1:4" x14ac:dyDescent="0.25">
      <c r="A23" s="6">
        <v>205</v>
      </c>
      <c r="B23" s="6" t="s">
        <v>21</v>
      </c>
      <c r="C23" s="6" t="s">
        <v>11</v>
      </c>
      <c r="D23" s="6" t="s">
        <v>9</v>
      </c>
    </row>
  </sheetData>
  <sortState xmlns:xlrd2="http://schemas.microsoft.com/office/spreadsheetml/2017/richdata2" ref="A4:D23">
    <sortCondition ref="B4:B2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0"/>
  <sheetViews>
    <sheetView tabSelected="1" topLeftCell="D1" workbookViewId="0">
      <selection activeCell="K4" sqref="K4:K33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6.85546875" bestFit="1" customWidth="1"/>
    <col min="4" max="4" width="26.28515625" customWidth="1"/>
    <col min="5" max="5" width="28.85546875" bestFit="1" customWidth="1"/>
    <col min="6" max="6" width="16.140625" bestFit="1" customWidth="1"/>
    <col min="7" max="7" width="20" bestFit="1" customWidth="1"/>
    <col min="8" max="8" width="15.85546875" bestFit="1" customWidth="1"/>
    <col min="9" max="9" width="20.140625" bestFit="1" customWidth="1"/>
    <col min="10" max="10" width="22.140625" style="4" bestFit="1" customWidth="1"/>
    <col min="11" max="11" width="13.85546875" bestFit="1" customWidth="1"/>
  </cols>
  <sheetData>
    <row r="1" spans="1:11" x14ac:dyDescent="0.25">
      <c r="A1" s="21" t="s">
        <v>38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19" customFormat="1" x14ac:dyDescent="0.25">
      <c r="A3" s="18" t="s">
        <v>39</v>
      </c>
      <c r="B3" s="18" t="s">
        <v>47</v>
      </c>
      <c r="C3" s="19" t="s">
        <v>1</v>
      </c>
      <c r="D3" s="19" t="s">
        <v>2</v>
      </c>
      <c r="E3" s="19" t="s">
        <v>3</v>
      </c>
      <c r="F3" s="19" t="s">
        <v>40</v>
      </c>
      <c r="G3" s="19" t="s">
        <v>5</v>
      </c>
      <c r="H3" s="19" t="s">
        <v>46</v>
      </c>
      <c r="I3" s="20" t="s">
        <v>41</v>
      </c>
      <c r="J3" s="20" t="s">
        <v>42</v>
      </c>
      <c r="K3" s="20" t="s">
        <v>43</v>
      </c>
    </row>
    <row r="4" spans="1:11" x14ac:dyDescent="0.25">
      <c r="A4" s="2">
        <v>43087</v>
      </c>
      <c r="B4" s="14">
        <f>WEEKDAY(A4,2)</f>
        <v>1</v>
      </c>
      <c r="C4">
        <v>101</v>
      </c>
      <c r="D4" s="14" t="str">
        <f>VLOOKUP(C4,Stoki,2,FALSE)</f>
        <v>Мандарини Клементина</v>
      </c>
      <c r="E4" s="14" t="str">
        <f>VLOOKUP(C4,Stoki,4,FALSE)</f>
        <v>Плодове и зеленчуци</v>
      </c>
      <c r="F4">
        <v>203</v>
      </c>
      <c r="G4" s="16">
        <v>1.79</v>
      </c>
      <c r="H4" s="17">
        <v>0.33</v>
      </c>
      <c r="I4" s="23">
        <f>G4*(100%-H4)</f>
        <v>1.1992999999999998</v>
      </c>
      <c r="J4" s="15" t="str">
        <f>IF(ISBLANK(H4),"не","да")</f>
        <v>да</v>
      </c>
      <c r="K4" s="24">
        <f>I4*F4</f>
        <v>243.45789999999997</v>
      </c>
    </row>
    <row r="5" spans="1:11" x14ac:dyDescent="0.25">
      <c r="A5" s="2">
        <v>43087</v>
      </c>
      <c r="B5" s="14">
        <f t="shared" ref="B5:B68" si="0">WEEKDAY(A5,2)</f>
        <v>1</v>
      </c>
      <c r="C5">
        <v>102</v>
      </c>
      <c r="D5" s="14" t="str">
        <f>VLOOKUP(C5,Stoki,2,FALSE)</f>
        <v>Авокадо</v>
      </c>
      <c r="E5" s="14" t="str">
        <f>VLOOKUP(C5,Stoki,4,FALSE)</f>
        <v>Плодове и зеленчуци</v>
      </c>
      <c r="F5">
        <v>96</v>
      </c>
      <c r="G5" s="16">
        <v>1.99</v>
      </c>
      <c r="H5" s="17"/>
      <c r="I5" s="23">
        <f t="shared" ref="I5:I68" si="1">G5*(100%-H5)</f>
        <v>1.99</v>
      </c>
      <c r="J5" s="15" t="str">
        <f t="shared" ref="J5:J68" si="2">IF(ISBLANK(H5),"не","да")</f>
        <v>не</v>
      </c>
      <c r="K5" s="24">
        <f t="shared" ref="K5:K68" si="3">I5*F5</f>
        <v>191.04</v>
      </c>
    </row>
    <row r="6" spans="1:11" x14ac:dyDescent="0.25">
      <c r="A6" s="2">
        <v>43087</v>
      </c>
      <c r="B6" s="14">
        <f t="shared" si="0"/>
        <v>1</v>
      </c>
      <c r="C6">
        <v>104</v>
      </c>
      <c r="D6" s="14" t="str">
        <f>VLOOKUP(C6,Stoki,2,FALSE)</f>
        <v>Жълт лук</v>
      </c>
      <c r="E6" s="14" t="str">
        <f>VLOOKUP(C6,Stoki,4,FALSE)</f>
        <v>Плодове и зеленчуци</v>
      </c>
      <c r="F6">
        <v>268</v>
      </c>
      <c r="G6" s="16">
        <v>0.69</v>
      </c>
      <c r="H6" s="17"/>
      <c r="I6" s="23">
        <f t="shared" si="1"/>
        <v>0.69</v>
      </c>
      <c r="J6" s="15" t="str">
        <f t="shared" si="2"/>
        <v>не</v>
      </c>
      <c r="K6" s="24">
        <f t="shared" si="3"/>
        <v>184.92</v>
      </c>
    </row>
    <row r="7" spans="1:11" x14ac:dyDescent="0.25">
      <c r="A7" s="2">
        <v>43087</v>
      </c>
      <c r="B7" s="14">
        <f t="shared" si="0"/>
        <v>1</v>
      </c>
      <c r="C7">
        <v>105</v>
      </c>
      <c r="D7" s="14" t="str">
        <f>VLOOKUP(C7,Stoki,2,FALSE)</f>
        <v>Грейпфрут</v>
      </c>
      <c r="E7" s="14" t="str">
        <f>VLOOKUP(C7,Stoki,4,FALSE)</f>
        <v>Плодове и зеленчуци</v>
      </c>
      <c r="F7">
        <v>248</v>
      </c>
      <c r="G7" s="16">
        <v>1.49</v>
      </c>
      <c r="H7" s="17">
        <v>0.2</v>
      </c>
      <c r="I7" s="23">
        <f t="shared" si="1"/>
        <v>1.1919999999999999</v>
      </c>
      <c r="J7" s="15" t="str">
        <f t="shared" si="2"/>
        <v>да</v>
      </c>
      <c r="K7" s="24">
        <f t="shared" si="3"/>
        <v>295.61599999999999</v>
      </c>
    </row>
    <row r="8" spans="1:11" x14ac:dyDescent="0.25">
      <c r="A8" s="2">
        <v>43087</v>
      </c>
      <c r="B8" s="14">
        <f t="shared" si="0"/>
        <v>1</v>
      </c>
      <c r="C8">
        <v>201</v>
      </c>
      <c r="D8" s="14" t="str">
        <f>VLOOKUP(C8,Stoki,2,FALSE)</f>
        <v>Телешка кайма</v>
      </c>
      <c r="E8" s="14" t="str">
        <f>VLOOKUP(C8,Stoki,4,FALSE)</f>
        <v>Месо и месни продукти</v>
      </c>
      <c r="F8">
        <v>139</v>
      </c>
      <c r="G8" s="16">
        <v>8.99</v>
      </c>
      <c r="H8" s="17">
        <v>0.25</v>
      </c>
      <c r="I8" s="23">
        <f t="shared" si="1"/>
        <v>6.7424999999999997</v>
      </c>
      <c r="J8" s="15" t="str">
        <f t="shared" si="2"/>
        <v>да</v>
      </c>
      <c r="K8" s="24">
        <f t="shared" si="3"/>
        <v>937.20749999999998</v>
      </c>
    </row>
    <row r="9" spans="1:11" x14ac:dyDescent="0.25">
      <c r="A9" s="2">
        <v>43087</v>
      </c>
      <c r="B9" s="14">
        <f t="shared" si="0"/>
        <v>1</v>
      </c>
      <c r="C9">
        <v>203</v>
      </c>
      <c r="D9" s="14" t="str">
        <f>VLOOKUP(C9,Stoki,2,FALSE)</f>
        <v>Жарено филе</v>
      </c>
      <c r="E9" s="14" t="str">
        <f>VLOOKUP(C9,Stoki,4,FALSE)</f>
        <v>Месо и месни продукти</v>
      </c>
      <c r="F9">
        <v>353</v>
      </c>
      <c r="G9" s="16">
        <v>11.99</v>
      </c>
      <c r="H9" s="17"/>
      <c r="I9" s="23">
        <f t="shared" si="1"/>
        <v>11.99</v>
      </c>
      <c r="J9" s="15" t="str">
        <f t="shared" si="2"/>
        <v>не</v>
      </c>
      <c r="K9" s="24">
        <f t="shared" si="3"/>
        <v>4232.47</v>
      </c>
    </row>
    <row r="10" spans="1:11" x14ac:dyDescent="0.25">
      <c r="A10" s="2">
        <v>43087</v>
      </c>
      <c r="B10" s="14">
        <f t="shared" si="0"/>
        <v>1</v>
      </c>
      <c r="C10">
        <v>204</v>
      </c>
      <c r="D10" s="14" t="str">
        <f>VLOOKUP(C10,Stoki,2,FALSE)</f>
        <v>Кюфтета 10бр</v>
      </c>
      <c r="E10" s="14" t="str">
        <f>VLOOKUP(C10,Stoki,4,FALSE)</f>
        <v>Месо и месни продукти</v>
      </c>
      <c r="F10">
        <v>322</v>
      </c>
      <c r="G10" s="16">
        <v>4.1900000000000004</v>
      </c>
      <c r="H10" s="17"/>
      <c r="I10" s="23">
        <f t="shared" si="1"/>
        <v>4.1900000000000004</v>
      </c>
      <c r="J10" s="15" t="str">
        <f t="shared" si="2"/>
        <v>не</v>
      </c>
      <c r="K10" s="24">
        <f t="shared" si="3"/>
        <v>1349.18</v>
      </c>
    </row>
    <row r="11" spans="1:11" x14ac:dyDescent="0.25">
      <c r="A11" s="2">
        <v>43087</v>
      </c>
      <c r="B11" s="14">
        <f t="shared" si="0"/>
        <v>1</v>
      </c>
      <c r="C11">
        <v>205</v>
      </c>
      <c r="D11" s="14" t="str">
        <f>VLOOKUP(C11,Stoki,2,FALSE)</f>
        <v>Шпек салам 800г.</v>
      </c>
      <c r="E11" s="14" t="str">
        <f>VLOOKUP(C11,Stoki,4,FALSE)</f>
        <v>Месо и месни продукти</v>
      </c>
      <c r="F11">
        <v>229</v>
      </c>
      <c r="G11" s="16">
        <v>13.69</v>
      </c>
      <c r="H11" s="17"/>
      <c r="I11" s="23">
        <f t="shared" si="1"/>
        <v>13.69</v>
      </c>
      <c r="J11" s="15" t="str">
        <f t="shared" si="2"/>
        <v>не</v>
      </c>
      <c r="K11" s="24">
        <f t="shared" si="3"/>
        <v>3135.0099999999998</v>
      </c>
    </row>
    <row r="12" spans="1:11" x14ac:dyDescent="0.25">
      <c r="A12" s="2">
        <v>43087</v>
      </c>
      <c r="B12" s="14">
        <f t="shared" si="0"/>
        <v>1</v>
      </c>
      <c r="C12">
        <v>303</v>
      </c>
      <c r="D12" s="14" t="str">
        <f>VLOOKUP(C12,Stoki,2,FALSE)</f>
        <v>Краве масло Alpenbutter</v>
      </c>
      <c r="E12" s="14" t="str">
        <f>VLOOKUP(C12,Stoki,4,FALSE)</f>
        <v>Мляко и млечни продукти</v>
      </c>
      <c r="F12">
        <v>91</v>
      </c>
      <c r="G12" s="16">
        <v>7.99</v>
      </c>
      <c r="H12" s="17"/>
      <c r="I12" s="23">
        <f t="shared" si="1"/>
        <v>7.99</v>
      </c>
      <c r="J12" s="15" t="str">
        <f t="shared" si="2"/>
        <v>не</v>
      </c>
      <c r="K12" s="24">
        <f t="shared" si="3"/>
        <v>727.09</v>
      </c>
    </row>
    <row r="13" spans="1:11" x14ac:dyDescent="0.25">
      <c r="A13" s="2">
        <v>43087</v>
      </c>
      <c r="B13" s="14">
        <f t="shared" si="0"/>
        <v>1</v>
      </c>
      <c r="C13">
        <v>305</v>
      </c>
      <c r="D13" s="14" t="str">
        <f>VLOOKUP(C13,Stoki,2,FALSE)</f>
        <v>Сирене Моцарела</v>
      </c>
      <c r="E13" s="14" t="str">
        <f>VLOOKUP(C13,Stoki,4,FALSE)</f>
        <v>Мляко и млечни продукти</v>
      </c>
      <c r="F13">
        <v>202</v>
      </c>
      <c r="G13" s="16">
        <v>13.89</v>
      </c>
      <c r="H13" s="17"/>
      <c r="I13" s="23">
        <f t="shared" si="1"/>
        <v>13.89</v>
      </c>
      <c r="J13" s="15" t="str">
        <f t="shared" si="2"/>
        <v>не</v>
      </c>
      <c r="K13" s="24">
        <f t="shared" si="3"/>
        <v>2805.78</v>
      </c>
    </row>
    <row r="14" spans="1:11" x14ac:dyDescent="0.25">
      <c r="A14" s="2">
        <v>43087</v>
      </c>
      <c r="B14" s="14">
        <f t="shared" si="0"/>
        <v>1</v>
      </c>
      <c r="C14">
        <v>402</v>
      </c>
      <c r="D14" s="14" t="str">
        <f>VLOOKUP(C14,Stoki,2,FALSE)</f>
        <v>Pfanner нектар</v>
      </c>
      <c r="E14" s="14" t="str">
        <f>VLOOKUP(C14,Stoki,4,FALSE)</f>
        <v>Безалкохолни напитки и бира</v>
      </c>
      <c r="F14">
        <v>233</v>
      </c>
      <c r="G14" s="16">
        <v>4.6500000000000004</v>
      </c>
      <c r="H14" s="17"/>
      <c r="I14" s="23">
        <f t="shared" si="1"/>
        <v>4.6500000000000004</v>
      </c>
      <c r="J14" s="15" t="str">
        <f t="shared" si="2"/>
        <v>не</v>
      </c>
      <c r="K14" s="24">
        <f t="shared" si="3"/>
        <v>1083.45</v>
      </c>
    </row>
    <row r="15" spans="1:11" x14ac:dyDescent="0.25">
      <c r="A15" s="2">
        <v>43087</v>
      </c>
      <c r="B15" s="14">
        <f t="shared" si="0"/>
        <v>1</v>
      </c>
      <c r="C15">
        <v>403</v>
      </c>
      <c r="D15" s="14" t="str">
        <f>VLOOKUP(C15,Stoki,2,FALSE)</f>
        <v>Столично пиво</v>
      </c>
      <c r="E15" s="14" t="str">
        <f>VLOOKUP(C15,Stoki,4,FALSE)</f>
        <v>Безалкохолни напитки и бира</v>
      </c>
      <c r="F15">
        <v>181</v>
      </c>
      <c r="G15" s="16">
        <v>1.49</v>
      </c>
      <c r="H15" s="17"/>
      <c r="I15" s="23">
        <f t="shared" si="1"/>
        <v>1.49</v>
      </c>
      <c r="J15" s="15" t="str">
        <f t="shared" si="2"/>
        <v>не</v>
      </c>
      <c r="K15" s="24">
        <f t="shared" si="3"/>
        <v>269.69</v>
      </c>
    </row>
    <row r="16" spans="1:11" x14ac:dyDescent="0.25">
      <c r="A16" s="2">
        <v>43087</v>
      </c>
      <c r="B16" s="14">
        <f t="shared" si="0"/>
        <v>1</v>
      </c>
      <c r="C16">
        <v>404</v>
      </c>
      <c r="D16" s="14" t="str">
        <f>VLOOKUP(C16,Stoki,2,FALSE)</f>
        <v>Сайдер Somersby</v>
      </c>
      <c r="E16" s="14" t="str">
        <f>VLOOKUP(C16,Stoki,4,FALSE)</f>
        <v>Безалкохолни напитки и бира</v>
      </c>
      <c r="F16">
        <v>201</v>
      </c>
      <c r="G16" s="16">
        <v>1.49</v>
      </c>
      <c r="H16" s="17"/>
      <c r="I16" s="23">
        <f t="shared" si="1"/>
        <v>1.49</v>
      </c>
      <c r="J16" s="15" t="str">
        <f t="shared" si="2"/>
        <v>не</v>
      </c>
      <c r="K16" s="24">
        <f t="shared" si="3"/>
        <v>299.49</v>
      </c>
    </row>
    <row r="17" spans="1:11" x14ac:dyDescent="0.25">
      <c r="A17" s="2">
        <v>43088</v>
      </c>
      <c r="B17" s="14">
        <f t="shared" si="0"/>
        <v>2</v>
      </c>
      <c r="C17">
        <v>103</v>
      </c>
      <c r="D17" s="14" t="str">
        <f>VLOOKUP(C17,Stoki,2,FALSE)</f>
        <v>Моркови</v>
      </c>
      <c r="E17" s="14" t="str">
        <f>VLOOKUP(C17,Stoki,4,FALSE)</f>
        <v>Плодове и зеленчуци</v>
      </c>
      <c r="F17">
        <v>81</v>
      </c>
      <c r="G17" s="16">
        <v>0.89</v>
      </c>
      <c r="H17" s="17"/>
      <c r="I17" s="23">
        <f t="shared" si="1"/>
        <v>0.89</v>
      </c>
      <c r="J17" s="15" t="str">
        <f t="shared" si="2"/>
        <v>не</v>
      </c>
      <c r="K17" s="24">
        <f t="shared" si="3"/>
        <v>72.09</v>
      </c>
    </row>
    <row r="18" spans="1:11" x14ac:dyDescent="0.25">
      <c r="A18" s="2">
        <v>43088</v>
      </c>
      <c r="B18" s="14">
        <f t="shared" si="0"/>
        <v>2</v>
      </c>
      <c r="C18">
        <v>104</v>
      </c>
      <c r="D18" s="14" t="str">
        <f>VLOOKUP(C18,Stoki,2,FALSE)</f>
        <v>Жълт лук</v>
      </c>
      <c r="E18" s="14" t="str">
        <f>VLOOKUP(C18,Stoki,4,FALSE)</f>
        <v>Плодове и зеленчуци</v>
      </c>
      <c r="F18">
        <v>256</v>
      </c>
      <c r="G18" s="16">
        <v>0.69</v>
      </c>
      <c r="H18" s="17"/>
      <c r="I18" s="23">
        <f t="shared" si="1"/>
        <v>0.69</v>
      </c>
      <c r="J18" s="15" t="str">
        <f t="shared" si="2"/>
        <v>не</v>
      </c>
      <c r="K18" s="24">
        <f t="shared" si="3"/>
        <v>176.64</v>
      </c>
    </row>
    <row r="19" spans="1:11" x14ac:dyDescent="0.25">
      <c r="A19" s="2">
        <v>43088</v>
      </c>
      <c r="B19" s="14">
        <f t="shared" si="0"/>
        <v>2</v>
      </c>
      <c r="C19">
        <v>105</v>
      </c>
      <c r="D19" s="14" t="str">
        <f>VLOOKUP(C19,Stoki,2,FALSE)</f>
        <v>Грейпфрут</v>
      </c>
      <c r="E19" s="14" t="str">
        <f>VLOOKUP(C19,Stoki,4,FALSE)</f>
        <v>Плодове и зеленчуци</v>
      </c>
      <c r="F19">
        <v>232</v>
      </c>
      <c r="G19" s="16">
        <v>1.49</v>
      </c>
      <c r="H19" s="17">
        <v>0.2</v>
      </c>
      <c r="I19" s="23">
        <f t="shared" si="1"/>
        <v>1.1919999999999999</v>
      </c>
      <c r="J19" s="15" t="str">
        <f t="shared" si="2"/>
        <v>да</v>
      </c>
      <c r="K19" s="24">
        <f t="shared" si="3"/>
        <v>276.54399999999998</v>
      </c>
    </row>
    <row r="20" spans="1:11" x14ac:dyDescent="0.25">
      <c r="A20" s="2">
        <v>43088</v>
      </c>
      <c r="B20" s="14">
        <f t="shared" si="0"/>
        <v>2</v>
      </c>
      <c r="C20">
        <v>205</v>
      </c>
      <c r="D20" s="14" t="str">
        <f>VLOOKUP(C20,Stoki,2,FALSE)</f>
        <v>Шпек салам 800г.</v>
      </c>
      <c r="E20" s="14" t="str">
        <f>VLOOKUP(C20,Stoki,4,FALSE)</f>
        <v>Месо и месни продукти</v>
      </c>
      <c r="F20">
        <v>243</v>
      </c>
      <c r="G20" s="16">
        <v>13.69</v>
      </c>
      <c r="H20" s="17"/>
      <c r="I20" s="23">
        <f t="shared" si="1"/>
        <v>13.69</v>
      </c>
      <c r="J20" s="15" t="str">
        <f t="shared" si="2"/>
        <v>не</v>
      </c>
      <c r="K20" s="24">
        <f t="shared" si="3"/>
        <v>3326.67</v>
      </c>
    </row>
    <row r="21" spans="1:11" x14ac:dyDescent="0.25">
      <c r="A21" s="2">
        <v>43088</v>
      </c>
      <c r="B21" s="14">
        <f t="shared" si="0"/>
        <v>2</v>
      </c>
      <c r="C21">
        <v>304</v>
      </c>
      <c r="D21" s="14" t="str">
        <f>VLOOKUP(C21,Stoki,2,FALSE)</f>
        <v>Прясно мляко Meggle 3.2%</v>
      </c>
      <c r="E21" s="14" t="str">
        <f>VLOOKUP(C21,Stoki,4,FALSE)</f>
        <v>Мляко и млечни продукти</v>
      </c>
      <c r="F21">
        <v>99</v>
      </c>
      <c r="G21" s="16">
        <v>2.4900000000000002</v>
      </c>
      <c r="H21" s="17"/>
      <c r="I21" s="23">
        <f t="shared" si="1"/>
        <v>2.4900000000000002</v>
      </c>
      <c r="J21" s="15" t="str">
        <f t="shared" si="2"/>
        <v>не</v>
      </c>
      <c r="K21" s="24">
        <f t="shared" si="3"/>
        <v>246.51000000000002</v>
      </c>
    </row>
    <row r="22" spans="1:11" x14ac:dyDescent="0.25">
      <c r="A22" s="2">
        <v>43088</v>
      </c>
      <c r="B22" s="14">
        <f t="shared" si="0"/>
        <v>2</v>
      </c>
      <c r="C22">
        <v>401</v>
      </c>
      <c r="D22" s="14" t="str">
        <f>VLOOKUP(C22,Stoki,2,FALSE)</f>
        <v>Минерална вода Devin</v>
      </c>
      <c r="E22" s="14" t="str">
        <f>VLOOKUP(C22,Stoki,4,FALSE)</f>
        <v>Безалкохолни напитки и бира</v>
      </c>
      <c r="F22">
        <v>422</v>
      </c>
      <c r="G22" s="16">
        <v>0.77</v>
      </c>
      <c r="H22" s="17">
        <v>0.27</v>
      </c>
      <c r="I22" s="23">
        <f t="shared" si="1"/>
        <v>0.56210000000000004</v>
      </c>
      <c r="J22" s="15" t="str">
        <f t="shared" si="2"/>
        <v>да</v>
      </c>
      <c r="K22" s="24">
        <f t="shared" si="3"/>
        <v>237.20620000000002</v>
      </c>
    </row>
    <row r="23" spans="1:11" x14ac:dyDescent="0.25">
      <c r="A23" s="2">
        <v>43088</v>
      </c>
      <c r="B23" s="14">
        <f t="shared" si="0"/>
        <v>2</v>
      </c>
      <c r="C23">
        <v>402</v>
      </c>
      <c r="D23" s="14" t="str">
        <f>VLOOKUP(C23,Stoki,2,FALSE)</f>
        <v>Pfanner нектар</v>
      </c>
      <c r="E23" s="14" t="str">
        <f>VLOOKUP(C23,Stoki,4,FALSE)</f>
        <v>Безалкохолни напитки и бира</v>
      </c>
      <c r="F23">
        <v>222</v>
      </c>
      <c r="G23" s="16">
        <v>4.6500000000000004</v>
      </c>
      <c r="H23" s="17"/>
      <c r="I23" s="23">
        <f t="shared" si="1"/>
        <v>4.6500000000000004</v>
      </c>
      <c r="J23" s="15" t="str">
        <f t="shared" si="2"/>
        <v>не</v>
      </c>
      <c r="K23" s="24">
        <f t="shared" si="3"/>
        <v>1032.3000000000002</v>
      </c>
    </row>
    <row r="24" spans="1:11" x14ac:dyDescent="0.25">
      <c r="A24" s="2">
        <v>43088</v>
      </c>
      <c r="B24" s="14">
        <f t="shared" si="0"/>
        <v>2</v>
      </c>
      <c r="C24">
        <v>405</v>
      </c>
      <c r="D24" s="14" t="str">
        <f>VLOOKUP(C24,Stoki,2,FALSE)</f>
        <v>Натурален сок Florina</v>
      </c>
      <c r="E24" s="14" t="str">
        <f>VLOOKUP(C24,Stoki,4,FALSE)</f>
        <v>Безалкохолни напитки и бира</v>
      </c>
      <c r="F24">
        <v>151</v>
      </c>
      <c r="G24" s="16">
        <v>1.95</v>
      </c>
      <c r="H24" s="17"/>
      <c r="I24" s="23">
        <f t="shared" si="1"/>
        <v>1.95</v>
      </c>
      <c r="J24" s="15" t="str">
        <f t="shared" si="2"/>
        <v>не</v>
      </c>
      <c r="K24" s="24">
        <f t="shared" si="3"/>
        <v>294.45</v>
      </c>
    </row>
    <row r="25" spans="1:11" x14ac:dyDescent="0.25">
      <c r="A25" s="2">
        <v>43089</v>
      </c>
      <c r="B25" s="14">
        <f t="shared" si="0"/>
        <v>3</v>
      </c>
      <c r="C25">
        <v>101</v>
      </c>
      <c r="D25" s="14" t="str">
        <f>VLOOKUP(C25,Stoki,2,FALSE)</f>
        <v>Мандарини Клементина</v>
      </c>
      <c r="E25" s="14" t="str">
        <f>VLOOKUP(C25,Stoki,4,FALSE)</f>
        <v>Плодове и зеленчуци</v>
      </c>
      <c r="F25">
        <v>214</v>
      </c>
      <c r="G25" s="16">
        <v>1.79</v>
      </c>
      <c r="H25" s="17">
        <v>0.33</v>
      </c>
      <c r="I25" s="23">
        <f t="shared" si="1"/>
        <v>1.1992999999999998</v>
      </c>
      <c r="J25" s="15" t="str">
        <f t="shared" si="2"/>
        <v>да</v>
      </c>
      <c r="K25" s="24">
        <f t="shared" si="3"/>
        <v>256.65019999999998</v>
      </c>
    </row>
    <row r="26" spans="1:11" x14ac:dyDescent="0.25">
      <c r="A26" s="2">
        <v>43089</v>
      </c>
      <c r="B26" s="14">
        <f t="shared" si="0"/>
        <v>3</v>
      </c>
      <c r="C26">
        <v>202</v>
      </c>
      <c r="D26" s="14" t="str">
        <f>VLOOKUP(C26,Stoki,2,FALSE)</f>
        <v>Свински бут</v>
      </c>
      <c r="E26" s="14" t="str">
        <f>VLOOKUP(C26,Stoki,4,FALSE)</f>
        <v>Месо и месни продукти</v>
      </c>
      <c r="F26">
        <v>253</v>
      </c>
      <c r="G26" s="16">
        <v>7.99</v>
      </c>
      <c r="H26" s="17"/>
      <c r="I26" s="23">
        <f t="shared" si="1"/>
        <v>7.99</v>
      </c>
      <c r="J26" s="15" t="str">
        <f t="shared" si="2"/>
        <v>не</v>
      </c>
      <c r="K26" s="24">
        <f t="shared" si="3"/>
        <v>2021.47</v>
      </c>
    </row>
    <row r="27" spans="1:11" x14ac:dyDescent="0.25">
      <c r="A27" s="2">
        <v>43089</v>
      </c>
      <c r="B27" s="14">
        <f t="shared" si="0"/>
        <v>3</v>
      </c>
      <c r="C27">
        <v>204</v>
      </c>
      <c r="D27" s="14" t="str">
        <f>VLOOKUP(C27,Stoki,2,FALSE)</f>
        <v>Кюфтета 10бр</v>
      </c>
      <c r="E27" s="14" t="str">
        <f>VLOOKUP(C27,Stoki,4,FALSE)</f>
        <v>Месо и месни продукти</v>
      </c>
      <c r="F27">
        <v>347</v>
      </c>
      <c r="G27" s="16">
        <v>4.1900000000000004</v>
      </c>
      <c r="H27" s="17"/>
      <c r="I27" s="23">
        <f t="shared" si="1"/>
        <v>4.1900000000000004</v>
      </c>
      <c r="J27" s="15" t="str">
        <f t="shared" si="2"/>
        <v>не</v>
      </c>
      <c r="K27" s="24">
        <f t="shared" si="3"/>
        <v>1453.93</v>
      </c>
    </row>
    <row r="28" spans="1:11" x14ac:dyDescent="0.25">
      <c r="A28" s="2">
        <v>43089</v>
      </c>
      <c r="B28" s="14">
        <f t="shared" si="0"/>
        <v>3</v>
      </c>
      <c r="C28">
        <v>205</v>
      </c>
      <c r="D28" s="14" t="str">
        <f>VLOOKUP(C28,Stoki,2,FALSE)</f>
        <v>Шпек салам 800г.</v>
      </c>
      <c r="E28" s="14" t="str">
        <f>VLOOKUP(C28,Stoki,4,FALSE)</f>
        <v>Месо и месни продукти</v>
      </c>
      <c r="F28">
        <v>251</v>
      </c>
      <c r="G28" s="16">
        <v>13.69</v>
      </c>
      <c r="H28" s="17"/>
      <c r="I28" s="23">
        <f t="shared" si="1"/>
        <v>13.69</v>
      </c>
      <c r="J28" s="15" t="str">
        <f t="shared" si="2"/>
        <v>не</v>
      </c>
      <c r="K28" s="24">
        <f t="shared" si="3"/>
        <v>3436.19</v>
      </c>
    </row>
    <row r="29" spans="1:11" x14ac:dyDescent="0.25">
      <c r="A29" s="2">
        <v>43089</v>
      </c>
      <c r="B29" s="14">
        <f t="shared" si="0"/>
        <v>3</v>
      </c>
      <c r="C29">
        <v>301</v>
      </c>
      <c r="D29" s="14" t="str">
        <f>VLOOKUP(C29,Stoki,2,FALSE)</f>
        <v>Кисело мляко Olympus 3.6%</v>
      </c>
      <c r="E29" s="14" t="str">
        <f>VLOOKUP(C29,Stoki,4,FALSE)</f>
        <v>Мляко и млечни продукти</v>
      </c>
      <c r="F29">
        <v>514</v>
      </c>
      <c r="G29" s="16">
        <v>1.0900000000000001</v>
      </c>
      <c r="H29" s="17">
        <v>0.33</v>
      </c>
      <c r="I29" s="23">
        <f t="shared" si="1"/>
        <v>0.73029999999999995</v>
      </c>
      <c r="J29" s="15" t="str">
        <f t="shared" si="2"/>
        <v>да</v>
      </c>
      <c r="K29" s="24">
        <f t="shared" si="3"/>
        <v>375.37419999999997</v>
      </c>
    </row>
    <row r="30" spans="1:11" x14ac:dyDescent="0.25">
      <c r="A30" s="2">
        <v>43089</v>
      </c>
      <c r="B30" s="14">
        <f t="shared" si="0"/>
        <v>3</v>
      </c>
      <c r="C30">
        <v>302</v>
      </c>
      <c r="D30" s="14" t="str">
        <f>VLOOKUP(C30,Stoki,2,FALSE)</f>
        <v>Кашкавал краве Lacrima</v>
      </c>
      <c r="E30" s="14" t="str">
        <f>VLOOKUP(C30,Stoki,4,FALSE)</f>
        <v>Мляко и млечни продукти</v>
      </c>
      <c r="F30">
        <v>234</v>
      </c>
      <c r="G30" s="16">
        <v>8.49</v>
      </c>
      <c r="H30" s="17"/>
      <c r="I30" s="23">
        <f t="shared" si="1"/>
        <v>8.49</v>
      </c>
      <c r="J30" s="15" t="str">
        <f t="shared" si="2"/>
        <v>не</v>
      </c>
      <c r="K30" s="24">
        <f t="shared" si="3"/>
        <v>1986.66</v>
      </c>
    </row>
    <row r="31" spans="1:11" x14ac:dyDescent="0.25">
      <c r="A31" s="2">
        <v>43089</v>
      </c>
      <c r="B31" s="14">
        <f t="shared" si="0"/>
        <v>3</v>
      </c>
      <c r="C31">
        <v>303</v>
      </c>
      <c r="D31" s="14" t="str">
        <f>VLOOKUP(C31,Stoki,2,FALSE)</f>
        <v>Краве масло Alpenbutter</v>
      </c>
      <c r="E31" s="14" t="str">
        <f>VLOOKUP(C31,Stoki,4,FALSE)</f>
        <v>Мляко и млечни продукти</v>
      </c>
      <c r="F31">
        <v>114</v>
      </c>
      <c r="G31" s="16">
        <v>7.99</v>
      </c>
      <c r="H31" s="17"/>
      <c r="I31" s="23">
        <f t="shared" si="1"/>
        <v>7.99</v>
      </c>
      <c r="J31" s="15" t="str">
        <f t="shared" si="2"/>
        <v>не</v>
      </c>
      <c r="K31" s="24">
        <f t="shared" si="3"/>
        <v>910.86</v>
      </c>
    </row>
    <row r="32" spans="1:11" x14ac:dyDescent="0.25">
      <c r="A32" s="2">
        <v>43089</v>
      </c>
      <c r="B32" s="14">
        <f t="shared" si="0"/>
        <v>3</v>
      </c>
      <c r="C32">
        <v>401</v>
      </c>
      <c r="D32" s="14" t="str">
        <f>VLOOKUP(C32,Stoki,2,FALSE)</f>
        <v>Минерална вода Devin</v>
      </c>
      <c r="E32" s="14" t="str">
        <f>VLOOKUP(C32,Stoki,4,FALSE)</f>
        <v>Безалкохолни напитки и бира</v>
      </c>
      <c r="F32">
        <v>493</v>
      </c>
      <c r="G32" s="16">
        <v>0.77</v>
      </c>
      <c r="H32" s="17">
        <v>0.27</v>
      </c>
      <c r="I32" s="23">
        <f t="shared" si="1"/>
        <v>0.56210000000000004</v>
      </c>
      <c r="J32" s="15" t="str">
        <f t="shared" si="2"/>
        <v>да</v>
      </c>
      <c r="K32" s="24">
        <f t="shared" si="3"/>
        <v>277.11530000000005</v>
      </c>
    </row>
    <row r="33" spans="1:11" x14ac:dyDescent="0.25">
      <c r="A33" s="2">
        <v>43089</v>
      </c>
      <c r="B33" s="14">
        <f t="shared" si="0"/>
        <v>3</v>
      </c>
      <c r="C33">
        <v>402</v>
      </c>
      <c r="D33" s="14" t="str">
        <f>VLOOKUP(C33,Stoki,2,FALSE)</f>
        <v>Pfanner нектар</v>
      </c>
      <c r="E33" s="14" t="str">
        <f>VLOOKUP(C33,Stoki,4,FALSE)</f>
        <v>Безалкохолни напитки и бира</v>
      </c>
      <c r="F33">
        <v>230</v>
      </c>
      <c r="G33" s="16">
        <v>4.6500000000000004</v>
      </c>
      <c r="H33" s="17"/>
      <c r="I33" s="23">
        <f t="shared" si="1"/>
        <v>4.6500000000000004</v>
      </c>
      <c r="J33" s="15" t="str">
        <f t="shared" si="2"/>
        <v>не</v>
      </c>
      <c r="K33" s="24">
        <f t="shared" si="3"/>
        <v>1069.5</v>
      </c>
    </row>
    <row r="34" spans="1:11" x14ac:dyDescent="0.25">
      <c r="A34" s="2">
        <v>43089</v>
      </c>
      <c r="B34" s="14">
        <f t="shared" si="0"/>
        <v>3</v>
      </c>
      <c r="C34">
        <v>403</v>
      </c>
      <c r="D34" s="14" t="str">
        <f>VLOOKUP(C34,Stoki,2,FALSE)</f>
        <v>Столично пиво</v>
      </c>
      <c r="E34" s="14" t="str">
        <f>VLOOKUP(C34,Stoki,4,FALSE)</f>
        <v>Безалкохолни напитки и бира</v>
      </c>
      <c r="F34">
        <v>117</v>
      </c>
      <c r="G34" s="16">
        <v>1.49</v>
      </c>
      <c r="H34" s="17"/>
      <c r="I34" s="23">
        <f t="shared" si="1"/>
        <v>1.49</v>
      </c>
      <c r="J34" s="15" t="str">
        <f t="shared" si="2"/>
        <v>не</v>
      </c>
      <c r="K34" s="24">
        <f t="shared" si="3"/>
        <v>174.33</v>
      </c>
    </row>
    <row r="35" spans="1:11" x14ac:dyDescent="0.25">
      <c r="A35" s="2">
        <v>43089</v>
      </c>
      <c r="B35" s="14">
        <f t="shared" si="0"/>
        <v>3</v>
      </c>
      <c r="C35">
        <v>404</v>
      </c>
      <c r="D35" s="14" t="str">
        <f>VLOOKUP(C35,Stoki,2,FALSE)</f>
        <v>Сайдер Somersby</v>
      </c>
      <c r="E35" s="14" t="str">
        <f>VLOOKUP(C35,Stoki,4,FALSE)</f>
        <v>Безалкохолни напитки и бира</v>
      </c>
      <c r="F35">
        <v>154</v>
      </c>
      <c r="G35" s="16">
        <v>1.49</v>
      </c>
      <c r="H35" s="17"/>
      <c r="I35" s="23">
        <f t="shared" si="1"/>
        <v>1.49</v>
      </c>
      <c r="J35" s="15" t="str">
        <f t="shared" si="2"/>
        <v>не</v>
      </c>
      <c r="K35" s="24">
        <f t="shared" si="3"/>
        <v>229.46</v>
      </c>
    </row>
    <row r="36" spans="1:11" x14ac:dyDescent="0.25">
      <c r="A36" s="2">
        <v>43089</v>
      </c>
      <c r="B36" s="14">
        <f t="shared" si="0"/>
        <v>3</v>
      </c>
      <c r="C36">
        <v>405</v>
      </c>
      <c r="D36" s="14" t="str">
        <f>VLOOKUP(C36,Stoki,2,FALSE)</f>
        <v>Натурален сок Florina</v>
      </c>
      <c r="E36" s="14" t="str">
        <f>VLOOKUP(C36,Stoki,4,FALSE)</f>
        <v>Безалкохолни напитки и бира</v>
      </c>
      <c r="F36">
        <v>116</v>
      </c>
      <c r="G36" s="16">
        <v>1.95</v>
      </c>
      <c r="H36" s="17"/>
      <c r="I36" s="23">
        <f t="shared" si="1"/>
        <v>1.95</v>
      </c>
      <c r="J36" s="15" t="str">
        <f t="shared" si="2"/>
        <v>не</v>
      </c>
      <c r="K36" s="24">
        <f t="shared" si="3"/>
        <v>226.2</v>
      </c>
    </row>
    <row r="37" spans="1:11" x14ac:dyDescent="0.25">
      <c r="A37" s="2">
        <v>43090</v>
      </c>
      <c r="B37" s="14">
        <f t="shared" si="0"/>
        <v>4</v>
      </c>
      <c r="C37">
        <v>104</v>
      </c>
      <c r="D37" s="14" t="str">
        <f>VLOOKUP(C37,Stoki,2,FALSE)</f>
        <v>Жълт лук</v>
      </c>
      <c r="E37" s="14" t="str">
        <f>VLOOKUP(C37,Stoki,4,FALSE)</f>
        <v>Плодове и зеленчуци</v>
      </c>
      <c r="F37">
        <v>184</v>
      </c>
      <c r="G37" s="16">
        <v>0.69</v>
      </c>
      <c r="H37" s="17"/>
      <c r="I37" s="23">
        <f t="shared" si="1"/>
        <v>0.69</v>
      </c>
      <c r="J37" s="15" t="str">
        <f t="shared" si="2"/>
        <v>не</v>
      </c>
      <c r="K37" s="24">
        <f t="shared" si="3"/>
        <v>126.96</v>
      </c>
    </row>
    <row r="38" spans="1:11" x14ac:dyDescent="0.25">
      <c r="A38" s="2">
        <v>43090</v>
      </c>
      <c r="B38" s="14">
        <f t="shared" si="0"/>
        <v>4</v>
      </c>
      <c r="C38">
        <v>105</v>
      </c>
      <c r="D38" s="14" t="str">
        <f>VLOOKUP(C38,Stoki,2,FALSE)</f>
        <v>Грейпфрут</v>
      </c>
      <c r="E38" s="14" t="str">
        <f>VLOOKUP(C38,Stoki,4,FALSE)</f>
        <v>Плодове и зеленчуци</v>
      </c>
      <c r="F38">
        <v>212</v>
      </c>
      <c r="G38" s="16">
        <v>1.49</v>
      </c>
      <c r="H38" s="17">
        <v>0.2</v>
      </c>
      <c r="I38" s="23">
        <f t="shared" si="1"/>
        <v>1.1919999999999999</v>
      </c>
      <c r="J38" s="15" t="str">
        <f t="shared" si="2"/>
        <v>да</v>
      </c>
      <c r="K38" s="24">
        <f t="shared" si="3"/>
        <v>252.70399999999998</v>
      </c>
    </row>
    <row r="39" spans="1:11" x14ac:dyDescent="0.25">
      <c r="A39" s="2">
        <v>43090</v>
      </c>
      <c r="B39" s="14">
        <f t="shared" si="0"/>
        <v>4</v>
      </c>
      <c r="C39">
        <v>203</v>
      </c>
      <c r="D39" s="14" t="str">
        <f>VLOOKUP(C39,Stoki,2,FALSE)</f>
        <v>Жарено филе</v>
      </c>
      <c r="E39" s="14" t="str">
        <f>VLOOKUP(C39,Stoki,4,FALSE)</f>
        <v>Месо и месни продукти</v>
      </c>
      <c r="F39">
        <v>385</v>
      </c>
      <c r="G39" s="16">
        <v>11.99</v>
      </c>
      <c r="H39" s="17"/>
      <c r="I39" s="23">
        <f t="shared" si="1"/>
        <v>11.99</v>
      </c>
      <c r="J39" s="15" t="str">
        <f t="shared" si="2"/>
        <v>не</v>
      </c>
      <c r="K39" s="24">
        <f t="shared" si="3"/>
        <v>4616.1499999999996</v>
      </c>
    </row>
    <row r="40" spans="1:11" x14ac:dyDescent="0.25">
      <c r="A40" s="2">
        <v>43090</v>
      </c>
      <c r="B40" s="14">
        <f t="shared" si="0"/>
        <v>4</v>
      </c>
      <c r="C40">
        <v>205</v>
      </c>
      <c r="D40" s="14" t="str">
        <f>VLOOKUP(C40,Stoki,2,FALSE)</f>
        <v>Шпек салам 800г.</v>
      </c>
      <c r="E40" s="14" t="str">
        <f>VLOOKUP(C40,Stoki,4,FALSE)</f>
        <v>Месо и месни продукти</v>
      </c>
      <c r="F40">
        <v>227</v>
      </c>
      <c r="G40" s="16">
        <v>13.69</v>
      </c>
      <c r="H40" s="17"/>
      <c r="I40" s="23">
        <f t="shared" si="1"/>
        <v>13.69</v>
      </c>
      <c r="J40" s="15" t="str">
        <f t="shared" si="2"/>
        <v>не</v>
      </c>
      <c r="K40" s="24">
        <f t="shared" si="3"/>
        <v>3107.63</v>
      </c>
    </row>
    <row r="41" spans="1:11" x14ac:dyDescent="0.25">
      <c r="A41" s="2">
        <v>43090</v>
      </c>
      <c r="B41" s="14">
        <f t="shared" si="0"/>
        <v>4</v>
      </c>
      <c r="C41">
        <v>301</v>
      </c>
      <c r="D41" s="14" t="str">
        <f>VLOOKUP(C41,Stoki,2,FALSE)</f>
        <v>Кисело мляко Olympus 3.6%</v>
      </c>
      <c r="E41" s="14" t="str">
        <f>VLOOKUP(C41,Stoki,4,FALSE)</f>
        <v>Мляко и млечни продукти</v>
      </c>
      <c r="F41">
        <v>465</v>
      </c>
      <c r="G41" s="16">
        <v>1.0900000000000001</v>
      </c>
      <c r="H41" s="17">
        <v>0.33</v>
      </c>
      <c r="I41" s="23">
        <f t="shared" si="1"/>
        <v>0.73029999999999995</v>
      </c>
      <c r="J41" s="15" t="str">
        <f t="shared" si="2"/>
        <v>да</v>
      </c>
      <c r="K41" s="24">
        <f t="shared" si="3"/>
        <v>339.58949999999999</v>
      </c>
    </row>
    <row r="42" spans="1:11" x14ac:dyDescent="0.25">
      <c r="A42" s="2">
        <v>43090</v>
      </c>
      <c r="B42" s="14">
        <f t="shared" si="0"/>
        <v>4</v>
      </c>
      <c r="C42">
        <v>302</v>
      </c>
      <c r="D42" s="14" t="str">
        <f>VLOOKUP(C42,Stoki,2,FALSE)</f>
        <v>Кашкавал краве Lacrima</v>
      </c>
      <c r="E42" s="14" t="str">
        <f>VLOOKUP(C42,Stoki,4,FALSE)</f>
        <v>Мляко и млечни продукти</v>
      </c>
      <c r="F42">
        <v>295</v>
      </c>
      <c r="G42" s="16">
        <v>8.49</v>
      </c>
      <c r="H42" s="17"/>
      <c r="I42" s="23">
        <f t="shared" si="1"/>
        <v>8.49</v>
      </c>
      <c r="J42" s="15" t="str">
        <f t="shared" si="2"/>
        <v>не</v>
      </c>
      <c r="K42" s="24">
        <f t="shared" si="3"/>
        <v>2504.5500000000002</v>
      </c>
    </row>
    <row r="43" spans="1:11" x14ac:dyDescent="0.25">
      <c r="A43" s="2">
        <v>43090</v>
      </c>
      <c r="B43" s="14">
        <f t="shared" si="0"/>
        <v>4</v>
      </c>
      <c r="C43">
        <v>303</v>
      </c>
      <c r="D43" s="14" t="str">
        <f>VLOOKUP(C43,Stoki,2,FALSE)</f>
        <v>Краве масло Alpenbutter</v>
      </c>
      <c r="E43" s="14" t="str">
        <f>VLOOKUP(C43,Stoki,4,FALSE)</f>
        <v>Мляко и млечни продукти</v>
      </c>
      <c r="F43">
        <v>105</v>
      </c>
      <c r="G43" s="16">
        <v>7.99</v>
      </c>
      <c r="H43" s="17"/>
      <c r="I43" s="23">
        <f t="shared" si="1"/>
        <v>7.99</v>
      </c>
      <c r="J43" s="15" t="str">
        <f t="shared" si="2"/>
        <v>не</v>
      </c>
      <c r="K43" s="24">
        <f t="shared" si="3"/>
        <v>838.95</v>
      </c>
    </row>
    <row r="44" spans="1:11" x14ac:dyDescent="0.25">
      <c r="A44" s="2">
        <v>43090</v>
      </c>
      <c r="B44" s="14">
        <f t="shared" si="0"/>
        <v>4</v>
      </c>
      <c r="C44">
        <v>304</v>
      </c>
      <c r="D44" s="14" t="str">
        <f>VLOOKUP(C44,Stoki,2,FALSE)</f>
        <v>Прясно мляко Meggle 3.2%</v>
      </c>
      <c r="E44" s="14" t="str">
        <f>VLOOKUP(C44,Stoki,4,FALSE)</f>
        <v>Мляко и млечни продукти</v>
      </c>
      <c r="F44">
        <v>99</v>
      </c>
      <c r="G44" s="16">
        <v>2.4900000000000002</v>
      </c>
      <c r="H44" s="17"/>
      <c r="I44" s="23">
        <f t="shared" si="1"/>
        <v>2.4900000000000002</v>
      </c>
      <c r="J44" s="15" t="str">
        <f t="shared" si="2"/>
        <v>не</v>
      </c>
      <c r="K44" s="24">
        <f t="shared" si="3"/>
        <v>246.51000000000002</v>
      </c>
    </row>
    <row r="45" spans="1:11" x14ac:dyDescent="0.25">
      <c r="A45" s="2">
        <v>43090</v>
      </c>
      <c r="B45" s="14">
        <f t="shared" si="0"/>
        <v>4</v>
      </c>
      <c r="C45">
        <v>305</v>
      </c>
      <c r="D45" s="14" t="str">
        <f>VLOOKUP(C45,Stoki,2,FALSE)</f>
        <v>Сирене Моцарела</v>
      </c>
      <c r="E45" s="14" t="str">
        <f>VLOOKUP(C45,Stoki,4,FALSE)</f>
        <v>Мляко и млечни продукти</v>
      </c>
      <c r="F45">
        <v>202</v>
      </c>
      <c r="G45" s="16">
        <v>13.89</v>
      </c>
      <c r="H45" s="17"/>
      <c r="I45" s="23">
        <f t="shared" si="1"/>
        <v>13.89</v>
      </c>
      <c r="J45" s="15" t="str">
        <f t="shared" si="2"/>
        <v>не</v>
      </c>
      <c r="K45" s="24">
        <f t="shared" si="3"/>
        <v>2805.78</v>
      </c>
    </row>
    <row r="46" spans="1:11" x14ac:dyDescent="0.25">
      <c r="A46" s="2">
        <v>43090</v>
      </c>
      <c r="B46" s="14">
        <f t="shared" si="0"/>
        <v>4</v>
      </c>
      <c r="C46">
        <v>403</v>
      </c>
      <c r="D46" s="14" t="str">
        <f>VLOOKUP(C46,Stoki,2,FALSE)</f>
        <v>Столично пиво</v>
      </c>
      <c r="E46" s="14" t="str">
        <f>VLOOKUP(C46,Stoki,4,FALSE)</f>
        <v>Безалкохолни напитки и бира</v>
      </c>
      <c r="F46">
        <v>162</v>
      </c>
      <c r="G46" s="16">
        <v>1.49</v>
      </c>
      <c r="H46" s="17"/>
      <c r="I46" s="23">
        <f t="shared" si="1"/>
        <v>1.49</v>
      </c>
      <c r="J46" s="15" t="str">
        <f t="shared" si="2"/>
        <v>не</v>
      </c>
      <c r="K46" s="24">
        <f t="shared" si="3"/>
        <v>241.38</v>
      </c>
    </row>
    <row r="47" spans="1:11" x14ac:dyDescent="0.25">
      <c r="A47" s="2">
        <v>43090</v>
      </c>
      <c r="B47" s="14">
        <f t="shared" si="0"/>
        <v>4</v>
      </c>
      <c r="C47">
        <v>405</v>
      </c>
      <c r="D47" s="14" t="str">
        <f>VLOOKUP(C47,Stoki,2,FALSE)</f>
        <v>Натурален сок Florina</v>
      </c>
      <c r="E47" s="14" t="str">
        <f>VLOOKUP(C47,Stoki,4,FALSE)</f>
        <v>Безалкохолни напитки и бира</v>
      </c>
      <c r="F47">
        <v>167</v>
      </c>
      <c r="G47" s="16">
        <v>1.95</v>
      </c>
      <c r="H47" s="17"/>
      <c r="I47" s="23">
        <f t="shared" si="1"/>
        <v>1.95</v>
      </c>
      <c r="J47" s="15" t="str">
        <f t="shared" si="2"/>
        <v>не</v>
      </c>
      <c r="K47" s="24">
        <f t="shared" si="3"/>
        <v>325.64999999999998</v>
      </c>
    </row>
    <row r="48" spans="1:11" x14ac:dyDescent="0.25">
      <c r="A48" s="2">
        <v>43091</v>
      </c>
      <c r="B48" s="14">
        <f t="shared" si="0"/>
        <v>5</v>
      </c>
      <c r="C48">
        <v>101</v>
      </c>
      <c r="D48" s="14" t="str">
        <f>VLOOKUP(C48,Stoki,2,FALSE)</f>
        <v>Мандарини Клементина</v>
      </c>
      <c r="E48" s="14" t="str">
        <f>VLOOKUP(C48,Stoki,4,FALSE)</f>
        <v>Плодове и зеленчуци</v>
      </c>
      <c r="F48">
        <v>212</v>
      </c>
      <c r="G48" s="16">
        <v>1.79</v>
      </c>
      <c r="H48" s="17">
        <v>0.33</v>
      </c>
      <c r="I48" s="23">
        <f t="shared" si="1"/>
        <v>1.1992999999999998</v>
      </c>
      <c r="J48" s="15" t="str">
        <f t="shared" si="2"/>
        <v>да</v>
      </c>
      <c r="K48" s="24">
        <f t="shared" si="3"/>
        <v>254.25159999999997</v>
      </c>
    </row>
    <row r="49" spans="1:11" x14ac:dyDescent="0.25">
      <c r="A49" s="2">
        <v>43091</v>
      </c>
      <c r="B49" s="14">
        <f t="shared" si="0"/>
        <v>5</v>
      </c>
      <c r="C49">
        <v>102</v>
      </c>
      <c r="D49" s="14" t="str">
        <f>VLOOKUP(C49,Stoki,2,FALSE)</f>
        <v>Авокадо</v>
      </c>
      <c r="E49" s="14" t="str">
        <f>VLOOKUP(C49,Stoki,4,FALSE)</f>
        <v>Плодове и зеленчуци</v>
      </c>
      <c r="F49">
        <v>99</v>
      </c>
      <c r="G49" s="16">
        <v>1.99</v>
      </c>
      <c r="H49" s="17"/>
      <c r="I49" s="23">
        <f t="shared" si="1"/>
        <v>1.99</v>
      </c>
      <c r="J49" s="15" t="str">
        <f t="shared" si="2"/>
        <v>не</v>
      </c>
      <c r="K49" s="24">
        <f t="shared" si="3"/>
        <v>197.01</v>
      </c>
    </row>
    <row r="50" spans="1:11" x14ac:dyDescent="0.25">
      <c r="A50" s="2">
        <v>43091</v>
      </c>
      <c r="B50" s="14">
        <f t="shared" si="0"/>
        <v>5</v>
      </c>
      <c r="C50">
        <v>104</v>
      </c>
      <c r="D50" s="14" t="str">
        <f>VLOOKUP(C50,Stoki,2,FALSE)</f>
        <v>Жълт лук</v>
      </c>
      <c r="E50" s="14" t="str">
        <f>VLOOKUP(C50,Stoki,4,FALSE)</f>
        <v>Плодове и зеленчуци</v>
      </c>
      <c r="F50">
        <v>184</v>
      </c>
      <c r="G50" s="16">
        <v>0.69</v>
      </c>
      <c r="H50" s="17"/>
      <c r="I50" s="23">
        <f t="shared" si="1"/>
        <v>0.69</v>
      </c>
      <c r="J50" s="15" t="str">
        <f t="shared" si="2"/>
        <v>не</v>
      </c>
      <c r="K50" s="24">
        <f t="shared" si="3"/>
        <v>126.96</v>
      </c>
    </row>
    <row r="51" spans="1:11" x14ac:dyDescent="0.25">
      <c r="A51" s="2">
        <v>43091</v>
      </c>
      <c r="B51" s="14">
        <f t="shared" si="0"/>
        <v>5</v>
      </c>
      <c r="C51">
        <v>202</v>
      </c>
      <c r="D51" s="14" t="str">
        <f>VLOOKUP(C51,Stoki,2,FALSE)</f>
        <v>Свински бут</v>
      </c>
      <c r="E51" s="14" t="str">
        <f>VLOOKUP(C51,Stoki,4,FALSE)</f>
        <v>Месо и месни продукти</v>
      </c>
      <c r="F51">
        <v>343</v>
      </c>
      <c r="G51" s="16">
        <v>7.99</v>
      </c>
      <c r="H51" s="17"/>
      <c r="I51" s="23">
        <f t="shared" si="1"/>
        <v>7.99</v>
      </c>
      <c r="J51" s="15" t="str">
        <f t="shared" si="2"/>
        <v>не</v>
      </c>
      <c r="K51" s="24">
        <f t="shared" si="3"/>
        <v>2740.57</v>
      </c>
    </row>
    <row r="52" spans="1:11" x14ac:dyDescent="0.25">
      <c r="A52" s="2">
        <v>43091</v>
      </c>
      <c r="B52" s="14">
        <f t="shared" si="0"/>
        <v>5</v>
      </c>
      <c r="C52">
        <v>203</v>
      </c>
      <c r="D52" s="14" t="str">
        <f>VLOOKUP(C52,Stoki,2,FALSE)</f>
        <v>Жарено филе</v>
      </c>
      <c r="E52" s="14" t="str">
        <f>VLOOKUP(C52,Stoki,4,FALSE)</f>
        <v>Месо и месни продукти</v>
      </c>
      <c r="F52">
        <v>324</v>
      </c>
      <c r="G52" s="16">
        <v>11.99</v>
      </c>
      <c r="H52" s="17"/>
      <c r="I52" s="23">
        <f t="shared" si="1"/>
        <v>11.99</v>
      </c>
      <c r="J52" s="15" t="str">
        <f t="shared" si="2"/>
        <v>не</v>
      </c>
      <c r="K52" s="24">
        <f t="shared" si="3"/>
        <v>3884.76</v>
      </c>
    </row>
    <row r="53" spans="1:11" x14ac:dyDescent="0.25">
      <c r="A53" s="2">
        <v>43091</v>
      </c>
      <c r="B53" s="14">
        <f t="shared" si="0"/>
        <v>5</v>
      </c>
      <c r="C53">
        <v>204</v>
      </c>
      <c r="D53" s="14" t="str">
        <f>VLOOKUP(C53,Stoki,2,FALSE)</f>
        <v>Кюфтета 10бр</v>
      </c>
      <c r="E53" s="14" t="str">
        <f>VLOOKUP(C53,Stoki,4,FALSE)</f>
        <v>Месо и месни продукти</v>
      </c>
      <c r="F53">
        <v>276</v>
      </c>
      <c r="G53" s="16">
        <v>4.1900000000000004</v>
      </c>
      <c r="H53" s="17"/>
      <c r="I53" s="23">
        <f t="shared" si="1"/>
        <v>4.1900000000000004</v>
      </c>
      <c r="J53" s="15" t="str">
        <f t="shared" si="2"/>
        <v>не</v>
      </c>
      <c r="K53" s="24">
        <f t="shared" si="3"/>
        <v>1156.44</v>
      </c>
    </row>
    <row r="54" spans="1:11" x14ac:dyDescent="0.25">
      <c r="A54" s="2">
        <v>43091</v>
      </c>
      <c r="B54" s="14">
        <f t="shared" si="0"/>
        <v>5</v>
      </c>
      <c r="C54">
        <v>205</v>
      </c>
      <c r="D54" s="14" t="str">
        <f>VLOOKUP(C54,Stoki,2,FALSE)</f>
        <v>Шпек салам 800г.</v>
      </c>
      <c r="E54" s="14" t="str">
        <f>VLOOKUP(C54,Stoki,4,FALSE)</f>
        <v>Месо и месни продукти</v>
      </c>
      <c r="F54">
        <v>243</v>
      </c>
      <c r="G54" s="16">
        <v>13.69</v>
      </c>
      <c r="H54" s="17"/>
      <c r="I54" s="23">
        <f t="shared" si="1"/>
        <v>13.69</v>
      </c>
      <c r="J54" s="15" t="str">
        <f t="shared" si="2"/>
        <v>не</v>
      </c>
      <c r="K54" s="24">
        <f t="shared" si="3"/>
        <v>3326.67</v>
      </c>
    </row>
    <row r="55" spans="1:11" x14ac:dyDescent="0.25">
      <c r="A55" s="2">
        <v>43091</v>
      </c>
      <c r="B55" s="14">
        <f t="shared" si="0"/>
        <v>5</v>
      </c>
      <c r="C55">
        <v>302</v>
      </c>
      <c r="D55" s="14" t="str">
        <f>VLOOKUP(C55,Stoki,2,FALSE)</f>
        <v>Кашкавал краве Lacrima</v>
      </c>
      <c r="E55" s="14" t="str">
        <f>VLOOKUP(C55,Stoki,4,FALSE)</f>
        <v>Мляко и млечни продукти</v>
      </c>
      <c r="F55">
        <v>323</v>
      </c>
      <c r="G55" s="16">
        <v>8.49</v>
      </c>
      <c r="H55" s="17"/>
      <c r="I55" s="23">
        <f t="shared" si="1"/>
        <v>8.49</v>
      </c>
      <c r="J55" s="15" t="str">
        <f t="shared" si="2"/>
        <v>не</v>
      </c>
      <c r="K55" s="24">
        <f t="shared" si="3"/>
        <v>2742.27</v>
      </c>
    </row>
    <row r="56" spans="1:11" x14ac:dyDescent="0.25">
      <c r="A56" s="2">
        <v>43091</v>
      </c>
      <c r="B56" s="14">
        <f t="shared" si="0"/>
        <v>5</v>
      </c>
      <c r="C56">
        <v>304</v>
      </c>
      <c r="D56" s="14" t="str">
        <f>VLOOKUP(C56,Stoki,2,FALSE)</f>
        <v>Прясно мляко Meggle 3.2%</v>
      </c>
      <c r="E56" s="14" t="str">
        <f>VLOOKUP(C56,Stoki,4,FALSE)</f>
        <v>Мляко и млечни продукти</v>
      </c>
      <c r="F56">
        <v>143</v>
      </c>
      <c r="G56" s="16">
        <v>2.4900000000000002</v>
      </c>
      <c r="H56" s="17"/>
      <c r="I56" s="23">
        <f t="shared" si="1"/>
        <v>2.4900000000000002</v>
      </c>
      <c r="J56" s="15" t="str">
        <f t="shared" si="2"/>
        <v>не</v>
      </c>
      <c r="K56" s="24">
        <f t="shared" si="3"/>
        <v>356.07000000000005</v>
      </c>
    </row>
    <row r="57" spans="1:11" x14ac:dyDescent="0.25">
      <c r="A57" s="2">
        <v>43091</v>
      </c>
      <c r="B57" s="14">
        <f t="shared" si="0"/>
        <v>5</v>
      </c>
      <c r="C57">
        <v>401</v>
      </c>
      <c r="D57" s="14" t="str">
        <f>VLOOKUP(C57,Stoki,2,FALSE)</f>
        <v>Минерална вода Devin</v>
      </c>
      <c r="E57" s="14" t="str">
        <f>VLOOKUP(C57,Stoki,4,FALSE)</f>
        <v>Безалкохолни напитки и бира</v>
      </c>
      <c r="F57">
        <v>426</v>
      </c>
      <c r="G57" s="16">
        <v>0.77</v>
      </c>
      <c r="H57" s="17">
        <v>0.27</v>
      </c>
      <c r="I57" s="23">
        <f t="shared" si="1"/>
        <v>0.56210000000000004</v>
      </c>
      <c r="J57" s="15" t="str">
        <f t="shared" si="2"/>
        <v>да</v>
      </c>
      <c r="K57" s="24">
        <f t="shared" si="3"/>
        <v>239.45460000000003</v>
      </c>
    </row>
    <row r="58" spans="1:11" x14ac:dyDescent="0.25">
      <c r="A58" s="2">
        <v>43091</v>
      </c>
      <c r="B58" s="14">
        <f t="shared" si="0"/>
        <v>5</v>
      </c>
      <c r="C58">
        <v>402</v>
      </c>
      <c r="D58" s="14" t="str">
        <f>VLOOKUP(C58,Stoki,2,FALSE)</f>
        <v>Pfanner нектар</v>
      </c>
      <c r="E58" s="14" t="str">
        <f>VLOOKUP(C58,Stoki,4,FALSE)</f>
        <v>Безалкохолни напитки и бира</v>
      </c>
      <c r="F58">
        <v>180</v>
      </c>
      <c r="G58" s="16">
        <v>4.6500000000000004</v>
      </c>
      <c r="H58" s="17"/>
      <c r="I58" s="23">
        <f t="shared" si="1"/>
        <v>4.6500000000000004</v>
      </c>
      <c r="J58" s="15" t="str">
        <f t="shared" si="2"/>
        <v>не</v>
      </c>
      <c r="K58" s="24">
        <f t="shared" si="3"/>
        <v>837.00000000000011</v>
      </c>
    </row>
    <row r="59" spans="1:11" x14ac:dyDescent="0.25">
      <c r="A59" s="2">
        <v>43091</v>
      </c>
      <c r="B59" s="14">
        <f t="shared" si="0"/>
        <v>5</v>
      </c>
      <c r="C59">
        <v>403</v>
      </c>
      <c r="D59" s="14" t="str">
        <f>VLOOKUP(C59,Stoki,2,FALSE)</f>
        <v>Столично пиво</v>
      </c>
      <c r="E59" s="14" t="str">
        <f>VLOOKUP(C59,Stoki,4,FALSE)</f>
        <v>Безалкохолни напитки и бира</v>
      </c>
      <c r="F59">
        <v>174</v>
      </c>
      <c r="G59" s="16">
        <v>1.49</v>
      </c>
      <c r="H59" s="17"/>
      <c r="I59" s="23">
        <f t="shared" si="1"/>
        <v>1.49</v>
      </c>
      <c r="J59" s="15" t="str">
        <f t="shared" si="2"/>
        <v>не</v>
      </c>
      <c r="K59" s="24">
        <f t="shared" si="3"/>
        <v>259.26</v>
      </c>
    </row>
    <row r="60" spans="1:11" x14ac:dyDescent="0.25">
      <c r="A60" s="2">
        <v>43091</v>
      </c>
      <c r="B60" s="14">
        <f t="shared" si="0"/>
        <v>5</v>
      </c>
      <c r="C60">
        <v>405</v>
      </c>
      <c r="D60" s="14" t="str">
        <f>VLOOKUP(C60,Stoki,2,FALSE)</f>
        <v>Натурален сок Florina</v>
      </c>
      <c r="E60" s="14" t="str">
        <f>VLOOKUP(C60,Stoki,4,FALSE)</f>
        <v>Безалкохолни напитки и бира</v>
      </c>
      <c r="F60">
        <v>173</v>
      </c>
      <c r="G60" s="16">
        <v>1.95</v>
      </c>
      <c r="H60" s="17"/>
      <c r="I60" s="23">
        <f t="shared" si="1"/>
        <v>1.95</v>
      </c>
      <c r="J60" s="15" t="str">
        <f t="shared" si="2"/>
        <v>не</v>
      </c>
      <c r="K60" s="24">
        <f t="shared" si="3"/>
        <v>337.34999999999997</v>
      </c>
    </row>
    <row r="61" spans="1:11" x14ac:dyDescent="0.25">
      <c r="A61" s="2">
        <v>43092</v>
      </c>
      <c r="B61" s="14">
        <f t="shared" si="0"/>
        <v>6</v>
      </c>
      <c r="C61">
        <v>102</v>
      </c>
      <c r="D61" s="14" t="str">
        <f>VLOOKUP(C61,Stoki,2,FALSE)</f>
        <v>Авокадо</v>
      </c>
      <c r="E61" s="14" t="str">
        <f>VLOOKUP(C61,Stoki,4,FALSE)</f>
        <v>Плодове и зеленчуци</v>
      </c>
      <c r="F61">
        <v>83</v>
      </c>
      <c r="G61" s="16">
        <v>1.99</v>
      </c>
      <c r="H61" s="17"/>
      <c r="I61" s="23">
        <f t="shared" si="1"/>
        <v>1.99</v>
      </c>
      <c r="J61" s="15" t="str">
        <f t="shared" si="2"/>
        <v>не</v>
      </c>
      <c r="K61" s="24">
        <f t="shared" si="3"/>
        <v>165.17</v>
      </c>
    </row>
    <row r="62" spans="1:11" x14ac:dyDescent="0.25">
      <c r="A62" s="2">
        <v>43092</v>
      </c>
      <c r="B62" s="14">
        <f t="shared" si="0"/>
        <v>6</v>
      </c>
      <c r="C62">
        <v>103</v>
      </c>
      <c r="D62" s="14" t="str">
        <f>VLOOKUP(C62,Stoki,2,FALSE)</f>
        <v>Моркови</v>
      </c>
      <c r="E62" s="14" t="str">
        <f>VLOOKUP(C62,Stoki,4,FALSE)</f>
        <v>Плодове и зеленчуци</v>
      </c>
      <c r="F62">
        <v>98</v>
      </c>
      <c r="G62" s="16">
        <v>0.89</v>
      </c>
      <c r="H62" s="17"/>
      <c r="I62" s="23">
        <f t="shared" si="1"/>
        <v>0.89</v>
      </c>
      <c r="J62" s="15" t="str">
        <f t="shared" si="2"/>
        <v>не</v>
      </c>
      <c r="K62" s="24">
        <f t="shared" si="3"/>
        <v>87.22</v>
      </c>
    </row>
    <row r="63" spans="1:11" x14ac:dyDescent="0.25">
      <c r="A63" s="2">
        <v>43092</v>
      </c>
      <c r="B63" s="14">
        <f t="shared" si="0"/>
        <v>6</v>
      </c>
      <c r="C63">
        <v>104</v>
      </c>
      <c r="D63" s="14" t="str">
        <f>VLOOKUP(C63,Stoki,2,FALSE)</f>
        <v>Жълт лук</v>
      </c>
      <c r="E63" s="14" t="str">
        <f>VLOOKUP(C63,Stoki,4,FALSE)</f>
        <v>Плодове и зеленчуци</v>
      </c>
      <c r="F63">
        <v>181</v>
      </c>
      <c r="G63" s="16">
        <v>0.69</v>
      </c>
      <c r="H63" s="17"/>
      <c r="I63" s="23">
        <f t="shared" si="1"/>
        <v>0.69</v>
      </c>
      <c r="J63" s="15" t="str">
        <f t="shared" si="2"/>
        <v>не</v>
      </c>
      <c r="K63" s="24">
        <f t="shared" si="3"/>
        <v>124.88999999999999</v>
      </c>
    </row>
    <row r="64" spans="1:11" x14ac:dyDescent="0.25">
      <c r="A64" s="2">
        <v>43092</v>
      </c>
      <c r="B64" s="14">
        <f t="shared" si="0"/>
        <v>6</v>
      </c>
      <c r="C64">
        <v>105</v>
      </c>
      <c r="D64" s="14" t="str">
        <f>VLOOKUP(C64,Stoki,2,FALSE)</f>
        <v>Грейпфрут</v>
      </c>
      <c r="E64" s="14" t="str">
        <f>VLOOKUP(C64,Stoki,4,FALSE)</f>
        <v>Плодове и зеленчуци</v>
      </c>
      <c r="F64">
        <v>269</v>
      </c>
      <c r="G64" s="16">
        <v>1.49</v>
      </c>
      <c r="H64" s="17">
        <v>0.2</v>
      </c>
      <c r="I64" s="23">
        <f t="shared" si="1"/>
        <v>1.1919999999999999</v>
      </c>
      <c r="J64" s="15" t="str">
        <f t="shared" si="2"/>
        <v>да</v>
      </c>
      <c r="K64" s="24">
        <f t="shared" si="3"/>
        <v>320.64799999999997</v>
      </c>
    </row>
    <row r="65" spans="1:11" x14ac:dyDescent="0.25">
      <c r="A65" s="2">
        <v>43092</v>
      </c>
      <c r="B65" s="14">
        <f t="shared" si="0"/>
        <v>6</v>
      </c>
      <c r="C65">
        <v>201</v>
      </c>
      <c r="D65" s="14" t="str">
        <f>VLOOKUP(C65,Stoki,2,FALSE)</f>
        <v>Телешка кайма</v>
      </c>
      <c r="E65" s="14" t="str">
        <f>VLOOKUP(C65,Stoki,4,FALSE)</f>
        <v>Месо и месни продукти</v>
      </c>
      <c r="F65">
        <v>149</v>
      </c>
      <c r="G65" s="16">
        <v>8.99</v>
      </c>
      <c r="H65" s="17">
        <v>0.25</v>
      </c>
      <c r="I65" s="23">
        <f t="shared" si="1"/>
        <v>6.7424999999999997</v>
      </c>
      <c r="J65" s="15" t="str">
        <f t="shared" si="2"/>
        <v>да</v>
      </c>
      <c r="K65" s="24">
        <f t="shared" si="3"/>
        <v>1004.6324999999999</v>
      </c>
    </row>
    <row r="66" spans="1:11" x14ac:dyDescent="0.25">
      <c r="A66" s="2">
        <v>43092</v>
      </c>
      <c r="B66" s="14">
        <f t="shared" si="0"/>
        <v>6</v>
      </c>
      <c r="C66">
        <v>302</v>
      </c>
      <c r="D66" s="14" t="str">
        <f>VLOOKUP(C66,Stoki,2,FALSE)</f>
        <v>Кашкавал краве Lacrima</v>
      </c>
      <c r="E66" s="14" t="str">
        <f>VLOOKUP(C66,Stoki,4,FALSE)</f>
        <v>Мляко и млечни продукти</v>
      </c>
      <c r="F66">
        <v>252</v>
      </c>
      <c r="G66" s="16">
        <v>8.49</v>
      </c>
      <c r="H66" s="17"/>
      <c r="I66" s="23">
        <f t="shared" si="1"/>
        <v>8.49</v>
      </c>
      <c r="J66" s="15" t="str">
        <f t="shared" si="2"/>
        <v>не</v>
      </c>
      <c r="K66" s="24">
        <f t="shared" si="3"/>
        <v>2139.48</v>
      </c>
    </row>
    <row r="67" spans="1:11" x14ac:dyDescent="0.25">
      <c r="A67" s="2">
        <v>43092</v>
      </c>
      <c r="B67" s="14">
        <f t="shared" si="0"/>
        <v>6</v>
      </c>
      <c r="C67">
        <v>305</v>
      </c>
      <c r="D67" s="14" t="str">
        <f>VLOOKUP(C67,Stoki,2,FALSE)</f>
        <v>Сирене Моцарела</v>
      </c>
      <c r="E67" s="14" t="str">
        <f>VLOOKUP(C67,Stoki,4,FALSE)</f>
        <v>Мляко и млечни продукти</v>
      </c>
      <c r="F67">
        <v>289</v>
      </c>
      <c r="G67" s="16">
        <v>13.89</v>
      </c>
      <c r="H67" s="17"/>
      <c r="I67" s="23">
        <f t="shared" si="1"/>
        <v>13.89</v>
      </c>
      <c r="J67" s="15" t="str">
        <f t="shared" si="2"/>
        <v>не</v>
      </c>
      <c r="K67" s="24">
        <f t="shared" si="3"/>
        <v>4014.21</v>
      </c>
    </row>
    <row r="68" spans="1:11" x14ac:dyDescent="0.25">
      <c r="A68" s="2">
        <v>43092</v>
      </c>
      <c r="B68" s="14">
        <f t="shared" si="0"/>
        <v>6</v>
      </c>
      <c r="C68">
        <v>405</v>
      </c>
      <c r="D68" s="14" t="str">
        <f>VLOOKUP(C68,Stoki,2,FALSE)</f>
        <v>Натурален сок Florina</v>
      </c>
      <c r="E68" s="14" t="str">
        <f>VLOOKUP(C68,Stoki,4,FALSE)</f>
        <v>Безалкохолни напитки и бира</v>
      </c>
      <c r="F68">
        <v>155</v>
      </c>
      <c r="G68" s="16">
        <v>1.95</v>
      </c>
      <c r="H68" s="17"/>
      <c r="I68" s="23">
        <f t="shared" si="1"/>
        <v>1.95</v>
      </c>
      <c r="J68" s="15" t="str">
        <f t="shared" si="2"/>
        <v>не</v>
      </c>
      <c r="K68" s="24">
        <f t="shared" si="3"/>
        <v>302.25</v>
      </c>
    </row>
    <row r="69" spans="1:11" x14ac:dyDescent="0.25">
      <c r="A69" s="2">
        <v>43093</v>
      </c>
      <c r="B69" s="14">
        <f t="shared" ref="B69:B132" si="4">WEEKDAY(A69,2)</f>
        <v>7</v>
      </c>
      <c r="C69">
        <v>102</v>
      </c>
      <c r="D69" s="14" t="str">
        <f>VLOOKUP(C69,Stoki,2,FALSE)</f>
        <v>Авокадо</v>
      </c>
      <c r="E69" s="14" t="str">
        <f>VLOOKUP(C69,Stoki,4,FALSE)</f>
        <v>Плодове и зеленчуци</v>
      </c>
      <c r="F69">
        <v>69</v>
      </c>
      <c r="G69" s="16">
        <v>1.99</v>
      </c>
      <c r="H69" s="17"/>
      <c r="I69" s="23">
        <f t="shared" ref="I69:I132" si="5">G69*(100%-H69)</f>
        <v>1.99</v>
      </c>
      <c r="J69" s="15" t="str">
        <f t="shared" ref="J69:J132" si="6">IF(ISBLANK(H69),"не","да")</f>
        <v>не</v>
      </c>
      <c r="K69" s="24">
        <f t="shared" ref="K69:K132" si="7">I69*F69</f>
        <v>137.31</v>
      </c>
    </row>
    <row r="70" spans="1:11" x14ac:dyDescent="0.25">
      <c r="A70" s="2">
        <v>43093</v>
      </c>
      <c r="B70" s="14">
        <f t="shared" si="4"/>
        <v>7</v>
      </c>
      <c r="C70">
        <v>201</v>
      </c>
      <c r="D70" s="14" t="str">
        <f>VLOOKUP(C70,Stoki,2,FALSE)</f>
        <v>Телешка кайма</v>
      </c>
      <c r="E70" s="14" t="str">
        <f>VLOOKUP(C70,Stoki,4,FALSE)</f>
        <v>Месо и месни продукти</v>
      </c>
      <c r="F70">
        <v>125</v>
      </c>
      <c r="G70" s="16">
        <v>8.99</v>
      </c>
      <c r="H70" s="17">
        <v>0.25</v>
      </c>
      <c r="I70" s="23">
        <f t="shared" si="5"/>
        <v>6.7424999999999997</v>
      </c>
      <c r="J70" s="15" t="str">
        <f t="shared" si="6"/>
        <v>да</v>
      </c>
      <c r="K70" s="24">
        <f t="shared" si="7"/>
        <v>842.8125</v>
      </c>
    </row>
    <row r="71" spans="1:11" x14ac:dyDescent="0.25">
      <c r="A71" s="2">
        <v>43093</v>
      </c>
      <c r="B71" s="14">
        <f t="shared" si="4"/>
        <v>7</v>
      </c>
      <c r="C71">
        <v>203</v>
      </c>
      <c r="D71" s="14" t="str">
        <f>VLOOKUP(C71,Stoki,2,FALSE)</f>
        <v>Жарено филе</v>
      </c>
      <c r="E71" s="14" t="str">
        <f>VLOOKUP(C71,Stoki,4,FALSE)</f>
        <v>Месо и месни продукти</v>
      </c>
      <c r="F71">
        <v>367</v>
      </c>
      <c r="G71" s="16">
        <v>11.99</v>
      </c>
      <c r="H71" s="17"/>
      <c r="I71" s="23">
        <f t="shared" si="5"/>
        <v>11.99</v>
      </c>
      <c r="J71" s="15" t="str">
        <f t="shared" si="6"/>
        <v>не</v>
      </c>
      <c r="K71" s="24">
        <f t="shared" si="7"/>
        <v>4400.33</v>
      </c>
    </row>
    <row r="72" spans="1:11" x14ac:dyDescent="0.25">
      <c r="A72" s="2">
        <v>43093</v>
      </c>
      <c r="B72" s="14">
        <f t="shared" si="4"/>
        <v>7</v>
      </c>
      <c r="C72">
        <v>205</v>
      </c>
      <c r="D72" s="14" t="str">
        <f>VLOOKUP(C72,Stoki,2,FALSE)</f>
        <v>Шпек салам 800г.</v>
      </c>
      <c r="E72" s="14" t="str">
        <f>VLOOKUP(C72,Stoki,4,FALSE)</f>
        <v>Месо и месни продукти</v>
      </c>
      <c r="F72">
        <v>254</v>
      </c>
      <c r="G72" s="16">
        <v>13.69</v>
      </c>
      <c r="H72" s="17"/>
      <c r="I72" s="23">
        <f t="shared" si="5"/>
        <v>13.69</v>
      </c>
      <c r="J72" s="15" t="str">
        <f t="shared" si="6"/>
        <v>не</v>
      </c>
      <c r="K72" s="24">
        <f t="shared" si="7"/>
        <v>3477.2599999999998</v>
      </c>
    </row>
    <row r="73" spans="1:11" x14ac:dyDescent="0.25">
      <c r="A73" s="2">
        <v>43093</v>
      </c>
      <c r="B73" s="14">
        <f t="shared" si="4"/>
        <v>7</v>
      </c>
      <c r="C73">
        <v>301</v>
      </c>
      <c r="D73" s="14" t="str">
        <f>VLOOKUP(C73,Stoki,2,FALSE)</f>
        <v>Кисело мляко Olympus 3.6%</v>
      </c>
      <c r="E73" s="14" t="str">
        <f>VLOOKUP(C73,Stoki,4,FALSE)</f>
        <v>Мляко и млечни продукти</v>
      </c>
      <c r="F73">
        <v>457</v>
      </c>
      <c r="G73" s="16">
        <v>1.0900000000000001</v>
      </c>
      <c r="H73" s="17">
        <v>0.33</v>
      </c>
      <c r="I73" s="23">
        <f t="shared" si="5"/>
        <v>0.73029999999999995</v>
      </c>
      <c r="J73" s="15" t="str">
        <f t="shared" si="6"/>
        <v>да</v>
      </c>
      <c r="K73" s="24">
        <f t="shared" si="7"/>
        <v>333.74709999999999</v>
      </c>
    </row>
    <row r="74" spans="1:11" x14ac:dyDescent="0.25">
      <c r="A74" s="2">
        <v>43093</v>
      </c>
      <c r="B74" s="14">
        <f t="shared" si="4"/>
        <v>7</v>
      </c>
      <c r="C74">
        <v>304</v>
      </c>
      <c r="D74" s="14" t="str">
        <f>VLOOKUP(C74,Stoki,2,FALSE)</f>
        <v>Прясно мляко Meggle 3.2%</v>
      </c>
      <c r="E74" s="14" t="str">
        <f>VLOOKUP(C74,Stoki,4,FALSE)</f>
        <v>Мляко и млечни продукти</v>
      </c>
      <c r="F74">
        <v>143</v>
      </c>
      <c r="G74" s="16">
        <v>2.4900000000000002</v>
      </c>
      <c r="H74" s="17"/>
      <c r="I74" s="23">
        <f t="shared" si="5"/>
        <v>2.4900000000000002</v>
      </c>
      <c r="J74" s="15" t="str">
        <f t="shared" si="6"/>
        <v>не</v>
      </c>
      <c r="K74" s="24">
        <f t="shared" si="7"/>
        <v>356.07000000000005</v>
      </c>
    </row>
    <row r="75" spans="1:11" x14ac:dyDescent="0.25">
      <c r="A75" s="2">
        <v>43093</v>
      </c>
      <c r="B75" s="14">
        <f t="shared" si="4"/>
        <v>7</v>
      </c>
      <c r="C75">
        <v>401</v>
      </c>
      <c r="D75" s="14" t="str">
        <f>VLOOKUP(C75,Stoki,2,FALSE)</f>
        <v>Минерална вода Devin</v>
      </c>
      <c r="E75" s="14" t="str">
        <f>VLOOKUP(C75,Stoki,4,FALSE)</f>
        <v>Безалкохолни напитки и бира</v>
      </c>
      <c r="F75">
        <v>540</v>
      </c>
      <c r="G75" s="16">
        <v>0.77</v>
      </c>
      <c r="H75" s="17">
        <v>0.27</v>
      </c>
      <c r="I75" s="23">
        <f t="shared" si="5"/>
        <v>0.56210000000000004</v>
      </c>
      <c r="J75" s="15" t="str">
        <f t="shared" si="6"/>
        <v>да</v>
      </c>
      <c r="K75" s="24">
        <f t="shared" si="7"/>
        <v>303.53400000000005</v>
      </c>
    </row>
    <row r="76" spans="1:11" x14ac:dyDescent="0.25">
      <c r="A76" s="2">
        <v>43093</v>
      </c>
      <c r="B76" s="14">
        <f t="shared" si="4"/>
        <v>7</v>
      </c>
      <c r="C76">
        <v>403</v>
      </c>
      <c r="D76" s="14" t="str">
        <f>VLOOKUP(C76,Stoki,2,FALSE)</f>
        <v>Столично пиво</v>
      </c>
      <c r="E76" s="14" t="str">
        <f>VLOOKUP(C76,Stoki,4,FALSE)</f>
        <v>Безалкохолни напитки и бира</v>
      </c>
      <c r="F76">
        <v>138</v>
      </c>
      <c r="G76" s="16">
        <v>1.49</v>
      </c>
      <c r="H76" s="17"/>
      <c r="I76" s="23">
        <f t="shared" si="5"/>
        <v>1.49</v>
      </c>
      <c r="J76" s="15" t="str">
        <f t="shared" si="6"/>
        <v>не</v>
      </c>
      <c r="K76" s="24">
        <f t="shared" si="7"/>
        <v>205.62</v>
      </c>
    </row>
    <row r="77" spans="1:11" x14ac:dyDescent="0.25">
      <c r="A77" s="2">
        <v>43093</v>
      </c>
      <c r="B77" s="14">
        <f t="shared" si="4"/>
        <v>7</v>
      </c>
      <c r="C77">
        <v>404</v>
      </c>
      <c r="D77" s="14" t="str">
        <f>VLOOKUP(C77,Stoki,2,FALSE)</f>
        <v>Сайдер Somersby</v>
      </c>
      <c r="E77" s="14" t="str">
        <f>VLOOKUP(C77,Stoki,4,FALSE)</f>
        <v>Безалкохолни напитки и бира</v>
      </c>
      <c r="F77">
        <v>147</v>
      </c>
      <c r="G77" s="16">
        <v>1.49</v>
      </c>
      <c r="H77" s="17"/>
      <c r="I77" s="23">
        <f t="shared" si="5"/>
        <v>1.49</v>
      </c>
      <c r="J77" s="15" t="str">
        <f t="shared" si="6"/>
        <v>не</v>
      </c>
      <c r="K77" s="24">
        <f t="shared" si="7"/>
        <v>219.03</v>
      </c>
    </row>
    <row r="78" spans="1:11" x14ac:dyDescent="0.25">
      <c r="A78" s="2">
        <v>43094</v>
      </c>
      <c r="B78" s="14">
        <f t="shared" si="4"/>
        <v>1</v>
      </c>
      <c r="C78">
        <v>104</v>
      </c>
      <c r="D78" s="14" t="str">
        <f>VLOOKUP(C78,Stoki,2,FALSE)</f>
        <v>Жълт лук</v>
      </c>
      <c r="E78" s="14" t="str">
        <f>VLOOKUP(C78,Stoki,4,FALSE)</f>
        <v>Плодове и зеленчуци</v>
      </c>
      <c r="F78">
        <v>216</v>
      </c>
      <c r="G78" s="16">
        <v>0.69</v>
      </c>
      <c r="H78" s="17"/>
      <c r="I78" s="23">
        <f t="shared" si="5"/>
        <v>0.69</v>
      </c>
      <c r="J78" s="15" t="str">
        <f t="shared" si="6"/>
        <v>не</v>
      </c>
      <c r="K78" s="24">
        <f t="shared" si="7"/>
        <v>149.04</v>
      </c>
    </row>
    <row r="79" spans="1:11" x14ac:dyDescent="0.25">
      <c r="A79" s="2">
        <v>43094</v>
      </c>
      <c r="B79" s="14">
        <f t="shared" si="4"/>
        <v>1</v>
      </c>
      <c r="C79">
        <v>105</v>
      </c>
      <c r="D79" s="14" t="str">
        <f>VLOOKUP(C79,Stoki,2,FALSE)</f>
        <v>Грейпфрут</v>
      </c>
      <c r="E79" s="14" t="str">
        <f>VLOOKUP(C79,Stoki,4,FALSE)</f>
        <v>Плодове и зеленчуци</v>
      </c>
      <c r="F79">
        <v>208</v>
      </c>
      <c r="G79" s="16">
        <v>1.49</v>
      </c>
      <c r="H79" s="17">
        <v>0.2</v>
      </c>
      <c r="I79" s="23">
        <f t="shared" si="5"/>
        <v>1.1919999999999999</v>
      </c>
      <c r="J79" s="15" t="str">
        <f t="shared" si="6"/>
        <v>да</v>
      </c>
      <c r="K79" s="24">
        <f t="shared" si="7"/>
        <v>247.93599999999998</v>
      </c>
    </row>
    <row r="80" spans="1:11" x14ac:dyDescent="0.25">
      <c r="A80" s="2">
        <v>43094</v>
      </c>
      <c r="B80" s="14">
        <f t="shared" si="4"/>
        <v>1</v>
      </c>
      <c r="C80">
        <v>201</v>
      </c>
      <c r="D80" s="14" t="str">
        <f>VLOOKUP(C80,Stoki,2,FALSE)</f>
        <v>Телешка кайма</v>
      </c>
      <c r="E80" s="14" t="str">
        <f>VLOOKUP(C80,Stoki,4,FALSE)</f>
        <v>Месо и месни продукти</v>
      </c>
      <c r="F80">
        <v>152</v>
      </c>
      <c r="G80" s="16">
        <v>8.99</v>
      </c>
      <c r="H80" s="17">
        <v>0.25</v>
      </c>
      <c r="I80" s="23">
        <f t="shared" si="5"/>
        <v>6.7424999999999997</v>
      </c>
      <c r="J80" s="15" t="str">
        <f t="shared" si="6"/>
        <v>да</v>
      </c>
      <c r="K80" s="24">
        <f t="shared" si="7"/>
        <v>1024.8599999999999</v>
      </c>
    </row>
    <row r="81" spans="1:11" x14ac:dyDescent="0.25">
      <c r="A81" s="2">
        <v>43094</v>
      </c>
      <c r="B81" s="14">
        <f t="shared" si="4"/>
        <v>1</v>
      </c>
      <c r="C81">
        <v>203</v>
      </c>
      <c r="D81" s="14" t="str">
        <f>VLOOKUP(C81,Stoki,2,FALSE)</f>
        <v>Жарено филе</v>
      </c>
      <c r="E81" s="14" t="str">
        <f>VLOOKUP(C81,Stoki,4,FALSE)</f>
        <v>Месо и месни продукти</v>
      </c>
      <c r="F81">
        <v>376</v>
      </c>
      <c r="G81" s="16">
        <v>11.99</v>
      </c>
      <c r="H81" s="17"/>
      <c r="I81" s="23">
        <f t="shared" si="5"/>
        <v>11.99</v>
      </c>
      <c r="J81" s="15" t="str">
        <f t="shared" si="6"/>
        <v>не</v>
      </c>
      <c r="K81" s="24">
        <f t="shared" si="7"/>
        <v>4508.24</v>
      </c>
    </row>
    <row r="82" spans="1:11" x14ac:dyDescent="0.25">
      <c r="A82" s="2">
        <v>43094</v>
      </c>
      <c r="B82" s="14">
        <f t="shared" si="4"/>
        <v>1</v>
      </c>
      <c r="C82">
        <v>204</v>
      </c>
      <c r="D82" s="14" t="str">
        <f>VLOOKUP(C82,Stoki,2,FALSE)</f>
        <v>Кюфтета 10бр</v>
      </c>
      <c r="E82" s="14" t="str">
        <f>VLOOKUP(C82,Stoki,4,FALSE)</f>
        <v>Месо и месни продукти</v>
      </c>
      <c r="F82">
        <v>397</v>
      </c>
      <c r="G82" s="16">
        <v>4.1900000000000004</v>
      </c>
      <c r="H82" s="17"/>
      <c r="I82" s="23">
        <f t="shared" si="5"/>
        <v>4.1900000000000004</v>
      </c>
      <c r="J82" s="15" t="str">
        <f t="shared" si="6"/>
        <v>не</v>
      </c>
      <c r="K82" s="24">
        <f t="shared" si="7"/>
        <v>1663.43</v>
      </c>
    </row>
    <row r="83" spans="1:11" x14ac:dyDescent="0.25">
      <c r="A83" s="2">
        <v>43094</v>
      </c>
      <c r="B83" s="14">
        <f t="shared" si="4"/>
        <v>1</v>
      </c>
      <c r="C83">
        <v>205</v>
      </c>
      <c r="D83" s="14" t="str">
        <f>VLOOKUP(C83,Stoki,2,FALSE)</f>
        <v>Шпек салам 800г.</v>
      </c>
      <c r="E83" s="14" t="str">
        <f>VLOOKUP(C83,Stoki,4,FALSE)</f>
        <v>Месо и месни продукти</v>
      </c>
      <c r="F83">
        <v>213</v>
      </c>
      <c r="G83" s="16">
        <v>13.69</v>
      </c>
      <c r="H83" s="17"/>
      <c r="I83" s="23">
        <f t="shared" si="5"/>
        <v>13.69</v>
      </c>
      <c r="J83" s="15" t="str">
        <f t="shared" si="6"/>
        <v>не</v>
      </c>
      <c r="K83" s="24">
        <f t="shared" si="7"/>
        <v>2915.97</v>
      </c>
    </row>
    <row r="84" spans="1:11" x14ac:dyDescent="0.25">
      <c r="A84" s="2">
        <v>43094</v>
      </c>
      <c r="B84" s="14">
        <f t="shared" si="4"/>
        <v>1</v>
      </c>
      <c r="C84">
        <v>301</v>
      </c>
      <c r="D84" s="14" t="str">
        <f>VLOOKUP(C84,Stoki,2,FALSE)</f>
        <v>Кисело мляко Olympus 3.6%</v>
      </c>
      <c r="E84" s="14" t="str">
        <f>VLOOKUP(C84,Stoki,4,FALSE)</f>
        <v>Мляко и млечни продукти</v>
      </c>
      <c r="F84">
        <v>476</v>
      </c>
      <c r="G84" s="16">
        <v>1.0900000000000001</v>
      </c>
      <c r="H84" s="17">
        <v>0.33</v>
      </c>
      <c r="I84" s="23">
        <f t="shared" si="5"/>
        <v>0.73029999999999995</v>
      </c>
      <c r="J84" s="15" t="str">
        <f t="shared" si="6"/>
        <v>да</v>
      </c>
      <c r="K84" s="24">
        <f t="shared" si="7"/>
        <v>347.62279999999998</v>
      </c>
    </row>
    <row r="85" spans="1:11" x14ac:dyDescent="0.25">
      <c r="A85" s="2">
        <v>43094</v>
      </c>
      <c r="B85" s="14">
        <f t="shared" si="4"/>
        <v>1</v>
      </c>
      <c r="C85">
        <v>302</v>
      </c>
      <c r="D85" s="14" t="str">
        <f>VLOOKUP(C85,Stoki,2,FALSE)</f>
        <v>Кашкавал краве Lacrima</v>
      </c>
      <c r="E85" s="14" t="str">
        <f>VLOOKUP(C85,Stoki,4,FALSE)</f>
        <v>Мляко и млечни продукти</v>
      </c>
      <c r="F85">
        <v>337</v>
      </c>
      <c r="G85" s="16">
        <v>8.49</v>
      </c>
      <c r="H85" s="17"/>
      <c r="I85" s="23">
        <f t="shared" si="5"/>
        <v>8.49</v>
      </c>
      <c r="J85" s="15" t="str">
        <f t="shared" si="6"/>
        <v>не</v>
      </c>
      <c r="K85" s="24">
        <f t="shared" si="7"/>
        <v>2861.13</v>
      </c>
    </row>
    <row r="86" spans="1:11" x14ac:dyDescent="0.25">
      <c r="A86" s="2">
        <v>43094</v>
      </c>
      <c r="B86" s="14">
        <f t="shared" si="4"/>
        <v>1</v>
      </c>
      <c r="C86">
        <v>305</v>
      </c>
      <c r="D86" s="14" t="str">
        <f>VLOOKUP(C86,Stoki,2,FALSE)</f>
        <v>Сирене Моцарела</v>
      </c>
      <c r="E86" s="14" t="str">
        <f>VLOOKUP(C86,Stoki,4,FALSE)</f>
        <v>Мляко и млечни продукти</v>
      </c>
      <c r="F86">
        <v>208</v>
      </c>
      <c r="G86" s="16">
        <v>13.89</v>
      </c>
      <c r="H86" s="17"/>
      <c r="I86" s="23">
        <f t="shared" si="5"/>
        <v>13.89</v>
      </c>
      <c r="J86" s="15" t="str">
        <f t="shared" si="6"/>
        <v>не</v>
      </c>
      <c r="K86" s="24">
        <f t="shared" si="7"/>
        <v>2889.12</v>
      </c>
    </row>
    <row r="87" spans="1:11" x14ac:dyDescent="0.25">
      <c r="A87" s="2">
        <v>43094</v>
      </c>
      <c r="B87" s="14">
        <f t="shared" si="4"/>
        <v>1</v>
      </c>
      <c r="C87">
        <v>403</v>
      </c>
      <c r="D87" s="14" t="str">
        <f>VLOOKUP(C87,Stoki,2,FALSE)</f>
        <v>Столично пиво</v>
      </c>
      <c r="E87" s="14" t="str">
        <f>VLOOKUP(C87,Stoki,4,FALSE)</f>
        <v>Безалкохолни напитки и бира</v>
      </c>
      <c r="F87">
        <v>127</v>
      </c>
      <c r="G87" s="16">
        <v>1.49</v>
      </c>
      <c r="H87" s="17"/>
      <c r="I87" s="23">
        <f t="shared" si="5"/>
        <v>1.49</v>
      </c>
      <c r="J87" s="15" t="str">
        <f t="shared" si="6"/>
        <v>не</v>
      </c>
      <c r="K87" s="24">
        <f t="shared" si="7"/>
        <v>189.23</v>
      </c>
    </row>
    <row r="88" spans="1:11" x14ac:dyDescent="0.25">
      <c r="A88" s="2">
        <v>43095</v>
      </c>
      <c r="B88" s="14">
        <f t="shared" si="4"/>
        <v>2</v>
      </c>
      <c r="C88">
        <v>101</v>
      </c>
      <c r="D88" s="14" t="str">
        <f>VLOOKUP(C88,Stoki,2,FALSE)</f>
        <v>Мандарини Клементина</v>
      </c>
      <c r="E88" s="14" t="str">
        <f>VLOOKUP(C88,Stoki,4,FALSE)</f>
        <v>Плодове и зеленчуци</v>
      </c>
      <c r="F88">
        <v>121</v>
      </c>
      <c r="G88" s="16">
        <v>1.79</v>
      </c>
      <c r="H88" s="17"/>
      <c r="I88" s="23">
        <f t="shared" si="5"/>
        <v>1.79</v>
      </c>
      <c r="J88" s="15" t="str">
        <f t="shared" si="6"/>
        <v>не</v>
      </c>
      <c r="K88" s="24">
        <f t="shared" si="7"/>
        <v>216.59</v>
      </c>
    </row>
    <row r="89" spans="1:11" x14ac:dyDescent="0.25">
      <c r="A89" s="2">
        <v>43095</v>
      </c>
      <c r="B89" s="14">
        <f t="shared" si="4"/>
        <v>2</v>
      </c>
      <c r="C89">
        <v>104</v>
      </c>
      <c r="D89" s="14" t="str">
        <f>VLOOKUP(C89,Stoki,2,FALSE)</f>
        <v>Жълт лук</v>
      </c>
      <c r="E89" s="14" t="str">
        <f>VLOOKUP(C89,Stoki,4,FALSE)</f>
        <v>Плодове и зеленчуци</v>
      </c>
      <c r="F89">
        <v>184</v>
      </c>
      <c r="G89" s="16">
        <v>0.69</v>
      </c>
      <c r="H89" s="17"/>
      <c r="I89" s="23">
        <f t="shared" si="5"/>
        <v>0.69</v>
      </c>
      <c r="J89" s="15" t="str">
        <f t="shared" si="6"/>
        <v>не</v>
      </c>
      <c r="K89" s="24">
        <f t="shared" si="7"/>
        <v>126.96</v>
      </c>
    </row>
    <row r="90" spans="1:11" x14ac:dyDescent="0.25">
      <c r="A90" s="2">
        <v>43095</v>
      </c>
      <c r="B90" s="14">
        <f t="shared" si="4"/>
        <v>2</v>
      </c>
      <c r="C90">
        <v>201</v>
      </c>
      <c r="D90" s="14" t="str">
        <f>VLOOKUP(C90,Stoki,2,FALSE)</f>
        <v>Телешка кайма</v>
      </c>
      <c r="E90" s="14" t="str">
        <f>VLOOKUP(C90,Stoki,4,FALSE)</f>
        <v>Месо и месни продукти</v>
      </c>
      <c r="F90">
        <v>75</v>
      </c>
      <c r="G90" s="16">
        <v>8.99</v>
      </c>
      <c r="H90" s="17"/>
      <c r="I90" s="23">
        <f t="shared" si="5"/>
        <v>8.99</v>
      </c>
      <c r="J90" s="15" t="str">
        <f t="shared" si="6"/>
        <v>не</v>
      </c>
      <c r="K90" s="24">
        <f t="shared" si="7"/>
        <v>674.25</v>
      </c>
    </row>
    <row r="91" spans="1:11" x14ac:dyDescent="0.25">
      <c r="A91" s="2">
        <v>43095</v>
      </c>
      <c r="B91" s="14">
        <f t="shared" si="4"/>
        <v>2</v>
      </c>
      <c r="C91">
        <v>202</v>
      </c>
      <c r="D91" s="14" t="str">
        <f>VLOOKUP(C91,Stoki,2,FALSE)</f>
        <v>Свински бут</v>
      </c>
      <c r="E91" s="14" t="str">
        <f>VLOOKUP(C91,Stoki,4,FALSE)</f>
        <v>Месо и месни продукти</v>
      </c>
      <c r="F91">
        <v>403</v>
      </c>
      <c r="G91" s="16">
        <v>7.99</v>
      </c>
      <c r="H91" s="17">
        <v>0.26</v>
      </c>
      <c r="I91" s="23">
        <f t="shared" si="5"/>
        <v>5.9126000000000003</v>
      </c>
      <c r="J91" s="15" t="str">
        <f t="shared" si="6"/>
        <v>да</v>
      </c>
      <c r="K91" s="24">
        <f t="shared" si="7"/>
        <v>2382.7778000000003</v>
      </c>
    </row>
    <row r="92" spans="1:11" x14ac:dyDescent="0.25">
      <c r="A92" s="2">
        <v>43095</v>
      </c>
      <c r="B92" s="14">
        <f t="shared" si="4"/>
        <v>2</v>
      </c>
      <c r="C92">
        <v>203</v>
      </c>
      <c r="D92" s="14" t="str">
        <f>VLOOKUP(C92,Stoki,2,FALSE)</f>
        <v>Жарено филе</v>
      </c>
      <c r="E92" s="14" t="str">
        <f>VLOOKUP(C92,Stoki,4,FALSE)</f>
        <v>Месо и месни продукти</v>
      </c>
      <c r="F92">
        <v>414</v>
      </c>
      <c r="G92" s="16">
        <v>11.99</v>
      </c>
      <c r="H92" s="17"/>
      <c r="I92" s="23">
        <f t="shared" si="5"/>
        <v>11.99</v>
      </c>
      <c r="J92" s="15" t="str">
        <f t="shared" si="6"/>
        <v>не</v>
      </c>
      <c r="K92" s="24">
        <f t="shared" si="7"/>
        <v>4963.8599999999997</v>
      </c>
    </row>
    <row r="93" spans="1:11" x14ac:dyDescent="0.25">
      <c r="A93" s="2">
        <v>43095</v>
      </c>
      <c r="B93" s="14">
        <f t="shared" si="4"/>
        <v>2</v>
      </c>
      <c r="C93">
        <v>204</v>
      </c>
      <c r="D93" s="14" t="str">
        <f>VLOOKUP(C93,Stoki,2,FALSE)</f>
        <v>Кюфтета 10бр</v>
      </c>
      <c r="E93" s="14" t="str">
        <f>VLOOKUP(C93,Stoki,4,FALSE)</f>
        <v>Месо и месни продукти</v>
      </c>
      <c r="F93">
        <v>364</v>
      </c>
      <c r="G93" s="16">
        <v>4.1900000000000004</v>
      </c>
      <c r="H93" s="17"/>
      <c r="I93" s="23">
        <f t="shared" si="5"/>
        <v>4.1900000000000004</v>
      </c>
      <c r="J93" s="15" t="str">
        <f t="shared" si="6"/>
        <v>не</v>
      </c>
      <c r="K93" s="24">
        <f t="shared" si="7"/>
        <v>1525.16</v>
      </c>
    </row>
    <row r="94" spans="1:11" x14ac:dyDescent="0.25">
      <c r="A94" s="2">
        <v>43095</v>
      </c>
      <c r="B94" s="14">
        <f t="shared" si="4"/>
        <v>2</v>
      </c>
      <c r="C94">
        <v>205</v>
      </c>
      <c r="D94" s="14" t="str">
        <f>VLOOKUP(C94,Stoki,2,FALSE)</f>
        <v>Шпек салам 800г.</v>
      </c>
      <c r="E94" s="14" t="str">
        <f>VLOOKUP(C94,Stoki,4,FALSE)</f>
        <v>Месо и месни продукти</v>
      </c>
      <c r="F94">
        <v>360</v>
      </c>
      <c r="G94" s="16">
        <v>13.69</v>
      </c>
      <c r="H94" s="17">
        <v>0.4</v>
      </c>
      <c r="I94" s="23">
        <f t="shared" si="5"/>
        <v>8.2139999999999986</v>
      </c>
      <c r="J94" s="15" t="str">
        <f t="shared" si="6"/>
        <v>да</v>
      </c>
      <c r="K94" s="24">
        <f t="shared" si="7"/>
        <v>2957.0399999999995</v>
      </c>
    </row>
    <row r="95" spans="1:11" x14ac:dyDescent="0.25">
      <c r="A95" s="2">
        <v>43095</v>
      </c>
      <c r="B95" s="14">
        <f t="shared" si="4"/>
        <v>2</v>
      </c>
      <c r="C95">
        <v>302</v>
      </c>
      <c r="D95" s="14" t="str">
        <f>VLOOKUP(C95,Stoki,2,FALSE)</f>
        <v>Кашкавал краве Lacrima</v>
      </c>
      <c r="E95" s="14" t="str">
        <f>VLOOKUP(C95,Stoki,4,FALSE)</f>
        <v>Мляко и млечни продукти</v>
      </c>
      <c r="F95">
        <v>398</v>
      </c>
      <c r="G95" s="16">
        <v>8.49</v>
      </c>
      <c r="H95" s="17">
        <v>0.22</v>
      </c>
      <c r="I95" s="23">
        <f t="shared" si="5"/>
        <v>6.6222000000000003</v>
      </c>
      <c r="J95" s="15" t="str">
        <f t="shared" si="6"/>
        <v>да</v>
      </c>
      <c r="K95" s="24">
        <f t="shared" si="7"/>
        <v>2635.6356000000001</v>
      </c>
    </row>
    <row r="96" spans="1:11" x14ac:dyDescent="0.25">
      <c r="A96" s="2">
        <v>43095</v>
      </c>
      <c r="B96" s="14">
        <f t="shared" si="4"/>
        <v>2</v>
      </c>
      <c r="C96">
        <v>303</v>
      </c>
      <c r="D96" s="14" t="str">
        <f>VLOOKUP(C96,Stoki,2,FALSE)</f>
        <v>Краве масло Alpenbutter</v>
      </c>
      <c r="E96" s="14" t="str">
        <f>VLOOKUP(C96,Stoki,4,FALSE)</f>
        <v>Мляко и млечни продукти</v>
      </c>
      <c r="F96">
        <v>78</v>
      </c>
      <c r="G96" s="16">
        <v>7.99</v>
      </c>
      <c r="H96" s="17"/>
      <c r="I96" s="23">
        <f t="shared" si="5"/>
        <v>7.99</v>
      </c>
      <c r="J96" s="15" t="str">
        <f t="shared" si="6"/>
        <v>не</v>
      </c>
      <c r="K96" s="24">
        <f t="shared" si="7"/>
        <v>623.22</v>
      </c>
    </row>
    <row r="97" spans="1:11" x14ac:dyDescent="0.25">
      <c r="A97" s="2">
        <v>43095</v>
      </c>
      <c r="B97" s="14">
        <f t="shared" si="4"/>
        <v>2</v>
      </c>
      <c r="C97">
        <v>304</v>
      </c>
      <c r="D97" s="14" t="str">
        <f>VLOOKUP(C97,Stoki,2,FALSE)</f>
        <v>Прясно мляко Meggle 3.2%</v>
      </c>
      <c r="E97" s="14" t="str">
        <f>VLOOKUP(C97,Stoki,4,FALSE)</f>
        <v>Мляко и млечни продукти</v>
      </c>
      <c r="F97">
        <v>138</v>
      </c>
      <c r="G97" s="16">
        <v>2.4900000000000002</v>
      </c>
      <c r="H97" s="17"/>
      <c r="I97" s="23">
        <f t="shared" si="5"/>
        <v>2.4900000000000002</v>
      </c>
      <c r="J97" s="15" t="str">
        <f t="shared" si="6"/>
        <v>не</v>
      </c>
      <c r="K97" s="24">
        <f t="shared" si="7"/>
        <v>343.62</v>
      </c>
    </row>
    <row r="98" spans="1:11" x14ac:dyDescent="0.25">
      <c r="A98" s="2">
        <v>43095</v>
      </c>
      <c r="B98" s="14">
        <f t="shared" si="4"/>
        <v>2</v>
      </c>
      <c r="C98">
        <v>401</v>
      </c>
      <c r="D98" s="14" t="str">
        <f>VLOOKUP(C98,Stoki,2,FALSE)</f>
        <v>Минерална вода Devin</v>
      </c>
      <c r="E98" s="14" t="str">
        <f>VLOOKUP(C98,Stoki,4,FALSE)</f>
        <v>Безалкохолни напитки и бира</v>
      </c>
      <c r="F98">
        <v>332</v>
      </c>
      <c r="G98" s="16">
        <v>0.77</v>
      </c>
      <c r="H98" s="17"/>
      <c r="I98" s="23">
        <f t="shared" si="5"/>
        <v>0.77</v>
      </c>
      <c r="J98" s="15" t="str">
        <f t="shared" si="6"/>
        <v>не</v>
      </c>
      <c r="K98" s="24">
        <f t="shared" si="7"/>
        <v>255.64000000000001</v>
      </c>
    </row>
    <row r="99" spans="1:11" x14ac:dyDescent="0.25">
      <c r="A99" s="2">
        <v>43095</v>
      </c>
      <c r="B99" s="14">
        <f t="shared" si="4"/>
        <v>2</v>
      </c>
      <c r="C99">
        <v>403</v>
      </c>
      <c r="D99" s="14" t="str">
        <f>VLOOKUP(C99,Stoki,2,FALSE)</f>
        <v>Столично пиво</v>
      </c>
      <c r="E99" s="14" t="str">
        <f>VLOOKUP(C99,Stoki,4,FALSE)</f>
        <v>Безалкохолни напитки и бира</v>
      </c>
      <c r="F99">
        <v>170</v>
      </c>
      <c r="G99" s="16">
        <v>1.49</v>
      </c>
      <c r="H99" s="17"/>
      <c r="I99" s="23">
        <f t="shared" si="5"/>
        <v>1.49</v>
      </c>
      <c r="J99" s="15" t="str">
        <f t="shared" si="6"/>
        <v>не</v>
      </c>
      <c r="K99" s="24">
        <f t="shared" si="7"/>
        <v>253.3</v>
      </c>
    </row>
    <row r="100" spans="1:11" x14ac:dyDescent="0.25">
      <c r="A100" s="2">
        <v>43095</v>
      </c>
      <c r="B100" s="14">
        <f t="shared" si="4"/>
        <v>2</v>
      </c>
      <c r="C100">
        <v>405</v>
      </c>
      <c r="D100" s="14" t="str">
        <f>VLOOKUP(C100,Stoki,2,FALSE)</f>
        <v>Натурален сок Florina</v>
      </c>
      <c r="E100" s="14" t="str">
        <f>VLOOKUP(C100,Stoki,4,FALSE)</f>
        <v>Безалкохолни напитки и бира</v>
      </c>
      <c r="F100">
        <v>135</v>
      </c>
      <c r="G100" s="16">
        <v>1.95</v>
      </c>
      <c r="H100" s="17"/>
      <c r="I100" s="23">
        <f t="shared" si="5"/>
        <v>1.95</v>
      </c>
      <c r="J100" s="15" t="str">
        <f t="shared" si="6"/>
        <v>не</v>
      </c>
      <c r="K100" s="24">
        <f t="shared" si="7"/>
        <v>263.25</v>
      </c>
    </row>
    <row r="101" spans="1:11" x14ac:dyDescent="0.25">
      <c r="A101" s="2">
        <v>43096</v>
      </c>
      <c r="B101" s="14">
        <f t="shared" si="4"/>
        <v>3</v>
      </c>
      <c r="C101">
        <v>101</v>
      </c>
      <c r="D101" s="14" t="str">
        <f>VLOOKUP(C101,Stoki,2,FALSE)</f>
        <v>Мандарини Клементина</v>
      </c>
      <c r="E101" s="14" t="str">
        <f>VLOOKUP(C101,Stoki,4,FALSE)</f>
        <v>Плодове и зеленчуци</v>
      </c>
      <c r="F101">
        <v>145</v>
      </c>
      <c r="G101" s="16">
        <v>1.79</v>
      </c>
      <c r="H101" s="17"/>
      <c r="I101" s="23">
        <f t="shared" si="5"/>
        <v>1.79</v>
      </c>
      <c r="J101" s="15" t="str">
        <f t="shared" si="6"/>
        <v>не</v>
      </c>
      <c r="K101" s="24">
        <f t="shared" si="7"/>
        <v>259.55</v>
      </c>
    </row>
    <row r="102" spans="1:11" x14ac:dyDescent="0.25">
      <c r="A102" s="2">
        <v>43096</v>
      </c>
      <c r="B102" s="14">
        <f t="shared" si="4"/>
        <v>3</v>
      </c>
      <c r="C102">
        <v>103</v>
      </c>
      <c r="D102" s="14" t="str">
        <f>VLOOKUP(C102,Stoki,2,FALSE)</f>
        <v>Моркови</v>
      </c>
      <c r="E102" s="14" t="str">
        <f>VLOOKUP(C102,Stoki,4,FALSE)</f>
        <v>Плодове и зеленчуци</v>
      </c>
      <c r="F102">
        <v>90</v>
      </c>
      <c r="G102" s="16">
        <v>0.89</v>
      </c>
      <c r="H102" s="17"/>
      <c r="I102" s="23">
        <f t="shared" si="5"/>
        <v>0.89</v>
      </c>
      <c r="J102" s="15" t="str">
        <f t="shared" si="6"/>
        <v>не</v>
      </c>
      <c r="K102" s="24">
        <f t="shared" si="7"/>
        <v>80.099999999999994</v>
      </c>
    </row>
    <row r="103" spans="1:11" x14ac:dyDescent="0.25">
      <c r="A103" s="2">
        <v>43096</v>
      </c>
      <c r="B103" s="14">
        <f t="shared" si="4"/>
        <v>3</v>
      </c>
      <c r="C103">
        <v>201</v>
      </c>
      <c r="D103" s="14" t="str">
        <f>VLOOKUP(C103,Stoki,2,FALSE)</f>
        <v>Телешка кайма</v>
      </c>
      <c r="E103" s="14" t="str">
        <f>VLOOKUP(C103,Stoki,4,FALSE)</f>
        <v>Месо и месни продукти</v>
      </c>
      <c r="F103">
        <v>99</v>
      </c>
      <c r="G103" s="16">
        <v>8.99</v>
      </c>
      <c r="H103" s="17"/>
      <c r="I103" s="23">
        <f t="shared" si="5"/>
        <v>8.99</v>
      </c>
      <c r="J103" s="15" t="str">
        <f t="shared" si="6"/>
        <v>не</v>
      </c>
      <c r="K103" s="24">
        <f t="shared" si="7"/>
        <v>890.01</v>
      </c>
    </row>
    <row r="104" spans="1:11" x14ac:dyDescent="0.25">
      <c r="A104" s="2">
        <v>43096</v>
      </c>
      <c r="B104" s="14">
        <f t="shared" si="4"/>
        <v>3</v>
      </c>
      <c r="C104">
        <v>202</v>
      </c>
      <c r="D104" s="14" t="str">
        <f>VLOOKUP(C104,Stoki,2,FALSE)</f>
        <v>Свински бут</v>
      </c>
      <c r="E104" s="14" t="str">
        <f>VLOOKUP(C104,Stoki,4,FALSE)</f>
        <v>Месо и месни продукти</v>
      </c>
      <c r="F104">
        <v>498</v>
      </c>
      <c r="G104" s="16">
        <v>7.99</v>
      </c>
      <c r="H104" s="17">
        <v>0.26</v>
      </c>
      <c r="I104" s="23">
        <f t="shared" si="5"/>
        <v>5.9126000000000003</v>
      </c>
      <c r="J104" s="15" t="str">
        <f t="shared" si="6"/>
        <v>да</v>
      </c>
      <c r="K104" s="24">
        <f t="shared" si="7"/>
        <v>2944.4748</v>
      </c>
    </row>
    <row r="105" spans="1:11" x14ac:dyDescent="0.25">
      <c r="A105" s="2">
        <v>43096</v>
      </c>
      <c r="B105" s="14">
        <f t="shared" si="4"/>
        <v>3</v>
      </c>
      <c r="C105">
        <v>205</v>
      </c>
      <c r="D105" s="14" t="str">
        <f>VLOOKUP(C105,Stoki,2,FALSE)</f>
        <v>Шпек салам 800г.</v>
      </c>
      <c r="E105" s="14" t="str">
        <f>VLOOKUP(C105,Stoki,4,FALSE)</f>
        <v>Месо и месни продукти</v>
      </c>
      <c r="F105">
        <v>358</v>
      </c>
      <c r="G105" s="16">
        <v>13.69</v>
      </c>
      <c r="H105" s="17">
        <v>0.4</v>
      </c>
      <c r="I105" s="23">
        <f t="shared" si="5"/>
        <v>8.2139999999999986</v>
      </c>
      <c r="J105" s="15" t="str">
        <f t="shared" si="6"/>
        <v>да</v>
      </c>
      <c r="K105" s="24">
        <f t="shared" si="7"/>
        <v>2940.6119999999996</v>
      </c>
    </row>
    <row r="106" spans="1:11" x14ac:dyDescent="0.25">
      <c r="A106" s="2">
        <v>43096</v>
      </c>
      <c r="B106" s="14">
        <f t="shared" si="4"/>
        <v>3</v>
      </c>
      <c r="C106">
        <v>302</v>
      </c>
      <c r="D106" s="14" t="str">
        <f>VLOOKUP(C106,Stoki,2,FALSE)</f>
        <v>Кашкавал краве Lacrima</v>
      </c>
      <c r="E106" s="14" t="str">
        <f>VLOOKUP(C106,Stoki,4,FALSE)</f>
        <v>Мляко и млечни продукти</v>
      </c>
      <c r="F106">
        <v>398</v>
      </c>
      <c r="G106" s="16">
        <v>8.49</v>
      </c>
      <c r="H106" s="17">
        <v>0.22</v>
      </c>
      <c r="I106" s="23">
        <f t="shared" si="5"/>
        <v>6.6222000000000003</v>
      </c>
      <c r="J106" s="15" t="str">
        <f t="shared" si="6"/>
        <v>да</v>
      </c>
      <c r="K106" s="24">
        <f t="shared" si="7"/>
        <v>2635.6356000000001</v>
      </c>
    </row>
    <row r="107" spans="1:11" x14ac:dyDescent="0.25">
      <c r="A107" s="2">
        <v>43096</v>
      </c>
      <c r="B107" s="14">
        <f t="shared" si="4"/>
        <v>3</v>
      </c>
      <c r="C107">
        <v>303</v>
      </c>
      <c r="D107" s="14" t="str">
        <f>VLOOKUP(C107,Stoki,2,FALSE)</f>
        <v>Краве масло Alpenbutter</v>
      </c>
      <c r="E107" s="14" t="str">
        <f>VLOOKUP(C107,Stoki,4,FALSE)</f>
        <v>Мляко и млечни продукти</v>
      </c>
      <c r="F107">
        <v>81</v>
      </c>
      <c r="G107" s="16">
        <v>7.99</v>
      </c>
      <c r="H107" s="17"/>
      <c r="I107" s="23">
        <f t="shared" si="5"/>
        <v>7.99</v>
      </c>
      <c r="J107" s="15" t="str">
        <f t="shared" si="6"/>
        <v>не</v>
      </c>
      <c r="K107" s="24">
        <f t="shared" si="7"/>
        <v>647.19000000000005</v>
      </c>
    </row>
    <row r="108" spans="1:11" x14ac:dyDescent="0.25">
      <c r="A108" s="2">
        <v>43096</v>
      </c>
      <c r="B108" s="14">
        <f t="shared" si="4"/>
        <v>3</v>
      </c>
      <c r="C108">
        <v>304</v>
      </c>
      <c r="D108" s="14" t="str">
        <f>VLOOKUP(C108,Stoki,2,FALSE)</f>
        <v>Прясно мляко Meggle 3.2%</v>
      </c>
      <c r="E108" s="14" t="str">
        <f>VLOOKUP(C108,Stoki,4,FALSE)</f>
        <v>Мляко и млечни продукти</v>
      </c>
      <c r="F108">
        <v>138</v>
      </c>
      <c r="G108" s="16">
        <v>2.4900000000000002</v>
      </c>
      <c r="H108" s="17"/>
      <c r="I108" s="23">
        <f t="shared" si="5"/>
        <v>2.4900000000000002</v>
      </c>
      <c r="J108" s="15" t="str">
        <f t="shared" si="6"/>
        <v>не</v>
      </c>
      <c r="K108" s="24">
        <f t="shared" si="7"/>
        <v>343.62</v>
      </c>
    </row>
    <row r="109" spans="1:11" x14ac:dyDescent="0.25">
      <c r="A109" s="2">
        <v>43096</v>
      </c>
      <c r="B109" s="14">
        <f t="shared" si="4"/>
        <v>3</v>
      </c>
      <c r="C109">
        <v>305</v>
      </c>
      <c r="D109" s="14" t="str">
        <f>VLOOKUP(C109,Stoki,2,FALSE)</f>
        <v>Сирене Моцарела</v>
      </c>
      <c r="E109" s="14" t="str">
        <f>VLOOKUP(C109,Stoki,4,FALSE)</f>
        <v>Мляко и млечни продукти</v>
      </c>
      <c r="F109">
        <v>208</v>
      </c>
      <c r="G109" s="16">
        <v>13.89</v>
      </c>
      <c r="H109" s="17"/>
      <c r="I109" s="23">
        <f t="shared" si="5"/>
        <v>13.89</v>
      </c>
      <c r="J109" s="15" t="str">
        <f t="shared" si="6"/>
        <v>не</v>
      </c>
      <c r="K109" s="24">
        <f t="shared" si="7"/>
        <v>2889.12</v>
      </c>
    </row>
    <row r="110" spans="1:11" x14ac:dyDescent="0.25">
      <c r="A110" s="2">
        <v>43096</v>
      </c>
      <c r="B110" s="14">
        <f t="shared" si="4"/>
        <v>3</v>
      </c>
      <c r="C110">
        <v>401</v>
      </c>
      <c r="D110" s="14" t="str">
        <f>VLOOKUP(C110,Stoki,2,FALSE)</f>
        <v>Минерална вода Devin</v>
      </c>
      <c r="E110" s="14" t="str">
        <f>VLOOKUP(C110,Stoki,4,FALSE)</f>
        <v>Безалкохолни напитки и бира</v>
      </c>
      <c r="F110">
        <v>332</v>
      </c>
      <c r="G110" s="16">
        <v>0.77</v>
      </c>
      <c r="H110" s="17"/>
      <c r="I110" s="23">
        <f t="shared" si="5"/>
        <v>0.77</v>
      </c>
      <c r="J110" s="15" t="str">
        <f t="shared" si="6"/>
        <v>не</v>
      </c>
      <c r="K110" s="24">
        <f t="shared" si="7"/>
        <v>255.64000000000001</v>
      </c>
    </row>
    <row r="111" spans="1:11" x14ac:dyDescent="0.25">
      <c r="A111" s="2">
        <v>43096</v>
      </c>
      <c r="B111" s="14">
        <f t="shared" si="4"/>
        <v>3</v>
      </c>
      <c r="C111">
        <v>402</v>
      </c>
      <c r="D111" s="14" t="str">
        <f>VLOOKUP(C111,Stoki,2,FALSE)</f>
        <v>Pfanner нектар</v>
      </c>
      <c r="E111" s="14" t="str">
        <f>VLOOKUP(C111,Stoki,4,FALSE)</f>
        <v>Безалкохолни напитки и бира</v>
      </c>
      <c r="F111">
        <v>362</v>
      </c>
      <c r="G111" s="16">
        <v>4.6500000000000004</v>
      </c>
      <c r="H111" s="17">
        <v>0.19</v>
      </c>
      <c r="I111" s="23">
        <f t="shared" si="5"/>
        <v>3.7665000000000006</v>
      </c>
      <c r="J111" s="15" t="str">
        <f t="shared" si="6"/>
        <v>да</v>
      </c>
      <c r="K111" s="24">
        <f t="shared" si="7"/>
        <v>1363.4730000000002</v>
      </c>
    </row>
    <row r="112" spans="1:11" x14ac:dyDescent="0.25">
      <c r="A112" s="2">
        <v>43096</v>
      </c>
      <c r="B112" s="14">
        <f t="shared" si="4"/>
        <v>3</v>
      </c>
      <c r="C112">
        <v>403</v>
      </c>
      <c r="D112" s="14" t="str">
        <f>VLOOKUP(C112,Stoki,2,FALSE)</f>
        <v>Столично пиво</v>
      </c>
      <c r="E112" s="14" t="str">
        <f>VLOOKUP(C112,Stoki,4,FALSE)</f>
        <v>Безалкохолни напитки и бира</v>
      </c>
      <c r="F112">
        <v>131</v>
      </c>
      <c r="G112" s="16">
        <v>1.49</v>
      </c>
      <c r="H112" s="17"/>
      <c r="I112" s="23">
        <f t="shared" si="5"/>
        <v>1.49</v>
      </c>
      <c r="J112" s="15" t="str">
        <f t="shared" si="6"/>
        <v>не</v>
      </c>
      <c r="K112" s="24">
        <f t="shared" si="7"/>
        <v>195.19</v>
      </c>
    </row>
    <row r="113" spans="1:11" x14ac:dyDescent="0.25">
      <c r="A113" s="2">
        <v>43096</v>
      </c>
      <c r="B113" s="14">
        <f t="shared" si="4"/>
        <v>3</v>
      </c>
      <c r="C113">
        <v>404</v>
      </c>
      <c r="D113" s="14" t="str">
        <f>VLOOKUP(C113,Stoki,2,FALSE)</f>
        <v>Сайдер Somersby</v>
      </c>
      <c r="E113" s="14" t="str">
        <f>VLOOKUP(C113,Stoki,4,FALSE)</f>
        <v>Безалкохолни напитки и бира</v>
      </c>
      <c r="F113">
        <v>157</v>
      </c>
      <c r="G113" s="16">
        <v>1.49</v>
      </c>
      <c r="H113" s="17"/>
      <c r="I113" s="23">
        <f t="shared" si="5"/>
        <v>1.49</v>
      </c>
      <c r="J113" s="15" t="str">
        <f t="shared" si="6"/>
        <v>не</v>
      </c>
      <c r="K113" s="24">
        <f t="shared" si="7"/>
        <v>233.93</v>
      </c>
    </row>
    <row r="114" spans="1:11" x14ac:dyDescent="0.25">
      <c r="A114" s="2">
        <v>43097</v>
      </c>
      <c r="B114" s="14">
        <f t="shared" si="4"/>
        <v>4</v>
      </c>
      <c r="C114">
        <v>101</v>
      </c>
      <c r="D114" s="14" t="str">
        <f>VLOOKUP(C114,Stoki,2,FALSE)</f>
        <v>Мандарини Клементина</v>
      </c>
      <c r="E114" s="14" t="str">
        <f>VLOOKUP(C114,Stoki,4,FALSE)</f>
        <v>Плодове и зеленчуци</v>
      </c>
      <c r="F114">
        <v>143</v>
      </c>
      <c r="G114" s="16">
        <v>1.79</v>
      </c>
      <c r="H114" s="17"/>
      <c r="I114" s="23">
        <f t="shared" si="5"/>
        <v>1.79</v>
      </c>
      <c r="J114" s="15" t="str">
        <f t="shared" si="6"/>
        <v>не</v>
      </c>
      <c r="K114" s="24">
        <f t="shared" si="7"/>
        <v>255.97</v>
      </c>
    </row>
    <row r="115" spans="1:11" x14ac:dyDescent="0.25">
      <c r="A115" s="2">
        <v>43097</v>
      </c>
      <c r="B115" s="14">
        <f t="shared" si="4"/>
        <v>4</v>
      </c>
      <c r="C115">
        <v>104</v>
      </c>
      <c r="D115" s="14" t="str">
        <f>VLOOKUP(C115,Stoki,2,FALSE)</f>
        <v>Жълт лук</v>
      </c>
      <c r="E115" s="14" t="str">
        <f>VLOOKUP(C115,Stoki,4,FALSE)</f>
        <v>Плодове и зеленчуци</v>
      </c>
      <c r="F115">
        <v>228</v>
      </c>
      <c r="G115" s="16">
        <v>0.69</v>
      </c>
      <c r="H115" s="17"/>
      <c r="I115" s="23">
        <f t="shared" si="5"/>
        <v>0.69</v>
      </c>
      <c r="J115" s="15" t="str">
        <f t="shared" si="6"/>
        <v>не</v>
      </c>
      <c r="K115" s="24">
        <f t="shared" si="7"/>
        <v>157.32</v>
      </c>
    </row>
    <row r="116" spans="1:11" x14ac:dyDescent="0.25">
      <c r="A116" s="2">
        <v>43097</v>
      </c>
      <c r="B116" s="14">
        <f t="shared" si="4"/>
        <v>4</v>
      </c>
      <c r="C116">
        <v>201</v>
      </c>
      <c r="D116" s="14" t="str">
        <f>VLOOKUP(C116,Stoki,2,FALSE)</f>
        <v>Телешка кайма</v>
      </c>
      <c r="E116" s="14" t="str">
        <f>VLOOKUP(C116,Stoki,4,FALSE)</f>
        <v>Месо и месни продукти</v>
      </c>
      <c r="F116">
        <v>75</v>
      </c>
      <c r="G116" s="16">
        <v>8.99</v>
      </c>
      <c r="H116" s="17"/>
      <c r="I116" s="23">
        <f t="shared" si="5"/>
        <v>8.99</v>
      </c>
      <c r="J116" s="15" t="str">
        <f t="shared" si="6"/>
        <v>не</v>
      </c>
      <c r="K116" s="24">
        <f t="shared" si="7"/>
        <v>674.25</v>
      </c>
    </row>
    <row r="117" spans="1:11" x14ac:dyDescent="0.25">
      <c r="A117" s="2">
        <v>43097</v>
      </c>
      <c r="B117" s="14">
        <f t="shared" si="4"/>
        <v>4</v>
      </c>
      <c r="C117">
        <v>202</v>
      </c>
      <c r="D117" s="14" t="str">
        <f>VLOOKUP(C117,Stoki,2,FALSE)</f>
        <v>Свински бут</v>
      </c>
      <c r="E117" s="14" t="str">
        <f>VLOOKUP(C117,Stoki,4,FALSE)</f>
        <v>Месо и месни продукти</v>
      </c>
      <c r="F117">
        <v>426</v>
      </c>
      <c r="G117" s="16">
        <v>7.99</v>
      </c>
      <c r="H117" s="17">
        <v>0.26</v>
      </c>
      <c r="I117" s="23">
        <f t="shared" si="5"/>
        <v>5.9126000000000003</v>
      </c>
      <c r="J117" s="15" t="str">
        <f t="shared" si="6"/>
        <v>да</v>
      </c>
      <c r="K117" s="24">
        <f t="shared" si="7"/>
        <v>2518.7676000000001</v>
      </c>
    </row>
    <row r="118" spans="1:11" x14ac:dyDescent="0.25">
      <c r="A118" s="2">
        <v>43097</v>
      </c>
      <c r="B118" s="14">
        <f t="shared" si="4"/>
        <v>4</v>
      </c>
      <c r="C118">
        <v>203</v>
      </c>
      <c r="D118" s="14" t="str">
        <f>VLOOKUP(C118,Stoki,2,FALSE)</f>
        <v>Жарено филе</v>
      </c>
      <c r="E118" s="14" t="str">
        <f>VLOOKUP(C118,Stoki,4,FALSE)</f>
        <v>Месо и месни продукти</v>
      </c>
      <c r="F118">
        <v>338</v>
      </c>
      <c r="G118" s="16">
        <v>11.99</v>
      </c>
      <c r="H118" s="17"/>
      <c r="I118" s="23">
        <f t="shared" si="5"/>
        <v>11.99</v>
      </c>
      <c r="J118" s="15" t="str">
        <f t="shared" si="6"/>
        <v>не</v>
      </c>
      <c r="K118" s="24">
        <f t="shared" si="7"/>
        <v>4052.62</v>
      </c>
    </row>
    <row r="119" spans="1:11" x14ac:dyDescent="0.25">
      <c r="A119" s="2">
        <v>43097</v>
      </c>
      <c r="B119" s="14">
        <f t="shared" si="4"/>
        <v>4</v>
      </c>
      <c r="C119">
        <v>204</v>
      </c>
      <c r="D119" s="14" t="str">
        <f>VLOOKUP(C119,Stoki,2,FALSE)</f>
        <v>Кюфтета 10бр</v>
      </c>
      <c r="E119" s="14" t="str">
        <f>VLOOKUP(C119,Stoki,4,FALSE)</f>
        <v>Месо и месни продукти</v>
      </c>
      <c r="F119">
        <v>268</v>
      </c>
      <c r="G119" s="16">
        <v>4.1900000000000004</v>
      </c>
      <c r="H119" s="17"/>
      <c r="I119" s="23">
        <f t="shared" si="5"/>
        <v>4.1900000000000004</v>
      </c>
      <c r="J119" s="15" t="str">
        <f t="shared" si="6"/>
        <v>не</v>
      </c>
      <c r="K119" s="24">
        <f t="shared" si="7"/>
        <v>1122.92</v>
      </c>
    </row>
    <row r="120" spans="1:11" x14ac:dyDescent="0.25">
      <c r="A120" s="2">
        <v>43097</v>
      </c>
      <c r="B120" s="14">
        <f t="shared" si="4"/>
        <v>4</v>
      </c>
      <c r="C120">
        <v>205</v>
      </c>
      <c r="D120" s="14" t="str">
        <f>VLOOKUP(C120,Stoki,2,FALSE)</f>
        <v>Шпек салам 800г.</v>
      </c>
      <c r="E120" s="14" t="str">
        <f>VLOOKUP(C120,Stoki,4,FALSE)</f>
        <v>Месо и месни продукти</v>
      </c>
      <c r="F120">
        <v>303</v>
      </c>
      <c r="G120" s="16">
        <v>13.69</v>
      </c>
      <c r="H120" s="17">
        <v>0.4</v>
      </c>
      <c r="I120" s="23">
        <f t="shared" si="5"/>
        <v>8.2139999999999986</v>
      </c>
      <c r="J120" s="15" t="str">
        <f t="shared" si="6"/>
        <v>да</v>
      </c>
      <c r="K120" s="24">
        <f t="shared" si="7"/>
        <v>2488.8419999999996</v>
      </c>
    </row>
    <row r="121" spans="1:11" x14ac:dyDescent="0.25">
      <c r="A121" s="2">
        <v>43097</v>
      </c>
      <c r="B121" s="14">
        <f t="shared" si="4"/>
        <v>4</v>
      </c>
      <c r="C121">
        <v>301</v>
      </c>
      <c r="D121" s="14" t="str">
        <f>VLOOKUP(C121,Stoki,2,FALSE)</f>
        <v>Кисело мляко Olympus 3.6%</v>
      </c>
      <c r="E121" s="14" t="str">
        <f>VLOOKUP(C121,Stoki,4,FALSE)</f>
        <v>Мляко и млечни продукти</v>
      </c>
      <c r="F121">
        <v>305</v>
      </c>
      <c r="G121" s="16">
        <v>1.0900000000000001</v>
      </c>
      <c r="H121" s="17"/>
      <c r="I121" s="23">
        <f t="shared" si="5"/>
        <v>1.0900000000000001</v>
      </c>
      <c r="J121" s="15" t="str">
        <f t="shared" si="6"/>
        <v>не</v>
      </c>
      <c r="K121" s="24">
        <f t="shared" si="7"/>
        <v>332.45000000000005</v>
      </c>
    </row>
    <row r="122" spans="1:11" x14ac:dyDescent="0.25">
      <c r="A122" s="2">
        <v>43097</v>
      </c>
      <c r="B122" s="14">
        <f t="shared" si="4"/>
        <v>4</v>
      </c>
      <c r="C122">
        <v>302</v>
      </c>
      <c r="D122" s="14" t="str">
        <f>VLOOKUP(C122,Stoki,2,FALSE)</f>
        <v>Кашкавал краве Lacrima</v>
      </c>
      <c r="E122" s="14" t="str">
        <f>VLOOKUP(C122,Stoki,4,FALSE)</f>
        <v>Мляко и млечни продукти</v>
      </c>
      <c r="F122">
        <v>394</v>
      </c>
      <c r="G122" s="16">
        <v>8.49</v>
      </c>
      <c r="H122" s="17">
        <v>0.22</v>
      </c>
      <c r="I122" s="23">
        <f t="shared" si="5"/>
        <v>6.6222000000000003</v>
      </c>
      <c r="J122" s="15" t="str">
        <f t="shared" si="6"/>
        <v>да</v>
      </c>
      <c r="K122" s="24">
        <f t="shared" si="7"/>
        <v>2609.1468</v>
      </c>
    </row>
    <row r="123" spans="1:11" x14ac:dyDescent="0.25">
      <c r="A123" s="2">
        <v>43097</v>
      </c>
      <c r="B123" s="14">
        <f t="shared" si="4"/>
        <v>4</v>
      </c>
      <c r="C123">
        <v>303</v>
      </c>
      <c r="D123" s="14" t="str">
        <f>VLOOKUP(C123,Stoki,2,FALSE)</f>
        <v>Краве масло Alpenbutter</v>
      </c>
      <c r="E123" s="14" t="str">
        <f>VLOOKUP(C123,Stoki,4,FALSE)</f>
        <v>Мляко и млечни продукти</v>
      </c>
      <c r="F123">
        <v>102</v>
      </c>
      <c r="G123" s="16">
        <v>7.99</v>
      </c>
      <c r="H123" s="17"/>
      <c r="I123" s="23">
        <f t="shared" si="5"/>
        <v>7.99</v>
      </c>
      <c r="J123" s="15" t="str">
        <f t="shared" si="6"/>
        <v>не</v>
      </c>
      <c r="K123" s="24">
        <f t="shared" si="7"/>
        <v>814.98</v>
      </c>
    </row>
    <row r="124" spans="1:11" x14ac:dyDescent="0.25">
      <c r="A124" s="2">
        <v>43097</v>
      </c>
      <c r="B124" s="14">
        <f t="shared" si="4"/>
        <v>4</v>
      </c>
      <c r="C124">
        <v>304</v>
      </c>
      <c r="D124" s="14" t="str">
        <f>VLOOKUP(C124,Stoki,2,FALSE)</f>
        <v>Прясно мляко Meggle 3.2%</v>
      </c>
      <c r="E124" s="14" t="str">
        <f>VLOOKUP(C124,Stoki,4,FALSE)</f>
        <v>Мляко и млечни продукти</v>
      </c>
      <c r="F124">
        <v>118</v>
      </c>
      <c r="G124" s="16">
        <v>2.4900000000000002</v>
      </c>
      <c r="H124" s="17"/>
      <c r="I124" s="23">
        <f t="shared" si="5"/>
        <v>2.4900000000000002</v>
      </c>
      <c r="J124" s="15" t="str">
        <f t="shared" si="6"/>
        <v>не</v>
      </c>
      <c r="K124" s="24">
        <f t="shared" si="7"/>
        <v>293.82000000000005</v>
      </c>
    </row>
    <row r="125" spans="1:11" x14ac:dyDescent="0.25">
      <c r="A125" s="2">
        <v>43097</v>
      </c>
      <c r="B125" s="14">
        <f t="shared" si="4"/>
        <v>4</v>
      </c>
      <c r="C125">
        <v>401</v>
      </c>
      <c r="D125" s="14" t="str">
        <f>VLOOKUP(C125,Stoki,2,FALSE)</f>
        <v>Минерална вода Devin</v>
      </c>
      <c r="E125" s="14" t="str">
        <f>VLOOKUP(C125,Stoki,4,FALSE)</f>
        <v>Безалкохолни напитки и бира</v>
      </c>
      <c r="F125">
        <v>313</v>
      </c>
      <c r="G125" s="16">
        <v>0.77</v>
      </c>
      <c r="H125" s="17"/>
      <c r="I125" s="23">
        <f t="shared" si="5"/>
        <v>0.77</v>
      </c>
      <c r="J125" s="15" t="str">
        <f t="shared" si="6"/>
        <v>не</v>
      </c>
      <c r="K125" s="24">
        <f t="shared" si="7"/>
        <v>241.01000000000002</v>
      </c>
    </row>
    <row r="126" spans="1:11" x14ac:dyDescent="0.25">
      <c r="A126" s="2">
        <v>43097</v>
      </c>
      <c r="B126" s="14">
        <f t="shared" si="4"/>
        <v>4</v>
      </c>
      <c r="C126">
        <v>404</v>
      </c>
      <c r="D126" s="14" t="str">
        <f>VLOOKUP(C126,Stoki,2,FALSE)</f>
        <v>Сайдер Somersby</v>
      </c>
      <c r="E126" s="14" t="str">
        <f>VLOOKUP(C126,Stoki,4,FALSE)</f>
        <v>Безалкохолни напитки и бира</v>
      </c>
      <c r="F126">
        <v>194</v>
      </c>
      <c r="G126" s="16">
        <v>1.49</v>
      </c>
      <c r="H126" s="17"/>
      <c r="I126" s="23">
        <f t="shared" si="5"/>
        <v>1.49</v>
      </c>
      <c r="J126" s="15" t="str">
        <f t="shared" si="6"/>
        <v>не</v>
      </c>
      <c r="K126" s="24">
        <f t="shared" si="7"/>
        <v>289.06</v>
      </c>
    </row>
    <row r="127" spans="1:11" x14ac:dyDescent="0.25">
      <c r="A127" s="2">
        <v>43097</v>
      </c>
      <c r="B127" s="14">
        <f t="shared" si="4"/>
        <v>4</v>
      </c>
      <c r="C127">
        <v>405</v>
      </c>
      <c r="D127" s="14" t="str">
        <f>VLOOKUP(C127,Stoki,2,FALSE)</f>
        <v>Натурален сок Florina</v>
      </c>
      <c r="E127" s="14" t="str">
        <f>VLOOKUP(C127,Stoki,4,FALSE)</f>
        <v>Безалкохолни напитки и бира</v>
      </c>
      <c r="F127">
        <v>147</v>
      </c>
      <c r="G127" s="16">
        <v>1.95</v>
      </c>
      <c r="H127" s="17"/>
      <c r="I127" s="23">
        <f t="shared" si="5"/>
        <v>1.95</v>
      </c>
      <c r="J127" s="15" t="str">
        <f t="shared" si="6"/>
        <v>не</v>
      </c>
      <c r="K127" s="24">
        <f t="shared" si="7"/>
        <v>286.64999999999998</v>
      </c>
    </row>
    <row r="128" spans="1:11" x14ac:dyDescent="0.25">
      <c r="A128" s="2">
        <v>43098</v>
      </c>
      <c r="B128" s="14">
        <f t="shared" si="4"/>
        <v>5</v>
      </c>
      <c r="C128">
        <v>101</v>
      </c>
      <c r="D128" s="14" t="str">
        <f>VLOOKUP(C128,Stoki,2,FALSE)</f>
        <v>Мандарини Клементина</v>
      </c>
      <c r="E128" s="14" t="str">
        <f>VLOOKUP(C128,Stoki,4,FALSE)</f>
        <v>Плодове и зеленчуци</v>
      </c>
      <c r="F128">
        <v>145</v>
      </c>
      <c r="G128" s="16">
        <v>1.79</v>
      </c>
      <c r="H128" s="17"/>
      <c r="I128" s="23">
        <f t="shared" si="5"/>
        <v>1.79</v>
      </c>
      <c r="J128" s="15" t="str">
        <f t="shared" si="6"/>
        <v>не</v>
      </c>
      <c r="K128" s="24">
        <f t="shared" si="7"/>
        <v>259.55</v>
      </c>
    </row>
    <row r="129" spans="1:11" x14ac:dyDescent="0.25">
      <c r="A129" s="2">
        <v>43098</v>
      </c>
      <c r="B129" s="14">
        <f t="shared" si="4"/>
        <v>5</v>
      </c>
      <c r="C129">
        <v>103</v>
      </c>
      <c r="D129" s="14" t="str">
        <f>VLOOKUP(C129,Stoki,2,FALSE)</f>
        <v>Моркови</v>
      </c>
      <c r="E129" s="14" t="str">
        <f>VLOOKUP(C129,Stoki,4,FALSE)</f>
        <v>Плодове и зеленчуци</v>
      </c>
      <c r="F129">
        <v>124</v>
      </c>
      <c r="G129" s="16">
        <v>0.89</v>
      </c>
      <c r="H129" s="17"/>
      <c r="I129" s="23">
        <f t="shared" si="5"/>
        <v>0.89</v>
      </c>
      <c r="J129" s="15" t="str">
        <f t="shared" si="6"/>
        <v>не</v>
      </c>
      <c r="K129" s="24">
        <f t="shared" si="7"/>
        <v>110.36</v>
      </c>
    </row>
    <row r="130" spans="1:11" x14ac:dyDescent="0.25">
      <c r="A130" s="2">
        <v>43098</v>
      </c>
      <c r="B130" s="14">
        <f t="shared" si="4"/>
        <v>5</v>
      </c>
      <c r="C130">
        <v>104</v>
      </c>
      <c r="D130" s="14" t="str">
        <f>VLOOKUP(C130,Stoki,2,FALSE)</f>
        <v>Жълт лук</v>
      </c>
      <c r="E130" s="14" t="str">
        <f>VLOOKUP(C130,Stoki,4,FALSE)</f>
        <v>Плодове и зеленчуци</v>
      </c>
      <c r="F130">
        <v>228</v>
      </c>
      <c r="G130" s="16">
        <v>0.69</v>
      </c>
      <c r="H130" s="17"/>
      <c r="I130" s="23">
        <f t="shared" si="5"/>
        <v>0.69</v>
      </c>
      <c r="J130" s="15" t="str">
        <f t="shared" si="6"/>
        <v>не</v>
      </c>
      <c r="K130" s="24">
        <f t="shared" si="7"/>
        <v>157.32</v>
      </c>
    </row>
    <row r="131" spans="1:11" x14ac:dyDescent="0.25">
      <c r="A131" s="2">
        <v>43098</v>
      </c>
      <c r="B131" s="14">
        <f t="shared" si="4"/>
        <v>5</v>
      </c>
      <c r="C131">
        <v>203</v>
      </c>
      <c r="D131" s="14" t="str">
        <f>VLOOKUP(C131,Stoki,2,FALSE)</f>
        <v>Жарено филе</v>
      </c>
      <c r="E131" s="14" t="str">
        <f>VLOOKUP(C131,Stoki,4,FALSE)</f>
        <v>Месо и месни продукти</v>
      </c>
      <c r="F131">
        <v>432</v>
      </c>
      <c r="G131" s="16">
        <v>11.99</v>
      </c>
      <c r="H131" s="17"/>
      <c r="I131" s="23">
        <f t="shared" si="5"/>
        <v>11.99</v>
      </c>
      <c r="J131" s="15" t="str">
        <f t="shared" si="6"/>
        <v>не</v>
      </c>
      <c r="K131" s="24">
        <f t="shared" si="7"/>
        <v>5179.68</v>
      </c>
    </row>
    <row r="132" spans="1:11" x14ac:dyDescent="0.25">
      <c r="A132" s="2">
        <v>43098</v>
      </c>
      <c r="B132" s="14">
        <f t="shared" si="4"/>
        <v>5</v>
      </c>
      <c r="C132">
        <v>204</v>
      </c>
      <c r="D132" s="14" t="str">
        <f>VLOOKUP(C132,Stoki,2,FALSE)</f>
        <v>Кюфтета 10бр</v>
      </c>
      <c r="E132" s="14" t="str">
        <f>VLOOKUP(C132,Stoki,4,FALSE)</f>
        <v>Месо и месни продукти</v>
      </c>
      <c r="F132">
        <v>255</v>
      </c>
      <c r="G132" s="16">
        <v>4.1900000000000004</v>
      </c>
      <c r="H132" s="17"/>
      <c r="I132" s="23">
        <f t="shared" si="5"/>
        <v>4.1900000000000004</v>
      </c>
      <c r="J132" s="15" t="str">
        <f t="shared" si="6"/>
        <v>не</v>
      </c>
      <c r="K132" s="24">
        <f t="shared" si="7"/>
        <v>1068.45</v>
      </c>
    </row>
    <row r="133" spans="1:11" x14ac:dyDescent="0.25">
      <c r="A133" s="2">
        <v>43098</v>
      </c>
      <c r="B133" s="14">
        <f t="shared" ref="B133:B196" si="8">WEEKDAY(A133,2)</f>
        <v>5</v>
      </c>
      <c r="C133">
        <v>301</v>
      </c>
      <c r="D133" s="14" t="str">
        <f>VLOOKUP(C133,Stoki,2,FALSE)</f>
        <v>Кисело мляко Olympus 3.6%</v>
      </c>
      <c r="E133" s="14" t="str">
        <f>VLOOKUP(C133,Stoki,4,FALSE)</f>
        <v>Мляко и млечни продукти</v>
      </c>
      <c r="F133">
        <v>263</v>
      </c>
      <c r="G133" s="16">
        <v>1.0900000000000001</v>
      </c>
      <c r="H133" s="17"/>
      <c r="I133" s="23">
        <f t="shared" ref="I133:I196" si="9">G133*(100%-H133)</f>
        <v>1.0900000000000001</v>
      </c>
      <c r="J133" s="15" t="str">
        <f t="shared" ref="J133:J196" si="10">IF(ISBLANK(H133),"не","да")</f>
        <v>не</v>
      </c>
      <c r="K133" s="24">
        <f t="shared" ref="K133:K196" si="11">I133*F133</f>
        <v>286.67</v>
      </c>
    </row>
    <row r="134" spans="1:11" x14ac:dyDescent="0.25">
      <c r="A134" s="2">
        <v>43098</v>
      </c>
      <c r="B134" s="14">
        <f t="shared" si="8"/>
        <v>5</v>
      </c>
      <c r="C134">
        <v>304</v>
      </c>
      <c r="D134" s="14" t="str">
        <f>VLOOKUP(C134,Stoki,2,FALSE)</f>
        <v>Прясно мляко Meggle 3.2%</v>
      </c>
      <c r="E134" s="14" t="str">
        <f>VLOOKUP(C134,Stoki,4,FALSE)</f>
        <v>Мляко и млечни продукти</v>
      </c>
      <c r="F134">
        <v>131</v>
      </c>
      <c r="G134" s="16">
        <v>2.4900000000000002</v>
      </c>
      <c r="H134" s="17"/>
      <c r="I134" s="23">
        <f t="shared" si="9"/>
        <v>2.4900000000000002</v>
      </c>
      <c r="J134" s="15" t="str">
        <f t="shared" si="10"/>
        <v>не</v>
      </c>
      <c r="K134" s="24">
        <f t="shared" si="11"/>
        <v>326.19000000000005</v>
      </c>
    </row>
    <row r="135" spans="1:11" x14ac:dyDescent="0.25">
      <c r="A135" s="2">
        <v>43098</v>
      </c>
      <c r="B135" s="14">
        <f t="shared" si="8"/>
        <v>5</v>
      </c>
      <c r="C135">
        <v>305</v>
      </c>
      <c r="D135" s="14" t="str">
        <f>VLOOKUP(C135,Stoki,2,FALSE)</f>
        <v>Сирене Моцарела</v>
      </c>
      <c r="E135" s="14" t="str">
        <f>VLOOKUP(C135,Stoki,4,FALSE)</f>
        <v>Мляко и млечни продукти</v>
      </c>
      <c r="F135">
        <v>215</v>
      </c>
      <c r="G135" s="16">
        <v>13.89</v>
      </c>
      <c r="H135" s="17"/>
      <c r="I135" s="23">
        <f t="shared" si="9"/>
        <v>13.89</v>
      </c>
      <c r="J135" s="15" t="str">
        <f t="shared" si="10"/>
        <v>не</v>
      </c>
      <c r="K135" s="24">
        <f t="shared" si="11"/>
        <v>2986.35</v>
      </c>
    </row>
    <row r="136" spans="1:11" x14ac:dyDescent="0.25">
      <c r="A136" s="2">
        <v>43098</v>
      </c>
      <c r="B136" s="14">
        <f t="shared" si="8"/>
        <v>5</v>
      </c>
      <c r="C136">
        <v>401</v>
      </c>
      <c r="D136" s="14" t="str">
        <f>VLOOKUP(C136,Stoki,2,FALSE)</f>
        <v>Минерална вода Devin</v>
      </c>
      <c r="E136" s="14" t="str">
        <f>VLOOKUP(C136,Stoki,4,FALSE)</f>
        <v>Безалкохолни напитки и бира</v>
      </c>
      <c r="F136">
        <v>336</v>
      </c>
      <c r="G136" s="16">
        <v>0.77</v>
      </c>
      <c r="H136" s="17"/>
      <c r="I136" s="23">
        <f t="shared" si="9"/>
        <v>0.77</v>
      </c>
      <c r="J136" s="15" t="str">
        <f t="shared" si="10"/>
        <v>не</v>
      </c>
      <c r="K136" s="24">
        <f t="shared" si="11"/>
        <v>258.72000000000003</v>
      </c>
    </row>
    <row r="137" spans="1:11" x14ac:dyDescent="0.25">
      <c r="A137" s="2">
        <v>43098</v>
      </c>
      <c r="B137" s="14">
        <f t="shared" si="8"/>
        <v>5</v>
      </c>
      <c r="C137">
        <v>402</v>
      </c>
      <c r="D137" s="14" t="str">
        <f>VLOOKUP(C137,Stoki,2,FALSE)</f>
        <v>Pfanner нектар</v>
      </c>
      <c r="E137" s="14" t="str">
        <f>VLOOKUP(C137,Stoki,4,FALSE)</f>
        <v>Безалкохолни напитки и бира</v>
      </c>
      <c r="F137">
        <v>354</v>
      </c>
      <c r="G137" s="16">
        <v>4.6500000000000004</v>
      </c>
      <c r="H137" s="17">
        <v>0.19</v>
      </c>
      <c r="I137" s="23">
        <f t="shared" si="9"/>
        <v>3.7665000000000006</v>
      </c>
      <c r="J137" s="15" t="str">
        <f t="shared" si="10"/>
        <v>да</v>
      </c>
      <c r="K137" s="24">
        <f t="shared" si="11"/>
        <v>1333.3410000000001</v>
      </c>
    </row>
    <row r="138" spans="1:11" x14ac:dyDescent="0.25">
      <c r="A138" s="2">
        <v>43098</v>
      </c>
      <c r="B138" s="14">
        <f t="shared" si="8"/>
        <v>5</v>
      </c>
      <c r="C138">
        <v>403</v>
      </c>
      <c r="D138" s="14" t="str">
        <f>VLOOKUP(C138,Stoki,2,FALSE)</f>
        <v>Столично пиво</v>
      </c>
      <c r="E138" s="14" t="str">
        <f>VLOOKUP(C138,Stoki,4,FALSE)</f>
        <v>Безалкохолни напитки и бира</v>
      </c>
      <c r="F138">
        <v>170</v>
      </c>
      <c r="G138" s="16">
        <v>1.49</v>
      </c>
      <c r="H138" s="17"/>
      <c r="I138" s="23">
        <f t="shared" si="9"/>
        <v>1.49</v>
      </c>
      <c r="J138" s="15" t="str">
        <f t="shared" si="10"/>
        <v>не</v>
      </c>
      <c r="K138" s="24">
        <f t="shared" si="11"/>
        <v>253.3</v>
      </c>
    </row>
    <row r="139" spans="1:11" x14ac:dyDescent="0.25">
      <c r="A139" s="2">
        <v>43098</v>
      </c>
      <c r="B139" s="14">
        <f t="shared" si="8"/>
        <v>5</v>
      </c>
      <c r="C139">
        <v>405</v>
      </c>
      <c r="D139" s="14" t="str">
        <f>VLOOKUP(C139,Stoki,2,FALSE)</f>
        <v>Натурален сок Florina</v>
      </c>
      <c r="E139" s="14" t="str">
        <f>VLOOKUP(C139,Stoki,4,FALSE)</f>
        <v>Безалкохолни напитки и бира</v>
      </c>
      <c r="F139">
        <v>158</v>
      </c>
      <c r="G139" s="16">
        <v>1.95</v>
      </c>
      <c r="H139" s="17"/>
      <c r="I139" s="23">
        <f t="shared" si="9"/>
        <v>1.95</v>
      </c>
      <c r="J139" s="15" t="str">
        <f t="shared" si="10"/>
        <v>не</v>
      </c>
      <c r="K139" s="24">
        <f t="shared" si="11"/>
        <v>308.09999999999997</v>
      </c>
    </row>
    <row r="140" spans="1:11" x14ac:dyDescent="0.25">
      <c r="A140" s="2">
        <v>43099</v>
      </c>
      <c r="B140" s="14">
        <f t="shared" si="8"/>
        <v>6</v>
      </c>
      <c r="C140">
        <v>101</v>
      </c>
      <c r="D140" s="14" t="str">
        <f>VLOOKUP(C140,Stoki,2,FALSE)</f>
        <v>Мандарини Клементина</v>
      </c>
      <c r="E140" s="14" t="str">
        <f>VLOOKUP(C140,Stoki,4,FALSE)</f>
        <v>Плодове и зеленчуци</v>
      </c>
      <c r="F140">
        <v>148</v>
      </c>
      <c r="G140" s="16">
        <v>1.79</v>
      </c>
      <c r="H140" s="17"/>
      <c r="I140" s="23">
        <f t="shared" si="9"/>
        <v>1.79</v>
      </c>
      <c r="J140" s="15" t="str">
        <f t="shared" si="10"/>
        <v>не</v>
      </c>
      <c r="K140" s="24">
        <f t="shared" si="11"/>
        <v>264.92</v>
      </c>
    </row>
    <row r="141" spans="1:11" x14ac:dyDescent="0.25">
      <c r="A141" s="2">
        <v>43099</v>
      </c>
      <c r="B141" s="14">
        <f t="shared" si="8"/>
        <v>6</v>
      </c>
      <c r="C141">
        <v>102</v>
      </c>
      <c r="D141" s="14" t="str">
        <f>VLOOKUP(C141,Stoki,2,FALSE)</f>
        <v>Авокадо</v>
      </c>
      <c r="E141" s="14" t="str">
        <f>VLOOKUP(C141,Stoki,4,FALSE)</f>
        <v>Плодове и зеленчуци</v>
      </c>
      <c r="F141">
        <v>138</v>
      </c>
      <c r="G141" s="16">
        <v>1.99</v>
      </c>
      <c r="H141" s="17">
        <v>0.38</v>
      </c>
      <c r="I141" s="23">
        <f t="shared" si="9"/>
        <v>1.2338</v>
      </c>
      <c r="J141" s="15" t="str">
        <f t="shared" si="10"/>
        <v>да</v>
      </c>
      <c r="K141" s="24">
        <f t="shared" si="11"/>
        <v>170.26439999999999</v>
      </c>
    </row>
    <row r="142" spans="1:11" x14ac:dyDescent="0.25">
      <c r="A142" s="2">
        <v>43099</v>
      </c>
      <c r="B142" s="14">
        <f t="shared" si="8"/>
        <v>6</v>
      </c>
      <c r="C142">
        <v>103</v>
      </c>
      <c r="D142" s="14" t="str">
        <f>VLOOKUP(C142,Stoki,2,FALSE)</f>
        <v>Моркови</v>
      </c>
      <c r="E142" s="14" t="str">
        <f>VLOOKUP(C142,Stoki,4,FALSE)</f>
        <v>Плодове и зеленчуци</v>
      </c>
      <c r="F142">
        <v>122</v>
      </c>
      <c r="G142" s="16">
        <v>0.89</v>
      </c>
      <c r="H142" s="17"/>
      <c r="I142" s="23">
        <f t="shared" si="9"/>
        <v>0.89</v>
      </c>
      <c r="J142" s="15" t="str">
        <f t="shared" si="10"/>
        <v>не</v>
      </c>
      <c r="K142" s="24">
        <f t="shared" si="11"/>
        <v>108.58</v>
      </c>
    </row>
    <row r="143" spans="1:11" x14ac:dyDescent="0.25">
      <c r="A143" s="2">
        <v>43099</v>
      </c>
      <c r="B143" s="14">
        <f t="shared" si="8"/>
        <v>6</v>
      </c>
      <c r="C143">
        <v>104</v>
      </c>
      <c r="D143" s="14" t="str">
        <f>VLOOKUP(C143,Stoki,2,FALSE)</f>
        <v>Жълт лук</v>
      </c>
      <c r="E143" s="14" t="str">
        <f>VLOOKUP(C143,Stoki,4,FALSE)</f>
        <v>Плодове и зеленчуци</v>
      </c>
      <c r="F143">
        <v>239</v>
      </c>
      <c r="G143" s="16">
        <v>0.69</v>
      </c>
      <c r="H143" s="17"/>
      <c r="I143" s="23">
        <f t="shared" si="9"/>
        <v>0.69</v>
      </c>
      <c r="J143" s="15" t="str">
        <f t="shared" si="10"/>
        <v>не</v>
      </c>
      <c r="K143" s="24">
        <f t="shared" si="11"/>
        <v>164.91</v>
      </c>
    </row>
    <row r="144" spans="1:11" x14ac:dyDescent="0.25">
      <c r="A144" s="2">
        <v>43099</v>
      </c>
      <c r="B144" s="14">
        <f t="shared" si="8"/>
        <v>6</v>
      </c>
      <c r="C144">
        <v>201</v>
      </c>
      <c r="D144" s="14" t="str">
        <f>VLOOKUP(C144,Stoki,2,FALSE)</f>
        <v>Телешка кайма</v>
      </c>
      <c r="E144" s="14" t="str">
        <f>VLOOKUP(C144,Stoki,4,FALSE)</f>
        <v>Месо и месни продукти</v>
      </c>
      <c r="F144">
        <v>103</v>
      </c>
      <c r="G144" s="16">
        <v>8.99</v>
      </c>
      <c r="H144" s="17"/>
      <c r="I144" s="23">
        <f t="shared" si="9"/>
        <v>8.99</v>
      </c>
      <c r="J144" s="15" t="str">
        <f t="shared" si="10"/>
        <v>не</v>
      </c>
      <c r="K144" s="24">
        <f t="shared" si="11"/>
        <v>925.97</v>
      </c>
    </row>
    <row r="145" spans="1:11" x14ac:dyDescent="0.25">
      <c r="A145" s="2">
        <v>43099</v>
      </c>
      <c r="B145" s="14">
        <f t="shared" si="8"/>
        <v>6</v>
      </c>
      <c r="C145">
        <v>205</v>
      </c>
      <c r="D145" s="14" t="str">
        <f>VLOOKUP(C145,Stoki,2,FALSE)</f>
        <v>Шпек салам 800г.</v>
      </c>
      <c r="E145" s="14" t="str">
        <f>VLOOKUP(C145,Stoki,4,FALSE)</f>
        <v>Месо и месни продукти</v>
      </c>
      <c r="F145">
        <v>358</v>
      </c>
      <c r="G145" s="16">
        <v>13.69</v>
      </c>
      <c r="H145" s="17">
        <v>0.4</v>
      </c>
      <c r="I145" s="23">
        <f t="shared" si="9"/>
        <v>8.2139999999999986</v>
      </c>
      <c r="J145" s="15" t="str">
        <f t="shared" si="10"/>
        <v>да</v>
      </c>
      <c r="K145" s="24">
        <f t="shared" si="11"/>
        <v>2940.6119999999996</v>
      </c>
    </row>
    <row r="146" spans="1:11" x14ac:dyDescent="0.25">
      <c r="A146" s="2">
        <v>43099</v>
      </c>
      <c r="B146" s="14">
        <f t="shared" si="8"/>
        <v>6</v>
      </c>
      <c r="C146">
        <v>301</v>
      </c>
      <c r="D146" s="14" t="str">
        <f>VLOOKUP(C146,Stoki,2,FALSE)</f>
        <v>Кисело мляко Olympus 3.6%</v>
      </c>
      <c r="E146" s="14" t="str">
        <f>VLOOKUP(C146,Stoki,4,FALSE)</f>
        <v>Мляко и млечни продукти</v>
      </c>
      <c r="F146">
        <v>240</v>
      </c>
      <c r="G146" s="16">
        <v>1.0900000000000001</v>
      </c>
      <c r="H146" s="17"/>
      <c r="I146" s="23">
        <f t="shared" si="9"/>
        <v>1.0900000000000001</v>
      </c>
      <c r="J146" s="15" t="str">
        <f t="shared" si="10"/>
        <v>не</v>
      </c>
      <c r="K146" s="24">
        <f t="shared" si="11"/>
        <v>261.60000000000002</v>
      </c>
    </row>
    <row r="147" spans="1:11" x14ac:dyDescent="0.25">
      <c r="A147" s="2">
        <v>43099</v>
      </c>
      <c r="B147" s="14">
        <f t="shared" si="8"/>
        <v>6</v>
      </c>
      <c r="C147">
        <v>302</v>
      </c>
      <c r="D147" s="14" t="str">
        <f>VLOOKUP(C147,Stoki,2,FALSE)</f>
        <v>Кашкавал краве Lacrima</v>
      </c>
      <c r="E147" s="14" t="str">
        <f>VLOOKUP(C147,Stoki,4,FALSE)</f>
        <v>Мляко и млечни продукти</v>
      </c>
      <c r="F147">
        <v>472</v>
      </c>
      <c r="G147" s="16">
        <v>8.49</v>
      </c>
      <c r="H147" s="17">
        <v>0.22</v>
      </c>
      <c r="I147" s="23">
        <f t="shared" si="9"/>
        <v>6.6222000000000003</v>
      </c>
      <c r="J147" s="15" t="str">
        <f t="shared" si="10"/>
        <v>да</v>
      </c>
      <c r="K147" s="24">
        <f t="shared" si="11"/>
        <v>3125.6784000000002</v>
      </c>
    </row>
    <row r="148" spans="1:11" x14ac:dyDescent="0.25">
      <c r="A148" s="2">
        <v>43099</v>
      </c>
      <c r="B148" s="14">
        <f t="shared" si="8"/>
        <v>6</v>
      </c>
      <c r="C148">
        <v>304</v>
      </c>
      <c r="D148" s="14" t="str">
        <f>VLOOKUP(C148,Stoki,2,FALSE)</f>
        <v>Прясно мляко Meggle 3.2%</v>
      </c>
      <c r="E148" s="14" t="str">
        <f>VLOOKUP(C148,Stoki,4,FALSE)</f>
        <v>Мляко и млечни продукти</v>
      </c>
      <c r="F148">
        <v>100</v>
      </c>
      <c r="G148" s="16">
        <v>2.4900000000000002</v>
      </c>
      <c r="H148" s="17"/>
      <c r="I148" s="23">
        <f t="shared" si="9"/>
        <v>2.4900000000000002</v>
      </c>
      <c r="J148" s="15" t="str">
        <f t="shared" si="10"/>
        <v>не</v>
      </c>
      <c r="K148" s="24">
        <f t="shared" si="11"/>
        <v>249.00000000000003</v>
      </c>
    </row>
    <row r="149" spans="1:11" x14ac:dyDescent="0.25">
      <c r="A149" s="2">
        <v>43099</v>
      </c>
      <c r="B149" s="14">
        <f t="shared" si="8"/>
        <v>6</v>
      </c>
      <c r="C149">
        <v>305</v>
      </c>
      <c r="D149" s="14" t="str">
        <f>VLOOKUP(C149,Stoki,2,FALSE)</f>
        <v>Сирене Моцарела</v>
      </c>
      <c r="E149" s="14" t="str">
        <f>VLOOKUP(C149,Stoki,4,FALSE)</f>
        <v>Мляко и млечни продукти</v>
      </c>
      <c r="F149">
        <v>221</v>
      </c>
      <c r="G149" s="16">
        <v>13.89</v>
      </c>
      <c r="H149" s="17"/>
      <c r="I149" s="23">
        <f t="shared" si="9"/>
        <v>13.89</v>
      </c>
      <c r="J149" s="15" t="str">
        <f t="shared" si="10"/>
        <v>не</v>
      </c>
      <c r="K149" s="24">
        <f t="shared" si="11"/>
        <v>3069.69</v>
      </c>
    </row>
    <row r="150" spans="1:11" x14ac:dyDescent="0.25">
      <c r="A150" s="2">
        <v>43099</v>
      </c>
      <c r="B150" s="14">
        <f t="shared" si="8"/>
        <v>6</v>
      </c>
      <c r="C150">
        <v>402</v>
      </c>
      <c r="D150" s="14" t="str">
        <f>VLOOKUP(C150,Stoki,2,FALSE)</f>
        <v>Pfanner нектар</v>
      </c>
      <c r="E150" s="14" t="str">
        <f>VLOOKUP(C150,Stoki,4,FALSE)</f>
        <v>Безалкохолни напитки и бира</v>
      </c>
      <c r="F150">
        <v>301</v>
      </c>
      <c r="G150" s="16">
        <v>4.6500000000000004</v>
      </c>
      <c r="H150" s="17">
        <v>0.19</v>
      </c>
      <c r="I150" s="23">
        <f t="shared" si="9"/>
        <v>3.7665000000000006</v>
      </c>
      <c r="J150" s="15" t="str">
        <f t="shared" si="10"/>
        <v>да</v>
      </c>
      <c r="K150" s="24">
        <f t="shared" si="11"/>
        <v>1133.7165000000002</v>
      </c>
    </row>
    <row r="151" spans="1:11" x14ac:dyDescent="0.25">
      <c r="A151" s="2">
        <v>43099</v>
      </c>
      <c r="B151" s="14">
        <f t="shared" si="8"/>
        <v>6</v>
      </c>
      <c r="C151">
        <v>404</v>
      </c>
      <c r="D151" s="14" t="str">
        <f>VLOOKUP(C151,Stoki,2,FALSE)</f>
        <v>Сайдер Somersby</v>
      </c>
      <c r="E151" s="14" t="str">
        <f>VLOOKUP(C151,Stoki,4,FALSE)</f>
        <v>Безалкохолни напитки и бира</v>
      </c>
      <c r="F151">
        <v>166</v>
      </c>
      <c r="G151" s="16">
        <v>1.49</v>
      </c>
      <c r="H151" s="17"/>
      <c r="I151" s="23">
        <f t="shared" si="9"/>
        <v>1.49</v>
      </c>
      <c r="J151" s="15" t="str">
        <f t="shared" si="10"/>
        <v>не</v>
      </c>
      <c r="K151" s="24">
        <f t="shared" si="11"/>
        <v>247.34</v>
      </c>
    </row>
    <row r="152" spans="1:11" x14ac:dyDescent="0.25">
      <c r="A152" s="2">
        <v>43100</v>
      </c>
      <c r="B152" s="14">
        <f t="shared" si="8"/>
        <v>7</v>
      </c>
      <c r="C152">
        <v>101</v>
      </c>
      <c r="D152" s="14" t="str">
        <f>VLOOKUP(C152,Stoki,2,FALSE)</f>
        <v>Мандарини Клементина</v>
      </c>
      <c r="E152" s="14" t="str">
        <f>VLOOKUP(C152,Stoki,4,FALSE)</f>
        <v>Плодове и зеленчуци</v>
      </c>
      <c r="F152">
        <v>148</v>
      </c>
      <c r="G152" s="16">
        <v>1.79</v>
      </c>
      <c r="H152" s="17"/>
      <c r="I152" s="23">
        <f t="shared" si="9"/>
        <v>1.79</v>
      </c>
      <c r="J152" s="15" t="str">
        <f t="shared" si="10"/>
        <v>не</v>
      </c>
      <c r="K152" s="24">
        <f t="shared" si="11"/>
        <v>264.92</v>
      </c>
    </row>
    <row r="153" spans="1:11" x14ac:dyDescent="0.25">
      <c r="A153" s="2">
        <v>43100</v>
      </c>
      <c r="B153" s="14">
        <f t="shared" si="8"/>
        <v>7</v>
      </c>
      <c r="C153">
        <v>105</v>
      </c>
      <c r="D153" s="14" t="str">
        <f>VLOOKUP(C153,Stoki,2,FALSE)</f>
        <v>Грейпфрут</v>
      </c>
      <c r="E153" s="14" t="str">
        <f>VLOOKUP(C153,Stoki,4,FALSE)</f>
        <v>Плодове и зеленчуци</v>
      </c>
      <c r="F153">
        <v>149</v>
      </c>
      <c r="G153" s="16">
        <v>1.49</v>
      </c>
      <c r="H153" s="17"/>
      <c r="I153" s="23">
        <f t="shared" si="9"/>
        <v>1.49</v>
      </c>
      <c r="J153" s="15" t="str">
        <f t="shared" si="10"/>
        <v>не</v>
      </c>
      <c r="K153" s="24">
        <f t="shared" si="11"/>
        <v>222.01</v>
      </c>
    </row>
    <row r="154" spans="1:11" x14ac:dyDescent="0.25">
      <c r="A154" s="2">
        <v>43100</v>
      </c>
      <c r="B154" s="14">
        <f t="shared" si="8"/>
        <v>7</v>
      </c>
      <c r="C154">
        <v>202</v>
      </c>
      <c r="D154" s="14" t="str">
        <f>VLOOKUP(C154,Stoki,2,FALSE)</f>
        <v>Свински бут</v>
      </c>
      <c r="E154" s="14" t="str">
        <f>VLOOKUP(C154,Stoki,4,FALSE)</f>
        <v>Месо и месни продукти</v>
      </c>
      <c r="F154">
        <v>516</v>
      </c>
      <c r="G154" s="16">
        <v>7.99</v>
      </c>
      <c r="H154" s="17">
        <v>0.26</v>
      </c>
      <c r="I154" s="23">
        <f t="shared" si="9"/>
        <v>5.9126000000000003</v>
      </c>
      <c r="J154" s="15" t="str">
        <f t="shared" si="10"/>
        <v>да</v>
      </c>
      <c r="K154" s="24">
        <f t="shared" si="11"/>
        <v>3050.9016000000001</v>
      </c>
    </row>
    <row r="155" spans="1:11" x14ac:dyDescent="0.25">
      <c r="A155" s="2">
        <v>43100</v>
      </c>
      <c r="B155" s="14">
        <f t="shared" si="8"/>
        <v>7</v>
      </c>
      <c r="C155">
        <v>203</v>
      </c>
      <c r="D155" s="14" t="str">
        <f>VLOOKUP(C155,Stoki,2,FALSE)</f>
        <v>Жарено филе</v>
      </c>
      <c r="E155" s="14" t="str">
        <f>VLOOKUP(C155,Stoki,4,FALSE)</f>
        <v>Месо и месни продукти</v>
      </c>
      <c r="F155">
        <v>296</v>
      </c>
      <c r="G155" s="16">
        <v>11.99</v>
      </c>
      <c r="H155" s="17"/>
      <c r="I155" s="23">
        <f t="shared" si="9"/>
        <v>11.99</v>
      </c>
      <c r="J155" s="15" t="str">
        <f t="shared" si="10"/>
        <v>не</v>
      </c>
      <c r="K155" s="24">
        <f t="shared" si="11"/>
        <v>3549.04</v>
      </c>
    </row>
    <row r="156" spans="1:11" x14ac:dyDescent="0.25">
      <c r="A156" s="2">
        <v>43100</v>
      </c>
      <c r="B156" s="14">
        <f t="shared" si="8"/>
        <v>7</v>
      </c>
      <c r="C156">
        <v>204</v>
      </c>
      <c r="D156" s="14" t="str">
        <f>VLOOKUP(C156,Stoki,2,FALSE)</f>
        <v>Кюфтета 10бр</v>
      </c>
      <c r="E156" s="14" t="str">
        <f>VLOOKUP(C156,Stoki,4,FALSE)</f>
        <v>Месо и месни продукти</v>
      </c>
      <c r="F156">
        <v>372</v>
      </c>
      <c r="G156" s="16">
        <v>4.1900000000000004</v>
      </c>
      <c r="H156" s="17"/>
      <c r="I156" s="23">
        <f t="shared" si="9"/>
        <v>4.1900000000000004</v>
      </c>
      <c r="J156" s="15" t="str">
        <f t="shared" si="10"/>
        <v>не</v>
      </c>
      <c r="K156" s="24">
        <f t="shared" si="11"/>
        <v>1558.68</v>
      </c>
    </row>
    <row r="157" spans="1:11" x14ac:dyDescent="0.25">
      <c r="A157" s="2">
        <v>43100</v>
      </c>
      <c r="B157" s="14">
        <f t="shared" si="8"/>
        <v>7</v>
      </c>
      <c r="C157">
        <v>301</v>
      </c>
      <c r="D157" s="14" t="str">
        <f>VLOOKUP(C157,Stoki,2,FALSE)</f>
        <v>Кисело мляко Olympus 3.6%</v>
      </c>
      <c r="E157" s="14" t="str">
        <f>VLOOKUP(C157,Stoki,4,FALSE)</f>
        <v>Мляко и млечни продукти</v>
      </c>
      <c r="F157">
        <v>312</v>
      </c>
      <c r="G157" s="16">
        <v>1.0900000000000001</v>
      </c>
      <c r="H157" s="17"/>
      <c r="I157" s="23">
        <f t="shared" si="9"/>
        <v>1.0900000000000001</v>
      </c>
      <c r="J157" s="15" t="str">
        <f t="shared" si="10"/>
        <v>не</v>
      </c>
      <c r="K157" s="24">
        <f t="shared" si="11"/>
        <v>340.08000000000004</v>
      </c>
    </row>
    <row r="158" spans="1:11" x14ac:dyDescent="0.25">
      <c r="A158" s="2">
        <v>43100</v>
      </c>
      <c r="B158" s="14">
        <f t="shared" si="8"/>
        <v>7</v>
      </c>
      <c r="C158">
        <v>302</v>
      </c>
      <c r="D158" s="14" t="str">
        <f>VLOOKUP(C158,Stoki,2,FALSE)</f>
        <v>Кашкавал краве Lacrima</v>
      </c>
      <c r="E158" s="14" t="str">
        <f>VLOOKUP(C158,Stoki,4,FALSE)</f>
        <v>Мляко и млечни продукти</v>
      </c>
      <c r="F158">
        <v>398</v>
      </c>
      <c r="G158" s="16">
        <v>8.49</v>
      </c>
      <c r="H158" s="17">
        <v>0.22</v>
      </c>
      <c r="I158" s="23">
        <f t="shared" si="9"/>
        <v>6.6222000000000003</v>
      </c>
      <c r="J158" s="15" t="str">
        <f t="shared" si="10"/>
        <v>да</v>
      </c>
      <c r="K158" s="24">
        <f t="shared" si="11"/>
        <v>2635.6356000000001</v>
      </c>
    </row>
    <row r="159" spans="1:11" x14ac:dyDescent="0.25">
      <c r="A159" s="2">
        <v>43100</v>
      </c>
      <c r="B159" s="14">
        <f t="shared" si="8"/>
        <v>7</v>
      </c>
      <c r="C159">
        <v>304</v>
      </c>
      <c r="D159" s="14" t="str">
        <f>VLOOKUP(C159,Stoki,2,FALSE)</f>
        <v>Прясно мляко Meggle 3.2%</v>
      </c>
      <c r="E159" s="14" t="str">
        <f>VLOOKUP(C159,Stoki,4,FALSE)</f>
        <v>Мляко и млечни продукти</v>
      </c>
      <c r="F159">
        <v>141</v>
      </c>
      <c r="G159" s="16">
        <v>2.4900000000000002</v>
      </c>
      <c r="H159" s="17"/>
      <c r="I159" s="23">
        <f t="shared" si="9"/>
        <v>2.4900000000000002</v>
      </c>
      <c r="J159" s="15" t="str">
        <f t="shared" si="10"/>
        <v>не</v>
      </c>
      <c r="K159" s="24">
        <f t="shared" si="11"/>
        <v>351.09000000000003</v>
      </c>
    </row>
    <row r="160" spans="1:11" x14ac:dyDescent="0.25">
      <c r="A160" s="2">
        <v>43100</v>
      </c>
      <c r="B160" s="14">
        <f t="shared" si="8"/>
        <v>7</v>
      </c>
      <c r="C160">
        <v>402</v>
      </c>
      <c r="D160" s="14" t="str">
        <f>VLOOKUP(C160,Stoki,2,FALSE)</f>
        <v>Pfanner нектар</v>
      </c>
      <c r="E160" s="14" t="str">
        <f>VLOOKUP(C160,Stoki,4,FALSE)</f>
        <v>Безалкохолни напитки и бира</v>
      </c>
      <c r="F160">
        <v>391</v>
      </c>
      <c r="G160" s="16">
        <v>4.6500000000000004</v>
      </c>
      <c r="H160" s="17">
        <v>0.19</v>
      </c>
      <c r="I160" s="23">
        <f t="shared" si="9"/>
        <v>3.7665000000000006</v>
      </c>
      <c r="J160" s="15" t="str">
        <f t="shared" si="10"/>
        <v>да</v>
      </c>
      <c r="K160" s="24">
        <f t="shared" si="11"/>
        <v>1472.7015000000004</v>
      </c>
    </row>
    <row r="161" spans="1:11" x14ac:dyDescent="0.25">
      <c r="A161" s="2">
        <v>43101</v>
      </c>
      <c r="B161" s="14">
        <f t="shared" si="8"/>
        <v>1</v>
      </c>
      <c r="C161">
        <v>102</v>
      </c>
      <c r="D161" s="14" t="str">
        <f>VLOOKUP(C161,Stoki,2,FALSE)</f>
        <v>Авокадо</v>
      </c>
      <c r="E161" s="14" t="str">
        <f>VLOOKUP(C161,Stoki,4,FALSE)</f>
        <v>Плодове и зеленчуци</v>
      </c>
      <c r="F161">
        <v>129</v>
      </c>
      <c r="G161" s="16">
        <v>1.99</v>
      </c>
      <c r="H161" s="17">
        <v>0.38</v>
      </c>
      <c r="I161" s="23">
        <f t="shared" si="9"/>
        <v>1.2338</v>
      </c>
      <c r="J161" s="15" t="str">
        <f t="shared" si="10"/>
        <v>да</v>
      </c>
      <c r="K161" s="24">
        <f t="shared" si="11"/>
        <v>159.1602</v>
      </c>
    </row>
    <row r="162" spans="1:11" x14ac:dyDescent="0.25">
      <c r="A162" s="2">
        <v>43101</v>
      </c>
      <c r="B162" s="14">
        <f t="shared" si="8"/>
        <v>1</v>
      </c>
      <c r="C162">
        <v>104</v>
      </c>
      <c r="D162" s="14" t="str">
        <f>VLOOKUP(C162,Stoki,2,FALSE)</f>
        <v>Жълт лук</v>
      </c>
      <c r="E162" s="14" t="str">
        <f>VLOOKUP(C162,Stoki,4,FALSE)</f>
        <v>Плодове и зеленчуци</v>
      </c>
      <c r="F162">
        <v>184</v>
      </c>
      <c r="G162" s="16">
        <v>0.69</v>
      </c>
      <c r="H162" s="17"/>
      <c r="I162" s="23">
        <f t="shared" si="9"/>
        <v>0.69</v>
      </c>
      <c r="J162" s="15" t="str">
        <f t="shared" si="10"/>
        <v>не</v>
      </c>
      <c r="K162" s="24">
        <f t="shared" si="11"/>
        <v>126.96</v>
      </c>
    </row>
    <row r="163" spans="1:11" x14ac:dyDescent="0.25">
      <c r="A163" s="2">
        <v>43101</v>
      </c>
      <c r="B163" s="14">
        <f t="shared" si="8"/>
        <v>1</v>
      </c>
      <c r="C163">
        <v>202</v>
      </c>
      <c r="D163" s="14" t="str">
        <f>VLOOKUP(C163,Stoki,2,FALSE)</f>
        <v>Свински бут</v>
      </c>
      <c r="E163" s="14" t="str">
        <f>VLOOKUP(C163,Stoki,4,FALSE)</f>
        <v>Месо и месни продукти</v>
      </c>
      <c r="F163">
        <v>396</v>
      </c>
      <c r="G163" s="16">
        <v>7.99</v>
      </c>
      <c r="H163" s="17">
        <v>0.26</v>
      </c>
      <c r="I163" s="23">
        <f t="shared" si="9"/>
        <v>5.9126000000000003</v>
      </c>
      <c r="J163" s="15" t="str">
        <f t="shared" si="10"/>
        <v>да</v>
      </c>
      <c r="K163" s="24">
        <f t="shared" si="11"/>
        <v>2341.3896</v>
      </c>
    </row>
    <row r="164" spans="1:11" x14ac:dyDescent="0.25">
      <c r="A164" s="2">
        <v>43101</v>
      </c>
      <c r="B164" s="14">
        <f t="shared" si="8"/>
        <v>1</v>
      </c>
      <c r="C164">
        <v>203</v>
      </c>
      <c r="D164" s="14" t="str">
        <f>VLOOKUP(C164,Stoki,2,FALSE)</f>
        <v>Жарено филе</v>
      </c>
      <c r="E164" s="14" t="str">
        <f>VLOOKUP(C164,Stoki,4,FALSE)</f>
        <v>Месо и месни продукти</v>
      </c>
      <c r="F164">
        <v>390</v>
      </c>
      <c r="G164" s="16">
        <v>11.99</v>
      </c>
      <c r="H164" s="17"/>
      <c r="I164" s="23">
        <f t="shared" si="9"/>
        <v>11.99</v>
      </c>
      <c r="J164" s="15" t="str">
        <f t="shared" si="10"/>
        <v>не</v>
      </c>
      <c r="K164" s="24">
        <f t="shared" si="11"/>
        <v>4676.1000000000004</v>
      </c>
    </row>
    <row r="165" spans="1:11" x14ac:dyDescent="0.25">
      <c r="A165" s="2">
        <v>43101</v>
      </c>
      <c r="B165" s="14">
        <f t="shared" si="8"/>
        <v>1</v>
      </c>
      <c r="C165">
        <v>205</v>
      </c>
      <c r="D165" s="14" t="str">
        <f>VLOOKUP(C165,Stoki,2,FALSE)</f>
        <v>Шпек салам 800г.</v>
      </c>
      <c r="E165" s="14" t="str">
        <f>VLOOKUP(C165,Stoki,4,FALSE)</f>
        <v>Месо и месни продукти</v>
      </c>
      <c r="F165">
        <v>311</v>
      </c>
      <c r="G165" s="16">
        <v>13.69</v>
      </c>
      <c r="H165" s="17">
        <v>0.4</v>
      </c>
      <c r="I165" s="23">
        <f t="shared" si="9"/>
        <v>8.2139999999999986</v>
      </c>
      <c r="J165" s="15" t="str">
        <f t="shared" si="10"/>
        <v>да</v>
      </c>
      <c r="K165" s="24">
        <f t="shared" si="11"/>
        <v>2554.5539999999996</v>
      </c>
    </row>
    <row r="166" spans="1:11" x14ac:dyDescent="0.25">
      <c r="A166" s="2">
        <v>43101</v>
      </c>
      <c r="B166" s="14">
        <f t="shared" si="8"/>
        <v>1</v>
      </c>
      <c r="C166">
        <v>302</v>
      </c>
      <c r="D166" s="14" t="str">
        <f>VLOOKUP(C166,Stoki,2,FALSE)</f>
        <v>Кашкавал краве Lacrima</v>
      </c>
      <c r="E166" s="14" t="str">
        <f>VLOOKUP(C166,Stoki,4,FALSE)</f>
        <v>Мляко и млечни продукти</v>
      </c>
      <c r="F166">
        <v>479</v>
      </c>
      <c r="G166" s="16">
        <v>8.49</v>
      </c>
      <c r="H166" s="17">
        <v>0.22</v>
      </c>
      <c r="I166" s="23">
        <f t="shared" si="9"/>
        <v>6.6222000000000003</v>
      </c>
      <c r="J166" s="15" t="str">
        <f t="shared" si="10"/>
        <v>да</v>
      </c>
      <c r="K166" s="24">
        <f t="shared" si="11"/>
        <v>3172.0338000000002</v>
      </c>
    </row>
    <row r="167" spans="1:11" x14ac:dyDescent="0.25">
      <c r="A167" s="2">
        <v>43101</v>
      </c>
      <c r="B167" s="14">
        <f t="shared" si="8"/>
        <v>1</v>
      </c>
      <c r="C167">
        <v>305</v>
      </c>
      <c r="D167" s="14" t="str">
        <f>VLOOKUP(C167,Stoki,2,FALSE)</f>
        <v>Сирене Моцарела</v>
      </c>
      <c r="E167" s="14" t="str">
        <f>VLOOKUP(C167,Stoki,4,FALSE)</f>
        <v>Мляко и млечни продукти</v>
      </c>
      <c r="F167">
        <v>205</v>
      </c>
      <c r="G167" s="16">
        <v>13.89</v>
      </c>
      <c r="H167" s="17"/>
      <c r="I167" s="23">
        <f t="shared" si="9"/>
        <v>13.89</v>
      </c>
      <c r="J167" s="15" t="str">
        <f t="shared" si="10"/>
        <v>не</v>
      </c>
      <c r="K167" s="24">
        <f t="shared" si="11"/>
        <v>2847.4500000000003</v>
      </c>
    </row>
    <row r="168" spans="1:11" x14ac:dyDescent="0.25">
      <c r="A168" s="2">
        <v>43101</v>
      </c>
      <c r="B168" s="14">
        <f t="shared" si="8"/>
        <v>1</v>
      </c>
      <c r="C168">
        <v>402</v>
      </c>
      <c r="D168" s="14" t="str">
        <f>VLOOKUP(C168,Stoki,2,FALSE)</f>
        <v>Pfanner нектар</v>
      </c>
      <c r="E168" s="14" t="str">
        <f>VLOOKUP(C168,Stoki,4,FALSE)</f>
        <v>Безалкохолни напитки и бира</v>
      </c>
      <c r="F168">
        <v>323</v>
      </c>
      <c r="G168" s="16">
        <v>4.6500000000000004</v>
      </c>
      <c r="H168" s="17">
        <v>0.19</v>
      </c>
      <c r="I168" s="23">
        <f t="shared" si="9"/>
        <v>3.7665000000000006</v>
      </c>
      <c r="J168" s="15" t="str">
        <f t="shared" si="10"/>
        <v>да</v>
      </c>
      <c r="K168" s="24">
        <f t="shared" si="11"/>
        <v>1216.5795000000003</v>
      </c>
    </row>
    <row r="169" spans="1:11" x14ac:dyDescent="0.25">
      <c r="A169" s="2">
        <v>43102</v>
      </c>
      <c r="B169" s="14">
        <f t="shared" si="8"/>
        <v>2</v>
      </c>
      <c r="C169">
        <v>101</v>
      </c>
      <c r="D169" s="14" t="str">
        <f>VLOOKUP(C169,Stoki,2,FALSE)</f>
        <v>Мандарини Клементина</v>
      </c>
      <c r="E169" s="14" t="str">
        <f>VLOOKUP(C169,Stoki,4,FALSE)</f>
        <v>Плодове и зеленчуци</v>
      </c>
      <c r="F169">
        <v>124</v>
      </c>
      <c r="G169" s="16">
        <v>1.79</v>
      </c>
      <c r="H169" s="17"/>
      <c r="I169" s="23">
        <f t="shared" si="9"/>
        <v>1.79</v>
      </c>
      <c r="J169" s="15" t="str">
        <f t="shared" si="10"/>
        <v>не</v>
      </c>
      <c r="K169" s="24">
        <f t="shared" si="11"/>
        <v>221.96</v>
      </c>
    </row>
    <row r="170" spans="1:11" x14ac:dyDescent="0.25">
      <c r="A170" s="2">
        <v>43102</v>
      </c>
      <c r="B170" s="14">
        <f t="shared" si="8"/>
        <v>2</v>
      </c>
      <c r="C170">
        <v>105</v>
      </c>
      <c r="D170" s="14" t="str">
        <f>VLOOKUP(C170,Stoki,2,FALSE)</f>
        <v>Грейпфрут</v>
      </c>
      <c r="E170" s="14" t="str">
        <f>VLOOKUP(C170,Stoki,4,FALSE)</f>
        <v>Плодове и зеленчуци</v>
      </c>
      <c r="F170">
        <v>162</v>
      </c>
      <c r="G170" s="16">
        <v>1.49</v>
      </c>
      <c r="H170" s="17"/>
      <c r="I170" s="23">
        <f t="shared" si="9"/>
        <v>1.49</v>
      </c>
      <c r="J170" s="15" t="str">
        <f t="shared" si="10"/>
        <v>не</v>
      </c>
      <c r="K170" s="24">
        <f t="shared" si="11"/>
        <v>241.38</v>
      </c>
    </row>
    <row r="171" spans="1:11" x14ac:dyDescent="0.25">
      <c r="A171" s="2">
        <v>43102</v>
      </c>
      <c r="B171" s="14">
        <f t="shared" si="8"/>
        <v>2</v>
      </c>
      <c r="C171">
        <v>204</v>
      </c>
      <c r="D171" s="14" t="str">
        <f>VLOOKUP(C171,Stoki,2,FALSE)</f>
        <v>Кюфтета 10бр</v>
      </c>
      <c r="E171" s="14" t="str">
        <f>VLOOKUP(C171,Stoki,4,FALSE)</f>
        <v>Месо и месни продукти</v>
      </c>
      <c r="F171">
        <v>385</v>
      </c>
      <c r="G171" s="16">
        <v>4.1900000000000004</v>
      </c>
      <c r="H171" s="17"/>
      <c r="I171" s="23">
        <f t="shared" si="9"/>
        <v>4.1900000000000004</v>
      </c>
      <c r="J171" s="15" t="str">
        <f t="shared" si="10"/>
        <v>не</v>
      </c>
      <c r="K171" s="24">
        <f t="shared" si="11"/>
        <v>1613.15</v>
      </c>
    </row>
    <row r="172" spans="1:11" x14ac:dyDescent="0.25">
      <c r="A172" s="2">
        <v>43102</v>
      </c>
      <c r="B172" s="14">
        <f t="shared" si="8"/>
        <v>2</v>
      </c>
      <c r="C172">
        <v>205</v>
      </c>
      <c r="D172" s="14" t="str">
        <f>VLOOKUP(C172,Stoki,2,FALSE)</f>
        <v>Шпек салам 800г.</v>
      </c>
      <c r="E172" s="14" t="str">
        <f>VLOOKUP(C172,Stoki,4,FALSE)</f>
        <v>Месо и месни продукти</v>
      </c>
      <c r="F172">
        <v>213</v>
      </c>
      <c r="G172" s="16">
        <v>13.69</v>
      </c>
      <c r="H172" s="17"/>
      <c r="I172" s="23">
        <f t="shared" si="9"/>
        <v>13.69</v>
      </c>
      <c r="J172" s="15" t="str">
        <f t="shared" si="10"/>
        <v>не</v>
      </c>
      <c r="K172" s="24">
        <f t="shared" si="11"/>
        <v>2915.97</v>
      </c>
    </row>
    <row r="173" spans="1:11" x14ac:dyDescent="0.25">
      <c r="A173" s="2">
        <v>43102</v>
      </c>
      <c r="B173" s="14">
        <f t="shared" si="8"/>
        <v>2</v>
      </c>
      <c r="C173">
        <v>301</v>
      </c>
      <c r="D173" s="14" t="str">
        <f>VLOOKUP(C173,Stoki,2,FALSE)</f>
        <v>Кисело мляко Olympus 3.6%</v>
      </c>
      <c r="E173" s="14" t="str">
        <f>VLOOKUP(C173,Stoki,4,FALSE)</f>
        <v>Мляко и млечни продукти</v>
      </c>
      <c r="F173">
        <v>240</v>
      </c>
      <c r="G173" s="16">
        <v>1.0900000000000001</v>
      </c>
      <c r="H173" s="17"/>
      <c r="I173" s="23">
        <f t="shared" si="9"/>
        <v>1.0900000000000001</v>
      </c>
      <c r="J173" s="15" t="str">
        <f t="shared" si="10"/>
        <v>не</v>
      </c>
      <c r="K173" s="24">
        <f t="shared" si="11"/>
        <v>261.60000000000002</v>
      </c>
    </row>
    <row r="174" spans="1:11" x14ac:dyDescent="0.25">
      <c r="A174" s="2">
        <v>43102</v>
      </c>
      <c r="B174" s="14">
        <f t="shared" si="8"/>
        <v>2</v>
      </c>
      <c r="C174">
        <v>303</v>
      </c>
      <c r="D174" s="14" t="str">
        <f>VLOOKUP(C174,Stoki,2,FALSE)</f>
        <v>Краве масло Alpenbutter</v>
      </c>
      <c r="E174" s="14" t="str">
        <f>VLOOKUP(C174,Stoki,4,FALSE)</f>
        <v>Мляко и млечни продукти</v>
      </c>
      <c r="F174">
        <v>178</v>
      </c>
      <c r="G174" s="16">
        <v>7.99</v>
      </c>
      <c r="H174" s="17">
        <v>0.4</v>
      </c>
      <c r="I174" s="23">
        <f t="shared" si="9"/>
        <v>4.7939999999999996</v>
      </c>
      <c r="J174" s="15" t="str">
        <f t="shared" si="10"/>
        <v>да</v>
      </c>
      <c r="K174" s="24">
        <f t="shared" si="11"/>
        <v>853.33199999999988</v>
      </c>
    </row>
    <row r="175" spans="1:11" x14ac:dyDescent="0.25">
      <c r="A175" s="2">
        <v>43102</v>
      </c>
      <c r="B175" s="14">
        <f t="shared" si="8"/>
        <v>2</v>
      </c>
      <c r="C175">
        <v>401</v>
      </c>
      <c r="D175" s="14" t="str">
        <f>VLOOKUP(C175,Stoki,2,FALSE)</f>
        <v>Минерална вода Devin</v>
      </c>
      <c r="E175" s="14" t="str">
        <f>VLOOKUP(C175,Stoki,4,FALSE)</f>
        <v>Безалкохолни напитки и бира</v>
      </c>
      <c r="F175">
        <v>309</v>
      </c>
      <c r="G175" s="16">
        <v>0.77</v>
      </c>
      <c r="H175" s="17"/>
      <c r="I175" s="23">
        <f t="shared" si="9"/>
        <v>0.77</v>
      </c>
      <c r="J175" s="15" t="str">
        <f t="shared" si="10"/>
        <v>не</v>
      </c>
      <c r="K175" s="24">
        <f t="shared" si="11"/>
        <v>237.93</v>
      </c>
    </row>
    <row r="176" spans="1:11" x14ac:dyDescent="0.25">
      <c r="A176" s="2">
        <v>43102</v>
      </c>
      <c r="B176" s="14">
        <f t="shared" si="8"/>
        <v>2</v>
      </c>
      <c r="C176">
        <v>403</v>
      </c>
      <c r="D176" s="14" t="str">
        <f>VLOOKUP(C176,Stoki,2,FALSE)</f>
        <v>Столично пиво</v>
      </c>
      <c r="E176" s="14" t="str">
        <f>VLOOKUP(C176,Stoki,4,FALSE)</f>
        <v>Безалкохолни напитки и бира</v>
      </c>
      <c r="F176">
        <v>213</v>
      </c>
      <c r="G176" s="16">
        <v>1.49</v>
      </c>
      <c r="H176" s="17">
        <v>0.21</v>
      </c>
      <c r="I176" s="23">
        <f t="shared" si="9"/>
        <v>1.1771</v>
      </c>
      <c r="J176" s="15" t="str">
        <f t="shared" si="10"/>
        <v>да</v>
      </c>
      <c r="K176" s="24">
        <f t="shared" si="11"/>
        <v>250.72230000000002</v>
      </c>
    </row>
    <row r="177" spans="1:11" x14ac:dyDescent="0.25">
      <c r="A177" s="2">
        <v>43102</v>
      </c>
      <c r="B177" s="14">
        <f t="shared" si="8"/>
        <v>2</v>
      </c>
      <c r="C177">
        <v>404</v>
      </c>
      <c r="D177" s="14" t="str">
        <f>VLOOKUP(C177,Stoki,2,FALSE)</f>
        <v>Сайдер Somersby</v>
      </c>
      <c r="E177" s="14" t="str">
        <f>VLOOKUP(C177,Stoki,4,FALSE)</f>
        <v>Безалкохолни напитки и бира</v>
      </c>
      <c r="F177">
        <v>183</v>
      </c>
      <c r="G177" s="16">
        <v>1.49</v>
      </c>
      <c r="H177" s="17"/>
      <c r="I177" s="23">
        <f t="shared" si="9"/>
        <v>1.49</v>
      </c>
      <c r="J177" s="15" t="str">
        <f t="shared" si="10"/>
        <v>не</v>
      </c>
      <c r="K177" s="24">
        <f t="shared" si="11"/>
        <v>272.67</v>
      </c>
    </row>
    <row r="178" spans="1:11" x14ac:dyDescent="0.25">
      <c r="A178" s="2">
        <v>43103</v>
      </c>
      <c r="B178" s="14">
        <f t="shared" si="8"/>
        <v>3</v>
      </c>
      <c r="C178">
        <v>103</v>
      </c>
      <c r="D178" s="14" t="str">
        <f>VLOOKUP(C178,Stoki,2,FALSE)</f>
        <v>Моркови</v>
      </c>
      <c r="E178" s="14" t="str">
        <f>VLOOKUP(C178,Stoki,4,FALSE)</f>
        <v>Плодове и зеленчуци</v>
      </c>
      <c r="F178">
        <v>143</v>
      </c>
      <c r="G178" s="16">
        <v>0.89</v>
      </c>
      <c r="H178" s="17">
        <v>0.24</v>
      </c>
      <c r="I178" s="23">
        <f t="shared" si="9"/>
        <v>0.6764</v>
      </c>
      <c r="J178" s="15" t="str">
        <f t="shared" si="10"/>
        <v>да</v>
      </c>
      <c r="K178" s="24">
        <f t="shared" si="11"/>
        <v>96.725200000000001</v>
      </c>
    </row>
    <row r="179" spans="1:11" x14ac:dyDescent="0.25">
      <c r="A179" s="2">
        <v>43103</v>
      </c>
      <c r="B179" s="14">
        <f t="shared" si="8"/>
        <v>3</v>
      </c>
      <c r="C179">
        <v>104</v>
      </c>
      <c r="D179" s="14" t="str">
        <f>VLOOKUP(C179,Stoki,2,FALSE)</f>
        <v>Жълт лук</v>
      </c>
      <c r="E179" s="14" t="str">
        <f>VLOOKUP(C179,Stoki,4,FALSE)</f>
        <v>Плодове и зеленчуци</v>
      </c>
      <c r="F179">
        <v>187</v>
      </c>
      <c r="G179" s="16">
        <v>0.69</v>
      </c>
      <c r="H179" s="17"/>
      <c r="I179" s="23">
        <f t="shared" si="9"/>
        <v>0.69</v>
      </c>
      <c r="J179" s="15" t="str">
        <f t="shared" si="10"/>
        <v>не</v>
      </c>
      <c r="K179" s="24">
        <f t="shared" si="11"/>
        <v>129.03</v>
      </c>
    </row>
    <row r="180" spans="1:11" x14ac:dyDescent="0.25">
      <c r="A180" s="2">
        <v>43103</v>
      </c>
      <c r="B180" s="14">
        <f t="shared" si="8"/>
        <v>3</v>
      </c>
      <c r="C180">
        <v>202</v>
      </c>
      <c r="D180" s="14" t="str">
        <f>VLOOKUP(C180,Stoki,2,FALSE)</f>
        <v>Свински бут</v>
      </c>
      <c r="E180" s="14" t="str">
        <f>VLOOKUP(C180,Stoki,4,FALSE)</f>
        <v>Месо и месни продукти</v>
      </c>
      <c r="F180">
        <v>283</v>
      </c>
      <c r="G180" s="16">
        <v>7.99</v>
      </c>
      <c r="H180" s="17"/>
      <c r="I180" s="23">
        <f t="shared" si="9"/>
        <v>7.99</v>
      </c>
      <c r="J180" s="15" t="str">
        <f t="shared" si="10"/>
        <v>не</v>
      </c>
      <c r="K180" s="24">
        <f t="shared" si="11"/>
        <v>2261.17</v>
      </c>
    </row>
    <row r="181" spans="1:11" x14ac:dyDescent="0.25">
      <c r="A181" s="2">
        <v>43103</v>
      </c>
      <c r="B181" s="14">
        <f t="shared" si="8"/>
        <v>3</v>
      </c>
      <c r="C181">
        <v>203</v>
      </c>
      <c r="D181" s="14" t="str">
        <f>VLOOKUP(C181,Stoki,2,FALSE)</f>
        <v>Жарено филе</v>
      </c>
      <c r="E181" s="14" t="str">
        <f>VLOOKUP(C181,Stoki,4,FALSE)</f>
        <v>Месо и месни продукти</v>
      </c>
      <c r="F181">
        <v>508</v>
      </c>
      <c r="G181" s="16">
        <v>11.99</v>
      </c>
      <c r="H181" s="17">
        <v>0.32</v>
      </c>
      <c r="I181" s="23">
        <f t="shared" si="9"/>
        <v>8.1532</v>
      </c>
      <c r="J181" s="15" t="str">
        <f t="shared" si="10"/>
        <v>да</v>
      </c>
      <c r="K181" s="24">
        <f t="shared" si="11"/>
        <v>4141.8256000000001</v>
      </c>
    </row>
    <row r="182" spans="1:11" x14ac:dyDescent="0.25">
      <c r="A182" s="2">
        <v>43103</v>
      </c>
      <c r="B182" s="14">
        <f t="shared" si="8"/>
        <v>3</v>
      </c>
      <c r="C182">
        <v>302</v>
      </c>
      <c r="D182" s="14" t="str">
        <f>VLOOKUP(C182,Stoki,2,FALSE)</f>
        <v>Кашкавал краве Lacrima</v>
      </c>
      <c r="E182" s="14" t="str">
        <f>VLOOKUP(C182,Stoki,4,FALSE)</f>
        <v>Мляко и млечни продукти</v>
      </c>
      <c r="F182">
        <v>288</v>
      </c>
      <c r="G182" s="16">
        <v>8.49</v>
      </c>
      <c r="H182" s="17"/>
      <c r="I182" s="23">
        <f t="shared" si="9"/>
        <v>8.49</v>
      </c>
      <c r="J182" s="15" t="str">
        <f t="shared" si="10"/>
        <v>не</v>
      </c>
      <c r="K182" s="24">
        <f t="shared" si="11"/>
        <v>2445.12</v>
      </c>
    </row>
    <row r="183" spans="1:11" x14ac:dyDescent="0.25">
      <c r="A183" s="2">
        <v>43103</v>
      </c>
      <c r="B183" s="14">
        <f t="shared" si="8"/>
        <v>3</v>
      </c>
      <c r="C183">
        <v>303</v>
      </c>
      <c r="D183" s="14" t="str">
        <f>VLOOKUP(C183,Stoki,2,FALSE)</f>
        <v>Краве масло Alpenbutter</v>
      </c>
      <c r="E183" s="14" t="str">
        <f>VLOOKUP(C183,Stoki,4,FALSE)</f>
        <v>Мляко и млечни продукти</v>
      </c>
      <c r="F183">
        <v>155</v>
      </c>
      <c r="G183" s="16">
        <v>7.99</v>
      </c>
      <c r="H183" s="17">
        <v>0.4</v>
      </c>
      <c r="I183" s="23">
        <f t="shared" si="9"/>
        <v>4.7939999999999996</v>
      </c>
      <c r="J183" s="15" t="str">
        <f t="shared" si="10"/>
        <v>да</v>
      </c>
      <c r="K183" s="24">
        <f t="shared" si="11"/>
        <v>743.06999999999994</v>
      </c>
    </row>
    <row r="184" spans="1:11" x14ac:dyDescent="0.25">
      <c r="A184" s="2">
        <v>43103</v>
      </c>
      <c r="B184" s="14">
        <f t="shared" si="8"/>
        <v>3</v>
      </c>
      <c r="C184">
        <v>305</v>
      </c>
      <c r="D184" s="14" t="str">
        <f>VLOOKUP(C184,Stoki,2,FALSE)</f>
        <v>Сирене Моцарела</v>
      </c>
      <c r="E184" s="14" t="str">
        <f>VLOOKUP(C184,Stoki,4,FALSE)</f>
        <v>Мляко и млечни продукти</v>
      </c>
      <c r="F184">
        <v>426</v>
      </c>
      <c r="G184" s="16">
        <v>13.89</v>
      </c>
      <c r="H184" s="17">
        <v>0.21</v>
      </c>
      <c r="I184" s="23">
        <f t="shared" si="9"/>
        <v>10.973100000000001</v>
      </c>
      <c r="J184" s="15" t="str">
        <f t="shared" si="10"/>
        <v>да</v>
      </c>
      <c r="K184" s="24">
        <f t="shared" si="11"/>
        <v>4674.5406000000003</v>
      </c>
    </row>
    <row r="185" spans="1:11" x14ac:dyDescent="0.25">
      <c r="A185" s="2">
        <v>43103</v>
      </c>
      <c r="B185" s="14">
        <f t="shared" si="8"/>
        <v>3</v>
      </c>
      <c r="C185">
        <v>403</v>
      </c>
      <c r="D185" s="14" t="str">
        <f>VLOOKUP(C185,Stoki,2,FALSE)</f>
        <v>Столично пиво</v>
      </c>
      <c r="E185" s="14" t="str">
        <f>VLOOKUP(C185,Stoki,4,FALSE)</f>
        <v>Безалкохолни напитки и бира</v>
      </c>
      <c r="F185">
        <v>267</v>
      </c>
      <c r="G185" s="16">
        <v>1.49</v>
      </c>
      <c r="H185" s="17">
        <v>0.21</v>
      </c>
      <c r="I185" s="23">
        <f t="shared" si="9"/>
        <v>1.1771</v>
      </c>
      <c r="J185" s="15" t="str">
        <f t="shared" si="10"/>
        <v>да</v>
      </c>
      <c r="K185" s="24">
        <f t="shared" si="11"/>
        <v>314.28570000000002</v>
      </c>
    </row>
    <row r="186" spans="1:11" x14ac:dyDescent="0.25">
      <c r="A186" s="2">
        <v>43103</v>
      </c>
      <c r="B186" s="14">
        <f t="shared" si="8"/>
        <v>3</v>
      </c>
      <c r="C186">
        <v>404</v>
      </c>
      <c r="D186" s="14" t="str">
        <f>VLOOKUP(C186,Stoki,2,FALSE)</f>
        <v>Сайдер Somersby</v>
      </c>
      <c r="E186" s="14" t="str">
        <f>VLOOKUP(C186,Stoki,4,FALSE)</f>
        <v>Безалкохолни напитки и бира</v>
      </c>
      <c r="F186">
        <v>187</v>
      </c>
      <c r="G186" s="16">
        <v>1.49</v>
      </c>
      <c r="H186" s="17"/>
      <c r="I186" s="23">
        <f t="shared" si="9"/>
        <v>1.49</v>
      </c>
      <c r="J186" s="15" t="str">
        <f t="shared" si="10"/>
        <v>не</v>
      </c>
      <c r="K186" s="24">
        <f t="shared" si="11"/>
        <v>278.63</v>
      </c>
    </row>
    <row r="187" spans="1:11" x14ac:dyDescent="0.25">
      <c r="A187" s="2">
        <v>43103</v>
      </c>
      <c r="B187" s="14">
        <f t="shared" si="8"/>
        <v>3</v>
      </c>
      <c r="C187">
        <v>405</v>
      </c>
      <c r="D187" s="14" t="str">
        <f>VLOOKUP(C187,Stoki,2,FALSE)</f>
        <v>Натурален сок Florina</v>
      </c>
      <c r="E187" s="14" t="str">
        <f>VLOOKUP(C187,Stoki,4,FALSE)</f>
        <v>Безалкохолни напитки и бира</v>
      </c>
      <c r="F187">
        <v>171</v>
      </c>
      <c r="G187" s="16">
        <v>1.95</v>
      </c>
      <c r="H187" s="17"/>
      <c r="I187" s="23">
        <f t="shared" si="9"/>
        <v>1.95</v>
      </c>
      <c r="J187" s="15" t="str">
        <f t="shared" si="10"/>
        <v>не</v>
      </c>
      <c r="K187" s="24">
        <f t="shared" si="11"/>
        <v>333.45</v>
      </c>
    </row>
    <row r="188" spans="1:11" x14ac:dyDescent="0.25">
      <c r="A188" s="2">
        <v>43104</v>
      </c>
      <c r="B188" s="14">
        <f t="shared" si="8"/>
        <v>4</v>
      </c>
      <c r="C188">
        <v>104</v>
      </c>
      <c r="D188" s="14" t="str">
        <f>VLOOKUP(C188,Stoki,2,FALSE)</f>
        <v>Жълт лук</v>
      </c>
      <c r="E188" s="14" t="str">
        <f>VLOOKUP(C188,Stoki,4,FALSE)</f>
        <v>Плодове и зеленчуци</v>
      </c>
      <c r="F188">
        <v>222</v>
      </c>
      <c r="G188" s="16">
        <v>0.69</v>
      </c>
      <c r="H188" s="17"/>
      <c r="I188" s="23">
        <f t="shared" si="9"/>
        <v>0.69</v>
      </c>
      <c r="J188" s="15" t="str">
        <f t="shared" si="10"/>
        <v>не</v>
      </c>
      <c r="K188" s="24">
        <f t="shared" si="11"/>
        <v>153.17999999999998</v>
      </c>
    </row>
    <row r="189" spans="1:11" x14ac:dyDescent="0.25">
      <c r="A189" s="2">
        <v>43104</v>
      </c>
      <c r="B189" s="14">
        <f t="shared" si="8"/>
        <v>4</v>
      </c>
      <c r="C189">
        <v>105</v>
      </c>
      <c r="D189" s="14" t="str">
        <f>VLOOKUP(C189,Stoki,2,FALSE)</f>
        <v>Грейпфрут</v>
      </c>
      <c r="E189" s="14" t="str">
        <f>VLOOKUP(C189,Stoki,4,FALSE)</f>
        <v>Плодове и зеленчуци</v>
      </c>
      <c r="F189">
        <v>164</v>
      </c>
      <c r="G189" s="16">
        <v>1.49</v>
      </c>
      <c r="H189" s="17"/>
      <c r="I189" s="23">
        <f t="shared" si="9"/>
        <v>1.49</v>
      </c>
      <c r="J189" s="15" t="str">
        <f t="shared" si="10"/>
        <v>не</v>
      </c>
      <c r="K189" s="24">
        <f t="shared" si="11"/>
        <v>244.35999999999999</v>
      </c>
    </row>
    <row r="190" spans="1:11" x14ac:dyDescent="0.25">
      <c r="A190" s="2">
        <v>43104</v>
      </c>
      <c r="B190" s="14">
        <f t="shared" si="8"/>
        <v>4</v>
      </c>
      <c r="C190">
        <v>202</v>
      </c>
      <c r="D190" s="14" t="str">
        <f>VLOOKUP(C190,Stoki,2,FALSE)</f>
        <v>Свински бут</v>
      </c>
      <c r="E190" s="14" t="str">
        <f>VLOOKUP(C190,Stoki,4,FALSE)</f>
        <v>Месо и месни продукти</v>
      </c>
      <c r="F190">
        <v>332</v>
      </c>
      <c r="G190" s="16">
        <v>7.99</v>
      </c>
      <c r="H190" s="17"/>
      <c r="I190" s="23">
        <f t="shared" si="9"/>
        <v>7.99</v>
      </c>
      <c r="J190" s="15" t="str">
        <f t="shared" si="10"/>
        <v>не</v>
      </c>
      <c r="K190" s="24">
        <f t="shared" si="11"/>
        <v>2652.6800000000003</v>
      </c>
    </row>
    <row r="191" spans="1:11" x14ac:dyDescent="0.25">
      <c r="A191" s="2">
        <v>43104</v>
      </c>
      <c r="B191" s="14">
        <f t="shared" si="8"/>
        <v>4</v>
      </c>
      <c r="C191">
        <v>203</v>
      </c>
      <c r="D191" s="14" t="str">
        <f>VLOOKUP(C191,Stoki,2,FALSE)</f>
        <v>Жарено филе</v>
      </c>
      <c r="E191" s="14" t="str">
        <f>VLOOKUP(C191,Stoki,4,FALSE)</f>
        <v>Месо и месни продукти</v>
      </c>
      <c r="F191">
        <v>583</v>
      </c>
      <c r="G191" s="16">
        <v>11.99</v>
      </c>
      <c r="H191" s="17">
        <v>0.32</v>
      </c>
      <c r="I191" s="23">
        <f t="shared" si="9"/>
        <v>8.1532</v>
      </c>
      <c r="J191" s="15" t="str">
        <f t="shared" si="10"/>
        <v>да</v>
      </c>
      <c r="K191" s="24">
        <f t="shared" si="11"/>
        <v>4753.3155999999999</v>
      </c>
    </row>
    <row r="192" spans="1:11" x14ac:dyDescent="0.25">
      <c r="A192" s="2">
        <v>43104</v>
      </c>
      <c r="B192" s="14">
        <f t="shared" si="8"/>
        <v>4</v>
      </c>
      <c r="C192">
        <v>204</v>
      </c>
      <c r="D192" s="14" t="str">
        <f>VLOOKUP(C192,Stoki,2,FALSE)</f>
        <v>Кюфтета 10бр</v>
      </c>
      <c r="E192" s="14" t="str">
        <f>VLOOKUP(C192,Stoki,4,FALSE)</f>
        <v>Месо и месни продукти</v>
      </c>
      <c r="F192">
        <v>293</v>
      </c>
      <c r="G192" s="16">
        <v>4.1900000000000004</v>
      </c>
      <c r="H192" s="17"/>
      <c r="I192" s="23">
        <f t="shared" si="9"/>
        <v>4.1900000000000004</v>
      </c>
      <c r="J192" s="15" t="str">
        <f t="shared" si="10"/>
        <v>не</v>
      </c>
      <c r="K192" s="24">
        <f t="shared" si="11"/>
        <v>1227.67</v>
      </c>
    </row>
    <row r="193" spans="1:11" x14ac:dyDescent="0.25">
      <c r="A193" s="2">
        <v>43104</v>
      </c>
      <c r="B193" s="14">
        <f t="shared" si="8"/>
        <v>4</v>
      </c>
      <c r="C193">
        <v>205</v>
      </c>
      <c r="D193" s="14" t="str">
        <f>VLOOKUP(C193,Stoki,2,FALSE)</f>
        <v>Шпек салам 800г.</v>
      </c>
      <c r="E193" s="14" t="str">
        <f>VLOOKUP(C193,Stoki,4,FALSE)</f>
        <v>Месо и месни продукти</v>
      </c>
      <c r="F193">
        <v>202</v>
      </c>
      <c r="G193" s="16">
        <v>13.69</v>
      </c>
      <c r="H193" s="17"/>
      <c r="I193" s="23">
        <f t="shared" si="9"/>
        <v>13.69</v>
      </c>
      <c r="J193" s="15" t="str">
        <f t="shared" si="10"/>
        <v>не</v>
      </c>
      <c r="K193" s="24">
        <f t="shared" si="11"/>
        <v>2765.38</v>
      </c>
    </row>
    <row r="194" spans="1:11" x14ac:dyDescent="0.25">
      <c r="A194" s="2">
        <v>43104</v>
      </c>
      <c r="B194" s="14">
        <f t="shared" si="8"/>
        <v>4</v>
      </c>
      <c r="C194">
        <v>301</v>
      </c>
      <c r="D194" s="14" t="str">
        <f>VLOOKUP(C194,Stoki,2,FALSE)</f>
        <v>Кисело мляко Olympus 3.6%</v>
      </c>
      <c r="E194" s="14" t="str">
        <f>VLOOKUP(C194,Stoki,4,FALSE)</f>
        <v>Мляко и млечни продукти</v>
      </c>
      <c r="F194">
        <v>343</v>
      </c>
      <c r="G194" s="16">
        <v>1.0900000000000001</v>
      </c>
      <c r="H194" s="17"/>
      <c r="I194" s="23">
        <f t="shared" si="9"/>
        <v>1.0900000000000001</v>
      </c>
      <c r="J194" s="15" t="str">
        <f t="shared" si="10"/>
        <v>не</v>
      </c>
      <c r="K194" s="24">
        <f t="shared" si="11"/>
        <v>373.87</v>
      </c>
    </row>
    <row r="195" spans="1:11" x14ac:dyDescent="0.25">
      <c r="A195" s="2">
        <v>43104</v>
      </c>
      <c r="B195" s="14">
        <f t="shared" si="8"/>
        <v>4</v>
      </c>
      <c r="C195">
        <v>302</v>
      </c>
      <c r="D195" s="14" t="str">
        <f>VLOOKUP(C195,Stoki,2,FALSE)</f>
        <v>Кашкавал краве Lacrima</v>
      </c>
      <c r="E195" s="14" t="str">
        <f>VLOOKUP(C195,Stoki,4,FALSE)</f>
        <v>Мляко и млечни продукти</v>
      </c>
      <c r="F195">
        <v>327</v>
      </c>
      <c r="G195" s="16">
        <v>8.49</v>
      </c>
      <c r="H195" s="17"/>
      <c r="I195" s="23">
        <f t="shared" si="9"/>
        <v>8.49</v>
      </c>
      <c r="J195" s="15" t="str">
        <f t="shared" si="10"/>
        <v>не</v>
      </c>
      <c r="K195" s="24">
        <f t="shared" si="11"/>
        <v>2776.23</v>
      </c>
    </row>
    <row r="196" spans="1:11" x14ac:dyDescent="0.25">
      <c r="A196" s="2">
        <v>43104</v>
      </c>
      <c r="B196" s="14">
        <f t="shared" si="8"/>
        <v>4</v>
      </c>
      <c r="C196">
        <v>304</v>
      </c>
      <c r="D196" s="14" t="str">
        <f>VLOOKUP(C196,Stoki,2,FALSE)</f>
        <v>Прясно мляко Meggle 3.2%</v>
      </c>
      <c r="E196" s="14" t="str">
        <f>VLOOKUP(C196,Stoki,4,FALSE)</f>
        <v>Мляко и млечни продукти</v>
      </c>
      <c r="F196">
        <v>109</v>
      </c>
      <c r="G196" s="16">
        <v>2.4900000000000002</v>
      </c>
      <c r="H196" s="17"/>
      <c r="I196" s="23">
        <f t="shared" si="9"/>
        <v>2.4900000000000002</v>
      </c>
      <c r="J196" s="15" t="str">
        <f t="shared" si="10"/>
        <v>не</v>
      </c>
      <c r="K196" s="24">
        <f t="shared" si="11"/>
        <v>271.41000000000003</v>
      </c>
    </row>
    <row r="197" spans="1:11" x14ac:dyDescent="0.25">
      <c r="A197" s="2">
        <v>43104</v>
      </c>
      <c r="B197" s="14">
        <f t="shared" ref="B197:B260" si="12">WEEKDAY(A197,2)</f>
        <v>4</v>
      </c>
      <c r="C197">
        <v>402</v>
      </c>
      <c r="D197" s="14" t="str">
        <f>VLOOKUP(C197,Stoki,2,FALSE)</f>
        <v>Pfanner нектар</v>
      </c>
      <c r="E197" s="14" t="str">
        <f>VLOOKUP(C197,Stoki,4,FALSE)</f>
        <v>Безалкохолни напитки и бира</v>
      </c>
      <c r="F197">
        <v>250</v>
      </c>
      <c r="G197" s="16">
        <v>4.6500000000000004</v>
      </c>
      <c r="H197" s="17"/>
      <c r="I197" s="23">
        <f t="shared" ref="I197:I260" si="13">G197*(100%-H197)</f>
        <v>4.6500000000000004</v>
      </c>
      <c r="J197" s="15" t="str">
        <f t="shared" ref="J197:J260" si="14">IF(ISBLANK(H197),"не","да")</f>
        <v>не</v>
      </c>
      <c r="K197" s="24">
        <f t="shared" ref="K197:K260" si="15">I197*F197</f>
        <v>1162.5</v>
      </c>
    </row>
    <row r="198" spans="1:11" x14ac:dyDescent="0.25">
      <c r="A198" s="2">
        <v>43104</v>
      </c>
      <c r="B198" s="14">
        <f t="shared" si="12"/>
        <v>4</v>
      </c>
      <c r="C198">
        <v>403</v>
      </c>
      <c r="D198" s="14" t="str">
        <f>VLOOKUP(C198,Stoki,2,FALSE)</f>
        <v>Столично пиво</v>
      </c>
      <c r="E198" s="14" t="str">
        <f>VLOOKUP(C198,Stoki,4,FALSE)</f>
        <v>Безалкохолни напитки и бира</v>
      </c>
      <c r="F198">
        <v>238</v>
      </c>
      <c r="G198" s="16">
        <v>1.49</v>
      </c>
      <c r="H198" s="17">
        <v>0.21</v>
      </c>
      <c r="I198" s="23">
        <f t="shared" si="13"/>
        <v>1.1771</v>
      </c>
      <c r="J198" s="15" t="str">
        <f t="shared" si="14"/>
        <v>да</v>
      </c>
      <c r="K198" s="24">
        <f t="shared" si="15"/>
        <v>280.14980000000003</v>
      </c>
    </row>
    <row r="199" spans="1:11" x14ac:dyDescent="0.25">
      <c r="A199" s="2">
        <v>43104</v>
      </c>
      <c r="B199" s="14">
        <f t="shared" si="12"/>
        <v>4</v>
      </c>
      <c r="C199">
        <v>404</v>
      </c>
      <c r="D199" s="14" t="str">
        <f>VLOOKUP(C199,Stoki,2,FALSE)</f>
        <v>Сайдер Somersby</v>
      </c>
      <c r="E199" s="14" t="str">
        <f>VLOOKUP(C199,Stoki,4,FALSE)</f>
        <v>Безалкохолни напитки и бира</v>
      </c>
      <c r="F199">
        <v>199</v>
      </c>
      <c r="G199" s="16">
        <v>1.49</v>
      </c>
      <c r="H199" s="17"/>
      <c r="I199" s="23">
        <f t="shared" si="13"/>
        <v>1.49</v>
      </c>
      <c r="J199" s="15" t="str">
        <f t="shared" si="14"/>
        <v>не</v>
      </c>
      <c r="K199" s="24">
        <f t="shared" si="15"/>
        <v>296.51</v>
      </c>
    </row>
    <row r="200" spans="1:11" x14ac:dyDescent="0.25">
      <c r="A200" s="2">
        <v>43104</v>
      </c>
      <c r="B200" s="14">
        <f t="shared" si="12"/>
        <v>4</v>
      </c>
      <c r="C200">
        <v>405</v>
      </c>
      <c r="D200" s="14" t="str">
        <f>VLOOKUP(C200,Stoki,2,FALSE)</f>
        <v>Натурален сок Florina</v>
      </c>
      <c r="E200" s="14" t="str">
        <f>VLOOKUP(C200,Stoki,4,FALSE)</f>
        <v>Безалкохолни напитки и бира</v>
      </c>
      <c r="F200">
        <v>162</v>
      </c>
      <c r="G200" s="16">
        <v>1.95</v>
      </c>
      <c r="H200" s="17"/>
      <c r="I200" s="23">
        <f t="shared" si="13"/>
        <v>1.95</v>
      </c>
      <c r="J200" s="15" t="str">
        <f t="shared" si="14"/>
        <v>не</v>
      </c>
      <c r="K200" s="24">
        <f t="shared" si="15"/>
        <v>315.89999999999998</v>
      </c>
    </row>
    <row r="201" spans="1:11" x14ac:dyDescent="0.25">
      <c r="A201" s="2">
        <v>43105</v>
      </c>
      <c r="B201" s="14">
        <f t="shared" si="12"/>
        <v>5</v>
      </c>
      <c r="C201">
        <v>102</v>
      </c>
      <c r="D201" s="14" t="str">
        <f>VLOOKUP(C201,Stoki,2,FALSE)</f>
        <v>Авокадо</v>
      </c>
      <c r="E201" s="14" t="str">
        <f>VLOOKUP(C201,Stoki,4,FALSE)</f>
        <v>Плодове и зеленчуци</v>
      </c>
      <c r="F201">
        <v>93</v>
      </c>
      <c r="G201" s="16">
        <v>1.99</v>
      </c>
      <c r="H201" s="17"/>
      <c r="I201" s="23">
        <f t="shared" si="13"/>
        <v>1.99</v>
      </c>
      <c r="J201" s="15" t="str">
        <f t="shared" si="14"/>
        <v>не</v>
      </c>
      <c r="K201" s="24">
        <f t="shared" si="15"/>
        <v>185.07</v>
      </c>
    </row>
    <row r="202" spans="1:11" x14ac:dyDescent="0.25">
      <c r="A202" s="2">
        <v>43105</v>
      </c>
      <c r="B202" s="14">
        <f t="shared" si="12"/>
        <v>5</v>
      </c>
      <c r="C202">
        <v>103</v>
      </c>
      <c r="D202" s="14" t="str">
        <f>VLOOKUP(C202,Stoki,2,FALSE)</f>
        <v>Моркови</v>
      </c>
      <c r="E202" s="14" t="str">
        <f>VLOOKUP(C202,Stoki,4,FALSE)</f>
        <v>Плодове и зеленчуци</v>
      </c>
      <c r="F202">
        <v>139</v>
      </c>
      <c r="G202" s="16">
        <v>0.89</v>
      </c>
      <c r="H202" s="17">
        <v>0.24</v>
      </c>
      <c r="I202" s="23">
        <f t="shared" si="13"/>
        <v>0.6764</v>
      </c>
      <c r="J202" s="15" t="str">
        <f t="shared" si="14"/>
        <v>да</v>
      </c>
      <c r="K202" s="24">
        <f t="shared" si="15"/>
        <v>94.019599999999997</v>
      </c>
    </row>
    <row r="203" spans="1:11" x14ac:dyDescent="0.25">
      <c r="A203" s="2">
        <v>43105</v>
      </c>
      <c r="B203" s="14">
        <f t="shared" si="12"/>
        <v>5</v>
      </c>
      <c r="C203">
        <v>104</v>
      </c>
      <c r="D203" s="14" t="str">
        <f>VLOOKUP(C203,Stoki,2,FALSE)</f>
        <v>Жълт лук</v>
      </c>
      <c r="E203" s="14" t="str">
        <f>VLOOKUP(C203,Stoki,4,FALSE)</f>
        <v>Плодове и зеленчуци</v>
      </c>
      <c r="F203">
        <v>199</v>
      </c>
      <c r="G203" s="16">
        <v>0.69</v>
      </c>
      <c r="H203" s="17"/>
      <c r="I203" s="23">
        <f t="shared" si="13"/>
        <v>0.69</v>
      </c>
      <c r="J203" s="15" t="str">
        <f t="shared" si="14"/>
        <v>не</v>
      </c>
      <c r="K203" s="24">
        <f t="shared" si="15"/>
        <v>137.31</v>
      </c>
    </row>
    <row r="204" spans="1:11" x14ac:dyDescent="0.25">
      <c r="A204" s="2">
        <v>43105</v>
      </c>
      <c r="B204" s="14">
        <f t="shared" si="12"/>
        <v>5</v>
      </c>
      <c r="C204">
        <v>105</v>
      </c>
      <c r="D204" s="14" t="str">
        <f>VLOOKUP(C204,Stoki,2,FALSE)</f>
        <v>Грейпфрут</v>
      </c>
      <c r="E204" s="14" t="str">
        <f>VLOOKUP(C204,Stoki,4,FALSE)</f>
        <v>Плодове и зеленчуци</v>
      </c>
      <c r="F204">
        <v>156</v>
      </c>
      <c r="G204" s="16">
        <v>1.49</v>
      </c>
      <c r="H204" s="17"/>
      <c r="I204" s="23">
        <f t="shared" si="13"/>
        <v>1.49</v>
      </c>
      <c r="J204" s="15" t="str">
        <f t="shared" si="14"/>
        <v>не</v>
      </c>
      <c r="K204" s="24">
        <f t="shared" si="15"/>
        <v>232.44</v>
      </c>
    </row>
    <row r="205" spans="1:11" x14ac:dyDescent="0.25">
      <c r="A205" s="2">
        <v>43105</v>
      </c>
      <c r="B205" s="14">
        <f t="shared" si="12"/>
        <v>5</v>
      </c>
      <c r="C205">
        <v>204</v>
      </c>
      <c r="D205" s="14" t="str">
        <f>VLOOKUP(C205,Stoki,2,FALSE)</f>
        <v>Кюфтета 10бр</v>
      </c>
      <c r="E205" s="14" t="str">
        <f>VLOOKUP(C205,Stoki,4,FALSE)</f>
        <v>Месо и месни продукти</v>
      </c>
      <c r="F205">
        <v>309</v>
      </c>
      <c r="G205" s="16">
        <v>4.1900000000000004</v>
      </c>
      <c r="H205" s="17"/>
      <c r="I205" s="23">
        <f t="shared" si="13"/>
        <v>4.1900000000000004</v>
      </c>
      <c r="J205" s="15" t="str">
        <f t="shared" si="14"/>
        <v>не</v>
      </c>
      <c r="K205" s="24">
        <f t="shared" si="15"/>
        <v>1294.71</v>
      </c>
    </row>
    <row r="206" spans="1:11" x14ac:dyDescent="0.25">
      <c r="A206" s="2">
        <v>43105</v>
      </c>
      <c r="B206" s="14">
        <f t="shared" si="12"/>
        <v>5</v>
      </c>
      <c r="C206">
        <v>205</v>
      </c>
      <c r="D206" s="14" t="str">
        <f>VLOOKUP(C206,Stoki,2,FALSE)</f>
        <v>Шпек салам 800г.</v>
      </c>
      <c r="E206" s="14" t="str">
        <f>VLOOKUP(C206,Stoki,4,FALSE)</f>
        <v>Месо и месни продукти</v>
      </c>
      <c r="F206">
        <v>191</v>
      </c>
      <c r="G206" s="16">
        <v>13.69</v>
      </c>
      <c r="H206" s="17"/>
      <c r="I206" s="23">
        <f t="shared" si="13"/>
        <v>13.69</v>
      </c>
      <c r="J206" s="15" t="str">
        <f t="shared" si="14"/>
        <v>не</v>
      </c>
      <c r="K206" s="24">
        <f t="shared" si="15"/>
        <v>2614.79</v>
      </c>
    </row>
    <row r="207" spans="1:11" x14ac:dyDescent="0.25">
      <c r="A207" s="2">
        <v>43105</v>
      </c>
      <c r="B207" s="14">
        <f t="shared" si="12"/>
        <v>5</v>
      </c>
      <c r="C207">
        <v>304</v>
      </c>
      <c r="D207" s="14" t="str">
        <f>VLOOKUP(C207,Stoki,2,FALSE)</f>
        <v>Прясно мляко Meggle 3.2%</v>
      </c>
      <c r="E207" s="14" t="str">
        <f>VLOOKUP(C207,Stoki,4,FALSE)</f>
        <v>Мляко и млечни продукти</v>
      </c>
      <c r="F207">
        <v>99</v>
      </c>
      <c r="G207" s="16">
        <v>2.4900000000000002</v>
      </c>
      <c r="H207" s="17"/>
      <c r="I207" s="23">
        <f t="shared" si="13"/>
        <v>2.4900000000000002</v>
      </c>
      <c r="J207" s="15" t="str">
        <f t="shared" si="14"/>
        <v>не</v>
      </c>
      <c r="K207" s="24">
        <f t="shared" si="15"/>
        <v>246.51000000000002</v>
      </c>
    </row>
    <row r="208" spans="1:11" x14ac:dyDescent="0.25">
      <c r="A208" s="2">
        <v>43105</v>
      </c>
      <c r="B208" s="14">
        <f t="shared" si="12"/>
        <v>5</v>
      </c>
      <c r="C208">
        <v>305</v>
      </c>
      <c r="D208" s="14" t="str">
        <f>VLOOKUP(C208,Stoki,2,FALSE)</f>
        <v>Сирене Моцарела</v>
      </c>
      <c r="E208" s="14" t="str">
        <f>VLOOKUP(C208,Stoki,4,FALSE)</f>
        <v>Мляко и млечни продукти</v>
      </c>
      <c r="F208">
        <v>423</v>
      </c>
      <c r="G208" s="16">
        <v>13.89</v>
      </c>
      <c r="H208" s="17">
        <v>0.21</v>
      </c>
      <c r="I208" s="23">
        <f t="shared" si="13"/>
        <v>10.973100000000001</v>
      </c>
      <c r="J208" s="15" t="str">
        <f t="shared" si="14"/>
        <v>да</v>
      </c>
      <c r="K208" s="24">
        <f t="shared" si="15"/>
        <v>4641.6212999999998</v>
      </c>
    </row>
    <row r="209" spans="1:11" x14ac:dyDescent="0.25">
      <c r="A209" s="2">
        <v>43105</v>
      </c>
      <c r="B209" s="14">
        <f t="shared" si="12"/>
        <v>5</v>
      </c>
      <c r="C209">
        <v>405</v>
      </c>
      <c r="D209" s="14" t="str">
        <f>VLOOKUP(C209,Stoki,2,FALSE)</f>
        <v>Натурален сок Florina</v>
      </c>
      <c r="E209" s="14" t="str">
        <f>VLOOKUP(C209,Stoki,4,FALSE)</f>
        <v>Безалкохолни напитки и бира</v>
      </c>
      <c r="F209">
        <v>131</v>
      </c>
      <c r="G209" s="16">
        <v>1.95</v>
      </c>
      <c r="H209" s="17"/>
      <c r="I209" s="23">
        <f t="shared" si="13"/>
        <v>1.95</v>
      </c>
      <c r="J209" s="15" t="str">
        <f t="shared" si="14"/>
        <v>не</v>
      </c>
      <c r="K209" s="24">
        <f t="shared" si="15"/>
        <v>255.45</v>
      </c>
    </row>
    <row r="210" spans="1:11" x14ac:dyDescent="0.25">
      <c r="A210" s="2">
        <v>43106</v>
      </c>
      <c r="B210" s="14">
        <f t="shared" si="12"/>
        <v>6</v>
      </c>
      <c r="C210">
        <v>101</v>
      </c>
      <c r="D210" s="14" t="str">
        <f>VLOOKUP(C210,Stoki,2,FALSE)</f>
        <v>Мандарини Клементина</v>
      </c>
      <c r="E210" s="14" t="str">
        <f>VLOOKUP(C210,Stoki,4,FALSE)</f>
        <v>Плодове и зеленчуци</v>
      </c>
      <c r="F210">
        <v>112</v>
      </c>
      <c r="G210" s="16">
        <v>1.79</v>
      </c>
      <c r="H210" s="17"/>
      <c r="I210" s="23">
        <f t="shared" si="13"/>
        <v>1.79</v>
      </c>
      <c r="J210" s="15" t="str">
        <f t="shared" si="14"/>
        <v>не</v>
      </c>
      <c r="K210" s="24">
        <f t="shared" si="15"/>
        <v>200.48000000000002</v>
      </c>
    </row>
    <row r="211" spans="1:11" x14ac:dyDescent="0.25">
      <c r="A211" s="2">
        <v>43106</v>
      </c>
      <c r="B211" s="14">
        <f t="shared" si="12"/>
        <v>6</v>
      </c>
      <c r="C211">
        <v>103</v>
      </c>
      <c r="D211" s="14" t="str">
        <f>VLOOKUP(C211,Stoki,2,FALSE)</f>
        <v>Моркови</v>
      </c>
      <c r="E211" s="14" t="str">
        <f>VLOOKUP(C211,Stoki,4,FALSE)</f>
        <v>Плодове и зеленчуци</v>
      </c>
      <c r="F211">
        <v>170</v>
      </c>
      <c r="G211" s="16">
        <v>0.89</v>
      </c>
      <c r="H211" s="17">
        <v>0.24</v>
      </c>
      <c r="I211" s="23">
        <f t="shared" si="13"/>
        <v>0.6764</v>
      </c>
      <c r="J211" s="15" t="str">
        <f t="shared" si="14"/>
        <v>да</v>
      </c>
      <c r="K211" s="24">
        <f t="shared" si="15"/>
        <v>114.988</v>
      </c>
    </row>
    <row r="212" spans="1:11" x14ac:dyDescent="0.25">
      <c r="A212" s="2">
        <v>43106</v>
      </c>
      <c r="B212" s="14">
        <f t="shared" si="12"/>
        <v>6</v>
      </c>
      <c r="C212">
        <v>104</v>
      </c>
      <c r="D212" s="14" t="str">
        <f>VLOOKUP(C212,Stoki,2,FALSE)</f>
        <v>Жълт лук</v>
      </c>
      <c r="E212" s="14" t="str">
        <f>VLOOKUP(C212,Stoki,4,FALSE)</f>
        <v>Плодове и зеленчуци</v>
      </c>
      <c r="F212">
        <v>253</v>
      </c>
      <c r="G212" s="16">
        <v>0.69</v>
      </c>
      <c r="H212" s="17"/>
      <c r="I212" s="23">
        <f t="shared" si="13"/>
        <v>0.69</v>
      </c>
      <c r="J212" s="15" t="str">
        <f t="shared" si="14"/>
        <v>не</v>
      </c>
      <c r="K212" s="24">
        <f t="shared" si="15"/>
        <v>174.57</v>
      </c>
    </row>
    <row r="213" spans="1:11" x14ac:dyDescent="0.25">
      <c r="A213" s="2">
        <v>43106</v>
      </c>
      <c r="B213" s="14">
        <f t="shared" si="12"/>
        <v>6</v>
      </c>
      <c r="C213">
        <v>201</v>
      </c>
      <c r="D213" s="14" t="str">
        <f>VLOOKUP(C213,Stoki,2,FALSE)</f>
        <v>Телешка кайма</v>
      </c>
      <c r="E213" s="14" t="str">
        <f>VLOOKUP(C213,Stoki,4,FALSE)</f>
        <v>Месо и месни продукти</v>
      </c>
      <c r="F213">
        <v>104</v>
      </c>
      <c r="G213" s="16">
        <v>8.99</v>
      </c>
      <c r="H213" s="17"/>
      <c r="I213" s="23">
        <f t="shared" si="13"/>
        <v>8.99</v>
      </c>
      <c r="J213" s="15" t="str">
        <f t="shared" si="14"/>
        <v>не</v>
      </c>
      <c r="K213" s="24">
        <f t="shared" si="15"/>
        <v>934.96</v>
      </c>
    </row>
    <row r="214" spans="1:11" x14ac:dyDescent="0.25">
      <c r="A214" s="2">
        <v>43106</v>
      </c>
      <c r="B214" s="14">
        <f t="shared" si="12"/>
        <v>6</v>
      </c>
      <c r="C214">
        <v>203</v>
      </c>
      <c r="D214" s="14" t="str">
        <f>VLOOKUP(C214,Stoki,2,FALSE)</f>
        <v>Жарено филе</v>
      </c>
      <c r="E214" s="14" t="str">
        <f>VLOOKUP(C214,Stoki,4,FALSE)</f>
        <v>Месо и месни продукти</v>
      </c>
      <c r="F214">
        <v>564</v>
      </c>
      <c r="G214" s="16">
        <v>11.99</v>
      </c>
      <c r="H214" s="17">
        <v>0.32</v>
      </c>
      <c r="I214" s="23">
        <f t="shared" si="13"/>
        <v>8.1532</v>
      </c>
      <c r="J214" s="15" t="str">
        <f t="shared" si="14"/>
        <v>да</v>
      </c>
      <c r="K214" s="24">
        <f t="shared" si="15"/>
        <v>4598.4048000000003</v>
      </c>
    </row>
    <row r="215" spans="1:11" x14ac:dyDescent="0.25">
      <c r="A215" s="2">
        <v>43106</v>
      </c>
      <c r="B215" s="14">
        <f t="shared" si="12"/>
        <v>6</v>
      </c>
      <c r="C215">
        <v>204</v>
      </c>
      <c r="D215" s="14" t="str">
        <f>VLOOKUP(C215,Stoki,2,FALSE)</f>
        <v>Кюфтета 10бр</v>
      </c>
      <c r="E215" s="14" t="str">
        <f>VLOOKUP(C215,Stoki,4,FALSE)</f>
        <v>Месо и месни продукти</v>
      </c>
      <c r="F215">
        <v>330</v>
      </c>
      <c r="G215" s="16">
        <v>4.1900000000000004</v>
      </c>
      <c r="H215" s="17"/>
      <c r="I215" s="23">
        <f t="shared" si="13"/>
        <v>4.1900000000000004</v>
      </c>
      <c r="J215" s="15" t="str">
        <f t="shared" si="14"/>
        <v>не</v>
      </c>
      <c r="K215" s="24">
        <f t="shared" si="15"/>
        <v>1382.7</v>
      </c>
    </row>
    <row r="216" spans="1:11" x14ac:dyDescent="0.25">
      <c r="A216" s="2">
        <v>43106</v>
      </c>
      <c r="B216" s="14">
        <f t="shared" si="12"/>
        <v>6</v>
      </c>
      <c r="C216">
        <v>205</v>
      </c>
      <c r="D216" s="14" t="str">
        <f>VLOOKUP(C216,Stoki,2,FALSE)</f>
        <v>Шпек салам 800г.</v>
      </c>
      <c r="E216" s="14" t="str">
        <f>VLOOKUP(C216,Stoki,4,FALSE)</f>
        <v>Месо и месни продукти</v>
      </c>
      <c r="F216">
        <v>238</v>
      </c>
      <c r="G216" s="16">
        <v>13.69</v>
      </c>
      <c r="H216" s="17"/>
      <c r="I216" s="23">
        <f t="shared" si="13"/>
        <v>13.69</v>
      </c>
      <c r="J216" s="15" t="str">
        <f t="shared" si="14"/>
        <v>не</v>
      </c>
      <c r="K216" s="24">
        <f t="shared" si="15"/>
        <v>3258.22</v>
      </c>
    </row>
    <row r="217" spans="1:11" x14ac:dyDescent="0.25">
      <c r="A217" s="2">
        <v>43106</v>
      </c>
      <c r="B217" s="14">
        <f t="shared" si="12"/>
        <v>6</v>
      </c>
      <c r="C217">
        <v>303</v>
      </c>
      <c r="D217" s="14" t="str">
        <f>VLOOKUP(C217,Stoki,2,FALSE)</f>
        <v>Краве масло Alpenbutter</v>
      </c>
      <c r="E217" s="14" t="str">
        <f>VLOOKUP(C217,Stoki,4,FALSE)</f>
        <v>Мляко и млечни продукти</v>
      </c>
      <c r="F217">
        <v>152</v>
      </c>
      <c r="G217" s="16">
        <v>7.99</v>
      </c>
      <c r="H217" s="17">
        <v>0.4</v>
      </c>
      <c r="I217" s="23">
        <f t="shared" si="13"/>
        <v>4.7939999999999996</v>
      </c>
      <c r="J217" s="15" t="str">
        <f t="shared" si="14"/>
        <v>да</v>
      </c>
      <c r="K217" s="24">
        <f t="shared" si="15"/>
        <v>728.68799999999999</v>
      </c>
    </row>
    <row r="218" spans="1:11" x14ac:dyDescent="0.25">
      <c r="A218" s="2">
        <v>43106</v>
      </c>
      <c r="B218" s="14">
        <f t="shared" si="12"/>
        <v>6</v>
      </c>
      <c r="C218">
        <v>401</v>
      </c>
      <c r="D218" s="14" t="str">
        <f>VLOOKUP(C218,Stoki,2,FALSE)</f>
        <v>Минерална вода Devin</v>
      </c>
      <c r="E218" s="14" t="str">
        <f>VLOOKUP(C218,Stoki,4,FALSE)</f>
        <v>Безалкохолни напитки и бира</v>
      </c>
      <c r="F218">
        <v>317</v>
      </c>
      <c r="G218" s="16">
        <v>0.77</v>
      </c>
      <c r="H218" s="17"/>
      <c r="I218" s="23">
        <f t="shared" si="13"/>
        <v>0.77</v>
      </c>
      <c r="J218" s="15" t="str">
        <f t="shared" si="14"/>
        <v>не</v>
      </c>
      <c r="K218" s="24">
        <f t="shared" si="15"/>
        <v>244.09</v>
      </c>
    </row>
    <row r="219" spans="1:11" x14ac:dyDescent="0.25">
      <c r="A219" s="2">
        <v>43106</v>
      </c>
      <c r="B219" s="14">
        <f t="shared" si="12"/>
        <v>6</v>
      </c>
      <c r="C219">
        <v>403</v>
      </c>
      <c r="D219" s="14" t="str">
        <f>VLOOKUP(C219,Stoki,2,FALSE)</f>
        <v>Столично пиво</v>
      </c>
      <c r="E219" s="14" t="str">
        <f>VLOOKUP(C219,Stoki,4,FALSE)</f>
        <v>Безалкохолни напитки и бира</v>
      </c>
      <c r="F219">
        <v>259</v>
      </c>
      <c r="G219" s="16">
        <v>1.49</v>
      </c>
      <c r="H219" s="17">
        <v>0.21</v>
      </c>
      <c r="I219" s="23">
        <f t="shared" si="13"/>
        <v>1.1771</v>
      </c>
      <c r="J219" s="15" t="str">
        <f t="shared" si="14"/>
        <v>да</v>
      </c>
      <c r="K219" s="24">
        <f t="shared" si="15"/>
        <v>304.8689</v>
      </c>
    </row>
    <row r="220" spans="1:11" x14ac:dyDescent="0.25">
      <c r="A220" s="2">
        <v>43106</v>
      </c>
      <c r="B220" s="14">
        <f t="shared" si="12"/>
        <v>6</v>
      </c>
      <c r="C220">
        <v>404</v>
      </c>
      <c r="D220" s="14" t="str">
        <f>VLOOKUP(C220,Stoki,2,FALSE)</f>
        <v>Сайдер Somersby</v>
      </c>
      <c r="E220" s="14" t="str">
        <f>VLOOKUP(C220,Stoki,4,FALSE)</f>
        <v>Безалкохолни напитки и бира</v>
      </c>
      <c r="F220">
        <v>218</v>
      </c>
      <c r="G220" s="16">
        <v>1.49</v>
      </c>
      <c r="H220" s="17"/>
      <c r="I220" s="23">
        <f t="shared" si="13"/>
        <v>1.49</v>
      </c>
      <c r="J220" s="15" t="str">
        <f t="shared" si="14"/>
        <v>не</v>
      </c>
      <c r="K220" s="24">
        <f t="shared" si="15"/>
        <v>324.82</v>
      </c>
    </row>
    <row r="221" spans="1:11" x14ac:dyDescent="0.25">
      <c r="A221" s="2">
        <v>43107</v>
      </c>
      <c r="B221" s="14">
        <f t="shared" si="12"/>
        <v>7</v>
      </c>
      <c r="C221">
        <v>103</v>
      </c>
      <c r="D221" s="14" t="str">
        <f>VLOOKUP(C221,Stoki,2,FALSE)</f>
        <v>Моркови</v>
      </c>
      <c r="E221" s="14" t="str">
        <f>VLOOKUP(C221,Stoki,4,FALSE)</f>
        <v>Плодове и зеленчуци</v>
      </c>
      <c r="F221">
        <v>200</v>
      </c>
      <c r="G221" s="16">
        <v>0.89</v>
      </c>
      <c r="H221" s="17">
        <v>0.24</v>
      </c>
      <c r="I221" s="23">
        <f t="shared" si="13"/>
        <v>0.6764</v>
      </c>
      <c r="J221" s="15" t="str">
        <f t="shared" si="14"/>
        <v>да</v>
      </c>
      <c r="K221" s="24">
        <f t="shared" si="15"/>
        <v>135.28</v>
      </c>
    </row>
    <row r="222" spans="1:11" x14ac:dyDescent="0.25">
      <c r="A222" s="2">
        <v>43107</v>
      </c>
      <c r="B222" s="14">
        <f t="shared" si="12"/>
        <v>7</v>
      </c>
      <c r="C222">
        <v>201</v>
      </c>
      <c r="D222" s="14" t="str">
        <f>VLOOKUP(C222,Stoki,2,FALSE)</f>
        <v>Телешка кайма</v>
      </c>
      <c r="E222" s="14" t="str">
        <f>VLOOKUP(C222,Stoki,4,FALSE)</f>
        <v>Месо и месни продукти</v>
      </c>
      <c r="F222">
        <v>85</v>
      </c>
      <c r="G222" s="16">
        <v>8.99</v>
      </c>
      <c r="H222" s="17"/>
      <c r="I222" s="23">
        <f t="shared" si="13"/>
        <v>8.99</v>
      </c>
      <c r="J222" s="15" t="str">
        <f t="shared" si="14"/>
        <v>не</v>
      </c>
      <c r="K222" s="24">
        <f t="shared" si="15"/>
        <v>764.15</v>
      </c>
    </row>
    <row r="223" spans="1:11" x14ac:dyDescent="0.25">
      <c r="A223" s="2">
        <v>43107</v>
      </c>
      <c r="B223" s="14">
        <f t="shared" si="12"/>
        <v>7</v>
      </c>
      <c r="C223">
        <v>202</v>
      </c>
      <c r="D223" s="14" t="str">
        <f>VLOOKUP(C223,Stoki,2,FALSE)</f>
        <v>Свински бут</v>
      </c>
      <c r="E223" s="14" t="str">
        <f>VLOOKUP(C223,Stoki,4,FALSE)</f>
        <v>Месо и месни продукти</v>
      </c>
      <c r="F223">
        <v>332</v>
      </c>
      <c r="G223" s="16">
        <v>7.99</v>
      </c>
      <c r="H223" s="17"/>
      <c r="I223" s="23">
        <f t="shared" si="13"/>
        <v>7.99</v>
      </c>
      <c r="J223" s="15" t="str">
        <f t="shared" si="14"/>
        <v>не</v>
      </c>
      <c r="K223" s="24">
        <f t="shared" si="15"/>
        <v>2652.6800000000003</v>
      </c>
    </row>
    <row r="224" spans="1:11" x14ac:dyDescent="0.25">
      <c r="A224" s="2">
        <v>43107</v>
      </c>
      <c r="B224" s="14">
        <f t="shared" si="12"/>
        <v>7</v>
      </c>
      <c r="C224">
        <v>203</v>
      </c>
      <c r="D224" s="14" t="str">
        <f>VLOOKUP(C224,Stoki,2,FALSE)</f>
        <v>Жарено филе</v>
      </c>
      <c r="E224" s="14" t="str">
        <f>VLOOKUP(C224,Stoki,4,FALSE)</f>
        <v>Месо и месни продукти</v>
      </c>
      <c r="F224">
        <v>602</v>
      </c>
      <c r="G224" s="16">
        <v>11.99</v>
      </c>
      <c r="H224" s="17">
        <v>0.32</v>
      </c>
      <c r="I224" s="23">
        <f t="shared" si="13"/>
        <v>8.1532</v>
      </c>
      <c r="J224" s="15" t="str">
        <f t="shared" si="14"/>
        <v>да</v>
      </c>
      <c r="K224" s="24">
        <f t="shared" si="15"/>
        <v>4908.2263999999996</v>
      </c>
    </row>
    <row r="225" spans="1:11" x14ac:dyDescent="0.25">
      <c r="A225" s="2">
        <v>43107</v>
      </c>
      <c r="B225" s="14">
        <f t="shared" si="12"/>
        <v>7</v>
      </c>
      <c r="C225">
        <v>204</v>
      </c>
      <c r="D225" s="14" t="str">
        <f>VLOOKUP(C225,Stoki,2,FALSE)</f>
        <v>Кюфтета 10бр</v>
      </c>
      <c r="E225" s="14" t="str">
        <f>VLOOKUP(C225,Stoki,4,FALSE)</f>
        <v>Месо и месни продукти</v>
      </c>
      <c r="F225">
        <v>334</v>
      </c>
      <c r="G225" s="16">
        <v>4.1900000000000004</v>
      </c>
      <c r="H225" s="17"/>
      <c r="I225" s="23">
        <f t="shared" si="13"/>
        <v>4.1900000000000004</v>
      </c>
      <c r="J225" s="15" t="str">
        <f t="shared" si="14"/>
        <v>не</v>
      </c>
      <c r="K225" s="24">
        <f t="shared" si="15"/>
        <v>1399.46</v>
      </c>
    </row>
    <row r="226" spans="1:11" x14ac:dyDescent="0.25">
      <c r="A226" s="2">
        <v>43107</v>
      </c>
      <c r="B226" s="14">
        <f t="shared" si="12"/>
        <v>7</v>
      </c>
      <c r="C226">
        <v>302</v>
      </c>
      <c r="D226" s="14" t="str">
        <f>VLOOKUP(C226,Stoki,2,FALSE)</f>
        <v>Кашкавал краве Lacrima</v>
      </c>
      <c r="E226" s="14" t="str">
        <f>VLOOKUP(C226,Stoki,4,FALSE)</f>
        <v>Мляко и млечни продукти</v>
      </c>
      <c r="F226">
        <v>323</v>
      </c>
      <c r="G226" s="16">
        <v>8.49</v>
      </c>
      <c r="H226" s="17"/>
      <c r="I226" s="23">
        <f t="shared" si="13"/>
        <v>8.49</v>
      </c>
      <c r="J226" s="15" t="str">
        <f t="shared" si="14"/>
        <v>не</v>
      </c>
      <c r="K226" s="24">
        <f t="shared" si="15"/>
        <v>2742.27</v>
      </c>
    </row>
    <row r="227" spans="1:11" x14ac:dyDescent="0.25">
      <c r="A227" s="2">
        <v>43107</v>
      </c>
      <c r="B227" s="14">
        <f t="shared" si="12"/>
        <v>7</v>
      </c>
      <c r="C227">
        <v>303</v>
      </c>
      <c r="D227" s="14" t="str">
        <f>VLOOKUP(C227,Stoki,2,FALSE)</f>
        <v>Краве масло Alpenbutter</v>
      </c>
      <c r="E227" s="14" t="str">
        <f>VLOOKUP(C227,Stoki,4,FALSE)</f>
        <v>Мляко и млечни продукти</v>
      </c>
      <c r="F227">
        <v>169</v>
      </c>
      <c r="G227" s="16">
        <v>7.99</v>
      </c>
      <c r="H227" s="17">
        <v>0.4</v>
      </c>
      <c r="I227" s="23">
        <f t="shared" si="13"/>
        <v>4.7939999999999996</v>
      </c>
      <c r="J227" s="15" t="str">
        <f t="shared" si="14"/>
        <v>да</v>
      </c>
      <c r="K227" s="24">
        <f t="shared" si="15"/>
        <v>810.18599999999992</v>
      </c>
    </row>
    <row r="228" spans="1:11" x14ac:dyDescent="0.25">
      <c r="A228" s="2">
        <v>43107</v>
      </c>
      <c r="B228" s="14">
        <f t="shared" si="12"/>
        <v>7</v>
      </c>
      <c r="C228">
        <v>304</v>
      </c>
      <c r="D228" s="14" t="str">
        <f>VLOOKUP(C228,Stoki,2,FALSE)</f>
        <v>Прясно мляко Meggle 3.2%</v>
      </c>
      <c r="E228" s="14" t="str">
        <f>VLOOKUP(C228,Stoki,4,FALSE)</f>
        <v>Мляко и млечни продукти</v>
      </c>
      <c r="F228">
        <v>120</v>
      </c>
      <c r="G228" s="16">
        <v>2.4900000000000002</v>
      </c>
      <c r="H228" s="17"/>
      <c r="I228" s="23">
        <f t="shared" si="13"/>
        <v>2.4900000000000002</v>
      </c>
      <c r="J228" s="15" t="str">
        <f t="shared" si="14"/>
        <v>не</v>
      </c>
      <c r="K228" s="24">
        <f t="shared" si="15"/>
        <v>298.8</v>
      </c>
    </row>
    <row r="229" spans="1:11" x14ac:dyDescent="0.25">
      <c r="A229" s="2">
        <v>43107</v>
      </c>
      <c r="B229" s="14">
        <f t="shared" si="12"/>
        <v>7</v>
      </c>
      <c r="C229">
        <v>305</v>
      </c>
      <c r="D229" s="14" t="str">
        <f>VLOOKUP(C229,Stoki,2,FALSE)</f>
        <v>Сирене Моцарела</v>
      </c>
      <c r="E229" s="14" t="str">
        <f>VLOOKUP(C229,Stoki,4,FALSE)</f>
        <v>Мляко и млечни продукти</v>
      </c>
      <c r="F229">
        <v>432</v>
      </c>
      <c r="G229" s="16">
        <v>13.89</v>
      </c>
      <c r="H229" s="17">
        <v>0.21</v>
      </c>
      <c r="I229" s="23">
        <f t="shared" si="13"/>
        <v>10.973100000000001</v>
      </c>
      <c r="J229" s="15" t="str">
        <f t="shared" si="14"/>
        <v>да</v>
      </c>
      <c r="K229" s="24">
        <f t="shared" si="15"/>
        <v>4740.3792000000003</v>
      </c>
    </row>
    <row r="230" spans="1:11" x14ac:dyDescent="0.25">
      <c r="A230" s="2">
        <v>43107</v>
      </c>
      <c r="B230" s="14">
        <f t="shared" si="12"/>
        <v>7</v>
      </c>
      <c r="C230">
        <v>402</v>
      </c>
      <c r="D230" s="14" t="str">
        <f>VLOOKUP(C230,Stoki,2,FALSE)</f>
        <v>Pfanner нектар</v>
      </c>
      <c r="E230" s="14" t="str">
        <f>VLOOKUP(C230,Stoki,4,FALSE)</f>
        <v>Безалкохолни напитки и бира</v>
      </c>
      <c r="F230">
        <v>174</v>
      </c>
      <c r="G230" s="16">
        <v>4.6500000000000004</v>
      </c>
      <c r="H230" s="17"/>
      <c r="I230" s="23">
        <f t="shared" si="13"/>
        <v>4.6500000000000004</v>
      </c>
      <c r="J230" s="15" t="str">
        <f t="shared" si="14"/>
        <v>не</v>
      </c>
      <c r="K230" s="24">
        <f t="shared" si="15"/>
        <v>809.1</v>
      </c>
    </row>
    <row r="231" spans="1:11" x14ac:dyDescent="0.25">
      <c r="A231" s="2">
        <v>43107</v>
      </c>
      <c r="B231" s="14">
        <f t="shared" si="12"/>
        <v>7</v>
      </c>
      <c r="C231">
        <v>403</v>
      </c>
      <c r="D231" s="14" t="str">
        <f>VLOOKUP(C231,Stoki,2,FALSE)</f>
        <v>Столично пиво</v>
      </c>
      <c r="E231" s="14" t="str">
        <f>VLOOKUP(C231,Stoki,4,FALSE)</f>
        <v>Безалкохолни напитки и бира</v>
      </c>
      <c r="F231">
        <v>252</v>
      </c>
      <c r="G231" s="16">
        <v>1.49</v>
      </c>
      <c r="H231" s="17">
        <v>0.21</v>
      </c>
      <c r="I231" s="23">
        <f t="shared" si="13"/>
        <v>1.1771</v>
      </c>
      <c r="J231" s="15" t="str">
        <f t="shared" si="14"/>
        <v>да</v>
      </c>
      <c r="K231" s="24">
        <f t="shared" si="15"/>
        <v>296.62920000000003</v>
      </c>
    </row>
    <row r="232" spans="1:11" x14ac:dyDescent="0.25">
      <c r="A232" s="2">
        <v>43107</v>
      </c>
      <c r="B232" s="14">
        <f t="shared" si="12"/>
        <v>7</v>
      </c>
      <c r="C232">
        <v>404</v>
      </c>
      <c r="D232" s="14" t="str">
        <f>VLOOKUP(C232,Stoki,2,FALSE)</f>
        <v>Сайдер Somersby</v>
      </c>
      <c r="E232" s="14" t="str">
        <f>VLOOKUP(C232,Stoki,4,FALSE)</f>
        <v>Безалкохолни напитки и бира</v>
      </c>
      <c r="F232">
        <v>199</v>
      </c>
      <c r="G232" s="16">
        <v>1.49</v>
      </c>
      <c r="H232" s="17"/>
      <c r="I232" s="23">
        <f t="shared" si="13"/>
        <v>1.49</v>
      </c>
      <c r="J232" s="15" t="str">
        <f t="shared" si="14"/>
        <v>не</v>
      </c>
      <c r="K232" s="24">
        <f t="shared" si="15"/>
        <v>296.51</v>
      </c>
    </row>
    <row r="233" spans="1:11" x14ac:dyDescent="0.25">
      <c r="A233" s="2">
        <v>43108</v>
      </c>
      <c r="B233" s="14">
        <f t="shared" si="12"/>
        <v>1</v>
      </c>
      <c r="C233">
        <v>101</v>
      </c>
      <c r="D233" s="14" t="str">
        <f>VLOOKUP(C233,Stoki,2,FALSE)</f>
        <v>Мандарини Клементина</v>
      </c>
      <c r="E233" s="14" t="str">
        <f>VLOOKUP(C233,Stoki,4,FALSE)</f>
        <v>Плодове и зеленчуци</v>
      </c>
      <c r="F233">
        <v>157</v>
      </c>
      <c r="G233" s="16">
        <v>1.79</v>
      </c>
      <c r="H233" s="17"/>
      <c r="I233" s="23">
        <f t="shared" si="13"/>
        <v>1.79</v>
      </c>
      <c r="J233" s="15" t="str">
        <f t="shared" si="14"/>
        <v>не</v>
      </c>
      <c r="K233" s="24">
        <f t="shared" si="15"/>
        <v>281.03000000000003</v>
      </c>
    </row>
    <row r="234" spans="1:11" x14ac:dyDescent="0.25">
      <c r="A234" s="2">
        <v>43108</v>
      </c>
      <c r="B234" s="14">
        <f t="shared" si="12"/>
        <v>1</v>
      </c>
      <c r="C234">
        <v>102</v>
      </c>
      <c r="D234" s="14" t="str">
        <f>VLOOKUP(C234,Stoki,2,FALSE)</f>
        <v>Авокадо</v>
      </c>
      <c r="E234" s="14" t="str">
        <f>VLOOKUP(C234,Stoki,4,FALSE)</f>
        <v>Плодове и зеленчуци</v>
      </c>
      <c r="F234">
        <v>82</v>
      </c>
      <c r="G234" s="16">
        <v>1.99</v>
      </c>
      <c r="H234" s="17"/>
      <c r="I234" s="23">
        <f t="shared" si="13"/>
        <v>1.99</v>
      </c>
      <c r="J234" s="15" t="str">
        <f t="shared" si="14"/>
        <v>не</v>
      </c>
      <c r="K234" s="24">
        <f t="shared" si="15"/>
        <v>163.18</v>
      </c>
    </row>
    <row r="235" spans="1:11" x14ac:dyDescent="0.25">
      <c r="A235" s="2">
        <v>43108</v>
      </c>
      <c r="B235" s="14">
        <f t="shared" si="12"/>
        <v>1</v>
      </c>
      <c r="C235">
        <v>103</v>
      </c>
      <c r="D235" s="14" t="str">
        <f>VLOOKUP(C235,Stoki,2,FALSE)</f>
        <v>Моркови</v>
      </c>
      <c r="E235" s="14" t="str">
        <f>VLOOKUP(C235,Stoki,4,FALSE)</f>
        <v>Плодове и зеленчуци</v>
      </c>
      <c r="F235">
        <v>144</v>
      </c>
      <c r="G235" s="16">
        <v>0.89</v>
      </c>
      <c r="H235" s="17">
        <v>0.24</v>
      </c>
      <c r="I235" s="23">
        <f t="shared" si="13"/>
        <v>0.6764</v>
      </c>
      <c r="J235" s="15" t="str">
        <f t="shared" si="14"/>
        <v>да</v>
      </c>
      <c r="K235" s="24">
        <f t="shared" si="15"/>
        <v>97.401600000000002</v>
      </c>
    </row>
    <row r="236" spans="1:11" x14ac:dyDescent="0.25">
      <c r="A236" s="2">
        <v>43108</v>
      </c>
      <c r="B236" s="14">
        <f t="shared" si="12"/>
        <v>1</v>
      </c>
      <c r="C236">
        <v>203</v>
      </c>
      <c r="D236" s="14" t="str">
        <f>VLOOKUP(C236,Stoki,2,FALSE)</f>
        <v>Жарено филе</v>
      </c>
      <c r="E236" s="14" t="str">
        <f>VLOOKUP(C236,Stoki,4,FALSE)</f>
        <v>Месо и месни продукти</v>
      </c>
      <c r="F236">
        <v>187</v>
      </c>
      <c r="G236" s="16">
        <v>11.99</v>
      </c>
      <c r="H236" s="17">
        <v>0.32</v>
      </c>
      <c r="I236" s="23">
        <f t="shared" si="13"/>
        <v>8.1532</v>
      </c>
      <c r="J236" s="15" t="str">
        <f t="shared" si="14"/>
        <v>да</v>
      </c>
      <c r="K236" s="24">
        <f t="shared" si="15"/>
        <v>1524.6484</v>
      </c>
    </row>
    <row r="237" spans="1:11" x14ac:dyDescent="0.25">
      <c r="A237" s="2">
        <v>43108</v>
      </c>
      <c r="B237" s="14">
        <f t="shared" si="12"/>
        <v>1</v>
      </c>
      <c r="C237">
        <v>201</v>
      </c>
      <c r="D237" s="14" t="str">
        <f>VLOOKUP(C237,Stoki,2,FALSE)</f>
        <v>Телешка кайма</v>
      </c>
      <c r="E237" s="14" t="str">
        <f>VLOOKUP(C237,Stoki,4,FALSE)</f>
        <v>Месо и месни продукти</v>
      </c>
      <c r="F237">
        <v>188</v>
      </c>
      <c r="G237" s="16">
        <v>8.99</v>
      </c>
      <c r="H237" s="17"/>
      <c r="I237" s="23">
        <f t="shared" si="13"/>
        <v>8.99</v>
      </c>
      <c r="J237" s="15" t="str">
        <f t="shared" si="14"/>
        <v>не</v>
      </c>
      <c r="K237" s="24">
        <f t="shared" si="15"/>
        <v>1690.1200000000001</v>
      </c>
    </row>
    <row r="238" spans="1:11" x14ac:dyDescent="0.25">
      <c r="A238" s="2">
        <v>43108</v>
      </c>
      <c r="B238" s="14">
        <f t="shared" si="12"/>
        <v>1</v>
      </c>
      <c r="C238">
        <v>301</v>
      </c>
      <c r="D238" s="14" t="str">
        <f>VLOOKUP(C238,Stoki,2,FALSE)</f>
        <v>Кисело мляко Olympus 3.6%</v>
      </c>
      <c r="E238" s="14" t="str">
        <f>VLOOKUP(C238,Stoki,4,FALSE)</f>
        <v>Мляко и млечни продукти</v>
      </c>
      <c r="F238">
        <v>232</v>
      </c>
      <c r="G238" s="16">
        <v>1.0900000000000001</v>
      </c>
      <c r="H238" s="17"/>
      <c r="I238" s="23">
        <f t="shared" si="13"/>
        <v>1.0900000000000001</v>
      </c>
      <c r="J238" s="15" t="str">
        <f t="shared" si="14"/>
        <v>не</v>
      </c>
      <c r="K238" s="24">
        <f t="shared" si="15"/>
        <v>252.88000000000002</v>
      </c>
    </row>
    <row r="239" spans="1:11" x14ac:dyDescent="0.25">
      <c r="A239" s="2">
        <v>43108</v>
      </c>
      <c r="B239" s="14">
        <f t="shared" si="12"/>
        <v>1</v>
      </c>
      <c r="C239">
        <v>304</v>
      </c>
      <c r="D239" s="14" t="str">
        <f>VLOOKUP(C239,Stoki,2,FALSE)</f>
        <v>Прясно мляко Meggle 3.2%</v>
      </c>
      <c r="E239" s="14" t="str">
        <f>VLOOKUP(C239,Stoki,4,FALSE)</f>
        <v>Мляко и млечни продукти</v>
      </c>
      <c r="F239">
        <v>139</v>
      </c>
      <c r="G239" s="16">
        <v>2.4900000000000002</v>
      </c>
      <c r="H239" s="17"/>
      <c r="I239" s="23">
        <f t="shared" si="13"/>
        <v>2.4900000000000002</v>
      </c>
      <c r="J239" s="15" t="str">
        <f t="shared" si="14"/>
        <v>не</v>
      </c>
      <c r="K239" s="24">
        <f t="shared" si="15"/>
        <v>346.11</v>
      </c>
    </row>
    <row r="240" spans="1:11" x14ac:dyDescent="0.25">
      <c r="A240" s="2">
        <v>43108</v>
      </c>
      <c r="B240" s="14">
        <f t="shared" si="12"/>
        <v>1</v>
      </c>
      <c r="C240">
        <v>305</v>
      </c>
      <c r="D240" s="14" t="str">
        <f>VLOOKUP(C240,Stoki,2,FALSE)</f>
        <v>Сирене Моцарела</v>
      </c>
      <c r="E240" s="14" t="str">
        <f>VLOOKUP(C240,Stoki,4,FALSE)</f>
        <v>Мляко и млечни продукти</v>
      </c>
      <c r="F240">
        <v>442</v>
      </c>
      <c r="G240" s="16">
        <v>13.89</v>
      </c>
      <c r="H240" s="17">
        <v>0.21</v>
      </c>
      <c r="I240" s="23">
        <f t="shared" si="13"/>
        <v>10.973100000000001</v>
      </c>
      <c r="J240" s="15" t="str">
        <f t="shared" si="14"/>
        <v>да</v>
      </c>
      <c r="K240" s="24">
        <f t="shared" si="15"/>
        <v>4850.1102000000001</v>
      </c>
    </row>
    <row r="241" spans="1:11" x14ac:dyDescent="0.25">
      <c r="A241" s="2">
        <v>43108</v>
      </c>
      <c r="B241" s="14">
        <f t="shared" si="12"/>
        <v>1</v>
      </c>
      <c r="C241">
        <v>401</v>
      </c>
      <c r="D241" s="14" t="str">
        <f>VLOOKUP(C241,Stoki,2,FALSE)</f>
        <v>Минерална вода Devin</v>
      </c>
      <c r="E241" s="14" t="str">
        <f>VLOOKUP(C241,Stoki,4,FALSE)</f>
        <v>Безалкохолни напитки и бира</v>
      </c>
      <c r="F241">
        <v>242</v>
      </c>
      <c r="G241" s="16">
        <v>0.77</v>
      </c>
      <c r="H241" s="17"/>
      <c r="I241" s="23">
        <f t="shared" si="13"/>
        <v>0.77</v>
      </c>
      <c r="J241" s="15" t="str">
        <f t="shared" si="14"/>
        <v>не</v>
      </c>
      <c r="K241" s="24">
        <f t="shared" si="15"/>
        <v>186.34</v>
      </c>
    </row>
    <row r="242" spans="1:11" x14ac:dyDescent="0.25">
      <c r="A242" s="2">
        <v>43108</v>
      </c>
      <c r="B242" s="14">
        <f t="shared" si="12"/>
        <v>1</v>
      </c>
      <c r="C242">
        <v>402</v>
      </c>
      <c r="D242" s="14" t="str">
        <f>VLOOKUP(C242,Stoki,2,FALSE)</f>
        <v>Pfanner нектар</v>
      </c>
      <c r="E242" s="14" t="str">
        <f>VLOOKUP(C242,Stoki,4,FALSE)</f>
        <v>Безалкохолни напитки и бира</v>
      </c>
      <c r="F242">
        <v>236</v>
      </c>
      <c r="G242" s="16">
        <v>4.6500000000000004</v>
      </c>
      <c r="H242" s="17"/>
      <c r="I242" s="23">
        <f t="shared" si="13"/>
        <v>4.6500000000000004</v>
      </c>
      <c r="J242" s="15" t="str">
        <f t="shared" si="14"/>
        <v>не</v>
      </c>
      <c r="K242" s="24">
        <f t="shared" si="15"/>
        <v>1097.4000000000001</v>
      </c>
    </row>
    <row r="243" spans="1:11" x14ac:dyDescent="0.25">
      <c r="A243" s="2">
        <v>43108</v>
      </c>
      <c r="B243" s="14">
        <f t="shared" si="12"/>
        <v>1</v>
      </c>
      <c r="C243">
        <v>404</v>
      </c>
      <c r="D243" s="14" t="str">
        <f>VLOOKUP(C243,Stoki,2,FALSE)</f>
        <v>Сайдер Somersby</v>
      </c>
      <c r="E243" s="14" t="str">
        <f>VLOOKUP(C243,Stoki,4,FALSE)</f>
        <v>Безалкохолни напитки и бира</v>
      </c>
      <c r="F243">
        <v>168</v>
      </c>
      <c r="G243" s="16">
        <v>1.49</v>
      </c>
      <c r="H243" s="17"/>
      <c r="I243" s="23">
        <f t="shared" si="13"/>
        <v>1.49</v>
      </c>
      <c r="J243" s="15" t="str">
        <f t="shared" si="14"/>
        <v>не</v>
      </c>
      <c r="K243" s="24">
        <f t="shared" si="15"/>
        <v>250.32</v>
      </c>
    </row>
    <row r="244" spans="1:11" x14ac:dyDescent="0.25">
      <c r="A244" s="2">
        <v>43109</v>
      </c>
      <c r="B244" s="14">
        <f t="shared" si="12"/>
        <v>2</v>
      </c>
      <c r="C244">
        <v>101</v>
      </c>
      <c r="D244" s="14" t="str">
        <f>VLOOKUP(C244,Stoki,2,FALSE)</f>
        <v>Мандарини Клементина</v>
      </c>
      <c r="E244" s="14" t="str">
        <f>VLOOKUP(C244,Stoki,4,FALSE)</f>
        <v>Плодове и зеленчуци</v>
      </c>
      <c r="F244">
        <v>163</v>
      </c>
      <c r="G244" s="16">
        <v>1.79</v>
      </c>
      <c r="H244" s="17"/>
      <c r="I244" s="23">
        <f t="shared" si="13"/>
        <v>1.79</v>
      </c>
      <c r="J244" s="15" t="str">
        <f t="shared" si="14"/>
        <v>не</v>
      </c>
      <c r="K244" s="24">
        <f t="shared" si="15"/>
        <v>291.77</v>
      </c>
    </row>
    <row r="245" spans="1:11" x14ac:dyDescent="0.25">
      <c r="A245" s="2">
        <v>43109</v>
      </c>
      <c r="B245" s="14">
        <f t="shared" si="12"/>
        <v>2</v>
      </c>
      <c r="C245">
        <v>102</v>
      </c>
      <c r="D245" s="14" t="str">
        <f>VLOOKUP(C245,Stoki,2,FALSE)</f>
        <v>Авокадо</v>
      </c>
      <c r="E245" s="14" t="str">
        <f>VLOOKUP(C245,Stoki,4,FALSE)</f>
        <v>Плодове и зеленчуци</v>
      </c>
      <c r="F245">
        <v>77</v>
      </c>
      <c r="G245" s="16">
        <v>1.99</v>
      </c>
      <c r="H245" s="17"/>
      <c r="I245" s="23">
        <f t="shared" si="13"/>
        <v>1.99</v>
      </c>
      <c r="J245" s="15" t="str">
        <f t="shared" si="14"/>
        <v>не</v>
      </c>
      <c r="K245" s="24">
        <f t="shared" si="15"/>
        <v>153.22999999999999</v>
      </c>
    </row>
    <row r="246" spans="1:11" x14ac:dyDescent="0.25">
      <c r="A246" s="2">
        <v>43109</v>
      </c>
      <c r="B246" s="14">
        <f t="shared" si="12"/>
        <v>2</v>
      </c>
      <c r="C246">
        <v>104</v>
      </c>
      <c r="D246" s="14" t="str">
        <f>VLOOKUP(C246,Stoki,2,FALSE)</f>
        <v>Жълт лук</v>
      </c>
      <c r="E246" s="14" t="str">
        <f>VLOOKUP(C246,Stoki,4,FALSE)</f>
        <v>Плодове и зеленчуци</v>
      </c>
      <c r="F246">
        <v>363</v>
      </c>
      <c r="G246" s="16">
        <v>0.69</v>
      </c>
      <c r="H246" s="17">
        <v>0.31</v>
      </c>
      <c r="I246" s="23">
        <f t="shared" si="13"/>
        <v>0.47609999999999991</v>
      </c>
      <c r="J246" s="15" t="str">
        <f t="shared" si="14"/>
        <v>да</v>
      </c>
      <c r="K246" s="24">
        <f t="shared" si="15"/>
        <v>172.82429999999997</v>
      </c>
    </row>
    <row r="247" spans="1:11" x14ac:dyDescent="0.25">
      <c r="A247" s="2">
        <v>43109</v>
      </c>
      <c r="B247" s="14">
        <f t="shared" si="12"/>
        <v>2</v>
      </c>
      <c r="C247">
        <v>105</v>
      </c>
      <c r="D247" s="14" t="str">
        <f>VLOOKUP(C247,Stoki,2,FALSE)</f>
        <v>Грейпфрут</v>
      </c>
      <c r="E247" s="14" t="str">
        <f>VLOOKUP(C247,Stoki,4,FALSE)</f>
        <v>Плодове и зеленчуци</v>
      </c>
      <c r="F247">
        <v>158</v>
      </c>
      <c r="G247" s="16">
        <v>1.49</v>
      </c>
      <c r="H247" s="17"/>
      <c r="I247" s="23">
        <f t="shared" si="13"/>
        <v>1.49</v>
      </c>
      <c r="J247" s="15" t="str">
        <f t="shared" si="14"/>
        <v>не</v>
      </c>
      <c r="K247" s="24">
        <f t="shared" si="15"/>
        <v>235.42</v>
      </c>
    </row>
    <row r="248" spans="1:11" x14ac:dyDescent="0.25">
      <c r="A248" s="2">
        <v>43109</v>
      </c>
      <c r="B248" s="14">
        <f t="shared" si="12"/>
        <v>2</v>
      </c>
      <c r="C248">
        <v>201</v>
      </c>
      <c r="D248" s="14" t="str">
        <f>VLOOKUP(C248,Stoki,2,FALSE)</f>
        <v>Телешка кайма</v>
      </c>
      <c r="E248" s="14" t="str">
        <f>VLOOKUP(C248,Stoki,4,FALSE)</f>
        <v>Месо и месни продукти</v>
      </c>
      <c r="F248">
        <v>95</v>
      </c>
      <c r="G248" s="16">
        <v>8.99</v>
      </c>
      <c r="H248" s="17"/>
      <c r="I248" s="23">
        <f t="shared" si="13"/>
        <v>8.99</v>
      </c>
      <c r="J248" s="15" t="str">
        <f t="shared" si="14"/>
        <v>не</v>
      </c>
      <c r="K248" s="24">
        <f t="shared" si="15"/>
        <v>854.05000000000007</v>
      </c>
    </row>
    <row r="249" spans="1:11" x14ac:dyDescent="0.25">
      <c r="A249" s="2">
        <v>43109</v>
      </c>
      <c r="B249" s="14">
        <f t="shared" si="12"/>
        <v>2</v>
      </c>
      <c r="C249">
        <v>203</v>
      </c>
      <c r="D249" s="14" t="str">
        <f>VLOOKUP(C249,Stoki,2,FALSE)</f>
        <v>Жарено филе</v>
      </c>
      <c r="E249" s="14" t="str">
        <f>VLOOKUP(C249,Stoki,4,FALSE)</f>
        <v>Месо и месни продукти</v>
      </c>
      <c r="F249">
        <v>324</v>
      </c>
      <c r="G249" s="16">
        <v>11.99</v>
      </c>
      <c r="H249" s="17"/>
      <c r="I249" s="23">
        <f t="shared" si="13"/>
        <v>11.99</v>
      </c>
      <c r="J249" s="15" t="str">
        <f t="shared" si="14"/>
        <v>не</v>
      </c>
      <c r="K249" s="24">
        <f t="shared" si="15"/>
        <v>3884.76</v>
      </c>
    </row>
    <row r="250" spans="1:11" x14ac:dyDescent="0.25">
      <c r="A250" s="2">
        <v>43109</v>
      </c>
      <c r="B250" s="14">
        <f t="shared" si="12"/>
        <v>2</v>
      </c>
      <c r="C250">
        <v>303</v>
      </c>
      <c r="D250" s="14" t="str">
        <f>VLOOKUP(C250,Stoki,2,FALSE)</f>
        <v>Краве масло Alpenbutter</v>
      </c>
      <c r="E250" s="14" t="str">
        <f>VLOOKUP(C250,Stoki,4,FALSE)</f>
        <v>Мляко и млечни продукти</v>
      </c>
      <c r="F250">
        <v>93</v>
      </c>
      <c r="G250" s="16">
        <v>7.99</v>
      </c>
      <c r="H250" s="17"/>
      <c r="I250" s="23">
        <f t="shared" si="13"/>
        <v>7.99</v>
      </c>
      <c r="J250" s="15" t="str">
        <f t="shared" si="14"/>
        <v>не</v>
      </c>
      <c r="K250" s="24">
        <f t="shared" si="15"/>
        <v>743.07</v>
      </c>
    </row>
    <row r="251" spans="1:11" x14ac:dyDescent="0.25">
      <c r="A251" s="2">
        <v>43109</v>
      </c>
      <c r="B251" s="14">
        <f t="shared" si="12"/>
        <v>2</v>
      </c>
      <c r="C251">
        <v>305</v>
      </c>
      <c r="D251" s="14" t="str">
        <f>VLOOKUP(C251,Stoki,2,FALSE)</f>
        <v>Сирене Моцарела</v>
      </c>
      <c r="E251" s="14" t="str">
        <f>VLOOKUP(C251,Stoki,4,FALSE)</f>
        <v>Мляко и млечни продукти</v>
      </c>
      <c r="F251">
        <v>228</v>
      </c>
      <c r="G251" s="16">
        <v>13.89</v>
      </c>
      <c r="H251" s="17"/>
      <c r="I251" s="23">
        <f t="shared" si="13"/>
        <v>13.89</v>
      </c>
      <c r="J251" s="15" t="str">
        <f t="shared" si="14"/>
        <v>не</v>
      </c>
      <c r="K251" s="24">
        <f t="shared" si="15"/>
        <v>3166.92</v>
      </c>
    </row>
    <row r="252" spans="1:11" x14ac:dyDescent="0.25">
      <c r="A252" s="2">
        <v>43109</v>
      </c>
      <c r="B252" s="14">
        <f t="shared" si="12"/>
        <v>2</v>
      </c>
      <c r="C252">
        <v>401</v>
      </c>
      <c r="D252" s="14" t="str">
        <f>VLOOKUP(C252,Stoki,2,FALSE)</f>
        <v>Минерална вода Devin</v>
      </c>
      <c r="E252" s="14" t="str">
        <f>VLOOKUP(C252,Stoki,4,FALSE)</f>
        <v>Безалкохолни напитки и бира</v>
      </c>
      <c r="F252">
        <v>317</v>
      </c>
      <c r="G252" s="16">
        <v>0.77</v>
      </c>
      <c r="H252" s="17"/>
      <c r="I252" s="23">
        <f t="shared" si="13"/>
        <v>0.77</v>
      </c>
      <c r="J252" s="15" t="str">
        <f t="shared" si="14"/>
        <v>не</v>
      </c>
      <c r="K252" s="24">
        <f t="shared" si="15"/>
        <v>244.09</v>
      </c>
    </row>
    <row r="253" spans="1:11" x14ac:dyDescent="0.25">
      <c r="A253" s="2">
        <v>43109</v>
      </c>
      <c r="B253" s="14">
        <f t="shared" si="12"/>
        <v>2</v>
      </c>
      <c r="C253">
        <v>403</v>
      </c>
      <c r="D253" s="14" t="str">
        <f>VLOOKUP(C253,Stoki,2,FALSE)</f>
        <v>Столично пиво</v>
      </c>
      <c r="E253" s="14" t="str">
        <f>VLOOKUP(C253,Stoki,4,FALSE)</f>
        <v>Безалкохолни напитки и бира</v>
      </c>
      <c r="F253">
        <v>117</v>
      </c>
      <c r="G253" s="16">
        <v>1.49</v>
      </c>
      <c r="H253" s="17"/>
      <c r="I253" s="23">
        <f t="shared" si="13"/>
        <v>1.49</v>
      </c>
      <c r="J253" s="15" t="str">
        <f t="shared" si="14"/>
        <v>не</v>
      </c>
      <c r="K253" s="24">
        <f t="shared" si="15"/>
        <v>174.33</v>
      </c>
    </row>
    <row r="254" spans="1:11" x14ac:dyDescent="0.25">
      <c r="A254" s="2">
        <v>43109</v>
      </c>
      <c r="B254" s="14">
        <f t="shared" si="12"/>
        <v>2</v>
      </c>
      <c r="C254">
        <v>405</v>
      </c>
      <c r="D254" s="14" t="str">
        <f>VLOOKUP(C254,Stoki,2,FALSE)</f>
        <v>Натурален сок Florina</v>
      </c>
      <c r="E254" s="14" t="str">
        <f>VLOOKUP(C254,Stoki,4,FALSE)</f>
        <v>Безалкохолни напитки и бира</v>
      </c>
      <c r="F254">
        <v>209</v>
      </c>
      <c r="G254" s="16">
        <v>1.95</v>
      </c>
      <c r="H254" s="17">
        <v>0.37</v>
      </c>
      <c r="I254" s="23">
        <f t="shared" si="13"/>
        <v>1.2284999999999999</v>
      </c>
      <c r="J254" s="15" t="str">
        <f t="shared" si="14"/>
        <v>да</v>
      </c>
      <c r="K254" s="24">
        <f t="shared" si="15"/>
        <v>256.75649999999996</v>
      </c>
    </row>
    <row r="255" spans="1:11" x14ac:dyDescent="0.25">
      <c r="A255" s="2">
        <v>43110</v>
      </c>
      <c r="B255" s="14">
        <f t="shared" si="12"/>
        <v>3</v>
      </c>
      <c r="C255">
        <v>102</v>
      </c>
      <c r="D255" s="14" t="str">
        <f>VLOOKUP(C255,Stoki,2,FALSE)</f>
        <v>Авокадо</v>
      </c>
      <c r="E255" s="14" t="str">
        <f>VLOOKUP(C255,Stoki,4,FALSE)</f>
        <v>Плодове и зеленчуци</v>
      </c>
      <c r="F255">
        <v>86</v>
      </c>
      <c r="G255" s="16">
        <v>1.99</v>
      </c>
      <c r="H255" s="17"/>
      <c r="I255" s="23">
        <f t="shared" si="13"/>
        <v>1.99</v>
      </c>
      <c r="J255" s="15" t="str">
        <f t="shared" si="14"/>
        <v>не</v>
      </c>
      <c r="K255" s="24">
        <f t="shared" si="15"/>
        <v>171.14</v>
      </c>
    </row>
    <row r="256" spans="1:11" x14ac:dyDescent="0.25">
      <c r="A256" s="2">
        <v>43110</v>
      </c>
      <c r="B256" s="14">
        <f t="shared" si="12"/>
        <v>3</v>
      </c>
      <c r="C256">
        <v>103</v>
      </c>
      <c r="D256" s="14" t="str">
        <f>VLOOKUP(C256,Stoki,2,FALSE)</f>
        <v>Моркови</v>
      </c>
      <c r="E256" s="14" t="str">
        <f>VLOOKUP(C256,Stoki,4,FALSE)</f>
        <v>Плодове и зеленчуци</v>
      </c>
      <c r="F256">
        <v>119</v>
      </c>
      <c r="G256" s="16">
        <v>0.89</v>
      </c>
      <c r="H256" s="17"/>
      <c r="I256" s="23">
        <f t="shared" si="13"/>
        <v>0.89</v>
      </c>
      <c r="J256" s="15" t="str">
        <f t="shared" si="14"/>
        <v>не</v>
      </c>
      <c r="K256" s="24">
        <f t="shared" si="15"/>
        <v>105.91</v>
      </c>
    </row>
    <row r="257" spans="1:11" x14ac:dyDescent="0.25">
      <c r="A257" s="2">
        <v>43110</v>
      </c>
      <c r="B257" s="14">
        <f t="shared" si="12"/>
        <v>3</v>
      </c>
      <c r="C257">
        <v>104</v>
      </c>
      <c r="D257" s="14" t="str">
        <f>VLOOKUP(C257,Stoki,2,FALSE)</f>
        <v>Жълт лук</v>
      </c>
      <c r="E257" s="14" t="str">
        <f>VLOOKUP(C257,Stoki,4,FALSE)</f>
        <v>Плодове и зеленчуци</v>
      </c>
      <c r="F257">
        <v>372</v>
      </c>
      <c r="G257" s="16">
        <v>0.69</v>
      </c>
      <c r="H257" s="17">
        <v>0.31</v>
      </c>
      <c r="I257" s="23">
        <f t="shared" si="13"/>
        <v>0.47609999999999991</v>
      </c>
      <c r="J257" s="15" t="str">
        <f t="shared" si="14"/>
        <v>да</v>
      </c>
      <c r="K257" s="24">
        <f t="shared" si="15"/>
        <v>177.10919999999996</v>
      </c>
    </row>
    <row r="258" spans="1:11" x14ac:dyDescent="0.25">
      <c r="A258" s="2">
        <v>43110</v>
      </c>
      <c r="B258" s="14">
        <f t="shared" si="12"/>
        <v>3</v>
      </c>
      <c r="C258">
        <v>201</v>
      </c>
      <c r="D258" s="14" t="str">
        <f>VLOOKUP(C258,Stoki,2,FALSE)</f>
        <v>Телешка кайма</v>
      </c>
      <c r="E258" s="14" t="str">
        <f>VLOOKUP(C258,Stoki,4,FALSE)</f>
        <v>Месо и месни продукти</v>
      </c>
      <c r="F258">
        <v>109</v>
      </c>
      <c r="G258" s="16">
        <v>8.99</v>
      </c>
      <c r="H258" s="17"/>
      <c r="I258" s="23">
        <f t="shared" si="13"/>
        <v>8.99</v>
      </c>
      <c r="J258" s="15" t="str">
        <f t="shared" si="14"/>
        <v>не</v>
      </c>
      <c r="K258" s="24">
        <f t="shared" si="15"/>
        <v>979.91</v>
      </c>
    </row>
    <row r="259" spans="1:11" x14ac:dyDescent="0.25">
      <c r="A259" s="2">
        <v>43110</v>
      </c>
      <c r="B259" s="14">
        <f t="shared" si="12"/>
        <v>3</v>
      </c>
      <c r="C259">
        <v>304</v>
      </c>
      <c r="D259" s="14" t="str">
        <f>VLOOKUP(C259,Stoki,2,FALSE)</f>
        <v>Прясно мляко Meggle 3.2%</v>
      </c>
      <c r="E259" s="14" t="str">
        <f>VLOOKUP(C259,Stoki,4,FALSE)</f>
        <v>Мляко и млечни продукти</v>
      </c>
      <c r="F259">
        <v>186</v>
      </c>
      <c r="G259" s="16">
        <v>2.4900000000000002</v>
      </c>
      <c r="H259" s="17">
        <v>0.26</v>
      </c>
      <c r="I259" s="23">
        <f t="shared" si="13"/>
        <v>1.8426000000000002</v>
      </c>
      <c r="J259" s="15" t="str">
        <f t="shared" si="14"/>
        <v>да</v>
      </c>
      <c r="K259" s="24">
        <f t="shared" si="15"/>
        <v>342.72360000000003</v>
      </c>
    </row>
    <row r="260" spans="1:11" x14ac:dyDescent="0.25">
      <c r="A260" s="2">
        <v>43110</v>
      </c>
      <c r="B260" s="14">
        <f t="shared" si="12"/>
        <v>3</v>
      </c>
      <c r="C260">
        <v>305</v>
      </c>
      <c r="D260" s="14" t="str">
        <f>VLOOKUP(C260,Stoki,2,FALSE)</f>
        <v>Сирене Моцарела</v>
      </c>
      <c r="E260" s="14" t="str">
        <f>VLOOKUP(C260,Stoki,4,FALSE)</f>
        <v>Мляко и млечни продукти</v>
      </c>
      <c r="F260">
        <v>302</v>
      </c>
      <c r="G260" s="16">
        <v>13.89</v>
      </c>
      <c r="H260" s="17"/>
      <c r="I260" s="23">
        <f t="shared" si="13"/>
        <v>13.89</v>
      </c>
      <c r="J260" s="15" t="str">
        <f t="shared" si="14"/>
        <v>не</v>
      </c>
      <c r="K260" s="24">
        <f t="shared" si="15"/>
        <v>4194.78</v>
      </c>
    </row>
    <row r="261" spans="1:11" x14ac:dyDescent="0.25">
      <c r="A261" s="2">
        <v>43110</v>
      </c>
      <c r="B261" s="14">
        <f t="shared" ref="B261:B324" si="16">WEEKDAY(A261,2)</f>
        <v>3</v>
      </c>
      <c r="C261">
        <v>402</v>
      </c>
      <c r="D261" s="14" t="str">
        <f>VLOOKUP(C261,Stoki,2,FALSE)</f>
        <v>Pfanner нектар</v>
      </c>
      <c r="E261" s="14" t="str">
        <f>VLOOKUP(C261,Stoki,4,FALSE)</f>
        <v>Безалкохолни напитки и бира</v>
      </c>
      <c r="F261">
        <v>225</v>
      </c>
      <c r="G261" s="16">
        <v>4.6500000000000004</v>
      </c>
      <c r="H261" s="17"/>
      <c r="I261" s="23">
        <f t="shared" ref="I261:I324" si="17">G261*(100%-H261)</f>
        <v>4.6500000000000004</v>
      </c>
      <c r="J261" s="15" t="str">
        <f t="shared" ref="J261:J324" si="18">IF(ISBLANK(H261),"не","да")</f>
        <v>не</v>
      </c>
      <c r="K261" s="24">
        <f t="shared" ref="K261:K324" si="19">I261*F261</f>
        <v>1046.25</v>
      </c>
    </row>
    <row r="262" spans="1:11" x14ac:dyDescent="0.25">
      <c r="A262" s="2">
        <v>43110</v>
      </c>
      <c r="B262" s="14">
        <f t="shared" si="16"/>
        <v>3</v>
      </c>
      <c r="C262">
        <v>405</v>
      </c>
      <c r="D262" s="14" t="str">
        <f>VLOOKUP(C262,Stoki,2,FALSE)</f>
        <v>Натурален сок Florina</v>
      </c>
      <c r="E262" s="14" t="str">
        <f>VLOOKUP(C262,Stoki,4,FALSE)</f>
        <v>Безалкохолни напитки и бира</v>
      </c>
      <c r="F262">
        <v>195</v>
      </c>
      <c r="G262" s="16">
        <v>1.95</v>
      </c>
      <c r="H262" s="17">
        <v>0.37</v>
      </c>
      <c r="I262" s="23">
        <f t="shared" si="17"/>
        <v>1.2284999999999999</v>
      </c>
      <c r="J262" s="15" t="str">
        <f t="shared" si="18"/>
        <v>да</v>
      </c>
      <c r="K262" s="24">
        <f t="shared" si="19"/>
        <v>239.55749999999998</v>
      </c>
    </row>
    <row r="263" spans="1:11" x14ac:dyDescent="0.25">
      <c r="A263" s="2">
        <v>43111</v>
      </c>
      <c r="B263" s="14">
        <f t="shared" si="16"/>
        <v>4</v>
      </c>
      <c r="C263">
        <v>102</v>
      </c>
      <c r="D263" s="14" t="str">
        <f>VLOOKUP(C263,Stoki,2,FALSE)</f>
        <v>Авокадо</v>
      </c>
      <c r="E263" s="14" t="str">
        <f>VLOOKUP(C263,Stoki,4,FALSE)</f>
        <v>Плодове и зеленчуци</v>
      </c>
      <c r="F263">
        <v>87</v>
      </c>
      <c r="G263" s="16">
        <v>1.99</v>
      </c>
      <c r="H263" s="17"/>
      <c r="I263" s="23">
        <f t="shared" si="17"/>
        <v>1.99</v>
      </c>
      <c r="J263" s="15" t="str">
        <f t="shared" si="18"/>
        <v>не</v>
      </c>
      <c r="K263" s="24">
        <f t="shared" si="19"/>
        <v>173.13</v>
      </c>
    </row>
    <row r="264" spans="1:11" x14ac:dyDescent="0.25">
      <c r="A264" s="2">
        <v>43111</v>
      </c>
      <c r="B264" s="14">
        <f t="shared" si="16"/>
        <v>4</v>
      </c>
      <c r="C264">
        <v>103</v>
      </c>
      <c r="D264" s="14" t="str">
        <f>VLOOKUP(C264,Stoki,2,FALSE)</f>
        <v>Моркови</v>
      </c>
      <c r="E264" s="14" t="str">
        <f>VLOOKUP(C264,Stoki,4,FALSE)</f>
        <v>Плодове и зеленчуци</v>
      </c>
      <c r="F264">
        <v>117</v>
      </c>
      <c r="G264" s="16">
        <v>0.89</v>
      </c>
      <c r="H264" s="17"/>
      <c r="I264" s="23">
        <f t="shared" si="17"/>
        <v>0.89</v>
      </c>
      <c r="J264" s="15" t="str">
        <f t="shared" si="18"/>
        <v>не</v>
      </c>
      <c r="K264" s="24">
        <f t="shared" si="19"/>
        <v>104.13</v>
      </c>
    </row>
    <row r="265" spans="1:11" x14ac:dyDescent="0.25">
      <c r="A265" s="2">
        <v>43111</v>
      </c>
      <c r="B265" s="14">
        <f t="shared" si="16"/>
        <v>4</v>
      </c>
      <c r="C265">
        <v>104</v>
      </c>
      <c r="D265" s="14" t="str">
        <f>VLOOKUP(C265,Stoki,2,FALSE)</f>
        <v>Жълт лук</v>
      </c>
      <c r="E265" s="14" t="str">
        <f>VLOOKUP(C265,Stoki,4,FALSE)</f>
        <v>Плодове и зеленчуци</v>
      </c>
      <c r="F265">
        <v>334</v>
      </c>
      <c r="G265" s="16">
        <v>0.69</v>
      </c>
      <c r="H265" s="17">
        <v>0.31</v>
      </c>
      <c r="I265" s="23">
        <f t="shared" si="17"/>
        <v>0.47609999999999991</v>
      </c>
      <c r="J265" s="15" t="str">
        <f t="shared" si="18"/>
        <v>да</v>
      </c>
      <c r="K265" s="24">
        <f t="shared" si="19"/>
        <v>159.01739999999998</v>
      </c>
    </row>
    <row r="266" spans="1:11" x14ac:dyDescent="0.25">
      <c r="A266" s="2">
        <v>43111</v>
      </c>
      <c r="B266" s="14">
        <f t="shared" si="16"/>
        <v>4</v>
      </c>
      <c r="C266">
        <v>105</v>
      </c>
      <c r="D266" s="14" t="str">
        <f>VLOOKUP(C266,Stoki,2,FALSE)</f>
        <v>Грейпфрут</v>
      </c>
      <c r="E266" s="14" t="str">
        <f>VLOOKUP(C266,Stoki,4,FALSE)</f>
        <v>Плодове и зеленчуци</v>
      </c>
      <c r="F266">
        <v>129</v>
      </c>
      <c r="G266" s="16">
        <v>1.49</v>
      </c>
      <c r="H266" s="17"/>
      <c r="I266" s="23">
        <f t="shared" si="17"/>
        <v>1.49</v>
      </c>
      <c r="J266" s="15" t="str">
        <f t="shared" si="18"/>
        <v>не</v>
      </c>
      <c r="K266" s="24">
        <f t="shared" si="19"/>
        <v>192.21</v>
      </c>
    </row>
    <row r="267" spans="1:11" x14ac:dyDescent="0.25">
      <c r="A267" s="2">
        <v>43111</v>
      </c>
      <c r="B267" s="14">
        <f t="shared" si="16"/>
        <v>4</v>
      </c>
      <c r="C267">
        <v>201</v>
      </c>
      <c r="D267" s="14" t="str">
        <f>VLOOKUP(C267,Stoki,2,FALSE)</f>
        <v>Телешка кайма</v>
      </c>
      <c r="E267" s="14" t="str">
        <f>VLOOKUP(C267,Stoki,4,FALSE)</f>
        <v>Месо и месни продукти</v>
      </c>
      <c r="F267">
        <v>77</v>
      </c>
      <c r="G267" s="16">
        <v>8.99</v>
      </c>
      <c r="H267" s="17"/>
      <c r="I267" s="23">
        <f t="shared" si="17"/>
        <v>8.99</v>
      </c>
      <c r="J267" s="15" t="str">
        <f t="shared" si="18"/>
        <v>не</v>
      </c>
      <c r="K267" s="24">
        <f t="shared" si="19"/>
        <v>692.23</v>
      </c>
    </row>
    <row r="268" spans="1:11" x14ac:dyDescent="0.25">
      <c r="A268" s="2">
        <v>43111</v>
      </c>
      <c r="B268" s="14">
        <f t="shared" si="16"/>
        <v>4</v>
      </c>
      <c r="C268">
        <v>202</v>
      </c>
      <c r="D268" s="14" t="str">
        <f>VLOOKUP(C268,Stoki,2,FALSE)</f>
        <v>Свински бут</v>
      </c>
      <c r="E268" s="14" t="str">
        <f>VLOOKUP(C268,Stoki,4,FALSE)</f>
        <v>Месо и месни продукти</v>
      </c>
      <c r="F268">
        <v>290</v>
      </c>
      <c r="G268" s="16">
        <v>7.99</v>
      </c>
      <c r="H268" s="17"/>
      <c r="I268" s="23">
        <f t="shared" si="17"/>
        <v>7.99</v>
      </c>
      <c r="J268" s="15" t="str">
        <f t="shared" si="18"/>
        <v>не</v>
      </c>
      <c r="K268" s="24">
        <f t="shared" si="19"/>
        <v>2317.1</v>
      </c>
    </row>
    <row r="269" spans="1:11" x14ac:dyDescent="0.25">
      <c r="A269" s="2">
        <v>43111</v>
      </c>
      <c r="B269" s="14">
        <f t="shared" si="16"/>
        <v>4</v>
      </c>
      <c r="C269">
        <v>203</v>
      </c>
      <c r="D269" s="14" t="str">
        <f>VLOOKUP(C269,Stoki,2,FALSE)</f>
        <v>Жарено филе</v>
      </c>
      <c r="E269" s="14" t="str">
        <f>VLOOKUP(C269,Stoki,4,FALSE)</f>
        <v>Месо и месни продукти</v>
      </c>
      <c r="F269">
        <v>381</v>
      </c>
      <c r="G269" s="16">
        <v>11.99</v>
      </c>
      <c r="H269" s="17"/>
      <c r="I269" s="23">
        <f t="shared" si="17"/>
        <v>11.99</v>
      </c>
      <c r="J269" s="15" t="str">
        <f t="shared" si="18"/>
        <v>не</v>
      </c>
      <c r="K269" s="24">
        <f t="shared" si="19"/>
        <v>4568.1900000000005</v>
      </c>
    </row>
    <row r="270" spans="1:11" x14ac:dyDescent="0.25">
      <c r="A270" s="2">
        <v>43111</v>
      </c>
      <c r="B270" s="14">
        <f t="shared" si="16"/>
        <v>4</v>
      </c>
      <c r="C270">
        <v>204</v>
      </c>
      <c r="D270" s="14" t="str">
        <f>VLOOKUP(C270,Stoki,2,FALSE)</f>
        <v>Кюфтета 10бр</v>
      </c>
      <c r="E270" s="14" t="str">
        <f>VLOOKUP(C270,Stoki,4,FALSE)</f>
        <v>Месо и месни продукти</v>
      </c>
      <c r="F270">
        <v>477</v>
      </c>
      <c r="G270" s="16">
        <v>4.1900000000000004</v>
      </c>
      <c r="H270" s="17">
        <v>0.39</v>
      </c>
      <c r="I270" s="23">
        <f t="shared" si="17"/>
        <v>2.5559000000000003</v>
      </c>
      <c r="J270" s="15" t="str">
        <f t="shared" si="18"/>
        <v>да</v>
      </c>
      <c r="K270" s="24">
        <f t="shared" si="19"/>
        <v>1219.1643000000001</v>
      </c>
    </row>
    <row r="271" spans="1:11" x14ac:dyDescent="0.25">
      <c r="A271" s="2">
        <v>43111</v>
      </c>
      <c r="B271" s="14">
        <f t="shared" si="16"/>
        <v>4</v>
      </c>
      <c r="C271">
        <v>301</v>
      </c>
      <c r="D271" s="14" t="str">
        <f>VLOOKUP(C271,Stoki,2,FALSE)</f>
        <v>Кисело мляко Olympus 3.6%</v>
      </c>
      <c r="E271" s="14" t="str">
        <f>VLOOKUP(C271,Stoki,4,FALSE)</f>
        <v>Мляко и млечни продукти</v>
      </c>
      <c r="F271">
        <v>343</v>
      </c>
      <c r="G271" s="16">
        <v>1.0900000000000001</v>
      </c>
      <c r="H271" s="17"/>
      <c r="I271" s="23">
        <f t="shared" si="17"/>
        <v>1.0900000000000001</v>
      </c>
      <c r="J271" s="15" t="str">
        <f t="shared" si="18"/>
        <v>не</v>
      </c>
      <c r="K271" s="24">
        <f t="shared" si="19"/>
        <v>373.87</v>
      </c>
    </row>
    <row r="272" spans="1:11" x14ac:dyDescent="0.25">
      <c r="A272" s="2">
        <v>43111</v>
      </c>
      <c r="B272" s="14">
        <f t="shared" si="16"/>
        <v>4</v>
      </c>
      <c r="C272">
        <v>302</v>
      </c>
      <c r="D272" s="14" t="str">
        <f>VLOOKUP(C272,Stoki,2,FALSE)</f>
        <v>Кашкавал краве Lacrima</v>
      </c>
      <c r="E272" s="14" t="str">
        <f>VLOOKUP(C272,Stoki,4,FALSE)</f>
        <v>Мляко и млечни продукти</v>
      </c>
      <c r="F272">
        <v>302</v>
      </c>
      <c r="G272" s="16">
        <v>8.49</v>
      </c>
      <c r="H272" s="17"/>
      <c r="I272" s="23">
        <f t="shared" si="17"/>
        <v>8.49</v>
      </c>
      <c r="J272" s="15" t="str">
        <f t="shared" si="18"/>
        <v>не</v>
      </c>
      <c r="K272" s="24">
        <f t="shared" si="19"/>
        <v>2563.98</v>
      </c>
    </row>
    <row r="273" spans="1:11" x14ac:dyDescent="0.25">
      <c r="A273" s="2">
        <v>43111</v>
      </c>
      <c r="B273" s="14">
        <f t="shared" si="16"/>
        <v>4</v>
      </c>
      <c r="C273">
        <v>303</v>
      </c>
      <c r="D273" s="14" t="str">
        <f>VLOOKUP(C273,Stoki,2,FALSE)</f>
        <v>Краве масло Alpenbutter</v>
      </c>
      <c r="E273" s="14" t="str">
        <f>VLOOKUP(C273,Stoki,4,FALSE)</f>
        <v>Мляко и млечни продукти</v>
      </c>
      <c r="F273">
        <v>105</v>
      </c>
      <c r="G273" s="16">
        <v>7.99</v>
      </c>
      <c r="H273" s="17"/>
      <c r="I273" s="23">
        <f t="shared" si="17"/>
        <v>7.99</v>
      </c>
      <c r="J273" s="15" t="str">
        <f t="shared" si="18"/>
        <v>не</v>
      </c>
      <c r="K273" s="24">
        <f t="shared" si="19"/>
        <v>838.95</v>
      </c>
    </row>
    <row r="274" spans="1:11" x14ac:dyDescent="0.25">
      <c r="A274" s="2">
        <v>43111</v>
      </c>
      <c r="B274" s="14">
        <f t="shared" si="16"/>
        <v>4</v>
      </c>
      <c r="C274">
        <v>305</v>
      </c>
      <c r="D274" s="14" t="str">
        <f>VLOOKUP(C274,Stoki,2,FALSE)</f>
        <v>Сирене Моцарела</v>
      </c>
      <c r="E274" s="14" t="str">
        <f>VLOOKUP(C274,Stoki,4,FALSE)</f>
        <v>Мляко и млечни продукти</v>
      </c>
      <c r="F274">
        <v>205</v>
      </c>
      <c r="G274" s="16">
        <v>13.89</v>
      </c>
      <c r="H274" s="17"/>
      <c r="I274" s="23">
        <f t="shared" si="17"/>
        <v>13.89</v>
      </c>
      <c r="J274" s="15" t="str">
        <f t="shared" si="18"/>
        <v>не</v>
      </c>
      <c r="K274" s="24">
        <f t="shared" si="19"/>
        <v>2847.4500000000003</v>
      </c>
    </row>
    <row r="275" spans="1:11" x14ac:dyDescent="0.25">
      <c r="A275" s="2">
        <v>43111</v>
      </c>
      <c r="B275" s="14">
        <f t="shared" si="16"/>
        <v>4</v>
      </c>
      <c r="C275">
        <v>402</v>
      </c>
      <c r="D275" s="14" t="str">
        <f>VLOOKUP(C275,Stoki,2,FALSE)</f>
        <v>Pfanner нектар</v>
      </c>
      <c r="E275" s="14" t="str">
        <f>VLOOKUP(C275,Stoki,4,FALSE)</f>
        <v>Безалкохолни напитки и бира</v>
      </c>
      <c r="F275">
        <v>208</v>
      </c>
      <c r="G275" s="16">
        <v>4.6500000000000004</v>
      </c>
      <c r="H275" s="17"/>
      <c r="I275" s="23">
        <f t="shared" si="17"/>
        <v>4.6500000000000004</v>
      </c>
      <c r="J275" s="15" t="str">
        <f t="shared" si="18"/>
        <v>не</v>
      </c>
      <c r="K275" s="24">
        <f t="shared" si="19"/>
        <v>967.2</v>
      </c>
    </row>
    <row r="276" spans="1:11" x14ac:dyDescent="0.25">
      <c r="A276" s="2">
        <v>43111</v>
      </c>
      <c r="B276" s="14">
        <f t="shared" si="16"/>
        <v>4</v>
      </c>
      <c r="C276">
        <v>403</v>
      </c>
      <c r="D276" s="14" t="str">
        <f>VLOOKUP(C276,Stoki,2,FALSE)</f>
        <v>Столично пиво</v>
      </c>
      <c r="E276" s="14" t="str">
        <f>VLOOKUP(C276,Stoki,4,FALSE)</f>
        <v>Безалкохолни напитки и бира</v>
      </c>
      <c r="F276">
        <v>148</v>
      </c>
      <c r="G276" s="16">
        <v>1.49</v>
      </c>
      <c r="H276" s="17"/>
      <c r="I276" s="23">
        <f t="shared" si="17"/>
        <v>1.49</v>
      </c>
      <c r="J276" s="15" t="str">
        <f t="shared" si="18"/>
        <v>не</v>
      </c>
      <c r="K276" s="24">
        <f t="shared" si="19"/>
        <v>220.52</v>
      </c>
    </row>
    <row r="277" spans="1:11" x14ac:dyDescent="0.25">
      <c r="A277" s="2">
        <v>43111</v>
      </c>
      <c r="B277" s="14">
        <f t="shared" si="16"/>
        <v>4</v>
      </c>
      <c r="C277">
        <v>405</v>
      </c>
      <c r="D277" s="14" t="str">
        <f>VLOOKUP(C277,Stoki,2,FALSE)</f>
        <v>Натурален сок Florina</v>
      </c>
      <c r="E277" s="14" t="str">
        <f>VLOOKUP(C277,Stoki,4,FALSE)</f>
        <v>Безалкохолни напитки и бира</v>
      </c>
      <c r="F277">
        <v>200</v>
      </c>
      <c r="G277" s="16">
        <v>1.95</v>
      </c>
      <c r="H277" s="17">
        <v>0.37</v>
      </c>
      <c r="I277" s="23">
        <f t="shared" si="17"/>
        <v>1.2284999999999999</v>
      </c>
      <c r="J277" s="15" t="str">
        <f t="shared" si="18"/>
        <v>да</v>
      </c>
      <c r="K277" s="24">
        <f t="shared" si="19"/>
        <v>245.7</v>
      </c>
    </row>
    <row r="278" spans="1:11" x14ac:dyDescent="0.25">
      <c r="A278" s="2">
        <v>43112</v>
      </c>
      <c r="B278" s="14">
        <f t="shared" si="16"/>
        <v>5</v>
      </c>
      <c r="C278">
        <v>101</v>
      </c>
      <c r="D278" s="14" t="str">
        <f>VLOOKUP(C278,Stoki,2,FALSE)</f>
        <v>Мандарини Клементина</v>
      </c>
      <c r="E278" s="14" t="str">
        <f>VLOOKUP(C278,Stoki,4,FALSE)</f>
        <v>Плодове и зеленчуци</v>
      </c>
      <c r="F278">
        <v>154</v>
      </c>
      <c r="G278" s="16">
        <v>1.79</v>
      </c>
      <c r="H278" s="17"/>
      <c r="I278" s="23">
        <f t="shared" si="17"/>
        <v>1.79</v>
      </c>
      <c r="J278" s="15" t="str">
        <f t="shared" si="18"/>
        <v>не</v>
      </c>
      <c r="K278" s="24">
        <f t="shared" si="19"/>
        <v>275.66000000000003</v>
      </c>
    </row>
    <row r="279" spans="1:11" x14ac:dyDescent="0.25">
      <c r="A279" s="2">
        <v>43112</v>
      </c>
      <c r="B279" s="14">
        <f t="shared" si="16"/>
        <v>5</v>
      </c>
      <c r="C279">
        <v>102</v>
      </c>
      <c r="D279" s="14" t="str">
        <f>VLOOKUP(C279,Stoki,2,FALSE)</f>
        <v>Авокадо</v>
      </c>
      <c r="E279" s="14" t="str">
        <f>VLOOKUP(C279,Stoki,4,FALSE)</f>
        <v>Плодове и зеленчуци</v>
      </c>
      <c r="F279">
        <v>78</v>
      </c>
      <c r="G279" s="16">
        <v>1.99</v>
      </c>
      <c r="H279" s="17"/>
      <c r="I279" s="23">
        <f t="shared" si="17"/>
        <v>1.99</v>
      </c>
      <c r="J279" s="15" t="str">
        <f t="shared" si="18"/>
        <v>не</v>
      </c>
      <c r="K279" s="24">
        <f t="shared" si="19"/>
        <v>155.22</v>
      </c>
    </row>
    <row r="280" spans="1:11" x14ac:dyDescent="0.25">
      <c r="A280" s="2">
        <v>43112</v>
      </c>
      <c r="B280" s="14">
        <f t="shared" si="16"/>
        <v>5</v>
      </c>
      <c r="C280">
        <v>105</v>
      </c>
      <c r="D280" s="14" t="str">
        <f>VLOOKUP(C280,Stoki,2,FALSE)</f>
        <v>Грейпфрут</v>
      </c>
      <c r="E280" s="14" t="str">
        <f>VLOOKUP(C280,Stoki,4,FALSE)</f>
        <v>Плодове и зеленчуци</v>
      </c>
      <c r="F280">
        <v>125</v>
      </c>
      <c r="G280" s="16">
        <v>1.49</v>
      </c>
      <c r="H280" s="17"/>
      <c r="I280" s="23">
        <f t="shared" si="17"/>
        <v>1.49</v>
      </c>
      <c r="J280" s="15" t="str">
        <f t="shared" si="18"/>
        <v>не</v>
      </c>
      <c r="K280" s="24">
        <f t="shared" si="19"/>
        <v>186.25</v>
      </c>
    </row>
    <row r="281" spans="1:11" x14ac:dyDescent="0.25">
      <c r="A281" s="2">
        <v>43112</v>
      </c>
      <c r="B281" s="14">
        <f t="shared" si="16"/>
        <v>5</v>
      </c>
      <c r="C281">
        <v>203</v>
      </c>
      <c r="D281" s="14" t="str">
        <f>VLOOKUP(C281,Stoki,2,FALSE)</f>
        <v>Жарено филе</v>
      </c>
      <c r="E281" s="14" t="str">
        <f>VLOOKUP(C281,Stoki,4,FALSE)</f>
        <v>Месо и месни продукти</v>
      </c>
      <c r="F281">
        <v>362</v>
      </c>
      <c r="G281" s="16">
        <v>11.99</v>
      </c>
      <c r="H281" s="17"/>
      <c r="I281" s="23">
        <f t="shared" si="17"/>
        <v>11.99</v>
      </c>
      <c r="J281" s="15" t="str">
        <f t="shared" si="18"/>
        <v>не</v>
      </c>
      <c r="K281" s="24">
        <f t="shared" si="19"/>
        <v>4340.38</v>
      </c>
    </row>
    <row r="282" spans="1:11" x14ac:dyDescent="0.25">
      <c r="A282" s="2">
        <v>43112</v>
      </c>
      <c r="B282" s="14">
        <f t="shared" si="16"/>
        <v>5</v>
      </c>
      <c r="C282">
        <v>205</v>
      </c>
      <c r="D282" s="14" t="str">
        <f>VLOOKUP(C282,Stoki,2,FALSE)</f>
        <v>Шпек салам 800г.</v>
      </c>
      <c r="E282" s="14" t="str">
        <f>VLOOKUP(C282,Stoki,4,FALSE)</f>
        <v>Месо и месни продукти</v>
      </c>
      <c r="F282">
        <v>164</v>
      </c>
      <c r="G282" s="16">
        <v>13.69</v>
      </c>
      <c r="H282" s="17"/>
      <c r="I282" s="23">
        <f t="shared" si="17"/>
        <v>13.69</v>
      </c>
      <c r="J282" s="15" t="str">
        <f t="shared" si="18"/>
        <v>не</v>
      </c>
      <c r="K282" s="24">
        <f t="shared" si="19"/>
        <v>2245.16</v>
      </c>
    </row>
    <row r="283" spans="1:11" x14ac:dyDescent="0.25">
      <c r="A283" s="2">
        <v>43112</v>
      </c>
      <c r="B283" s="14">
        <f t="shared" si="16"/>
        <v>5</v>
      </c>
      <c r="C283">
        <v>301</v>
      </c>
      <c r="D283" s="14" t="str">
        <f>VLOOKUP(C283,Stoki,2,FALSE)</f>
        <v>Кисело мляко Olympus 3.6%</v>
      </c>
      <c r="E283" s="14" t="str">
        <f>VLOOKUP(C283,Stoki,4,FALSE)</f>
        <v>Мляко и млечни продукти</v>
      </c>
      <c r="F283">
        <v>328</v>
      </c>
      <c r="G283" s="16">
        <v>1.0900000000000001</v>
      </c>
      <c r="H283" s="17"/>
      <c r="I283" s="23">
        <f t="shared" si="17"/>
        <v>1.0900000000000001</v>
      </c>
      <c r="J283" s="15" t="str">
        <f t="shared" si="18"/>
        <v>не</v>
      </c>
      <c r="K283" s="24">
        <f t="shared" si="19"/>
        <v>357.52000000000004</v>
      </c>
    </row>
    <row r="284" spans="1:11" x14ac:dyDescent="0.25">
      <c r="A284" s="2">
        <v>43112</v>
      </c>
      <c r="B284" s="14">
        <f t="shared" si="16"/>
        <v>5</v>
      </c>
      <c r="C284">
        <v>303</v>
      </c>
      <c r="D284" s="14" t="str">
        <f>VLOOKUP(C284,Stoki,2,FALSE)</f>
        <v>Краве масло Alpenbutter</v>
      </c>
      <c r="E284" s="14" t="str">
        <f>VLOOKUP(C284,Stoki,4,FALSE)</f>
        <v>Мляко и млечни продукти</v>
      </c>
      <c r="F284">
        <v>91</v>
      </c>
      <c r="G284" s="16">
        <v>7.99</v>
      </c>
      <c r="H284" s="17"/>
      <c r="I284" s="23">
        <f t="shared" si="17"/>
        <v>7.99</v>
      </c>
      <c r="J284" s="15" t="str">
        <f t="shared" si="18"/>
        <v>не</v>
      </c>
      <c r="K284" s="24">
        <f t="shared" si="19"/>
        <v>727.09</v>
      </c>
    </row>
    <row r="285" spans="1:11" x14ac:dyDescent="0.25">
      <c r="A285" s="2">
        <v>43112</v>
      </c>
      <c r="B285" s="14">
        <f t="shared" si="16"/>
        <v>5</v>
      </c>
      <c r="C285">
        <v>403</v>
      </c>
      <c r="D285" s="14" t="str">
        <f>VLOOKUP(C285,Stoki,2,FALSE)</f>
        <v>Столично пиво</v>
      </c>
      <c r="E285" s="14" t="str">
        <f>VLOOKUP(C285,Stoki,4,FALSE)</f>
        <v>Безалкохолни напитки и бира</v>
      </c>
      <c r="F285">
        <v>131</v>
      </c>
      <c r="G285" s="16">
        <v>1.49</v>
      </c>
      <c r="H285" s="17"/>
      <c r="I285" s="23">
        <f t="shared" si="17"/>
        <v>1.49</v>
      </c>
      <c r="J285" s="15" t="str">
        <f t="shared" si="18"/>
        <v>не</v>
      </c>
      <c r="K285" s="24">
        <f t="shared" si="19"/>
        <v>195.19</v>
      </c>
    </row>
    <row r="286" spans="1:11" x14ac:dyDescent="0.25">
      <c r="A286" s="2">
        <v>43112</v>
      </c>
      <c r="B286" s="14">
        <f t="shared" si="16"/>
        <v>5</v>
      </c>
      <c r="C286">
        <v>405</v>
      </c>
      <c r="D286" s="14" t="str">
        <f>VLOOKUP(C286,Stoki,2,FALSE)</f>
        <v>Натурален сок Florina</v>
      </c>
      <c r="E286" s="14" t="str">
        <f>VLOOKUP(C286,Stoki,4,FALSE)</f>
        <v>Безалкохолни напитки и бира</v>
      </c>
      <c r="F286">
        <v>193</v>
      </c>
      <c r="G286" s="16">
        <v>1.95</v>
      </c>
      <c r="H286" s="17">
        <v>0.37</v>
      </c>
      <c r="I286" s="23">
        <f t="shared" si="17"/>
        <v>1.2284999999999999</v>
      </c>
      <c r="J286" s="15" t="str">
        <f t="shared" si="18"/>
        <v>да</v>
      </c>
      <c r="K286" s="24">
        <f t="shared" si="19"/>
        <v>237.10049999999998</v>
      </c>
    </row>
    <row r="287" spans="1:11" x14ac:dyDescent="0.25">
      <c r="A287" s="2">
        <v>43113</v>
      </c>
      <c r="B287" s="14">
        <f t="shared" si="16"/>
        <v>6</v>
      </c>
      <c r="C287">
        <v>102</v>
      </c>
      <c r="D287" s="14" t="str">
        <f>VLOOKUP(C287,Stoki,2,FALSE)</f>
        <v>Авокадо</v>
      </c>
      <c r="E287" s="14" t="str">
        <f>VLOOKUP(C287,Stoki,4,FALSE)</f>
        <v>Плодове и зеленчуци</v>
      </c>
      <c r="F287">
        <v>90</v>
      </c>
      <c r="G287" s="16">
        <v>1.99</v>
      </c>
      <c r="H287" s="17"/>
      <c r="I287" s="23">
        <f t="shared" si="17"/>
        <v>1.99</v>
      </c>
      <c r="J287" s="15" t="str">
        <f t="shared" si="18"/>
        <v>не</v>
      </c>
      <c r="K287" s="24">
        <f t="shared" si="19"/>
        <v>179.1</v>
      </c>
    </row>
    <row r="288" spans="1:11" x14ac:dyDescent="0.25">
      <c r="A288" s="2">
        <v>43113</v>
      </c>
      <c r="B288" s="14">
        <f t="shared" si="16"/>
        <v>6</v>
      </c>
      <c r="C288">
        <v>103</v>
      </c>
      <c r="D288" s="14" t="str">
        <f>VLOOKUP(C288,Stoki,2,FALSE)</f>
        <v>Моркови</v>
      </c>
      <c r="E288" s="14" t="str">
        <f>VLOOKUP(C288,Stoki,4,FALSE)</f>
        <v>Плодове и зеленчуци</v>
      </c>
      <c r="F288">
        <v>101</v>
      </c>
      <c r="G288" s="16">
        <v>0.89</v>
      </c>
      <c r="H288" s="17"/>
      <c r="I288" s="23">
        <f t="shared" si="17"/>
        <v>0.89</v>
      </c>
      <c r="J288" s="15" t="str">
        <f t="shared" si="18"/>
        <v>не</v>
      </c>
      <c r="K288" s="24">
        <f t="shared" si="19"/>
        <v>89.89</v>
      </c>
    </row>
    <row r="289" spans="1:11" x14ac:dyDescent="0.25">
      <c r="A289" s="2">
        <v>43113</v>
      </c>
      <c r="B289" s="14">
        <f t="shared" si="16"/>
        <v>6</v>
      </c>
      <c r="C289">
        <v>105</v>
      </c>
      <c r="D289" s="14" t="str">
        <f>VLOOKUP(C289,Stoki,2,FALSE)</f>
        <v>Грейпфрут</v>
      </c>
      <c r="E289" s="14" t="str">
        <f>VLOOKUP(C289,Stoki,4,FALSE)</f>
        <v>Плодове и зеленчуци</v>
      </c>
      <c r="F289">
        <v>139</v>
      </c>
      <c r="G289" s="16">
        <v>1.49</v>
      </c>
      <c r="H289" s="17"/>
      <c r="I289" s="23">
        <f t="shared" si="17"/>
        <v>1.49</v>
      </c>
      <c r="J289" s="15" t="str">
        <f t="shared" si="18"/>
        <v>не</v>
      </c>
      <c r="K289" s="24">
        <f t="shared" si="19"/>
        <v>207.10999999999999</v>
      </c>
    </row>
    <row r="290" spans="1:11" x14ac:dyDescent="0.25">
      <c r="A290" s="2">
        <v>43113</v>
      </c>
      <c r="B290" s="14">
        <f t="shared" si="16"/>
        <v>6</v>
      </c>
      <c r="C290">
        <v>201</v>
      </c>
      <c r="D290" s="14" t="str">
        <f>VLOOKUP(C290,Stoki,2,FALSE)</f>
        <v>Телешка кайма</v>
      </c>
      <c r="E290" s="14" t="str">
        <f>VLOOKUP(C290,Stoki,4,FALSE)</f>
        <v>Месо и месни продукти</v>
      </c>
      <c r="F290">
        <v>90</v>
      </c>
      <c r="G290" s="16">
        <v>8.99</v>
      </c>
      <c r="H290" s="17"/>
      <c r="I290" s="23">
        <f t="shared" si="17"/>
        <v>8.99</v>
      </c>
      <c r="J290" s="15" t="str">
        <f t="shared" si="18"/>
        <v>не</v>
      </c>
      <c r="K290" s="24">
        <f t="shared" si="19"/>
        <v>809.1</v>
      </c>
    </row>
    <row r="291" spans="1:11" x14ac:dyDescent="0.25">
      <c r="A291" s="2">
        <v>43113</v>
      </c>
      <c r="B291" s="14">
        <f t="shared" si="16"/>
        <v>6</v>
      </c>
      <c r="C291">
        <v>204</v>
      </c>
      <c r="D291" s="14" t="str">
        <f>VLOOKUP(C291,Stoki,2,FALSE)</f>
        <v>Кюфтета 10бр</v>
      </c>
      <c r="E291" s="14" t="str">
        <f>VLOOKUP(C291,Stoki,4,FALSE)</f>
        <v>Месо и месни продукти</v>
      </c>
      <c r="F291">
        <v>543</v>
      </c>
      <c r="G291" s="16">
        <v>4.1900000000000004</v>
      </c>
      <c r="H291" s="17">
        <v>0.39</v>
      </c>
      <c r="I291" s="23">
        <f t="shared" si="17"/>
        <v>2.5559000000000003</v>
      </c>
      <c r="J291" s="15" t="str">
        <f t="shared" si="18"/>
        <v>да</v>
      </c>
      <c r="K291" s="24">
        <f t="shared" si="19"/>
        <v>1387.8537000000001</v>
      </c>
    </row>
    <row r="292" spans="1:11" x14ac:dyDescent="0.25">
      <c r="A292" s="2">
        <v>43113</v>
      </c>
      <c r="B292" s="14">
        <f t="shared" si="16"/>
        <v>6</v>
      </c>
      <c r="C292">
        <v>304</v>
      </c>
      <c r="D292" s="14" t="str">
        <f>VLOOKUP(C292,Stoki,2,FALSE)</f>
        <v>Прясно мляко Meggle 3.2%</v>
      </c>
      <c r="E292" s="14" t="str">
        <f>VLOOKUP(C292,Stoki,4,FALSE)</f>
        <v>Мляко и млечни продукти</v>
      </c>
      <c r="F292">
        <v>193</v>
      </c>
      <c r="G292" s="16">
        <v>2.4900000000000002</v>
      </c>
      <c r="H292" s="17">
        <v>0.26</v>
      </c>
      <c r="I292" s="23">
        <f t="shared" si="17"/>
        <v>1.8426000000000002</v>
      </c>
      <c r="J292" s="15" t="str">
        <f t="shared" si="18"/>
        <v>да</v>
      </c>
      <c r="K292" s="24">
        <f t="shared" si="19"/>
        <v>355.62180000000006</v>
      </c>
    </row>
    <row r="293" spans="1:11" x14ac:dyDescent="0.25">
      <c r="A293" s="2">
        <v>43113</v>
      </c>
      <c r="B293" s="14">
        <f t="shared" si="16"/>
        <v>6</v>
      </c>
      <c r="C293">
        <v>402</v>
      </c>
      <c r="D293" s="14" t="str">
        <f>VLOOKUP(C293,Stoki,2,FALSE)</f>
        <v>Pfanner нектар</v>
      </c>
      <c r="E293" s="14" t="str">
        <f>VLOOKUP(C293,Stoki,4,FALSE)</f>
        <v>Безалкохолни напитки и бира</v>
      </c>
      <c r="F293">
        <v>261</v>
      </c>
      <c r="G293" s="16">
        <v>4.6500000000000004</v>
      </c>
      <c r="H293" s="17"/>
      <c r="I293" s="23">
        <f t="shared" si="17"/>
        <v>4.6500000000000004</v>
      </c>
      <c r="J293" s="15" t="str">
        <f t="shared" si="18"/>
        <v>не</v>
      </c>
      <c r="K293" s="24">
        <f t="shared" si="19"/>
        <v>1213.6500000000001</v>
      </c>
    </row>
    <row r="294" spans="1:11" x14ac:dyDescent="0.25">
      <c r="A294" s="2">
        <v>43113</v>
      </c>
      <c r="B294" s="14">
        <f t="shared" si="16"/>
        <v>6</v>
      </c>
      <c r="C294">
        <v>403</v>
      </c>
      <c r="D294" s="14" t="str">
        <f>VLOOKUP(C294,Stoki,2,FALSE)</f>
        <v>Столично пиво</v>
      </c>
      <c r="E294" s="14" t="str">
        <f>VLOOKUP(C294,Stoki,4,FALSE)</f>
        <v>Безалкохолни напитки и бира</v>
      </c>
      <c r="F294">
        <v>177</v>
      </c>
      <c r="G294" s="16">
        <v>1.49</v>
      </c>
      <c r="H294" s="17"/>
      <c r="I294" s="23">
        <f t="shared" si="17"/>
        <v>1.49</v>
      </c>
      <c r="J294" s="15" t="str">
        <f t="shared" si="18"/>
        <v>не</v>
      </c>
      <c r="K294" s="24">
        <f t="shared" si="19"/>
        <v>263.73</v>
      </c>
    </row>
    <row r="295" spans="1:11" x14ac:dyDescent="0.25">
      <c r="A295" s="2">
        <v>43114</v>
      </c>
      <c r="B295" s="14">
        <f t="shared" si="16"/>
        <v>7</v>
      </c>
      <c r="C295">
        <v>101</v>
      </c>
      <c r="D295" s="14" t="str">
        <f>VLOOKUP(C295,Stoki,2,FALSE)</f>
        <v>Мандарини Клементина</v>
      </c>
      <c r="E295" s="14" t="str">
        <f>VLOOKUP(C295,Stoki,4,FALSE)</f>
        <v>Плодове и зеленчуци</v>
      </c>
      <c r="F295">
        <v>150</v>
      </c>
      <c r="G295" s="16">
        <v>1.79</v>
      </c>
      <c r="H295" s="17"/>
      <c r="I295" s="23">
        <f t="shared" si="17"/>
        <v>1.79</v>
      </c>
      <c r="J295" s="15" t="str">
        <f t="shared" si="18"/>
        <v>не</v>
      </c>
      <c r="K295" s="24">
        <f t="shared" si="19"/>
        <v>268.5</v>
      </c>
    </row>
    <row r="296" spans="1:11" x14ac:dyDescent="0.25">
      <c r="A296" s="2">
        <v>43114</v>
      </c>
      <c r="B296" s="14">
        <f t="shared" si="16"/>
        <v>7</v>
      </c>
      <c r="C296">
        <v>102</v>
      </c>
      <c r="D296" s="14" t="str">
        <f>VLOOKUP(C296,Stoki,2,FALSE)</f>
        <v>Авокадо</v>
      </c>
      <c r="E296" s="14" t="str">
        <f>VLOOKUP(C296,Stoki,4,FALSE)</f>
        <v>Плодове и зеленчуци</v>
      </c>
      <c r="F296">
        <v>68</v>
      </c>
      <c r="G296" s="16">
        <v>1.99</v>
      </c>
      <c r="H296" s="17"/>
      <c r="I296" s="23">
        <f t="shared" si="17"/>
        <v>1.99</v>
      </c>
      <c r="J296" s="15" t="str">
        <f t="shared" si="18"/>
        <v>не</v>
      </c>
      <c r="K296" s="24">
        <f t="shared" si="19"/>
        <v>135.32</v>
      </c>
    </row>
    <row r="297" spans="1:11" x14ac:dyDescent="0.25">
      <c r="A297" s="2">
        <v>43114</v>
      </c>
      <c r="B297" s="14">
        <f t="shared" si="16"/>
        <v>7</v>
      </c>
      <c r="C297">
        <v>104</v>
      </c>
      <c r="D297" s="14" t="str">
        <f>VLOOKUP(C297,Stoki,2,FALSE)</f>
        <v>Жълт лук</v>
      </c>
      <c r="E297" s="14" t="str">
        <f>VLOOKUP(C297,Stoki,4,FALSE)</f>
        <v>Плодове и зеленчуци</v>
      </c>
      <c r="F297">
        <v>374</v>
      </c>
      <c r="G297" s="16">
        <v>0.69</v>
      </c>
      <c r="H297" s="17">
        <v>0.31</v>
      </c>
      <c r="I297" s="23">
        <f t="shared" si="17"/>
        <v>0.47609999999999991</v>
      </c>
      <c r="J297" s="15" t="str">
        <f t="shared" si="18"/>
        <v>да</v>
      </c>
      <c r="K297" s="24">
        <f t="shared" si="19"/>
        <v>178.06139999999996</v>
      </c>
    </row>
    <row r="298" spans="1:11" x14ac:dyDescent="0.25">
      <c r="A298" s="2">
        <v>43114</v>
      </c>
      <c r="B298" s="14">
        <f t="shared" si="16"/>
        <v>7</v>
      </c>
      <c r="C298">
        <v>201</v>
      </c>
      <c r="D298" s="14" t="str">
        <f>VLOOKUP(C298,Stoki,2,FALSE)</f>
        <v>Телешка кайма</v>
      </c>
      <c r="E298" s="14" t="str">
        <f>VLOOKUP(C298,Stoki,4,FALSE)</f>
        <v>Месо и месни продукти</v>
      </c>
      <c r="F298">
        <v>96</v>
      </c>
      <c r="G298" s="16">
        <v>8.99</v>
      </c>
      <c r="H298" s="17"/>
      <c r="I298" s="23">
        <f t="shared" si="17"/>
        <v>8.99</v>
      </c>
      <c r="J298" s="15" t="str">
        <f t="shared" si="18"/>
        <v>не</v>
      </c>
      <c r="K298" s="24">
        <f t="shared" si="19"/>
        <v>863.04</v>
      </c>
    </row>
    <row r="299" spans="1:11" x14ac:dyDescent="0.25">
      <c r="A299" s="2">
        <v>43114</v>
      </c>
      <c r="B299" s="14">
        <f t="shared" si="16"/>
        <v>7</v>
      </c>
      <c r="C299">
        <v>202</v>
      </c>
      <c r="D299" s="14" t="str">
        <f>VLOOKUP(C299,Stoki,2,FALSE)</f>
        <v>Свински бут</v>
      </c>
      <c r="E299" s="14" t="str">
        <f>VLOOKUP(C299,Stoki,4,FALSE)</f>
        <v>Месо и месни продукти</v>
      </c>
      <c r="F299">
        <v>358</v>
      </c>
      <c r="G299" s="16">
        <v>7.99</v>
      </c>
      <c r="H299" s="17"/>
      <c r="I299" s="23">
        <f t="shared" si="17"/>
        <v>7.99</v>
      </c>
      <c r="J299" s="15" t="str">
        <f t="shared" si="18"/>
        <v>не</v>
      </c>
      <c r="K299" s="24">
        <f t="shared" si="19"/>
        <v>2860.42</v>
      </c>
    </row>
    <row r="300" spans="1:11" x14ac:dyDescent="0.25">
      <c r="A300" s="2">
        <v>43114</v>
      </c>
      <c r="B300" s="14">
        <f t="shared" si="16"/>
        <v>7</v>
      </c>
      <c r="C300">
        <v>203</v>
      </c>
      <c r="D300" s="14" t="str">
        <f>VLOOKUP(C300,Stoki,2,FALSE)</f>
        <v>Жарено филе</v>
      </c>
      <c r="E300" s="14" t="str">
        <f>VLOOKUP(C300,Stoki,4,FALSE)</f>
        <v>Месо и месни продукти</v>
      </c>
      <c r="F300">
        <v>404</v>
      </c>
      <c r="G300" s="16">
        <v>11.99</v>
      </c>
      <c r="H300" s="17"/>
      <c r="I300" s="23">
        <f t="shared" si="17"/>
        <v>11.99</v>
      </c>
      <c r="J300" s="15" t="str">
        <f t="shared" si="18"/>
        <v>не</v>
      </c>
      <c r="K300" s="24">
        <f t="shared" si="19"/>
        <v>4843.96</v>
      </c>
    </row>
    <row r="301" spans="1:11" x14ac:dyDescent="0.25">
      <c r="A301" s="2">
        <v>43114</v>
      </c>
      <c r="B301" s="14">
        <f t="shared" si="16"/>
        <v>7</v>
      </c>
      <c r="C301">
        <v>204</v>
      </c>
      <c r="D301" s="14" t="str">
        <f>VLOOKUP(C301,Stoki,2,FALSE)</f>
        <v>Кюфтета 10бр</v>
      </c>
      <c r="E301" s="14" t="str">
        <f>VLOOKUP(C301,Stoki,4,FALSE)</f>
        <v>Месо и месни продукти</v>
      </c>
      <c r="F301">
        <v>527</v>
      </c>
      <c r="G301" s="16">
        <v>4.1900000000000004</v>
      </c>
      <c r="H301" s="17">
        <v>0.39</v>
      </c>
      <c r="I301" s="23">
        <f t="shared" si="17"/>
        <v>2.5559000000000003</v>
      </c>
      <c r="J301" s="15" t="str">
        <f t="shared" si="18"/>
        <v>да</v>
      </c>
      <c r="K301" s="24">
        <f t="shared" si="19"/>
        <v>1346.9593000000002</v>
      </c>
    </row>
    <row r="302" spans="1:11" x14ac:dyDescent="0.25">
      <c r="A302" s="2">
        <v>43114</v>
      </c>
      <c r="B302" s="14">
        <f t="shared" si="16"/>
        <v>7</v>
      </c>
      <c r="C302">
        <v>205</v>
      </c>
      <c r="D302" s="14" t="str">
        <f>VLOOKUP(C302,Stoki,2,FALSE)</f>
        <v>Шпек салам 800г.</v>
      </c>
      <c r="E302" s="14" t="str">
        <f>VLOOKUP(C302,Stoki,4,FALSE)</f>
        <v>Месо и месни продукти</v>
      </c>
      <c r="F302">
        <v>221</v>
      </c>
      <c r="G302" s="16">
        <v>13.69</v>
      </c>
      <c r="H302" s="17"/>
      <c r="I302" s="23">
        <f t="shared" si="17"/>
        <v>13.69</v>
      </c>
      <c r="J302" s="15" t="str">
        <f t="shared" si="18"/>
        <v>не</v>
      </c>
      <c r="K302" s="24">
        <f t="shared" si="19"/>
        <v>3025.49</v>
      </c>
    </row>
    <row r="303" spans="1:11" x14ac:dyDescent="0.25">
      <c r="A303" s="2">
        <v>43114</v>
      </c>
      <c r="B303" s="14">
        <f t="shared" si="16"/>
        <v>7</v>
      </c>
      <c r="C303">
        <v>301</v>
      </c>
      <c r="D303" s="14" t="str">
        <f>VLOOKUP(C303,Stoki,2,FALSE)</f>
        <v>Кисело мляко Olympus 3.6%</v>
      </c>
      <c r="E303" s="14" t="str">
        <f>VLOOKUP(C303,Stoki,4,FALSE)</f>
        <v>Мляко и млечни продукти</v>
      </c>
      <c r="F303">
        <v>297</v>
      </c>
      <c r="G303" s="16">
        <v>1.0900000000000001</v>
      </c>
      <c r="H303" s="17"/>
      <c r="I303" s="23">
        <f t="shared" si="17"/>
        <v>1.0900000000000001</v>
      </c>
      <c r="J303" s="15" t="str">
        <f t="shared" si="18"/>
        <v>не</v>
      </c>
      <c r="K303" s="24">
        <f t="shared" si="19"/>
        <v>323.73</v>
      </c>
    </row>
    <row r="304" spans="1:11" x14ac:dyDescent="0.25">
      <c r="A304" s="2">
        <v>43114</v>
      </c>
      <c r="B304" s="14">
        <f t="shared" si="16"/>
        <v>7</v>
      </c>
      <c r="C304">
        <v>302</v>
      </c>
      <c r="D304" s="14" t="str">
        <f>VLOOKUP(C304,Stoki,2,FALSE)</f>
        <v>Кашкавал краве Lacrima</v>
      </c>
      <c r="E304" s="14" t="str">
        <f>VLOOKUP(C304,Stoki,4,FALSE)</f>
        <v>Мляко и млечни продукти</v>
      </c>
      <c r="F304">
        <v>312</v>
      </c>
      <c r="G304" s="16">
        <v>8.49</v>
      </c>
      <c r="H304" s="17"/>
      <c r="I304" s="23">
        <f t="shared" si="17"/>
        <v>8.49</v>
      </c>
      <c r="J304" s="15" t="str">
        <f t="shared" si="18"/>
        <v>не</v>
      </c>
      <c r="K304" s="24">
        <f t="shared" si="19"/>
        <v>2648.88</v>
      </c>
    </row>
    <row r="305" spans="1:11" x14ac:dyDescent="0.25">
      <c r="A305" s="2">
        <v>43114</v>
      </c>
      <c r="B305" s="14">
        <f t="shared" si="16"/>
        <v>7</v>
      </c>
      <c r="C305">
        <v>305</v>
      </c>
      <c r="D305" s="14" t="str">
        <f>VLOOKUP(C305,Stoki,2,FALSE)</f>
        <v>Сирене Моцарела</v>
      </c>
      <c r="E305" s="14" t="str">
        <f>VLOOKUP(C305,Stoki,4,FALSE)</f>
        <v>Мляко и млечни продукти</v>
      </c>
      <c r="F305">
        <v>237</v>
      </c>
      <c r="G305" s="16">
        <v>13.89</v>
      </c>
      <c r="H305" s="17"/>
      <c r="I305" s="23">
        <f t="shared" si="17"/>
        <v>13.89</v>
      </c>
      <c r="J305" s="15" t="str">
        <f t="shared" si="18"/>
        <v>не</v>
      </c>
      <c r="K305" s="24">
        <f t="shared" si="19"/>
        <v>3291.9300000000003</v>
      </c>
    </row>
    <row r="306" spans="1:11" x14ac:dyDescent="0.25">
      <c r="A306" s="2">
        <v>43114</v>
      </c>
      <c r="B306" s="14">
        <f t="shared" si="16"/>
        <v>7</v>
      </c>
      <c r="C306">
        <v>401</v>
      </c>
      <c r="D306" s="14" t="str">
        <f>VLOOKUP(C306,Stoki,2,FALSE)</f>
        <v>Минерална вода Devin</v>
      </c>
      <c r="E306" s="14" t="str">
        <f>VLOOKUP(C306,Stoki,4,FALSE)</f>
        <v>Безалкохолни напитки и бира</v>
      </c>
      <c r="F306">
        <v>352</v>
      </c>
      <c r="G306" s="16">
        <v>0.77</v>
      </c>
      <c r="H306" s="17"/>
      <c r="I306" s="23">
        <f t="shared" si="17"/>
        <v>0.77</v>
      </c>
      <c r="J306" s="15" t="str">
        <f t="shared" si="18"/>
        <v>не</v>
      </c>
      <c r="K306" s="24">
        <f t="shared" si="19"/>
        <v>271.04000000000002</v>
      </c>
    </row>
    <row r="307" spans="1:11" x14ac:dyDescent="0.25">
      <c r="A307" s="2">
        <v>43114</v>
      </c>
      <c r="B307" s="14">
        <f t="shared" si="16"/>
        <v>7</v>
      </c>
      <c r="C307">
        <v>404</v>
      </c>
      <c r="D307" s="14" t="str">
        <f>VLOOKUP(C307,Stoki,2,FALSE)</f>
        <v>Сайдер Somersby</v>
      </c>
      <c r="E307" s="14" t="str">
        <f>VLOOKUP(C307,Stoki,4,FALSE)</f>
        <v>Безалкохолни напитки и бира</v>
      </c>
      <c r="F307">
        <v>262</v>
      </c>
      <c r="G307" s="16">
        <v>1.49</v>
      </c>
      <c r="H307" s="17">
        <v>0.36</v>
      </c>
      <c r="I307" s="23">
        <f t="shared" si="17"/>
        <v>0.9536</v>
      </c>
      <c r="J307" s="15" t="str">
        <f t="shared" si="18"/>
        <v>да</v>
      </c>
      <c r="K307" s="24">
        <f t="shared" si="19"/>
        <v>249.8432</v>
      </c>
    </row>
    <row r="308" spans="1:11" x14ac:dyDescent="0.25">
      <c r="A308" s="2">
        <v>43115</v>
      </c>
      <c r="B308" s="14">
        <f t="shared" si="16"/>
        <v>1</v>
      </c>
      <c r="C308">
        <v>101</v>
      </c>
      <c r="D308" s="14" t="str">
        <f>VLOOKUP(C308,Stoki,2,FALSE)</f>
        <v>Мандарини Клементина</v>
      </c>
      <c r="E308" s="14" t="str">
        <f>VLOOKUP(C308,Stoki,4,FALSE)</f>
        <v>Плодове и зеленчуци</v>
      </c>
      <c r="F308">
        <v>154</v>
      </c>
      <c r="G308" s="16">
        <v>1.79</v>
      </c>
      <c r="H308" s="17"/>
      <c r="I308" s="23">
        <f t="shared" si="17"/>
        <v>1.79</v>
      </c>
      <c r="J308" s="15" t="str">
        <f t="shared" si="18"/>
        <v>не</v>
      </c>
      <c r="K308" s="24">
        <f t="shared" si="19"/>
        <v>275.66000000000003</v>
      </c>
    </row>
    <row r="309" spans="1:11" x14ac:dyDescent="0.25">
      <c r="A309" s="2">
        <v>43115</v>
      </c>
      <c r="B309" s="14">
        <f t="shared" si="16"/>
        <v>1</v>
      </c>
      <c r="C309">
        <v>102</v>
      </c>
      <c r="D309" s="14" t="str">
        <f>VLOOKUP(C309,Stoki,2,FALSE)</f>
        <v>Авокадо</v>
      </c>
      <c r="E309" s="14" t="str">
        <f>VLOOKUP(C309,Stoki,4,FALSE)</f>
        <v>Плодове и зеленчуци</v>
      </c>
      <c r="F309">
        <v>85</v>
      </c>
      <c r="G309" s="16">
        <v>1.99</v>
      </c>
      <c r="H309" s="17"/>
      <c r="I309" s="23">
        <f t="shared" si="17"/>
        <v>1.99</v>
      </c>
      <c r="J309" s="15" t="str">
        <f t="shared" si="18"/>
        <v>не</v>
      </c>
      <c r="K309" s="24">
        <f t="shared" si="19"/>
        <v>169.15</v>
      </c>
    </row>
    <row r="310" spans="1:11" x14ac:dyDescent="0.25">
      <c r="A310" s="2">
        <v>43115</v>
      </c>
      <c r="B310" s="14">
        <f t="shared" si="16"/>
        <v>1</v>
      </c>
      <c r="C310">
        <v>104</v>
      </c>
      <c r="D310" s="14" t="str">
        <f>VLOOKUP(C310,Stoki,2,FALSE)</f>
        <v>Жълт лук</v>
      </c>
      <c r="E310" s="14" t="str">
        <f>VLOOKUP(C310,Stoki,4,FALSE)</f>
        <v>Плодове и зеленчуци</v>
      </c>
      <c r="F310">
        <v>403</v>
      </c>
      <c r="G310" s="16">
        <v>0.69</v>
      </c>
      <c r="H310" s="17">
        <v>0.31</v>
      </c>
      <c r="I310" s="23">
        <f t="shared" si="17"/>
        <v>0.47609999999999991</v>
      </c>
      <c r="J310" s="15" t="str">
        <f t="shared" si="18"/>
        <v>да</v>
      </c>
      <c r="K310" s="24">
        <f t="shared" si="19"/>
        <v>191.86829999999998</v>
      </c>
    </row>
    <row r="311" spans="1:11" x14ac:dyDescent="0.25">
      <c r="A311" s="2">
        <v>43115</v>
      </c>
      <c r="B311" s="14">
        <f t="shared" si="16"/>
        <v>1</v>
      </c>
      <c r="C311">
        <v>105</v>
      </c>
      <c r="D311" s="14" t="str">
        <f>VLOOKUP(C311,Stoki,2,FALSE)</f>
        <v>Грейпфрут</v>
      </c>
      <c r="E311" s="14" t="str">
        <f>VLOOKUP(C311,Stoki,4,FALSE)</f>
        <v>Плодове и зеленчуци</v>
      </c>
      <c r="F311">
        <v>162</v>
      </c>
      <c r="G311" s="16">
        <v>1.49</v>
      </c>
      <c r="H311" s="17"/>
      <c r="I311" s="23">
        <f t="shared" si="17"/>
        <v>1.49</v>
      </c>
      <c r="J311" s="15" t="str">
        <f t="shared" si="18"/>
        <v>не</v>
      </c>
      <c r="K311" s="24">
        <f t="shared" si="19"/>
        <v>241.38</v>
      </c>
    </row>
    <row r="312" spans="1:11" x14ac:dyDescent="0.25">
      <c r="A312" s="2">
        <v>43115</v>
      </c>
      <c r="B312" s="14">
        <f t="shared" si="16"/>
        <v>1</v>
      </c>
      <c r="C312">
        <v>201</v>
      </c>
      <c r="D312" s="14" t="str">
        <f>VLOOKUP(C312,Stoki,2,FALSE)</f>
        <v>Телешка кайма</v>
      </c>
      <c r="E312" s="14" t="str">
        <f>VLOOKUP(C312,Stoki,4,FALSE)</f>
        <v>Месо и месни продукти</v>
      </c>
      <c r="F312">
        <v>83</v>
      </c>
      <c r="G312" s="16">
        <v>8.99</v>
      </c>
      <c r="H312" s="17"/>
      <c r="I312" s="23">
        <f t="shared" si="17"/>
        <v>8.99</v>
      </c>
      <c r="J312" s="15" t="str">
        <f t="shared" si="18"/>
        <v>не</v>
      </c>
      <c r="K312" s="24">
        <f t="shared" si="19"/>
        <v>746.17000000000007</v>
      </c>
    </row>
    <row r="313" spans="1:11" x14ac:dyDescent="0.25">
      <c r="A313" s="2">
        <v>43115</v>
      </c>
      <c r="B313" s="14">
        <f t="shared" si="16"/>
        <v>1</v>
      </c>
      <c r="C313">
        <v>202</v>
      </c>
      <c r="D313" s="14" t="str">
        <f>VLOOKUP(C313,Stoki,2,FALSE)</f>
        <v>Свински бут</v>
      </c>
      <c r="E313" s="14" t="str">
        <f>VLOOKUP(C313,Stoki,4,FALSE)</f>
        <v>Месо и месни продукти</v>
      </c>
      <c r="F313">
        <v>226</v>
      </c>
      <c r="G313" s="16">
        <v>7.99</v>
      </c>
      <c r="H313" s="17"/>
      <c r="I313" s="23">
        <f t="shared" si="17"/>
        <v>7.99</v>
      </c>
      <c r="J313" s="15" t="str">
        <f t="shared" si="18"/>
        <v>не</v>
      </c>
      <c r="K313" s="24">
        <f t="shared" si="19"/>
        <v>1805.74</v>
      </c>
    </row>
    <row r="314" spans="1:11" x14ac:dyDescent="0.25">
      <c r="A314" s="2">
        <v>43115</v>
      </c>
      <c r="B314" s="14">
        <f t="shared" si="16"/>
        <v>1</v>
      </c>
      <c r="C314">
        <v>205</v>
      </c>
      <c r="D314" s="14" t="str">
        <f>VLOOKUP(C314,Stoki,2,FALSE)</f>
        <v>Шпек салам 800г.</v>
      </c>
      <c r="E314" s="14" t="str">
        <f>VLOOKUP(C314,Stoki,4,FALSE)</f>
        <v>Месо и месни продукти</v>
      </c>
      <c r="F314">
        <v>183</v>
      </c>
      <c r="G314" s="16">
        <v>13.69</v>
      </c>
      <c r="H314" s="17"/>
      <c r="I314" s="23">
        <f t="shared" si="17"/>
        <v>13.69</v>
      </c>
      <c r="J314" s="15" t="str">
        <f t="shared" si="18"/>
        <v>не</v>
      </c>
      <c r="K314" s="24">
        <f t="shared" si="19"/>
        <v>2505.27</v>
      </c>
    </row>
    <row r="315" spans="1:11" x14ac:dyDescent="0.25">
      <c r="A315" s="2">
        <v>43115</v>
      </c>
      <c r="B315" s="14">
        <f t="shared" si="16"/>
        <v>1</v>
      </c>
      <c r="C315">
        <v>301</v>
      </c>
      <c r="D315" s="14" t="str">
        <f>VLOOKUP(C315,Stoki,2,FALSE)</f>
        <v>Кисело мляко Olympus 3.6%</v>
      </c>
      <c r="E315" s="14" t="str">
        <f>VLOOKUP(C315,Stoki,4,FALSE)</f>
        <v>Мляко и млечни продукти</v>
      </c>
      <c r="F315">
        <v>358</v>
      </c>
      <c r="G315" s="16">
        <v>1.0900000000000001</v>
      </c>
      <c r="H315" s="17"/>
      <c r="I315" s="23">
        <f t="shared" si="17"/>
        <v>1.0900000000000001</v>
      </c>
      <c r="J315" s="15" t="str">
        <f t="shared" si="18"/>
        <v>не</v>
      </c>
      <c r="K315" s="24">
        <f t="shared" si="19"/>
        <v>390.22</v>
      </c>
    </row>
    <row r="316" spans="1:11" x14ac:dyDescent="0.25">
      <c r="A316" s="2">
        <v>43115</v>
      </c>
      <c r="B316" s="14">
        <f t="shared" si="16"/>
        <v>1</v>
      </c>
      <c r="C316">
        <v>304</v>
      </c>
      <c r="D316" s="14" t="str">
        <f>VLOOKUP(C316,Stoki,2,FALSE)</f>
        <v>Прясно мляко Meggle 3.2%</v>
      </c>
      <c r="E316" s="14" t="str">
        <f>VLOOKUP(C316,Stoki,4,FALSE)</f>
        <v>Мляко и млечни продукти</v>
      </c>
      <c r="F316">
        <v>183</v>
      </c>
      <c r="G316" s="16">
        <v>2.4900000000000002</v>
      </c>
      <c r="H316" s="17">
        <v>0.26</v>
      </c>
      <c r="I316" s="23">
        <f t="shared" si="17"/>
        <v>1.8426000000000002</v>
      </c>
      <c r="J316" s="15" t="str">
        <f t="shared" si="18"/>
        <v>да</v>
      </c>
      <c r="K316" s="24">
        <f t="shared" si="19"/>
        <v>337.19580000000002</v>
      </c>
    </row>
    <row r="317" spans="1:11" x14ac:dyDescent="0.25">
      <c r="A317" s="2">
        <v>43115</v>
      </c>
      <c r="B317" s="14">
        <f t="shared" si="16"/>
        <v>1</v>
      </c>
      <c r="C317">
        <v>401</v>
      </c>
      <c r="D317" s="14" t="str">
        <f>VLOOKUP(C317,Stoki,2,FALSE)</f>
        <v>Минерална вода Devin</v>
      </c>
      <c r="E317" s="14" t="str">
        <f>VLOOKUP(C317,Stoki,4,FALSE)</f>
        <v>Безалкохолни напитки и бира</v>
      </c>
      <c r="F317">
        <v>293</v>
      </c>
      <c r="G317" s="16">
        <v>0.77</v>
      </c>
      <c r="H317" s="17"/>
      <c r="I317" s="23">
        <f t="shared" si="17"/>
        <v>0.77</v>
      </c>
      <c r="J317" s="15" t="str">
        <f t="shared" si="18"/>
        <v>не</v>
      </c>
      <c r="K317" s="24">
        <f t="shared" si="19"/>
        <v>225.61</v>
      </c>
    </row>
    <row r="318" spans="1:11" x14ac:dyDescent="0.25">
      <c r="A318" s="2">
        <v>43115</v>
      </c>
      <c r="B318" s="14">
        <f t="shared" si="16"/>
        <v>1</v>
      </c>
      <c r="C318">
        <v>402</v>
      </c>
      <c r="D318" s="14" t="str">
        <f>VLOOKUP(C318,Stoki,2,FALSE)</f>
        <v>Pfanner нектар</v>
      </c>
      <c r="E318" s="14" t="str">
        <f>VLOOKUP(C318,Stoki,4,FALSE)</f>
        <v>Безалкохолни напитки и бира</v>
      </c>
      <c r="F318">
        <v>202</v>
      </c>
      <c r="G318" s="16">
        <v>4.6500000000000004</v>
      </c>
      <c r="H318" s="17"/>
      <c r="I318" s="23">
        <f t="shared" si="17"/>
        <v>4.6500000000000004</v>
      </c>
      <c r="J318" s="15" t="str">
        <f t="shared" si="18"/>
        <v>не</v>
      </c>
      <c r="K318" s="24">
        <f t="shared" si="19"/>
        <v>939.30000000000007</v>
      </c>
    </row>
    <row r="319" spans="1:11" x14ac:dyDescent="0.25">
      <c r="A319" s="2">
        <v>43115</v>
      </c>
      <c r="B319" s="14">
        <f t="shared" si="16"/>
        <v>1</v>
      </c>
      <c r="C319">
        <v>403</v>
      </c>
      <c r="D319" s="14" t="str">
        <f>VLOOKUP(C319,Stoki,2,FALSE)</f>
        <v>Столично пиво</v>
      </c>
      <c r="E319" s="14" t="str">
        <f>VLOOKUP(C319,Stoki,4,FALSE)</f>
        <v>Безалкохолни напитки и бира</v>
      </c>
      <c r="F319">
        <v>168</v>
      </c>
      <c r="G319" s="16">
        <v>1.49</v>
      </c>
      <c r="H319" s="17"/>
      <c r="I319" s="23">
        <f t="shared" si="17"/>
        <v>1.49</v>
      </c>
      <c r="J319" s="15" t="str">
        <f t="shared" si="18"/>
        <v>не</v>
      </c>
      <c r="K319" s="24">
        <f t="shared" si="19"/>
        <v>250.32</v>
      </c>
    </row>
    <row r="320" spans="1:11" x14ac:dyDescent="0.25">
      <c r="A320" s="2">
        <v>43116</v>
      </c>
      <c r="B320" s="14">
        <f t="shared" si="16"/>
        <v>2</v>
      </c>
      <c r="C320">
        <v>101</v>
      </c>
      <c r="D320" s="14" t="str">
        <f>VLOOKUP(C320,Stoki,2,FALSE)</f>
        <v>Мандарини Клементина</v>
      </c>
      <c r="E320" s="14" t="str">
        <f>VLOOKUP(C320,Stoki,4,FALSE)</f>
        <v>Плодове и зеленчуци</v>
      </c>
      <c r="F320">
        <v>117</v>
      </c>
      <c r="G320" s="16">
        <v>1.79</v>
      </c>
      <c r="H320" s="17"/>
      <c r="I320" s="23">
        <f t="shared" si="17"/>
        <v>1.79</v>
      </c>
      <c r="J320" s="15" t="str">
        <f t="shared" si="18"/>
        <v>не</v>
      </c>
      <c r="K320" s="24">
        <f t="shared" si="19"/>
        <v>209.43</v>
      </c>
    </row>
    <row r="321" spans="1:11" x14ac:dyDescent="0.25">
      <c r="A321" s="2">
        <v>43116</v>
      </c>
      <c r="B321" s="14">
        <f t="shared" si="16"/>
        <v>2</v>
      </c>
      <c r="C321">
        <v>102</v>
      </c>
      <c r="D321" s="14" t="str">
        <f>VLOOKUP(C321,Stoki,2,FALSE)</f>
        <v>Авокадо</v>
      </c>
      <c r="E321" s="14" t="str">
        <f>VLOOKUP(C321,Stoki,4,FALSE)</f>
        <v>Плодове и зеленчуци</v>
      </c>
      <c r="F321">
        <v>70</v>
      </c>
      <c r="G321" s="16">
        <v>1.99</v>
      </c>
      <c r="H321" s="17"/>
      <c r="I321" s="23">
        <f t="shared" si="17"/>
        <v>1.99</v>
      </c>
      <c r="J321" s="15" t="str">
        <f t="shared" si="18"/>
        <v>не</v>
      </c>
      <c r="K321" s="24">
        <f t="shared" si="19"/>
        <v>139.30000000000001</v>
      </c>
    </row>
    <row r="322" spans="1:11" x14ac:dyDescent="0.25">
      <c r="A322" s="2">
        <v>43116</v>
      </c>
      <c r="B322" s="14">
        <f t="shared" si="16"/>
        <v>2</v>
      </c>
      <c r="C322">
        <v>104</v>
      </c>
      <c r="D322" s="14" t="str">
        <f>VLOOKUP(C322,Stoki,2,FALSE)</f>
        <v>Жълт лук</v>
      </c>
      <c r="E322" s="14" t="str">
        <f>VLOOKUP(C322,Stoki,4,FALSE)</f>
        <v>Плодове и зеленчуци</v>
      </c>
      <c r="F322">
        <v>348</v>
      </c>
      <c r="G322" s="16">
        <v>0.69</v>
      </c>
      <c r="H322" s="17">
        <v>0.31</v>
      </c>
      <c r="I322" s="23">
        <f t="shared" si="17"/>
        <v>0.47609999999999991</v>
      </c>
      <c r="J322" s="15" t="str">
        <f t="shared" si="18"/>
        <v>да</v>
      </c>
      <c r="K322" s="24">
        <f t="shared" si="19"/>
        <v>165.68279999999996</v>
      </c>
    </row>
    <row r="323" spans="1:11" x14ac:dyDescent="0.25">
      <c r="A323" s="2">
        <v>43116</v>
      </c>
      <c r="B323" s="14">
        <f t="shared" si="16"/>
        <v>2</v>
      </c>
      <c r="C323">
        <v>201</v>
      </c>
      <c r="D323" s="14" t="str">
        <f>VLOOKUP(C323,Stoki,2,FALSE)</f>
        <v>Телешка кайма</v>
      </c>
      <c r="E323" s="14" t="str">
        <f>VLOOKUP(C323,Stoki,4,FALSE)</f>
        <v>Месо и месни продукти</v>
      </c>
      <c r="F323">
        <v>98</v>
      </c>
      <c r="G323" s="16">
        <v>8.99</v>
      </c>
      <c r="H323" s="17"/>
      <c r="I323" s="23">
        <f t="shared" si="17"/>
        <v>8.99</v>
      </c>
      <c r="J323" s="15" t="str">
        <f t="shared" si="18"/>
        <v>не</v>
      </c>
      <c r="K323" s="24">
        <f t="shared" si="19"/>
        <v>881.02</v>
      </c>
    </row>
    <row r="324" spans="1:11" x14ac:dyDescent="0.25">
      <c r="A324" s="2">
        <v>43116</v>
      </c>
      <c r="B324" s="14">
        <f t="shared" si="16"/>
        <v>2</v>
      </c>
      <c r="C324">
        <v>203</v>
      </c>
      <c r="D324" s="14" t="str">
        <f>VLOOKUP(C324,Stoki,2,FALSE)</f>
        <v>Жарено филе</v>
      </c>
      <c r="E324" s="14" t="str">
        <f>VLOOKUP(C324,Stoki,4,FALSE)</f>
        <v>Месо и месни продукти</v>
      </c>
      <c r="F324">
        <v>385</v>
      </c>
      <c r="G324" s="16">
        <v>11.99</v>
      </c>
      <c r="H324" s="17"/>
      <c r="I324" s="23">
        <f t="shared" si="17"/>
        <v>11.99</v>
      </c>
      <c r="J324" s="15" t="str">
        <f t="shared" si="18"/>
        <v>не</v>
      </c>
      <c r="K324" s="24">
        <f t="shared" si="19"/>
        <v>4616.1499999999996</v>
      </c>
    </row>
    <row r="325" spans="1:11" x14ac:dyDescent="0.25">
      <c r="A325" s="2">
        <v>43116</v>
      </c>
      <c r="B325" s="14">
        <f t="shared" ref="B325:B332" si="20">WEEKDAY(A325,2)</f>
        <v>2</v>
      </c>
      <c r="C325">
        <v>301</v>
      </c>
      <c r="D325" s="14" t="str">
        <f>VLOOKUP(C325,Stoki,2,FALSE)</f>
        <v>Кисело мляко Olympus 3.6%</v>
      </c>
      <c r="E325" s="14" t="str">
        <f>VLOOKUP(C325,Stoki,4,FALSE)</f>
        <v>Мляко и млечни продукти</v>
      </c>
      <c r="F325">
        <v>328</v>
      </c>
      <c r="G325" s="16">
        <v>1.0900000000000001</v>
      </c>
      <c r="H325" s="17"/>
      <c r="I325" s="23">
        <f t="shared" ref="I325:I332" si="21">G325*(100%-H325)</f>
        <v>1.0900000000000001</v>
      </c>
      <c r="J325" s="15" t="str">
        <f t="shared" ref="J325:J332" si="22">IF(ISBLANK(H325),"не","да")</f>
        <v>не</v>
      </c>
      <c r="K325" s="24">
        <f t="shared" ref="K325:K332" si="23">I325*F325</f>
        <v>357.52000000000004</v>
      </c>
    </row>
    <row r="326" spans="1:11" x14ac:dyDescent="0.25">
      <c r="A326" s="2">
        <v>43116</v>
      </c>
      <c r="B326" s="14">
        <f t="shared" si="20"/>
        <v>2</v>
      </c>
      <c r="C326">
        <v>302</v>
      </c>
      <c r="D326" s="14" t="str">
        <f>VLOOKUP(C326,Stoki,2,FALSE)</f>
        <v>Кашкавал краве Lacrima</v>
      </c>
      <c r="E326" s="14" t="str">
        <f>VLOOKUP(C326,Stoki,4,FALSE)</f>
        <v>Мляко и млечни продукти</v>
      </c>
      <c r="F326">
        <v>295</v>
      </c>
      <c r="G326" s="16">
        <v>8.49</v>
      </c>
      <c r="H326" s="17"/>
      <c r="I326" s="23">
        <f t="shared" si="21"/>
        <v>8.49</v>
      </c>
      <c r="J326" s="15" t="str">
        <f t="shared" si="22"/>
        <v>не</v>
      </c>
      <c r="K326" s="24">
        <f t="shared" si="23"/>
        <v>2504.5500000000002</v>
      </c>
    </row>
    <row r="327" spans="1:11" x14ac:dyDescent="0.25">
      <c r="A327" s="2">
        <v>43116</v>
      </c>
      <c r="B327" s="14">
        <f t="shared" si="20"/>
        <v>2</v>
      </c>
      <c r="C327">
        <v>303</v>
      </c>
      <c r="D327" s="14" t="str">
        <f>VLOOKUP(C327,Stoki,2,FALSE)</f>
        <v>Краве масло Alpenbutter</v>
      </c>
      <c r="E327" s="14" t="str">
        <f>VLOOKUP(C327,Stoki,4,FALSE)</f>
        <v>Мляко и млечни продукти</v>
      </c>
      <c r="F327">
        <v>95</v>
      </c>
      <c r="G327" s="16">
        <v>7.99</v>
      </c>
      <c r="H327" s="17"/>
      <c r="I327" s="23">
        <f t="shared" si="21"/>
        <v>7.99</v>
      </c>
      <c r="J327" s="15" t="str">
        <f t="shared" si="22"/>
        <v>не</v>
      </c>
      <c r="K327" s="24">
        <f t="shared" si="23"/>
        <v>759.05000000000007</v>
      </c>
    </row>
    <row r="328" spans="1:11" x14ac:dyDescent="0.25">
      <c r="A328" s="2">
        <v>43116</v>
      </c>
      <c r="B328" s="14">
        <f t="shared" si="20"/>
        <v>2</v>
      </c>
      <c r="C328">
        <v>305</v>
      </c>
      <c r="D328" s="14" t="str">
        <f>VLOOKUP(C328,Stoki,2,FALSE)</f>
        <v>Сирене Моцарела</v>
      </c>
      <c r="E328" s="14" t="str">
        <f>VLOOKUP(C328,Stoki,4,FALSE)</f>
        <v>Мляко и млечни продукти</v>
      </c>
      <c r="F328">
        <v>254</v>
      </c>
      <c r="G328" s="16">
        <v>13.89</v>
      </c>
      <c r="H328" s="17"/>
      <c r="I328" s="23">
        <f t="shared" si="21"/>
        <v>13.89</v>
      </c>
      <c r="J328" s="15" t="str">
        <f t="shared" si="22"/>
        <v>не</v>
      </c>
      <c r="K328" s="24">
        <f t="shared" si="23"/>
        <v>3528.06</v>
      </c>
    </row>
    <row r="329" spans="1:11" x14ac:dyDescent="0.25">
      <c r="A329" s="2">
        <v>43116</v>
      </c>
      <c r="B329" s="14">
        <f t="shared" si="20"/>
        <v>2</v>
      </c>
      <c r="C329">
        <v>401</v>
      </c>
      <c r="D329" s="14" t="str">
        <f>VLOOKUP(C329,Stoki,2,FALSE)</f>
        <v>Минерална вода Devin</v>
      </c>
      <c r="E329" s="14" t="str">
        <f>VLOOKUP(C329,Stoki,4,FALSE)</f>
        <v>Безалкохолни напитки и бира</v>
      </c>
      <c r="F329">
        <v>371</v>
      </c>
      <c r="G329" s="16">
        <v>0.77</v>
      </c>
      <c r="H329" s="17"/>
      <c r="I329" s="23">
        <f t="shared" si="21"/>
        <v>0.77</v>
      </c>
      <c r="J329" s="15" t="str">
        <f t="shared" si="22"/>
        <v>не</v>
      </c>
      <c r="K329" s="24">
        <f t="shared" si="23"/>
        <v>285.67</v>
      </c>
    </row>
    <row r="330" spans="1:11" x14ac:dyDescent="0.25">
      <c r="A330" s="2">
        <v>43116</v>
      </c>
      <c r="B330" s="14">
        <f t="shared" si="20"/>
        <v>2</v>
      </c>
      <c r="C330">
        <v>402</v>
      </c>
      <c r="D330" s="14" t="str">
        <f>VLOOKUP(C330,Stoki,2,FALSE)</f>
        <v>Pfanner нектар</v>
      </c>
      <c r="E330" s="14" t="str">
        <f>VLOOKUP(C330,Stoki,4,FALSE)</f>
        <v>Безалкохолни напитки и бира</v>
      </c>
      <c r="F330">
        <v>233</v>
      </c>
      <c r="G330" s="16">
        <v>4.6500000000000004</v>
      </c>
      <c r="H330" s="17"/>
      <c r="I330" s="23">
        <f t="shared" si="21"/>
        <v>4.6500000000000004</v>
      </c>
      <c r="J330" s="15" t="str">
        <f t="shared" si="22"/>
        <v>не</v>
      </c>
      <c r="K330" s="24">
        <f t="shared" si="23"/>
        <v>1083.45</v>
      </c>
    </row>
    <row r="331" spans="1:11" x14ac:dyDescent="0.25">
      <c r="A331" s="2">
        <v>43116</v>
      </c>
      <c r="B331" s="14">
        <f t="shared" si="20"/>
        <v>2</v>
      </c>
      <c r="C331">
        <v>403</v>
      </c>
      <c r="D331" s="14" t="str">
        <f>VLOOKUP(C331,Stoki,2,FALSE)</f>
        <v>Столично пиво</v>
      </c>
      <c r="E331" s="14" t="str">
        <f>VLOOKUP(C331,Stoki,4,FALSE)</f>
        <v>Безалкохолни напитки и бира</v>
      </c>
      <c r="F331">
        <v>177</v>
      </c>
      <c r="G331" s="16">
        <v>1.49</v>
      </c>
      <c r="H331" s="17"/>
      <c r="I331" s="23">
        <f t="shared" si="21"/>
        <v>1.49</v>
      </c>
      <c r="J331" s="15" t="str">
        <f t="shared" si="22"/>
        <v>не</v>
      </c>
      <c r="K331" s="24">
        <f t="shared" si="23"/>
        <v>263.73</v>
      </c>
    </row>
    <row r="332" spans="1:11" x14ac:dyDescent="0.25">
      <c r="A332" s="2">
        <v>43116</v>
      </c>
      <c r="B332" s="14">
        <f t="shared" si="20"/>
        <v>2</v>
      </c>
      <c r="C332">
        <v>404</v>
      </c>
      <c r="D332" s="14" t="str">
        <f>VLOOKUP(C332,Stoki,2,FALSE)</f>
        <v>Сайдер Somersby</v>
      </c>
      <c r="E332" s="14" t="str">
        <f>VLOOKUP(C332,Stoki,4,FALSE)</f>
        <v>Безалкохолни напитки и бира</v>
      </c>
      <c r="F332">
        <v>290</v>
      </c>
      <c r="G332" s="16">
        <v>1.49</v>
      </c>
      <c r="H332" s="17">
        <v>0.36</v>
      </c>
      <c r="I332" s="23">
        <f t="shared" si="21"/>
        <v>0.9536</v>
      </c>
      <c r="J332" s="15" t="str">
        <f t="shared" si="22"/>
        <v>да</v>
      </c>
      <c r="K332" s="24">
        <f t="shared" si="23"/>
        <v>276.54399999999998</v>
      </c>
    </row>
    <row r="333" spans="1:11" x14ac:dyDescent="0.25">
      <c r="C333" s="2"/>
      <c r="I333" s="3"/>
    </row>
    <row r="334" spans="1:11" x14ac:dyDescent="0.25">
      <c r="C334" s="2"/>
      <c r="I334" s="3"/>
    </row>
    <row r="335" spans="1:11" x14ac:dyDescent="0.25">
      <c r="C335" s="2"/>
      <c r="I335" s="3"/>
    </row>
    <row r="336" spans="1:11" x14ac:dyDescent="0.25">
      <c r="C336" s="2"/>
      <c r="I336" s="3"/>
    </row>
    <row r="337" spans="3:9" x14ac:dyDescent="0.25">
      <c r="C337" s="2"/>
      <c r="I337" s="3"/>
    </row>
    <row r="338" spans="3:9" x14ac:dyDescent="0.25">
      <c r="C338" s="2"/>
      <c r="I338" s="3"/>
    </row>
    <row r="339" spans="3:9" x14ac:dyDescent="0.25">
      <c r="C339" s="2"/>
      <c r="I339" s="3"/>
    </row>
    <row r="340" spans="3:9" x14ac:dyDescent="0.25">
      <c r="C340" s="2"/>
      <c r="I340" s="3"/>
    </row>
    <row r="341" spans="3:9" x14ac:dyDescent="0.25">
      <c r="C341" s="2"/>
      <c r="I341" s="3"/>
    </row>
    <row r="342" spans="3:9" x14ac:dyDescent="0.25">
      <c r="C342" s="2"/>
      <c r="I342" s="3"/>
    </row>
    <row r="343" spans="3:9" x14ac:dyDescent="0.25">
      <c r="C343" s="2"/>
      <c r="I343" s="3"/>
    </row>
    <row r="344" spans="3:9" x14ac:dyDescent="0.25">
      <c r="C344" s="2"/>
      <c r="I344" s="3"/>
    </row>
    <row r="345" spans="3:9" x14ac:dyDescent="0.25">
      <c r="C345" s="2"/>
      <c r="I345" s="3"/>
    </row>
    <row r="346" spans="3:9" x14ac:dyDescent="0.25">
      <c r="C346" s="2"/>
      <c r="I346" s="3"/>
    </row>
    <row r="347" spans="3:9" x14ac:dyDescent="0.25">
      <c r="C347" s="2"/>
      <c r="I347" s="3"/>
    </row>
    <row r="348" spans="3:9" x14ac:dyDescent="0.25">
      <c r="C348" s="2"/>
      <c r="I348" s="3"/>
    </row>
    <row r="349" spans="3:9" x14ac:dyDescent="0.25">
      <c r="C349" s="2"/>
      <c r="I349" s="3"/>
    </row>
    <row r="350" spans="3:9" x14ac:dyDescent="0.25">
      <c r="C350" s="2"/>
      <c r="I350" s="3"/>
    </row>
    <row r="351" spans="3:9" x14ac:dyDescent="0.25">
      <c r="C351" s="2"/>
      <c r="I351" s="3"/>
    </row>
    <row r="352" spans="3:9" x14ac:dyDescent="0.25">
      <c r="C352" s="2"/>
      <c r="I352" s="3"/>
    </row>
    <row r="353" spans="3:9" x14ac:dyDescent="0.25">
      <c r="C353" s="2"/>
      <c r="I353" s="3"/>
    </row>
    <row r="354" spans="3:9" x14ac:dyDescent="0.25">
      <c r="C354" s="2"/>
      <c r="I354" s="3"/>
    </row>
    <row r="355" spans="3:9" x14ac:dyDescent="0.25">
      <c r="C355" s="2"/>
      <c r="I355" s="3"/>
    </row>
    <row r="356" spans="3:9" x14ac:dyDescent="0.25">
      <c r="C356" s="2"/>
      <c r="I356" s="3"/>
    </row>
    <row r="357" spans="3:9" x14ac:dyDescent="0.25">
      <c r="C357" s="2"/>
      <c r="I357" s="3"/>
    </row>
    <row r="358" spans="3:9" x14ac:dyDescent="0.25">
      <c r="C358" s="2"/>
      <c r="I358" s="3"/>
    </row>
    <row r="359" spans="3:9" x14ac:dyDescent="0.25">
      <c r="C359" s="2"/>
      <c r="I359" s="3"/>
    </row>
    <row r="360" spans="3:9" x14ac:dyDescent="0.25">
      <c r="C360" s="2"/>
      <c r="I360" s="3"/>
    </row>
    <row r="361" spans="3:9" x14ac:dyDescent="0.25">
      <c r="C361" s="2"/>
      <c r="I361" s="3"/>
    </row>
    <row r="362" spans="3:9" x14ac:dyDescent="0.25">
      <c r="C362" s="2"/>
      <c r="I362" s="3"/>
    </row>
    <row r="363" spans="3:9" x14ac:dyDescent="0.25">
      <c r="C363" s="2"/>
      <c r="I363" s="3"/>
    </row>
    <row r="364" spans="3:9" x14ac:dyDescent="0.25">
      <c r="C364" s="2"/>
      <c r="I364" s="3"/>
    </row>
    <row r="365" spans="3:9" x14ac:dyDescent="0.25">
      <c r="C365" s="2"/>
      <c r="I365" s="3"/>
    </row>
    <row r="366" spans="3:9" x14ac:dyDescent="0.25">
      <c r="C366" s="2"/>
      <c r="I366" s="3"/>
    </row>
    <row r="367" spans="3:9" x14ac:dyDescent="0.25">
      <c r="C367" s="2"/>
      <c r="I367" s="3"/>
    </row>
    <row r="368" spans="3:9" x14ac:dyDescent="0.25">
      <c r="C368" s="2"/>
      <c r="I368" s="3"/>
    </row>
    <row r="369" spans="3:9" x14ac:dyDescent="0.25">
      <c r="C369" s="2"/>
      <c r="I369" s="3"/>
    </row>
    <row r="370" spans="3:9" x14ac:dyDescent="0.25">
      <c r="C370" s="2"/>
      <c r="I370" s="3"/>
    </row>
    <row r="371" spans="3:9" x14ac:dyDescent="0.25">
      <c r="C371" s="2"/>
      <c r="I371" s="3"/>
    </row>
    <row r="372" spans="3:9" x14ac:dyDescent="0.25">
      <c r="C372" s="2"/>
      <c r="I372" s="3"/>
    </row>
    <row r="373" spans="3:9" x14ac:dyDescent="0.25">
      <c r="C373" s="2"/>
      <c r="I373" s="3"/>
    </row>
    <row r="374" spans="3:9" x14ac:dyDescent="0.25">
      <c r="C374" s="2"/>
      <c r="I374" s="3"/>
    </row>
    <row r="375" spans="3:9" x14ac:dyDescent="0.25">
      <c r="C375" s="2"/>
      <c r="I375" s="3"/>
    </row>
    <row r="376" spans="3:9" x14ac:dyDescent="0.25">
      <c r="C376" s="2"/>
      <c r="I376" s="3"/>
    </row>
    <row r="377" spans="3:9" x14ac:dyDescent="0.25">
      <c r="C377" s="2"/>
      <c r="I377" s="3"/>
    </row>
    <row r="378" spans="3:9" x14ac:dyDescent="0.25">
      <c r="C378" s="2"/>
      <c r="I378" s="3"/>
    </row>
    <row r="379" spans="3:9" x14ac:dyDescent="0.25">
      <c r="C379" s="2"/>
      <c r="I379" s="3"/>
    </row>
    <row r="380" spans="3:9" x14ac:dyDescent="0.25">
      <c r="C380" s="2"/>
      <c r="I380" s="3"/>
    </row>
    <row r="381" spans="3:9" x14ac:dyDescent="0.25">
      <c r="C381" s="2"/>
      <c r="I381" s="3"/>
    </row>
    <row r="382" spans="3:9" x14ac:dyDescent="0.25">
      <c r="C382" s="2"/>
      <c r="I382" s="3"/>
    </row>
    <row r="383" spans="3:9" x14ac:dyDescent="0.25">
      <c r="C383" s="2"/>
      <c r="I383" s="3"/>
    </row>
    <row r="384" spans="3:9" x14ac:dyDescent="0.25">
      <c r="C384" s="2"/>
      <c r="I384" s="3"/>
    </row>
    <row r="385" spans="3:9" x14ac:dyDescent="0.25">
      <c r="C385" s="2"/>
      <c r="I385" s="3"/>
    </row>
    <row r="386" spans="3:9" x14ac:dyDescent="0.25">
      <c r="C386" s="2"/>
      <c r="I386" s="3"/>
    </row>
    <row r="387" spans="3:9" x14ac:dyDescent="0.25">
      <c r="C387" s="2"/>
      <c r="I387" s="3"/>
    </row>
    <row r="388" spans="3:9" x14ac:dyDescent="0.25">
      <c r="C388" s="2"/>
      <c r="I388" s="3"/>
    </row>
    <row r="389" spans="3:9" x14ac:dyDescent="0.25">
      <c r="C389" s="2"/>
      <c r="I389" s="3"/>
    </row>
    <row r="390" spans="3:9" x14ac:dyDescent="0.25">
      <c r="C390" s="2"/>
      <c r="I390" s="3"/>
    </row>
    <row r="391" spans="3:9" x14ac:dyDescent="0.25">
      <c r="C391" s="2"/>
      <c r="I391" s="3"/>
    </row>
    <row r="392" spans="3:9" x14ac:dyDescent="0.25">
      <c r="C392" s="2"/>
      <c r="I392" s="3"/>
    </row>
    <row r="393" spans="3:9" x14ac:dyDescent="0.25">
      <c r="C393" s="2"/>
      <c r="I393" s="3"/>
    </row>
    <row r="394" spans="3:9" x14ac:dyDescent="0.25">
      <c r="C394" s="2"/>
      <c r="I394" s="3"/>
    </row>
    <row r="395" spans="3:9" x14ac:dyDescent="0.25">
      <c r="C395" s="2"/>
      <c r="I395" s="3"/>
    </row>
    <row r="396" spans="3:9" x14ac:dyDescent="0.25">
      <c r="C396" s="2"/>
      <c r="I396" s="3"/>
    </row>
    <row r="397" spans="3:9" x14ac:dyDescent="0.25">
      <c r="C397" s="2"/>
      <c r="I397" s="3"/>
    </row>
    <row r="398" spans="3:9" x14ac:dyDescent="0.25">
      <c r="C398" s="2"/>
      <c r="I398" s="3"/>
    </row>
    <row r="399" spans="3:9" x14ac:dyDescent="0.25">
      <c r="C399" s="2"/>
      <c r="I399" s="3"/>
    </row>
    <row r="400" spans="3:9" x14ac:dyDescent="0.25">
      <c r="C400" s="2"/>
      <c r="I400" s="3"/>
    </row>
    <row r="401" spans="3:9" x14ac:dyDescent="0.25">
      <c r="C401" s="2"/>
      <c r="I401" s="3"/>
    </row>
    <row r="402" spans="3:9" x14ac:dyDescent="0.25">
      <c r="C402" s="2"/>
      <c r="I402" s="3"/>
    </row>
    <row r="403" spans="3:9" x14ac:dyDescent="0.25">
      <c r="C403" s="2"/>
      <c r="I403" s="3"/>
    </row>
    <row r="404" spans="3:9" x14ac:dyDescent="0.25">
      <c r="C404" s="2"/>
      <c r="I404" s="3"/>
    </row>
    <row r="405" spans="3:9" x14ac:dyDescent="0.25">
      <c r="C405" s="2"/>
      <c r="I405" s="3"/>
    </row>
    <row r="406" spans="3:9" x14ac:dyDescent="0.25">
      <c r="C406" s="2"/>
      <c r="I406" s="3"/>
    </row>
    <row r="407" spans="3:9" x14ac:dyDescent="0.25">
      <c r="C407" s="2"/>
      <c r="I407" s="3"/>
    </row>
    <row r="408" spans="3:9" x14ac:dyDescent="0.25">
      <c r="C408" s="2"/>
      <c r="I408" s="3"/>
    </row>
    <row r="409" spans="3:9" x14ac:dyDescent="0.25">
      <c r="C409" s="2"/>
      <c r="I409" s="3"/>
    </row>
    <row r="410" spans="3:9" x14ac:dyDescent="0.25">
      <c r="C410" s="2"/>
      <c r="I410" s="3"/>
    </row>
    <row r="411" spans="3:9" x14ac:dyDescent="0.25">
      <c r="C411" s="2"/>
      <c r="I411" s="3"/>
    </row>
    <row r="412" spans="3:9" x14ac:dyDescent="0.25">
      <c r="C412" s="2"/>
      <c r="I412" s="3"/>
    </row>
    <row r="413" spans="3:9" x14ac:dyDescent="0.25">
      <c r="C413" s="2"/>
      <c r="I413" s="3"/>
    </row>
    <row r="414" spans="3:9" x14ac:dyDescent="0.25">
      <c r="C414" s="2"/>
      <c r="I414" s="3"/>
    </row>
    <row r="415" spans="3:9" x14ac:dyDescent="0.25">
      <c r="C415" s="2"/>
      <c r="I415" s="3"/>
    </row>
    <row r="416" spans="3:9" x14ac:dyDescent="0.25">
      <c r="C416" s="2"/>
      <c r="I416" s="3"/>
    </row>
    <row r="417" spans="3:9" x14ac:dyDescent="0.25">
      <c r="C417" s="2"/>
      <c r="I417" s="3"/>
    </row>
    <row r="418" spans="3:9" x14ac:dyDescent="0.25">
      <c r="C418" s="2"/>
      <c r="I418" s="3"/>
    </row>
    <row r="419" spans="3:9" x14ac:dyDescent="0.25">
      <c r="C419" s="2"/>
      <c r="I419" s="3"/>
    </row>
    <row r="420" spans="3:9" x14ac:dyDescent="0.25">
      <c r="C420" s="2"/>
      <c r="I420" s="3"/>
    </row>
    <row r="421" spans="3:9" x14ac:dyDescent="0.25">
      <c r="C421" s="2"/>
      <c r="I421" s="3"/>
    </row>
    <row r="422" spans="3:9" x14ac:dyDescent="0.25">
      <c r="C422" s="2"/>
      <c r="I422" s="3"/>
    </row>
    <row r="423" spans="3:9" x14ac:dyDescent="0.25">
      <c r="C423" s="2"/>
      <c r="I423" s="3"/>
    </row>
    <row r="424" spans="3:9" x14ac:dyDescent="0.25">
      <c r="C424" s="2"/>
      <c r="I424" s="3"/>
    </row>
    <row r="425" spans="3:9" x14ac:dyDescent="0.25">
      <c r="C425" s="2"/>
      <c r="I425" s="3"/>
    </row>
    <row r="426" spans="3:9" x14ac:dyDescent="0.25">
      <c r="C426" s="2"/>
      <c r="I426" s="3"/>
    </row>
    <row r="427" spans="3:9" x14ac:dyDescent="0.25">
      <c r="C427" s="2"/>
      <c r="I427" s="3"/>
    </row>
    <row r="428" spans="3:9" x14ac:dyDescent="0.25">
      <c r="C428" s="2"/>
      <c r="I428" s="3"/>
    </row>
    <row r="429" spans="3:9" x14ac:dyDescent="0.25">
      <c r="C429" s="2"/>
      <c r="I429" s="3"/>
    </row>
    <row r="430" spans="3:9" x14ac:dyDescent="0.25">
      <c r="C430" s="2"/>
      <c r="I430" s="3"/>
    </row>
    <row r="431" spans="3:9" x14ac:dyDescent="0.25">
      <c r="C431" s="2"/>
      <c r="I431" s="3"/>
    </row>
    <row r="432" spans="3:9" x14ac:dyDescent="0.25">
      <c r="C432" s="2"/>
      <c r="I432" s="3"/>
    </row>
    <row r="433" spans="3:9" x14ac:dyDescent="0.25">
      <c r="C433" s="2"/>
      <c r="I433" s="3"/>
    </row>
    <row r="434" spans="3:9" x14ac:dyDescent="0.25">
      <c r="C434" s="2"/>
      <c r="I434" s="3"/>
    </row>
    <row r="435" spans="3:9" x14ac:dyDescent="0.25">
      <c r="C435" s="2"/>
      <c r="I435" s="3"/>
    </row>
    <row r="436" spans="3:9" x14ac:dyDescent="0.25">
      <c r="C436" s="2"/>
      <c r="I436" s="3"/>
    </row>
    <row r="437" spans="3:9" x14ac:dyDescent="0.25">
      <c r="C437" s="2"/>
      <c r="I437" s="3"/>
    </row>
    <row r="438" spans="3:9" x14ac:dyDescent="0.25">
      <c r="C438" s="2"/>
      <c r="I438" s="3"/>
    </row>
    <row r="439" spans="3:9" x14ac:dyDescent="0.25">
      <c r="C439" s="2"/>
      <c r="I439" s="3"/>
    </row>
    <row r="440" spans="3:9" x14ac:dyDescent="0.25">
      <c r="C440" s="2"/>
      <c r="I440" s="3"/>
    </row>
    <row r="441" spans="3:9" x14ac:dyDescent="0.25">
      <c r="C441" s="2"/>
      <c r="I441" s="3"/>
    </row>
    <row r="442" spans="3:9" x14ac:dyDescent="0.25">
      <c r="C442" s="2"/>
      <c r="I442" s="3"/>
    </row>
    <row r="443" spans="3:9" x14ac:dyDescent="0.25">
      <c r="C443" s="2"/>
      <c r="I443" s="3"/>
    </row>
    <row r="444" spans="3:9" x14ac:dyDescent="0.25">
      <c r="C444" s="2"/>
      <c r="I444" s="3"/>
    </row>
    <row r="445" spans="3:9" x14ac:dyDescent="0.25">
      <c r="C445" s="2"/>
      <c r="I445" s="3"/>
    </row>
    <row r="446" spans="3:9" x14ac:dyDescent="0.25">
      <c r="C446" s="2"/>
      <c r="I446" s="3"/>
    </row>
    <row r="447" spans="3:9" x14ac:dyDescent="0.25">
      <c r="C447" s="2"/>
      <c r="I447" s="3"/>
    </row>
    <row r="448" spans="3:9" x14ac:dyDescent="0.25">
      <c r="C448" s="2"/>
      <c r="I448" s="3"/>
    </row>
    <row r="449" spans="3:9" x14ac:dyDescent="0.25">
      <c r="C449" s="2"/>
      <c r="I449" s="3"/>
    </row>
    <row r="450" spans="3:9" x14ac:dyDescent="0.25">
      <c r="C450" s="2"/>
      <c r="I450" s="3"/>
    </row>
    <row r="451" spans="3:9" x14ac:dyDescent="0.25">
      <c r="C451" s="2"/>
      <c r="I451" s="3"/>
    </row>
    <row r="452" spans="3:9" x14ac:dyDescent="0.25">
      <c r="C452" s="2"/>
      <c r="I452" s="3"/>
    </row>
    <row r="453" spans="3:9" x14ac:dyDescent="0.25">
      <c r="C453" s="2"/>
      <c r="I453" s="3"/>
    </row>
    <row r="454" spans="3:9" x14ac:dyDescent="0.25">
      <c r="C454" s="2"/>
      <c r="I454" s="3"/>
    </row>
    <row r="455" spans="3:9" x14ac:dyDescent="0.25">
      <c r="C455" s="2"/>
      <c r="I455" s="3"/>
    </row>
    <row r="456" spans="3:9" x14ac:dyDescent="0.25">
      <c r="C456" s="2"/>
      <c r="I456" s="3"/>
    </row>
    <row r="457" spans="3:9" x14ac:dyDescent="0.25">
      <c r="C457" s="2"/>
      <c r="I457" s="3"/>
    </row>
    <row r="458" spans="3:9" x14ac:dyDescent="0.25">
      <c r="C458" s="2"/>
      <c r="I458" s="3"/>
    </row>
    <row r="459" spans="3:9" x14ac:dyDescent="0.25">
      <c r="C459" s="2"/>
      <c r="I459" s="3"/>
    </row>
    <row r="460" spans="3:9" x14ac:dyDescent="0.25">
      <c r="C460" s="2"/>
      <c r="I460" s="3"/>
    </row>
    <row r="461" spans="3:9" x14ac:dyDescent="0.25">
      <c r="C461" s="2"/>
      <c r="I461" s="3"/>
    </row>
    <row r="462" spans="3:9" x14ac:dyDescent="0.25">
      <c r="C462" s="2"/>
      <c r="I462" s="3"/>
    </row>
    <row r="463" spans="3:9" x14ac:dyDescent="0.25">
      <c r="C463" s="2"/>
      <c r="I463" s="3"/>
    </row>
    <row r="464" spans="3:9" x14ac:dyDescent="0.25">
      <c r="C464" s="2"/>
      <c r="I464" s="3"/>
    </row>
    <row r="465" spans="3:9" x14ac:dyDescent="0.25">
      <c r="C465" s="2"/>
      <c r="I465" s="3"/>
    </row>
    <row r="466" spans="3:9" x14ac:dyDescent="0.25">
      <c r="C466" s="2"/>
      <c r="I466" s="3"/>
    </row>
    <row r="467" spans="3:9" x14ac:dyDescent="0.25">
      <c r="C467" s="2"/>
      <c r="I467" s="3"/>
    </row>
    <row r="468" spans="3:9" x14ac:dyDescent="0.25">
      <c r="C468" s="2"/>
      <c r="I468" s="3"/>
    </row>
    <row r="469" spans="3:9" x14ac:dyDescent="0.25">
      <c r="C469" s="2"/>
      <c r="I469" s="3"/>
    </row>
    <row r="470" spans="3:9" x14ac:dyDescent="0.25">
      <c r="C470" s="2"/>
      <c r="I470" s="3"/>
    </row>
    <row r="471" spans="3:9" x14ac:dyDescent="0.25">
      <c r="C471" s="2"/>
      <c r="I471" s="3"/>
    </row>
    <row r="472" spans="3:9" x14ac:dyDescent="0.25">
      <c r="C472" s="2"/>
      <c r="I472" s="3"/>
    </row>
    <row r="473" spans="3:9" x14ac:dyDescent="0.25">
      <c r="C473" s="2"/>
      <c r="I473" s="3"/>
    </row>
    <row r="474" spans="3:9" x14ac:dyDescent="0.25">
      <c r="C474" s="2"/>
      <c r="I474" s="3"/>
    </row>
    <row r="475" spans="3:9" x14ac:dyDescent="0.25">
      <c r="C475" s="2"/>
      <c r="I475" s="3"/>
    </row>
    <row r="476" spans="3:9" x14ac:dyDescent="0.25">
      <c r="C476" s="2"/>
      <c r="I476" s="3"/>
    </row>
    <row r="477" spans="3:9" x14ac:dyDescent="0.25">
      <c r="C477" s="2"/>
      <c r="I477" s="3"/>
    </row>
    <row r="478" spans="3:9" x14ac:dyDescent="0.25">
      <c r="C478" s="2"/>
      <c r="I478" s="3"/>
    </row>
    <row r="479" spans="3:9" x14ac:dyDescent="0.25">
      <c r="C479" s="2"/>
      <c r="I479" s="3"/>
    </row>
    <row r="480" spans="3:9" x14ac:dyDescent="0.25">
      <c r="C480" s="2"/>
      <c r="I480" s="3"/>
    </row>
    <row r="481" spans="3:9" x14ac:dyDescent="0.25">
      <c r="C481" s="2"/>
      <c r="I481" s="3"/>
    </row>
    <row r="482" spans="3:9" x14ac:dyDescent="0.25">
      <c r="C482" s="2"/>
      <c r="I482" s="3"/>
    </row>
    <row r="483" spans="3:9" x14ac:dyDescent="0.25">
      <c r="C483" s="2"/>
      <c r="I483" s="3"/>
    </row>
    <row r="484" spans="3:9" x14ac:dyDescent="0.25">
      <c r="C484" s="2"/>
      <c r="I484" s="3"/>
    </row>
    <row r="485" spans="3:9" x14ac:dyDescent="0.25">
      <c r="C485" s="2"/>
      <c r="I485" s="3"/>
    </row>
    <row r="486" spans="3:9" x14ac:dyDescent="0.25">
      <c r="C486" s="2"/>
      <c r="I486" s="3"/>
    </row>
    <row r="487" spans="3:9" x14ac:dyDescent="0.25">
      <c r="C487" s="2"/>
      <c r="I487" s="3"/>
    </row>
    <row r="488" spans="3:9" x14ac:dyDescent="0.25">
      <c r="C488" s="2"/>
      <c r="I488" s="3"/>
    </row>
    <row r="489" spans="3:9" x14ac:dyDescent="0.25">
      <c r="C489" s="2"/>
      <c r="I489" s="3"/>
    </row>
    <row r="490" spans="3:9" x14ac:dyDescent="0.25">
      <c r="C490" s="2"/>
      <c r="I490" s="3"/>
    </row>
    <row r="491" spans="3:9" x14ac:dyDescent="0.25">
      <c r="C491" s="2"/>
      <c r="I491" s="3"/>
    </row>
    <row r="492" spans="3:9" x14ac:dyDescent="0.25">
      <c r="C492" s="2"/>
      <c r="I492" s="3"/>
    </row>
    <row r="493" spans="3:9" x14ac:dyDescent="0.25">
      <c r="C493" s="2"/>
      <c r="I493" s="3"/>
    </row>
    <row r="494" spans="3:9" x14ac:dyDescent="0.25">
      <c r="C494" s="2"/>
      <c r="I494" s="3"/>
    </row>
    <row r="495" spans="3:9" x14ac:dyDescent="0.25">
      <c r="C495" s="2"/>
      <c r="I495" s="3"/>
    </row>
    <row r="496" spans="3:9" x14ac:dyDescent="0.25">
      <c r="C496" s="2"/>
      <c r="I496" s="3"/>
    </row>
    <row r="497" spans="3:9" x14ac:dyDescent="0.25">
      <c r="C497" s="2"/>
      <c r="I497" s="3"/>
    </row>
    <row r="498" spans="3:9" x14ac:dyDescent="0.25">
      <c r="C498" s="2"/>
      <c r="I498" s="3"/>
    </row>
    <row r="499" spans="3:9" x14ac:dyDescent="0.25">
      <c r="C499" s="2"/>
      <c r="I499" s="3"/>
    </row>
    <row r="500" spans="3:9" x14ac:dyDescent="0.25">
      <c r="C500" s="2"/>
      <c r="I500" s="3"/>
    </row>
  </sheetData>
  <autoFilter ref="A3:K332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2"/>
  <sheetViews>
    <sheetView topLeftCell="A3" workbookViewId="0">
      <selection activeCell="J12" sqref="J12"/>
    </sheetView>
  </sheetViews>
  <sheetFormatPr defaultColWidth="9.140625" defaultRowHeight="15" x14ac:dyDescent="0.25"/>
  <cols>
    <col min="1" max="1" width="10.7109375" bestFit="1" customWidth="1"/>
    <col min="4" max="4" width="27.140625" bestFit="1" customWidth="1"/>
    <col min="5" max="5" width="28.85546875" bestFit="1" customWidth="1"/>
    <col min="7" max="7" width="10.140625" bestFit="1" customWidth="1"/>
    <col min="9" max="9" width="10.140625" bestFit="1" customWidth="1"/>
    <col min="10" max="10" width="11.5703125" customWidth="1"/>
    <col min="11" max="11" width="12.7109375" bestFit="1" customWidth="1"/>
  </cols>
  <sheetData>
    <row r="1" spans="1:11" x14ac:dyDescent="0.25">
      <c r="A1" s="22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J2" s="4"/>
    </row>
    <row r="3" spans="1:11" ht="30" x14ac:dyDescent="0.25">
      <c r="A3" s="8" t="s">
        <v>39</v>
      </c>
      <c r="B3" s="8" t="s">
        <v>47</v>
      </c>
      <c r="C3" s="9" t="s">
        <v>1</v>
      </c>
      <c r="D3" s="9" t="s">
        <v>2</v>
      </c>
      <c r="E3" s="9" t="s">
        <v>3</v>
      </c>
      <c r="F3" s="9" t="s">
        <v>40</v>
      </c>
      <c r="G3" s="9" t="s">
        <v>5</v>
      </c>
      <c r="H3" s="9" t="s">
        <v>46</v>
      </c>
      <c r="I3" s="9" t="s">
        <v>41</v>
      </c>
      <c r="J3" s="9" t="s">
        <v>42</v>
      </c>
      <c r="K3" s="9" t="s">
        <v>43</v>
      </c>
    </row>
    <row r="4" spans="1:11" x14ac:dyDescent="0.25">
      <c r="A4" s="10">
        <v>43087</v>
      </c>
      <c r="B4" s="6" t="s">
        <v>48</v>
      </c>
      <c r="C4" s="6">
        <v>101</v>
      </c>
      <c r="D4" s="6" t="s">
        <v>7</v>
      </c>
      <c r="E4" s="6" t="s">
        <v>6</v>
      </c>
      <c r="F4" s="6">
        <v>203</v>
      </c>
      <c r="G4" s="11">
        <v>1.79</v>
      </c>
      <c r="H4" s="12">
        <v>0.33</v>
      </c>
      <c r="I4" s="11">
        <v>1.1993</v>
      </c>
      <c r="J4" s="13" t="s">
        <v>44</v>
      </c>
      <c r="K4" s="11">
        <v>243.4579</v>
      </c>
    </row>
    <row r="5" spans="1:11" x14ac:dyDescent="0.25">
      <c r="A5" s="10">
        <v>43087</v>
      </c>
      <c r="B5" s="6" t="s">
        <v>48</v>
      </c>
      <c r="C5" s="6">
        <v>102</v>
      </c>
      <c r="D5" s="6" t="s">
        <v>10</v>
      </c>
      <c r="E5" s="6" t="s">
        <v>6</v>
      </c>
      <c r="F5" s="6">
        <v>96</v>
      </c>
      <c r="G5" s="11">
        <v>1.99</v>
      </c>
      <c r="H5" s="12"/>
      <c r="I5" s="11">
        <v>1.99</v>
      </c>
      <c r="J5" s="13" t="s">
        <v>45</v>
      </c>
      <c r="K5" s="11">
        <v>191.04</v>
      </c>
    </row>
    <row r="6" spans="1:11" x14ac:dyDescent="0.25">
      <c r="A6" s="10">
        <v>43087</v>
      </c>
      <c r="B6" s="6" t="s">
        <v>48</v>
      </c>
      <c r="C6" s="6">
        <v>104</v>
      </c>
      <c r="D6" s="6" t="s">
        <v>15</v>
      </c>
      <c r="E6" s="6" t="s">
        <v>6</v>
      </c>
      <c r="F6" s="6">
        <v>268</v>
      </c>
      <c r="G6" s="11">
        <v>0.69</v>
      </c>
      <c r="H6" s="12"/>
      <c r="I6" s="11">
        <v>0.69</v>
      </c>
      <c r="J6" s="13" t="s">
        <v>45</v>
      </c>
      <c r="K6" s="11">
        <v>184.92</v>
      </c>
    </row>
    <row r="7" spans="1:11" x14ac:dyDescent="0.25">
      <c r="A7" s="10">
        <v>43087</v>
      </c>
      <c r="B7" s="6" t="s">
        <v>48</v>
      </c>
      <c r="C7" s="6">
        <v>105</v>
      </c>
      <c r="D7" s="6" t="s">
        <v>16</v>
      </c>
      <c r="E7" s="6" t="s">
        <v>6</v>
      </c>
      <c r="F7" s="6">
        <v>248</v>
      </c>
      <c r="G7" s="11">
        <v>1.49</v>
      </c>
      <c r="H7" s="12">
        <v>0.2</v>
      </c>
      <c r="I7" s="11">
        <v>1.1919999999999999</v>
      </c>
      <c r="J7" s="13" t="s">
        <v>44</v>
      </c>
      <c r="K7" s="11">
        <v>295.61599999999999</v>
      </c>
    </row>
    <row r="8" spans="1:11" x14ac:dyDescent="0.25">
      <c r="A8" s="10">
        <v>43087</v>
      </c>
      <c r="B8" s="6" t="s">
        <v>48</v>
      </c>
      <c r="C8" s="6">
        <v>201</v>
      </c>
      <c r="D8" s="6" t="s">
        <v>17</v>
      </c>
      <c r="E8" s="6" t="s">
        <v>9</v>
      </c>
      <c r="F8" s="6">
        <v>139</v>
      </c>
      <c r="G8" s="11">
        <v>8.99</v>
      </c>
      <c r="H8" s="12">
        <v>0.25</v>
      </c>
      <c r="I8" s="11">
        <v>6.7424999999999997</v>
      </c>
      <c r="J8" s="13" t="s">
        <v>44</v>
      </c>
      <c r="K8" s="11">
        <v>937.20749999999998</v>
      </c>
    </row>
    <row r="9" spans="1:11" x14ac:dyDescent="0.25">
      <c r="A9" s="10">
        <v>43087</v>
      </c>
      <c r="B9" s="6" t="s">
        <v>48</v>
      </c>
      <c r="C9" s="6">
        <v>203</v>
      </c>
      <c r="D9" s="6" t="s">
        <v>19</v>
      </c>
      <c r="E9" s="6" t="s">
        <v>9</v>
      </c>
      <c r="F9" s="6">
        <v>353</v>
      </c>
      <c r="G9" s="11">
        <v>11.99</v>
      </c>
      <c r="H9" s="12"/>
      <c r="I9" s="11">
        <v>11.99</v>
      </c>
      <c r="J9" s="13" t="s">
        <v>45</v>
      </c>
      <c r="K9" s="11">
        <v>4232.47</v>
      </c>
    </row>
    <row r="10" spans="1:11" x14ac:dyDescent="0.25">
      <c r="A10" s="10">
        <v>43087</v>
      </c>
      <c r="B10" s="6" t="s">
        <v>48</v>
      </c>
      <c r="C10" s="6">
        <v>204</v>
      </c>
      <c r="D10" s="6" t="s">
        <v>20</v>
      </c>
      <c r="E10" s="6" t="s">
        <v>9</v>
      </c>
      <c r="F10" s="6">
        <v>322</v>
      </c>
      <c r="G10" s="11">
        <v>4.1900000000000004</v>
      </c>
      <c r="H10" s="12"/>
      <c r="I10" s="11">
        <v>4.1900000000000004</v>
      </c>
      <c r="J10" s="13" t="s">
        <v>45</v>
      </c>
      <c r="K10" s="11">
        <v>1349.18</v>
      </c>
    </row>
    <row r="11" spans="1:11" x14ac:dyDescent="0.25">
      <c r="A11" s="10">
        <v>43087</v>
      </c>
      <c r="B11" s="6" t="s">
        <v>48</v>
      </c>
      <c r="C11" s="6">
        <v>205</v>
      </c>
      <c r="D11" s="6" t="s">
        <v>21</v>
      </c>
      <c r="E11" s="6" t="s">
        <v>9</v>
      </c>
      <c r="F11" s="6">
        <v>229</v>
      </c>
      <c r="G11" s="11">
        <v>13.69</v>
      </c>
      <c r="H11" s="12"/>
      <c r="I11" s="11">
        <v>13.69</v>
      </c>
      <c r="J11" s="13" t="s">
        <v>45</v>
      </c>
      <c r="K11" s="11">
        <v>3135.0099999999998</v>
      </c>
    </row>
    <row r="12" spans="1:11" x14ac:dyDescent="0.25">
      <c r="A12" s="10">
        <v>43087</v>
      </c>
      <c r="B12" s="6" t="s">
        <v>48</v>
      </c>
      <c r="C12" s="6">
        <v>303</v>
      </c>
      <c r="D12" s="6" t="s">
        <v>25</v>
      </c>
      <c r="E12" s="6" t="s">
        <v>12</v>
      </c>
      <c r="F12" s="6">
        <v>91</v>
      </c>
      <c r="G12" s="11">
        <v>7.99</v>
      </c>
      <c r="H12" s="12"/>
      <c r="I12" s="11">
        <v>7.99</v>
      </c>
      <c r="J12" s="13" t="s">
        <v>45</v>
      </c>
      <c r="K12" s="11">
        <v>727.09</v>
      </c>
    </row>
    <row r="13" spans="1:11" x14ac:dyDescent="0.25">
      <c r="A13" s="10">
        <v>43087</v>
      </c>
      <c r="B13" s="6" t="s">
        <v>48</v>
      </c>
      <c r="C13" s="6">
        <v>305</v>
      </c>
      <c r="D13" s="6" t="s">
        <v>29</v>
      </c>
      <c r="E13" s="6" t="s">
        <v>12</v>
      </c>
      <c r="F13" s="6">
        <v>202</v>
      </c>
      <c r="G13" s="11">
        <v>13.89</v>
      </c>
      <c r="H13" s="12"/>
      <c r="I13" s="11">
        <v>13.89</v>
      </c>
      <c r="J13" s="13" t="s">
        <v>45</v>
      </c>
      <c r="K13" s="11">
        <v>2805.78</v>
      </c>
    </row>
    <row r="14" spans="1:11" x14ac:dyDescent="0.25">
      <c r="A14" s="10">
        <v>43087</v>
      </c>
      <c r="B14" s="6" t="s">
        <v>48</v>
      </c>
      <c r="C14" s="6">
        <v>402</v>
      </c>
      <c r="D14" s="6" t="s">
        <v>31</v>
      </c>
      <c r="E14" s="6" t="s">
        <v>14</v>
      </c>
      <c r="F14" s="6">
        <v>233</v>
      </c>
      <c r="G14" s="11">
        <v>4.6500000000000004</v>
      </c>
      <c r="H14" s="12"/>
      <c r="I14" s="11">
        <v>4.6500000000000004</v>
      </c>
      <c r="J14" s="13" t="s">
        <v>45</v>
      </c>
      <c r="K14" s="11">
        <v>1083.45</v>
      </c>
    </row>
    <row r="15" spans="1:11" x14ac:dyDescent="0.25">
      <c r="A15" s="10">
        <v>43087</v>
      </c>
      <c r="B15" s="6" t="s">
        <v>48</v>
      </c>
      <c r="C15" s="6">
        <v>403</v>
      </c>
      <c r="D15" s="6" t="s">
        <v>33</v>
      </c>
      <c r="E15" s="6" t="s">
        <v>14</v>
      </c>
      <c r="F15" s="6">
        <v>181</v>
      </c>
      <c r="G15" s="11">
        <v>1.49</v>
      </c>
      <c r="H15" s="12"/>
      <c r="I15" s="11">
        <v>1.49</v>
      </c>
      <c r="J15" s="13" t="s">
        <v>45</v>
      </c>
      <c r="K15" s="11">
        <v>269.69</v>
      </c>
    </row>
    <row r="16" spans="1:11" x14ac:dyDescent="0.25">
      <c r="A16" s="10">
        <v>43087</v>
      </c>
      <c r="B16" s="6" t="s">
        <v>48</v>
      </c>
      <c r="C16" s="6">
        <v>404</v>
      </c>
      <c r="D16" s="6" t="s">
        <v>35</v>
      </c>
      <c r="E16" s="6" t="s">
        <v>14</v>
      </c>
      <c r="F16" s="6">
        <v>201</v>
      </c>
      <c r="G16" s="11">
        <v>1.49</v>
      </c>
      <c r="H16" s="12"/>
      <c r="I16" s="11">
        <v>1.49</v>
      </c>
      <c r="J16" s="13" t="s">
        <v>45</v>
      </c>
      <c r="K16" s="11">
        <v>299.49</v>
      </c>
    </row>
    <row r="17" spans="1:11" x14ac:dyDescent="0.25">
      <c r="A17" s="10">
        <v>43088</v>
      </c>
      <c r="B17" s="6" t="s">
        <v>49</v>
      </c>
      <c r="C17" s="6">
        <v>103</v>
      </c>
      <c r="D17" s="6" t="s">
        <v>13</v>
      </c>
      <c r="E17" s="6" t="s">
        <v>6</v>
      </c>
      <c r="F17" s="6">
        <v>81</v>
      </c>
      <c r="G17" s="11">
        <v>0.89</v>
      </c>
      <c r="H17" s="12"/>
      <c r="I17" s="11">
        <v>0.89</v>
      </c>
      <c r="J17" s="13" t="s">
        <v>45</v>
      </c>
      <c r="K17" s="11">
        <v>72.09</v>
      </c>
    </row>
    <row r="18" spans="1:11" x14ac:dyDescent="0.25">
      <c r="A18" s="10">
        <v>43088</v>
      </c>
      <c r="B18" s="6" t="s">
        <v>49</v>
      </c>
      <c r="C18" s="6">
        <v>104</v>
      </c>
      <c r="D18" s="6" t="s">
        <v>15</v>
      </c>
      <c r="E18" s="6" t="s">
        <v>6</v>
      </c>
      <c r="F18" s="6">
        <v>256</v>
      </c>
      <c r="G18" s="11">
        <v>0.69</v>
      </c>
      <c r="H18" s="12"/>
      <c r="I18" s="11">
        <v>0.69</v>
      </c>
      <c r="J18" s="13" t="s">
        <v>45</v>
      </c>
      <c r="K18" s="11">
        <v>176.64</v>
      </c>
    </row>
    <row r="19" spans="1:11" x14ac:dyDescent="0.25">
      <c r="A19" s="10">
        <v>43088</v>
      </c>
      <c r="B19" s="6" t="s">
        <v>49</v>
      </c>
      <c r="C19" s="6">
        <v>105</v>
      </c>
      <c r="D19" s="6" t="s">
        <v>16</v>
      </c>
      <c r="E19" s="6" t="s">
        <v>6</v>
      </c>
      <c r="F19" s="6">
        <v>232</v>
      </c>
      <c r="G19" s="11">
        <v>1.49</v>
      </c>
      <c r="H19" s="12">
        <v>0.2</v>
      </c>
      <c r="I19" s="11">
        <v>1.1919999999999999</v>
      </c>
      <c r="J19" s="13" t="s">
        <v>44</v>
      </c>
      <c r="K19" s="11">
        <v>276.54399999999998</v>
      </c>
    </row>
    <row r="20" spans="1:11" x14ac:dyDescent="0.25">
      <c r="A20" s="10">
        <v>43088</v>
      </c>
      <c r="B20" s="6" t="s">
        <v>49</v>
      </c>
      <c r="C20" s="6">
        <v>205</v>
      </c>
      <c r="D20" s="6" t="s">
        <v>21</v>
      </c>
      <c r="E20" s="6" t="s">
        <v>9</v>
      </c>
      <c r="F20" s="6">
        <v>243</v>
      </c>
      <c r="G20" s="11">
        <v>13.69</v>
      </c>
      <c r="H20" s="12"/>
      <c r="I20" s="11">
        <v>13.69</v>
      </c>
      <c r="J20" s="13" t="s">
        <v>45</v>
      </c>
      <c r="K20" s="11">
        <v>3326.67</v>
      </c>
    </row>
    <row r="21" spans="1:11" x14ac:dyDescent="0.25">
      <c r="A21" s="10">
        <v>43088</v>
      </c>
      <c r="B21" s="6" t="s">
        <v>49</v>
      </c>
      <c r="C21" s="6">
        <v>304</v>
      </c>
      <c r="D21" s="6" t="s">
        <v>27</v>
      </c>
      <c r="E21" s="6" t="s">
        <v>12</v>
      </c>
      <c r="F21" s="6">
        <v>99</v>
      </c>
      <c r="G21" s="11">
        <v>2.4900000000000002</v>
      </c>
      <c r="H21" s="12"/>
      <c r="I21" s="11">
        <v>2.4900000000000002</v>
      </c>
      <c r="J21" s="13" t="s">
        <v>45</v>
      </c>
      <c r="K21" s="11">
        <v>246.51000000000002</v>
      </c>
    </row>
    <row r="22" spans="1:11" x14ac:dyDescent="0.25">
      <c r="A22" s="10">
        <v>43088</v>
      </c>
      <c r="B22" s="6" t="s">
        <v>49</v>
      </c>
      <c r="C22" s="6">
        <v>401</v>
      </c>
      <c r="D22" s="6" t="s">
        <v>30</v>
      </c>
      <c r="E22" s="6" t="s">
        <v>14</v>
      </c>
      <c r="F22" s="6">
        <v>422</v>
      </c>
      <c r="G22" s="11">
        <v>0.77</v>
      </c>
      <c r="H22" s="12">
        <v>0.27</v>
      </c>
      <c r="I22" s="11">
        <v>0.56210000000000004</v>
      </c>
      <c r="J22" s="13" t="s">
        <v>44</v>
      </c>
      <c r="K22" s="11">
        <v>237.20620000000002</v>
      </c>
    </row>
    <row r="23" spans="1:11" x14ac:dyDescent="0.25">
      <c r="A23" s="10">
        <v>43088</v>
      </c>
      <c r="B23" s="6" t="s">
        <v>49</v>
      </c>
      <c r="C23" s="6">
        <v>402</v>
      </c>
      <c r="D23" s="6" t="s">
        <v>31</v>
      </c>
      <c r="E23" s="6" t="s">
        <v>14</v>
      </c>
      <c r="F23" s="6">
        <v>222</v>
      </c>
      <c r="G23" s="11">
        <v>4.6500000000000004</v>
      </c>
      <c r="H23" s="12"/>
      <c r="I23" s="11">
        <v>4.6500000000000004</v>
      </c>
      <c r="J23" s="13" t="s">
        <v>45</v>
      </c>
      <c r="K23" s="11">
        <v>1032.3000000000002</v>
      </c>
    </row>
    <row r="24" spans="1:11" x14ac:dyDescent="0.25">
      <c r="A24" s="10">
        <v>43088</v>
      </c>
      <c r="B24" s="6" t="s">
        <v>49</v>
      </c>
      <c r="C24" s="6">
        <v>405</v>
      </c>
      <c r="D24" s="6" t="s">
        <v>37</v>
      </c>
      <c r="E24" s="6" t="s">
        <v>14</v>
      </c>
      <c r="F24" s="6">
        <v>151</v>
      </c>
      <c r="G24" s="11">
        <v>1.95</v>
      </c>
      <c r="H24" s="12"/>
      <c r="I24" s="11">
        <v>1.95</v>
      </c>
      <c r="J24" s="13" t="s">
        <v>45</v>
      </c>
      <c r="K24" s="11">
        <v>294.45</v>
      </c>
    </row>
    <row r="25" spans="1:11" x14ac:dyDescent="0.25">
      <c r="A25" s="10">
        <v>43089</v>
      </c>
      <c r="B25" s="6" t="s">
        <v>50</v>
      </c>
      <c r="C25" s="6">
        <v>101</v>
      </c>
      <c r="D25" s="6" t="s">
        <v>7</v>
      </c>
      <c r="E25" s="6" t="s">
        <v>6</v>
      </c>
      <c r="F25" s="6">
        <v>214</v>
      </c>
      <c r="G25" s="11">
        <v>1.79</v>
      </c>
      <c r="H25" s="12">
        <v>0.33</v>
      </c>
      <c r="I25" s="11">
        <v>1.1993</v>
      </c>
      <c r="J25" s="13" t="s">
        <v>44</v>
      </c>
      <c r="K25" s="11">
        <v>256.65019999999998</v>
      </c>
    </row>
    <row r="26" spans="1:11" x14ac:dyDescent="0.25">
      <c r="A26" s="10">
        <v>43089</v>
      </c>
      <c r="B26" s="6" t="s">
        <v>50</v>
      </c>
      <c r="C26" s="6">
        <v>202</v>
      </c>
      <c r="D26" s="6" t="s">
        <v>18</v>
      </c>
      <c r="E26" s="6" t="s">
        <v>9</v>
      </c>
      <c r="F26" s="6">
        <v>253</v>
      </c>
      <c r="G26" s="11">
        <v>7.99</v>
      </c>
      <c r="H26" s="12"/>
      <c r="I26" s="11">
        <v>7.99</v>
      </c>
      <c r="J26" s="13" t="s">
        <v>45</v>
      </c>
      <c r="K26" s="11">
        <v>2021.47</v>
      </c>
    </row>
    <row r="27" spans="1:11" x14ac:dyDescent="0.25">
      <c r="A27" s="10">
        <v>43089</v>
      </c>
      <c r="B27" s="6" t="s">
        <v>50</v>
      </c>
      <c r="C27" s="6">
        <v>204</v>
      </c>
      <c r="D27" s="6" t="s">
        <v>20</v>
      </c>
      <c r="E27" s="6" t="s">
        <v>9</v>
      </c>
      <c r="F27" s="6">
        <v>347</v>
      </c>
      <c r="G27" s="11">
        <v>4.1900000000000004</v>
      </c>
      <c r="H27" s="12"/>
      <c r="I27" s="11">
        <v>4.1900000000000004</v>
      </c>
      <c r="J27" s="13" t="s">
        <v>45</v>
      </c>
      <c r="K27" s="11">
        <v>1453.93</v>
      </c>
    </row>
    <row r="28" spans="1:11" x14ac:dyDescent="0.25">
      <c r="A28" s="10">
        <v>43089</v>
      </c>
      <c r="B28" s="6" t="s">
        <v>50</v>
      </c>
      <c r="C28" s="6">
        <v>205</v>
      </c>
      <c r="D28" s="6" t="s">
        <v>21</v>
      </c>
      <c r="E28" s="6" t="s">
        <v>9</v>
      </c>
      <c r="F28" s="6">
        <v>251</v>
      </c>
      <c r="G28" s="11">
        <v>13.69</v>
      </c>
      <c r="H28" s="12"/>
      <c r="I28" s="11">
        <v>13.69</v>
      </c>
      <c r="J28" s="13" t="s">
        <v>45</v>
      </c>
      <c r="K28" s="11">
        <v>3436.19</v>
      </c>
    </row>
    <row r="29" spans="1:11" x14ac:dyDescent="0.25">
      <c r="A29" s="10">
        <v>43089</v>
      </c>
      <c r="B29" s="6" t="s">
        <v>50</v>
      </c>
      <c r="C29" s="6">
        <v>301</v>
      </c>
      <c r="D29" s="6" t="s">
        <v>22</v>
      </c>
      <c r="E29" s="6" t="s">
        <v>12</v>
      </c>
      <c r="F29" s="6">
        <v>514</v>
      </c>
      <c r="G29" s="11">
        <v>1.0900000000000001</v>
      </c>
      <c r="H29" s="12">
        <v>0.33</v>
      </c>
      <c r="I29" s="11">
        <v>0.73030000000000006</v>
      </c>
      <c r="J29" s="13" t="s">
        <v>44</v>
      </c>
      <c r="K29" s="11">
        <v>375.37420000000003</v>
      </c>
    </row>
    <row r="30" spans="1:11" x14ac:dyDescent="0.25">
      <c r="A30" s="10">
        <v>43089</v>
      </c>
      <c r="B30" s="6" t="s">
        <v>50</v>
      </c>
      <c r="C30" s="6">
        <v>302</v>
      </c>
      <c r="D30" s="6" t="s">
        <v>24</v>
      </c>
      <c r="E30" s="6" t="s">
        <v>12</v>
      </c>
      <c r="F30" s="6">
        <v>234</v>
      </c>
      <c r="G30" s="11">
        <v>8.49</v>
      </c>
      <c r="H30" s="12"/>
      <c r="I30" s="11">
        <v>8.49</v>
      </c>
      <c r="J30" s="13" t="s">
        <v>45</v>
      </c>
      <c r="K30" s="11">
        <v>1986.66</v>
      </c>
    </row>
    <row r="31" spans="1:11" x14ac:dyDescent="0.25">
      <c r="A31" s="10">
        <v>43089</v>
      </c>
      <c r="B31" s="6" t="s">
        <v>50</v>
      </c>
      <c r="C31" s="6">
        <v>303</v>
      </c>
      <c r="D31" s="6" t="s">
        <v>25</v>
      </c>
      <c r="E31" s="6" t="s">
        <v>12</v>
      </c>
      <c r="F31" s="6">
        <v>114</v>
      </c>
      <c r="G31" s="11">
        <v>7.99</v>
      </c>
      <c r="H31" s="12"/>
      <c r="I31" s="11">
        <v>7.99</v>
      </c>
      <c r="J31" s="13" t="s">
        <v>45</v>
      </c>
      <c r="K31" s="11">
        <v>910.86</v>
      </c>
    </row>
    <row r="32" spans="1:11" x14ac:dyDescent="0.25">
      <c r="A32" s="10">
        <v>43089</v>
      </c>
      <c r="B32" s="6" t="s">
        <v>50</v>
      </c>
      <c r="C32" s="6">
        <v>401</v>
      </c>
      <c r="D32" s="6" t="s">
        <v>30</v>
      </c>
      <c r="E32" s="6" t="s">
        <v>14</v>
      </c>
      <c r="F32" s="6">
        <v>493</v>
      </c>
      <c r="G32" s="11">
        <v>0.77</v>
      </c>
      <c r="H32" s="12">
        <v>0.27</v>
      </c>
      <c r="I32" s="11">
        <v>0.56210000000000004</v>
      </c>
      <c r="J32" s="13" t="s">
        <v>44</v>
      </c>
      <c r="K32" s="11">
        <v>277.11530000000005</v>
      </c>
    </row>
    <row r="33" spans="1:11" x14ac:dyDescent="0.25">
      <c r="A33" s="10">
        <v>43089</v>
      </c>
      <c r="B33" s="6" t="s">
        <v>50</v>
      </c>
      <c r="C33" s="6">
        <v>402</v>
      </c>
      <c r="D33" s="6" t="s">
        <v>31</v>
      </c>
      <c r="E33" s="6" t="s">
        <v>14</v>
      </c>
      <c r="F33" s="6">
        <v>230</v>
      </c>
      <c r="G33" s="11">
        <v>4.6500000000000004</v>
      </c>
      <c r="H33" s="12"/>
      <c r="I33" s="11">
        <v>4.6500000000000004</v>
      </c>
      <c r="J33" s="13" t="s">
        <v>45</v>
      </c>
      <c r="K33" s="11">
        <v>1069.5</v>
      </c>
    </row>
    <row r="34" spans="1:11" x14ac:dyDescent="0.25">
      <c r="A34" s="10">
        <v>43089</v>
      </c>
      <c r="B34" s="6" t="s">
        <v>50</v>
      </c>
      <c r="C34" s="6">
        <v>403</v>
      </c>
      <c r="D34" s="6" t="s">
        <v>33</v>
      </c>
      <c r="E34" s="6" t="s">
        <v>14</v>
      </c>
      <c r="F34" s="6">
        <v>117</v>
      </c>
      <c r="G34" s="11">
        <v>1.49</v>
      </c>
      <c r="H34" s="12"/>
      <c r="I34" s="11">
        <v>1.49</v>
      </c>
      <c r="J34" s="13" t="s">
        <v>45</v>
      </c>
      <c r="K34" s="11">
        <v>174.33</v>
      </c>
    </row>
    <row r="35" spans="1:11" x14ac:dyDescent="0.25">
      <c r="A35" s="10">
        <v>43089</v>
      </c>
      <c r="B35" s="6" t="s">
        <v>50</v>
      </c>
      <c r="C35" s="6">
        <v>404</v>
      </c>
      <c r="D35" s="6" t="s">
        <v>35</v>
      </c>
      <c r="E35" s="6" t="s">
        <v>14</v>
      </c>
      <c r="F35" s="6">
        <v>154</v>
      </c>
      <c r="G35" s="11">
        <v>1.49</v>
      </c>
      <c r="H35" s="12"/>
      <c r="I35" s="11">
        <v>1.49</v>
      </c>
      <c r="J35" s="13" t="s">
        <v>45</v>
      </c>
      <c r="K35" s="11">
        <v>229.46</v>
      </c>
    </row>
    <row r="36" spans="1:11" x14ac:dyDescent="0.25">
      <c r="A36" s="10">
        <v>43089</v>
      </c>
      <c r="B36" s="6" t="s">
        <v>50</v>
      </c>
      <c r="C36" s="6">
        <v>405</v>
      </c>
      <c r="D36" s="6" t="s">
        <v>37</v>
      </c>
      <c r="E36" s="6" t="s">
        <v>14</v>
      </c>
      <c r="F36" s="6">
        <v>116</v>
      </c>
      <c r="G36" s="11">
        <v>1.95</v>
      </c>
      <c r="H36" s="12"/>
      <c r="I36" s="11">
        <v>1.95</v>
      </c>
      <c r="J36" s="13" t="s">
        <v>45</v>
      </c>
      <c r="K36" s="11">
        <v>226.2</v>
      </c>
    </row>
    <row r="37" spans="1:11" x14ac:dyDescent="0.25">
      <c r="A37" s="10">
        <v>43090</v>
      </c>
      <c r="B37" s="6" t="s">
        <v>51</v>
      </c>
      <c r="C37" s="6">
        <v>104</v>
      </c>
      <c r="D37" s="6" t="s">
        <v>15</v>
      </c>
      <c r="E37" s="6" t="s">
        <v>6</v>
      </c>
      <c r="F37" s="6">
        <v>184</v>
      </c>
      <c r="G37" s="11">
        <v>0.69</v>
      </c>
      <c r="H37" s="12"/>
      <c r="I37" s="11">
        <v>0.69</v>
      </c>
      <c r="J37" s="13" t="s">
        <v>45</v>
      </c>
      <c r="K37" s="11">
        <v>126.96</v>
      </c>
    </row>
    <row r="38" spans="1:11" x14ac:dyDescent="0.25">
      <c r="A38" s="10">
        <v>43090</v>
      </c>
      <c r="B38" s="6" t="s">
        <v>51</v>
      </c>
      <c r="C38" s="6">
        <v>105</v>
      </c>
      <c r="D38" s="6" t="s">
        <v>16</v>
      </c>
      <c r="E38" s="6" t="s">
        <v>6</v>
      </c>
      <c r="F38" s="6">
        <v>212</v>
      </c>
      <c r="G38" s="11">
        <v>1.49</v>
      </c>
      <c r="H38" s="12">
        <v>0.2</v>
      </c>
      <c r="I38" s="11">
        <v>1.1919999999999999</v>
      </c>
      <c r="J38" s="13" t="s">
        <v>44</v>
      </c>
      <c r="K38" s="11">
        <v>252.70399999999998</v>
      </c>
    </row>
    <row r="39" spans="1:11" x14ac:dyDescent="0.25">
      <c r="A39" s="10">
        <v>43090</v>
      </c>
      <c r="B39" s="6" t="s">
        <v>51</v>
      </c>
      <c r="C39" s="6">
        <v>203</v>
      </c>
      <c r="D39" s="6" t="s">
        <v>19</v>
      </c>
      <c r="E39" s="6" t="s">
        <v>9</v>
      </c>
      <c r="F39" s="6">
        <v>385</v>
      </c>
      <c r="G39" s="11">
        <v>11.99</v>
      </c>
      <c r="H39" s="12"/>
      <c r="I39" s="11">
        <v>11.99</v>
      </c>
      <c r="J39" s="13" t="s">
        <v>45</v>
      </c>
      <c r="K39" s="11">
        <v>4616.1499999999996</v>
      </c>
    </row>
    <row r="40" spans="1:11" x14ac:dyDescent="0.25">
      <c r="A40" s="10">
        <v>43090</v>
      </c>
      <c r="B40" s="6" t="s">
        <v>51</v>
      </c>
      <c r="C40" s="6">
        <v>205</v>
      </c>
      <c r="D40" s="6" t="s">
        <v>21</v>
      </c>
      <c r="E40" s="6" t="s">
        <v>9</v>
      </c>
      <c r="F40" s="6">
        <v>227</v>
      </c>
      <c r="G40" s="11">
        <v>13.69</v>
      </c>
      <c r="H40" s="12"/>
      <c r="I40" s="11">
        <v>13.69</v>
      </c>
      <c r="J40" s="13" t="s">
        <v>45</v>
      </c>
      <c r="K40" s="11">
        <v>3107.63</v>
      </c>
    </row>
    <row r="41" spans="1:11" x14ac:dyDescent="0.25">
      <c r="A41" s="10">
        <v>43090</v>
      </c>
      <c r="B41" s="6" t="s">
        <v>51</v>
      </c>
      <c r="C41" s="6">
        <v>301</v>
      </c>
      <c r="D41" s="6" t="s">
        <v>22</v>
      </c>
      <c r="E41" s="6" t="s">
        <v>12</v>
      </c>
      <c r="F41" s="6">
        <v>465</v>
      </c>
      <c r="G41" s="11">
        <v>1.0900000000000001</v>
      </c>
      <c r="H41" s="12">
        <v>0.33</v>
      </c>
      <c r="I41" s="11">
        <v>0.73030000000000006</v>
      </c>
      <c r="J41" s="13" t="s">
        <v>44</v>
      </c>
      <c r="K41" s="11">
        <v>339.58950000000004</v>
      </c>
    </row>
    <row r="42" spans="1:11" x14ac:dyDescent="0.25">
      <c r="A42" s="10">
        <v>43090</v>
      </c>
      <c r="B42" s="6" t="s">
        <v>51</v>
      </c>
      <c r="C42" s="6">
        <v>302</v>
      </c>
      <c r="D42" s="6" t="s">
        <v>24</v>
      </c>
      <c r="E42" s="6" t="s">
        <v>12</v>
      </c>
      <c r="F42" s="6">
        <v>295</v>
      </c>
      <c r="G42" s="11">
        <v>8.49</v>
      </c>
      <c r="H42" s="12"/>
      <c r="I42" s="11">
        <v>8.49</v>
      </c>
      <c r="J42" s="13" t="s">
        <v>45</v>
      </c>
      <c r="K42" s="11">
        <v>2504.5500000000002</v>
      </c>
    </row>
    <row r="43" spans="1:11" x14ac:dyDescent="0.25">
      <c r="A43" s="10">
        <v>43090</v>
      </c>
      <c r="B43" s="6" t="s">
        <v>51</v>
      </c>
      <c r="C43" s="6">
        <v>303</v>
      </c>
      <c r="D43" s="6" t="s">
        <v>25</v>
      </c>
      <c r="E43" s="6" t="s">
        <v>12</v>
      </c>
      <c r="F43" s="6">
        <v>105</v>
      </c>
      <c r="G43" s="11">
        <v>7.99</v>
      </c>
      <c r="H43" s="12"/>
      <c r="I43" s="11">
        <v>7.99</v>
      </c>
      <c r="J43" s="13" t="s">
        <v>45</v>
      </c>
      <c r="K43" s="11">
        <v>838.95</v>
      </c>
    </row>
    <row r="44" spans="1:11" x14ac:dyDescent="0.25">
      <c r="A44" s="10">
        <v>43090</v>
      </c>
      <c r="B44" s="6" t="s">
        <v>51</v>
      </c>
      <c r="C44" s="6">
        <v>304</v>
      </c>
      <c r="D44" s="6" t="s">
        <v>27</v>
      </c>
      <c r="E44" s="6" t="s">
        <v>12</v>
      </c>
      <c r="F44" s="6">
        <v>99</v>
      </c>
      <c r="G44" s="11">
        <v>2.4900000000000002</v>
      </c>
      <c r="H44" s="12"/>
      <c r="I44" s="11">
        <v>2.4900000000000002</v>
      </c>
      <c r="J44" s="13" t="s">
        <v>45</v>
      </c>
      <c r="K44" s="11">
        <v>246.51000000000002</v>
      </c>
    </row>
    <row r="45" spans="1:11" x14ac:dyDescent="0.25">
      <c r="A45" s="10">
        <v>43090</v>
      </c>
      <c r="B45" s="6" t="s">
        <v>51</v>
      </c>
      <c r="C45" s="6">
        <v>305</v>
      </c>
      <c r="D45" s="6" t="s">
        <v>29</v>
      </c>
      <c r="E45" s="6" t="s">
        <v>12</v>
      </c>
      <c r="F45" s="6">
        <v>202</v>
      </c>
      <c r="G45" s="11">
        <v>13.89</v>
      </c>
      <c r="H45" s="12"/>
      <c r="I45" s="11">
        <v>13.89</v>
      </c>
      <c r="J45" s="13" t="s">
        <v>45</v>
      </c>
      <c r="K45" s="11">
        <v>2805.78</v>
      </c>
    </row>
    <row r="46" spans="1:11" x14ac:dyDescent="0.25">
      <c r="A46" s="10">
        <v>43090</v>
      </c>
      <c r="B46" s="6" t="s">
        <v>51</v>
      </c>
      <c r="C46" s="6">
        <v>403</v>
      </c>
      <c r="D46" s="6" t="s">
        <v>33</v>
      </c>
      <c r="E46" s="6" t="s">
        <v>14</v>
      </c>
      <c r="F46" s="6">
        <v>162</v>
      </c>
      <c r="G46" s="11">
        <v>1.49</v>
      </c>
      <c r="H46" s="12"/>
      <c r="I46" s="11">
        <v>1.49</v>
      </c>
      <c r="J46" s="13" t="s">
        <v>45</v>
      </c>
      <c r="K46" s="11">
        <v>241.38</v>
      </c>
    </row>
    <row r="47" spans="1:11" x14ac:dyDescent="0.25">
      <c r="A47" s="10">
        <v>43090</v>
      </c>
      <c r="B47" s="6" t="s">
        <v>51</v>
      </c>
      <c r="C47" s="6">
        <v>405</v>
      </c>
      <c r="D47" s="6" t="s">
        <v>37</v>
      </c>
      <c r="E47" s="6" t="s">
        <v>14</v>
      </c>
      <c r="F47" s="6">
        <v>167</v>
      </c>
      <c r="G47" s="11">
        <v>1.95</v>
      </c>
      <c r="H47" s="12"/>
      <c r="I47" s="11">
        <v>1.95</v>
      </c>
      <c r="J47" s="13" t="s">
        <v>45</v>
      </c>
      <c r="K47" s="11">
        <v>325.64999999999998</v>
      </c>
    </row>
    <row r="48" spans="1:11" x14ac:dyDescent="0.25">
      <c r="A48" s="10">
        <v>43091</v>
      </c>
      <c r="B48" s="6" t="s">
        <v>52</v>
      </c>
      <c r="C48" s="6">
        <v>101</v>
      </c>
      <c r="D48" s="6" t="s">
        <v>7</v>
      </c>
      <c r="E48" s="6" t="s">
        <v>6</v>
      </c>
      <c r="F48" s="6">
        <v>212</v>
      </c>
      <c r="G48" s="11">
        <v>1.79</v>
      </c>
      <c r="H48" s="12">
        <v>0.33</v>
      </c>
      <c r="I48" s="11">
        <v>1.1993</v>
      </c>
      <c r="J48" s="13" t="s">
        <v>44</v>
      </c>
      <c r="K48" s="11">
        <v>254.2516</v>
      </c>
    </row>
    <row r="49" spans="1:11" x14ac:dyDescent="0.25">
      <c r="A49" s="10">
        <v>43091</v>
      </c>
      <c r="B49" s="6" t="s">
        <v>52</v>
      </c>
      <c r="C49" s="6">
        <v>102</v>
      </c>
      <c r="D49" s="6" t="s">
        <v>10</v>
      </c>
      <c r="E49" s="6" t="s">
        <v>6</v>
      </c>
      <c r="F49" s="6">
        <v>99</v>
      </c>
      <c r="G49" s="11">
        <v>1.99</v>
      </c>
      <c r="H49" s="12"/>
      <c r="I49" s="11">
        <v>1.99</v>
      </c>
      <c r="J49" s="13" t="s">
        <v>45</v>
      </c>
      <c r="K49" s="11">
        <v>197.01</v>
      </c>
    </row>
    <row r="50" spans="1:11" x14ac:dyDescent="0.25">
      <c r="A50" s="10">
        <v>43091</v>
      </c>
      <c r="B50" s="6" t="s">
        <v>52</v>
      </c>
      <c r="C50" s="6">
        <v>104</v>
      </c>
      <c r="D50" s="6" t="s">
        <v>15</v>
      </c>
      <c r="E50" s="6" t="s">
        <v>6</v>
      </c>
      <c r="F50" s="6">
        <v>184</v>
      </c>
      <c r="G50" s="11">
        <v>0.69</v>
      </c>
      <c r="H50" s="12"/>
      <c r="I50" s="11">
        <v>0.69</v>
      </c>
      <c r="J50" s="13" t="s">
        <v>45</v>
      </c>
      <c r="K50" s="11">
        <v>126.96</v>
      </c>
    </row>
    <row r="51" spans="1:11" x14ac:dyDescent="0.25">
      <c r="A51" s="10">
        <v>43091</v>
      </c>
      <c r="B51" s="6" t="s">
        <v>52</v>
      </c>
      <c r="C51" s="6">
        <v>202</v>
      </c>
      <c r="D51" s="6" t="s">
        <v>18</v>
      </c>
      <c r="E51" s="6" t="s">
        <v>9</v>
      </c>
      <c r="F51" s="6">
        <v>343</v>
      </c>
      <c r="G51" s="11">
        <v>7.99</v>
      </c>
      <c r="H51" s="12"/>
      <c r="I51" s="11">
        <v>7.99</v>
      </c>
      <c r="J51" s="13" t="s">
        <v>45</v>
      </c>
      <c r="K51" s="11">
        <v>2740.57</v>
      </c>
    </row>
    <row r="52" spans="1:11" x14ac:dyDescent="0.25">
      <c r="A52" s="10">
        <v>43091</v>
      </c>
      <c r="B52" s="6" t="s">
        <v>52</v>
      </c>
      <c r="C52" s="6">
        <v>203</v>
      </c>
      <c r="D52" s="6" t="s">
        <v>19</v>
      </c>
      <c r="E52" s="6" t="s">
        <v>9</v>
      </c>
      <c r="F52" s="6">
        <v>324</v>
      </c>
      <c r="G52" s="11">
        <v>11.99</v>
      </c>
      <c r="H52" s="12"/>
      <c r="I52" s="11">
        <v>11.99</v>
      </c>
      <c r="J52" s="13" t="s">
        <v>45</v>
      </c>
      <c r="K52" s="11">
        <v>3884.76</v>
      </c>
    </row>
    <row r="53" spans="1:11" x14ac:dyDescent="0.25">
      <c r="A53" s="10">
        <v>43091</v>
      </c>
      <c r="B53" s="6" t="s">
        <v>52</v>
      </c>
      <c r="C53" s="6">
        <v>204</v>
      </c>
      <c r="D53" s="6" t="s">
        <v>20</v>
      </c>
      <c r="E53" s="6" t="s">
        <v>9</v>
      </c>
      <c r="F53" s="6">
        <v>276</v>
      </c>
      <c r="G53" s="11">
        <v>4.1900000000000004</v>
      </c>
      <c r="H53" s="12"/>
      <c r="I53" s="11">
        <v>4.1900000000000004</v>
      </c>
      <c r="J53" s="13" t="s">
        <v>45</v>
      </c>
      <c r="K53" s="11">
        <v>1156.44</v>
      </c>
    </row>
    <row r="54" spans="1:11" x14ac:dyDescent="0.25">
      <c r="A54" s="10">
        <v>43091</v>
      </c>
      <c r="B54" s="6" t="s">
        <v>52</v>
      </c>
      <c r="C54" s="6">
        <v>205</v>
      </c>
      <c r="D54" s="6" t="s">
        <v>21</v>
      </c>
      <c r="E54" s="6" t="s">
        <v>9</v>
      </c>
      <c r="F54" s="6">
        <v>243</v>
      </c>
      <c r="G54" s="11">
        <v>13.69</v>
      </c>
      <c r="H54" s="12"/>
      <c r="I54" s="11">
        <v>13.69</v>
      </c>
      <c r="J54" s="13" t="s">
        <v>45</v>
      </c>
      <c r="K54" s="11">
        <v>3326.67</v>
      </c>
    </row>
    <row r="55" spans="1:11" x14ac:dyDescent="0.25">
      <c r="A55" s="10">
        <v>43091</v>
      </c>
      <c r="B55" s="6" t="s">
        <v>52</v>
      </c>
      <c r="C55" s="6">
        <v>302</v>
      </c>
      <c r="D55" s="6" t="s">
        <v>24</v>
      </c>
      <c r="E55" s="6" t="s">
        <v>12</v>
      </c>
      <c r="F55" s="6">
        <v>323</v>
      </c>
      <c r="G55" s="11">
        <v>8.49</v>
      </c>
      <c r="H55" s="12"/>
      <c r="I55" s="11">
        <v>8.49</v>
      </c>
      <c r="J55" s="13" t="s">
        <v>45</v>
      </c>
      <c r="K55" s="11">
        <v>2742.27</v>
      </c>
    </row>
    <row r="56" spans="1:11" x14ac:dyDescent="0.25">
      <c r="A56" s="10">
        <v>43091</v>
      </c>
      <c r="B56" s="6" t="s">
        <v>52</v>
      </c>
      <c r="C56" s="6">
        <v>304</v>
      </c>
      <c r="D56" s="6" t="s">
        <v>27</v>
      </c>
      <c r="E56" s="6" t="s">
        <v>12</v>
      </c>
      <c r="F56" s="6">
        <v>143</v>
      </c>
      <c r="G56" s="11">
        <v>2.4900000000000002</v>
      </c>
      <c r="H56" s="12"/>
      <c r="I56" s="11">
        <v>2.4900000000000002</v>
      </c>
      <c r="J56" s="13" t="s">
        <v>45</v>
      </c>
      <c r="K56" s="11">
        <v>356.07000000000005</v>
      </c>
    </row>
    <row r="57" spans="1:11" x14ac:dyDescent="0.25">
      <c r="A57" s="10">
        <v>43091</v>
      </c>
      <c r="B57" s="6" t="s">
        <v>52</v>
      </c>
      <c r="C57" s="6">
        <v>401</v>
      </c>
      <c r="D57" s="6" t="s">
        <v>30</v>
      </c>
      <c r="E57" s="6" t="s">
        <v>14</v>
      </c>
      <c r="F57" s="6">
        <v>426</v>
      </c>
      <c r="G57" s="11">
        <v>0.77</v>
      </c>
      <c r="H57" s="12">
        <v>0.27</v>
      </c>
      <c r="I57" s="11">
        <v>0.56210000000000004</v>
      </c>
      <c r="J57" s="13" t="s">
        <v>44</v>
      </c>
      <c r="K57" s="11">
        <v>239.45460000000003</v>
      </c>
    </row>
    <row r="58" spans="1:11" x14ac:dyDescent="0.25">
      <c r="A58" s="10">
        <v>43091</v>
      </c>
      <c r="B58" s="6" t="s">
        <v>52</v>
      </c>
      <c r="C58" s="6">
        <v>402</v>
      </c>
      <c r="D58" s="6" t="s">
        <v>31</v>
      </c>
      <c r="E58" s="6" t="s">
        <v>14</v>
      </c>
      <c r="F58" s="6">
        <v>180</v>
      </c>
      <c r="G58" s="11">
        <v>4.6500000000000004</v>
      </c>
      <c r="H58" s="12"/>
      <c r="I58" s="11">
        <v>4.6500000000000004</v>
      </c>
      <c r="J58" s="13" t="s">
        <v>45</v>
      </c>
      <c r="K58" s="11">
        <v>837.00000000000011</v>
      </c>
    </row>
    <row r="59" spans="1:11" x14ac:dyDescent="0.25">
      <c r="A59" s="10">
        <v>43091</v>
      </c>
      <c r="B59" s="6" t="s">
        <v>52</v>
      </c>
      <c r="C59" s="6">
        <v>403</v>
      </c>
      <c r="D59" s="6" t="s">
        <v>33</v>
      </c>
      <c r="E59" s="6" t="s">
        <v>14</v>
      </c>
      <c r="F59" s="6">
        <v>174</v>
      </c>
      <c r="G59" s="11">
        <v>1.49</v>
      </c>
      <c r="H59" s="12"/>
      <c r="I59" s="11">
        <v>1.49</v>
      </c>
      <c r="J59" s="13" t="s">
        <v>45</v>
      </c>
      <c r="K59" s="11">
        <v>259.26</v>
      </c>
    </row>
    <row r="60" spans="1:11" x14ac:dyDescent="0.25">
      <c r="A60" s="10">
        <v>43091</v>
      </c>
      <c r="B60" s="6" t="s">
        <v>52</v>
      </c>
      <c r="C60" s="6">
        <v>405</v>
      </c>
      <c r="D60" s="6" t="s">
        <v>37</v>
      </c>
      <c r="E60" s="6" t="s">
        <v>14</v>
      </c>
      <c r="F60" s="6">
        <v>173</v>
      </c>
      <c r="G60" s="11">
        <v>1.95</v>
      </c>
      <c r="H60" s="12"/>
      <c r="I60" s="11">
        <v>1.95</v>
      </c>
      <c r="J60" s="13" t="s">
        <v>45</v>
      </c>
      <c r="K60" s="11">
        <v>337.34999999999997</v>
      </c>
    </row>
    <row r="61" spans="1:11" x14ac:dyDescent="0.25">
      <c r="A61" s="10">
        <v>43092</v>
      </c>
      <c r="B61" s="6" t="s">
        <v>53</v>
      </c>
      <c r="C61" s="6">
        <v>102</v>
      </c>
      <c r="D61" s="6" t="s">
        <v>10</v>
      </c>
      <c r="E61" s="6" t="s">
        <v>6</v>
      </c>
      <c r="F61" s="6">
        <v>83</v>
      </c>
      <c r="G61" s="11">
        <v>1.99</v>
      </c>
      <c r="H61" s="12"/>
      <c r="I61" s="11">
        <v>1.99</v>
      </c>
      <c r="J61" s="13" t="s">
        <v>45</v>
      </c>
      <c r="K61" s="11">
        <v>165.17</v>
      </c>
    </row>
    <row r="62" spans="1:11" x14ac:dyDescent="0.25">
      <c r="A62" s="10">
        <v>43092</v>
      </c>
      <c r="B62" s="6" t="s">
        <v>53</v>
      </c>
      <c r="C62" s="6">
        <v>103</v>
      </c>
      <c r="D62" s="6" t="s">
        <v>13</v>
      </c>
      <c r="E62" s="6" t="s">
        <v>6</v>
      </c>
      <c r="F62" s="6">
        <v>98</v>
      </c>
      <c r="G62" s="11">
        <v>0.89</v>
      </c>
      <c r="H62" s="12"/>
      <c r="I62" s="11">
        <v>0.89</v>
      </c>
      <c r="J62" s="13" t="s">
        <v>45</v>
      </c>
      <c r="K62" s="11">
        <v>87.22</v>
      </c>
    </row>
    <row r="63" spans="1:11" x14ac:dyDescent="0.25">
      <c r="A63" s="10">
        <v>43092</v>
      </c>
      <c r="B63" s="6" t="s">
        <v>53</v>
      </c>
      <c r="C63" s="6">
        <v>104</v>
      </c>
      <c r="D63" s="6" t="s">
        <v>15</v>
      </c>
      <c r="E63" s="6" t="s">
        <v>6</v>
      </c>
      <c r="F63" s="6">
        <v>181</v>
      </c>
      <c r="G63" s="11">
        <v>0.69</v>
      </c>
      <c r="H63" s="12"/>
      <c r="I63" s="11">
        <v>0.69</v>
      </c>
      <c r="J63" s="13" t="s">
        <v>45</v>
      </c>
      <c r="K63" s="11">
        <v>124.88999999999999</v>
      </c>
    </row>
    <row r="64" spans="1:11" x14ac:dyDescent="0.25">
      <c r="A64" s="10">
        <v>43092</v>
      </c>
      <c r="B64" s="6" t="s">
        <v>53</v>
      </c>
      <c r="C64" s="6">
        <v>105</v>
      </c>
      <c r="D64" s="6" t="s">
        <v>16</v>
      </c>
      <c r="E64" s="6" t="s">
        <v>6</v>
      </c>
      <c r="F64" s="6">
        <v>269</v>
      </c>
      <c r="G64" s="11">
        <v>1.49</v>
      </c>
      <c r="H64" s="12">
        <v>0.2</v>
      </c>
      <c r="I64" s="11">
        <v>1.1919999999999999</v>
      </c>
      <c r="J64" s="13" t="s">
        <v>44</v>
      </c>
      <c r="K64" s="11">
        <v>320.64799999999997</v>
      </c>
    </row>
    <row r="65" spans="1:11" x14ac:dyDescent="0.25">
      <c r="A65" s="10">
        <v>43092</v>
      </c>
      <c r="B65" s="6" t="s">
        <v>53</v>
      </c>
      <c r="C65" s="6">
        <v>201</v>
      </c>
      <c r="D65" s="6" t="s">
        <v>17</v>
      </c>
      <c r="E65" s="6" t="s">
        <v>9</v>
      </c>
      <c r="F65" s="6">
        <v>149</v>
      </c>
      <c r="G65" s="11">
        <v>8.99</v>
      </c>
      <c r="H65" s="12">
        <v>0.25</v>
      </c>
      <c r="I65" s="11">
        <v>6.7424999999999997</v>
      </c>
      <c r="J65" s="13" t="s">
        <v>44</v>
      </c>
      <c r="K65" s="11">
        <v>1004.6324999999999</v>
      </c>
    </row>
    <row r="66" spans="1:11" x14ac:dyDescent="0.25">
      <c r="A66" s="10">
        <v>43092</v>
      </c>
      <c r="B66" s="6" t="s">
        <v>53</v>
      </c>
      <c r="C66" s="6">
        <v>302</v>
      </c>
      <c r="D66" s="6" t="s">
        <v>24</v>
      </c>
      <c r="E66" s="6" t="s">
        <v>12</v>
      </c>
      <c r="F66" s="6">
        <v>252</v>
      </c>
      <c r="G66" s="11">
        <v>8.49</v>
      </c>
      <c r="H66" s="12"/>
      <c r="I66" s="11">
        <v>8.49</v>
      </c>
      <c r="J66" s="13" t="s">
        <v>45</v>
      </c>
      <c r="K66" s="11">
        <v>2139.48</v>
      </c>
    </row>
    <row r="67" spans="1:11" x14ac:dyDescent="0.25">
      <c r="A67" s="10">
        <v>43092</v>
      </c>
      <c r="B67" s="6" t="s">
        <v>53</v>
      </c>
      <c r="C67" s="6">
        <v>305</v>
      </c>
      <c r="D67" s="6" t="s">
        <v>29</v>
      </c>
      <c r="E67" s="6" t="s">
        <v>12</v>
      </c>
      <c r="F67" s="6">
        <v>289</v>
      </c>
      <c r="G67" s="11">
        <v>13.89</v>
      </c>
      <c r="H67" s="12"/>
      <c r="I67" s="11">
        <v>13.89</v>
      </c>
      <c r="J67" s="13" t="s">
        <v>45</v>
      </c>
      <c r="K67" s="11">
        <v>4014.21</v>
      </c>
    </row>
    <row r="68" spans="1:11" x14ac:dyDescent="0.25">
      <c r="A68" s="10">
        <v>43092</v>
      </c>
      <c r="B68" s="6" t="s">
        <v>53</v>
      </c>
      <c r="C68" s="6">
        <v>405</v>
      </c>
      <c r="D68" s="6" t="s">
        <v>37</v>
      </c>
      <c r="E68" s="6" t="s">
        <v>14</v>
      </c>
      <c r="F68" s="6">
        <v>155</v>
      </c>
      <c r="G68" s="11">
        <v>1.95</v>
      </c>
      <c r="H68" s="12"/>
      <c r="I68" s="11">
        <v>1.95</v>
      </c>
      <c r="J68" s="13" t="s">
        <v>45</v>
      </c>
      <c r="K68" s="11">
        <v>302.25</v>
      </c>
    </row>
    <row r="69" spans="1:11" x14ac:dyDescent="0.25">
      <c r="A69" s="10">
        <v>43093</v>
      </c>
      <c r="B69" s="6" t="s">
        <v>54</v>
      </c>
      <c r="C69" s="6">
        <v>102</v>
      </c>
      <c r="D69" s="6" t="s">
        <v>10</v>
      </c>
      <c r="E69" s="6" t="s">
        <v>6</v>
      </c>
      <c r="F69" s="6">
        <v>69</v>
      </c>
      <c r="G69" s="11">
        <v>1.99</v>
      </c>
      <c r="H69" s="12"/>
      <c r="I69" s="11">
        <v>1.99</v>
      </c>
      <c r="J69" s="13" t="s">
        <v>45</v>
      </c>
      <c r="K69" s="11">
        <v>137.31</v>
      </c>
    </row>
    <row r="70" spans="1:11" x14ac:dyDescent="0.25">
      <c r="A70" s="10">
        <v>43093</v>
      </c>
      <c r="B70" s="6" t="s">
        <v>54</v>
      </c>
      <c r="C70" s="6">
        <v>201</v>
      </c>
      <c r="D70" s="6" t="s">
        <v>17</v>
      </c>
      <c r="E70" s="6" t="s">
        <v>9</v>
      </c>
      <c r="F70" s="6">
        <v>125</v>
      </c>
      <c r="G70" s="11">
        <v>8.99</v>
      </c>
      <c r="H70" s="12">
        <v>0.25</v>
      </c>
      <c r="I70" s="11">
        <v>6.7424999999999997</v>
      </c>
      <c r="J70" s="13" t="s">
        <v>44</v>
      </c>
      <c r="K70" s="11">
        <v>842.8125</v>
      </c>
    </row>
    <row r="71" spans="1:11" x14ac:dyDescent="0.25">
      <c r="A71" s="10">
        <v>43093</v>
      </c>
      <c r="B71" s="6" t="s">
        <v>54</v>
      </c>
      <c r="C71" s="6">
        <v>203</v>
      </c>
      <c r="D71" s="6" t="s">
        <v>19</v>
      </c>
      <c r="E71" s="6" t="s">
        <v>9</v>
      </c>
      <c r="F71" s="6">
        <v>367</v>
      </c>
      <c r="G71" s="11">
        <v>11.99</v>
      </c>
      <c r="H71" s="12"/>
      <c r="I71" s="11">
        <v>11.99</v>
      </c>
      <c r="J71" s="13" t="s">
        <v>45</v>
      </c>
      <c r="K71" s="11">
        <v>4400.33</v>
      </c>
    </row>
    <row r="72" spans="1:11" x14ac:dyDescent="0.25">
      <c r="A72" s="10">
        <v>43093</v>
      </c>
      <c r="B72" s="6" t="s">
        <v>54</v>
      </c>
      <c r="C72" s="6">
        <v>205</v>
      </c>
      <c r="D72" s="6" t="s">
        <v>21</v>
      </c>
      <c r="E72" s="6" t="s">
        <v>9</v>
      </c>
      <c r="F72" s="6">
        <v>254</v>
      </c>
      <c r="G72" s="11">
        <v>13.69</v>
      </c>
      <c r="H72" s="12"/>
      <c r="I72" s="11">
        <v>13.69</v>
      </c>
      <c r="J72" s="13" t="s">
        <v>45</v>
      </c>
      <c r="K72" s="11">
        <v>3477.2599999999998</v>
      </c>
    </row>
    <row r="73" spans="1:11" x14ac:dyDescent="0.25">
      <c r="A73" s="10">
        <v>43093</v>
      </c>
      <c r="B73" s="6" t="s">
        <v>54</v>
      </c>
      <c r="C73" s="6">
        <v>301</v>
      </c>
      <c r="D73" s="6" t="s">
        <v>22</v>
      </c>
      <c r="E73" s="6" t="s">
        <v>12</v>
      </c>
      <c r="F73" s="6">
        <v>457</v>
      </c>
      <c r="G73" s="11">
        <v>1.0900000000000001</v>
      </c>
      <c r="H73" s="12">
        <v>0.33</v>
      </c>
      <c r="I73" s="11">
        <v>0.73030000000000006</v>
      </c>
      <c r="J73" s="13" t="s">
        <v>44</v>
      </c>
      <c r="K73" s="11">
        <v>333.74710000000005</v>
      </c>
    </row>
    <row r="74" spans="1:11" x14ac:dyDescent="0.25">
      <c r="A74" s="10">
        <v>43093</v>
      </c>
      <c r="B74" s="6" t="s">
        <v>54</v>
      </c>
      <c r="C74" s="6">
        <v>304</v>
      </c>
      <c r="D74" s="6" t="s">
        <v>27</v>
      </c>
      <c r="E74" s="6" t="s">
        <v>12</v>
      </c>
      <c r="F74" s="6">
        <v>143</v>
      </c>
      <c r="G74" s="11">
        <v>2.4900000000000002</v>
      </c>
      <c r="H74" s="12"/>
      <c r="I74" s="11">
        <v>2.4900000000000002</v>
      </c>
      <c r="J74" s="13" t="s">
        <v>45</v>
      </c>
      <c r="K74" s="11">
        <v>356.07000000000005</v>
      </c>
    </row>
    <row r="75" spans="1:11" x14ac:dyDescent="0.25">
      <c r="A75" s="10">
        <v>43093</v>
      </c>
      <c r="B75" s="6" t="s">
        <v>54</v>
      </c>
      <c r="C75" s="6">
        <v>401</v>
      </c>
      <c r="D75" s="6" t="s">
        <v>30</v>
      </c>
      <c r="E75" s="6" t="s">
        <v>14</v>
      </c>
      <c r="F75" s="6">
        <v>540</v>
      </c>
      <c r="G75" s="11">
        <v>0.77</v>
      </c>
      <c r="H75" s="12">
        <v>0.27</v>
      </c>
      <c r="I75" s="11">
        <v>0.56210000000000004</v>
      </c>
      <c r="J75" s="13" t="s">
        <v>44</v>
      </c>
      <c r="K75" s="11">
        <v>303.53400000000005</v>
      </c>
    </row>
    <row r="76" spans="1:11" x14ac:dyDescent="0.25">
      <c r="A76" s="10">
        <v>43093</v>
      </c>
      <c r="B76" s="6" t="s">
        <v>54</v>
      </c>
      <c r="C76" s="6">
        <v>403</v>
      </c>
      <c r="D76" s="6" t="s">
        <v>33</v>
      </c>
      <c r="E76" s="6" t="s">
        <v>14</v>
      </c>
      <c r="F76" s="6">
        <v>138</v>
      </c>
      <c r="G76" s="11">
        <v>1.49</v>
      </c>
      <c r="H76" s="12"/>
      <c r="I76" s="11">
        <v>1.49</v>
      </c>
      <c r="J76" s="13" t="s">
        <v>45</v>
      </c>
      <c r="K76" s="11">
        <v>205.62</v>
      </c>
    </row>
    <row r="77" spans="1:11" x14ac:dyDescent="0.25">
      <c r="A77" s="10">
        <v>43093</v>
      </c>
      <c r="B77" s="6" t="s">
        <v>54</v>
      </c>
      <c r="C77" s="6">
        <v>404</v>
      </c>
      <c r="D77" s="6" t="s">
        <v>35</v>
      </c>
      <c r="E77" s="6" t="s">
        <v>14</v>
      </c>
      <c r="F77" s="6">
        <v>147</v>
      </c>
      <c r="G77" s="11">
        <v>1.49</v>
      </c>
      <c r="H77" s="12"/>
      <c r="I77" s="11">
        <v>1.49</v>
      </c>
      <c r="J77" s="13" t="s">
        <v>45</v>
      </c>
      <c r="K77" s="11">
        <v>219.03</v>
      </c>
    </row>
    <row r="78" spans="1:11" x14ac:dyDescent="0.25">
      <c r="A78" s="10">
        <v>43094</v>
      </c>
      <c r="B78" s="6" t="s">
        <v>48</v>
      </c>
      <c r="C78" s="6">
        <v>104</v>
      </c>
      <c r="D78" s="6" t="s">
        <v>15</v>
      </c>
      <c r="E78" s="6" t="s">
        <v>6</v>
      </c>
      <c r="F78" s="6">
        <v>216</v>
      </c>
      <c r="G78" s="11">
        <v>0.69</v>
      </c>
      <c r="H78" s="12"/>
      <c r="I78" s="11">
        <v>0.69</v>
      </c>
      <c r="J78" s="13" t="s">
        <v>45</v>
      </c>
      <c r="K78" s="11">
        <v>149.04</v>
      </c>
    </row>
    <row r="79" spans="1:11" x14ac:dyDescent="0.25">
      <c r="A79" s="10">
        <v>43094</v>
      </c>
      <c r="B79" s="6" t="s">
        <v>48</v>
      </c>
      <c r="C79" s="6">
        <v>105</v>
      </c>
      <c r="D79" s="6" t="s">
        <v>16</v>
      </c>
      <c r="E79" s="6" t="s">
        <v>6</v>
      </c>
      <c r="F79" s="6">
        <v>208</v>
      </c>
      <c r="G79" s="11">
        <v>1.49</v>
      </c>
      <c r="H79" s="12">
        <v>0.2</v>
      </c>
      <c r="I79" s="11">
        <v>1.1919999999999999</v>
      </c>
      <c r="J79" s="13" t="s">
        <v>44</v>
      </c>
      <c r="K79" s="11">
        <v>247.93599999999998</v>
      </c>
    </row>
    <row r="80" spans="1:11" x14ac:dyDescent="0.25">
      <c r="A80" s="10">
        <v>43094</v>
      </c>
      <c r="B80" s="6" t="s">
        <v>48</v>
      </c>
      <c r="C80" s="6">
        <v>201</v>
      </c>
      <c r="D80" s="6" t="s">
        <v>17</v>
      </c>
      <c r="E80" s="6" t="s">
        <v>9</v>
      </c>
      <c r="F80" s="6">
        <v>152</v>
      </c>
      <c r="G80" s="11">
        <v>8.99</v>
      </c>
      <c r="H80" s="12">
        <v>0.25</v>
      </c>
      <c r="I80" s="11">
        <v>6.7424999999999997</v>
      </c>
      <c r="J80" s="13" t="s">
        <v>44</v>
      </c>
      <c r="K80" s="11">
        <v>1024.8599999999999</v>
      </c>
    </row>
    <row r="81" spans="1:11" x14ac:dyDescent="0.25">
      <c r="A81" s="10">
        <v>43094</v>
      </c>
      <c r="B81" s="6" t="s">
        <v>48</v>
      </c>
      <c r="C81" s="6">
        <v>203</v>
      </c>
      <c r="D81" s="6" t="s">
        <v>19</v>
      </c>
      <c r="E81" s="6" t="s">
        <v>9</v>
      </c>
      <c r="F81" s="6">
        <v>376</v>
      </c>
      <c r="G81" s="11">
        <v>11.99</v>
      </c>
      <c r="H81" s="12"/>
      <c r="I81" s="11">
        <v>11.99</v>
      </c>
      <c r="J81" s="13" t="s">
        <v>45</v>
      </c>
      <c r="K81" s="11">
        <v>4508.24</v>
      </c>
    </row>
    <row r="82" spans="1:11" x14ac:dyDescent="0.25">
      <c r="A82" s="10">
        <v>43094</v>
      </c>
      <c r="B82" s="6" t="s">
        <v>48</v>
      </c>
      <c r="C82" s="6">
        <v>204</v>
      </c>
      <c r="D82" s="6" t="s">
        <v>20</v>
      </c>
      <c r="E82" s="6" t="s">
        <v>9</v>
      </c>
      <c r="F82" s="6">
        <v>397</v>
      </c>
      <c r="G82" s="11">
        <v>4.1900000000000004</v>
      </c>
      <c r="H82" s="12"/>
      <c r="I82" s="11">
        <v>4.1900000000000004</v>
      </c>
      <c r="J82" s="13" t="s">
        <v>45</v>
      </c>
      <c r="K82" s="11">
        <v>1663.43</v>
      </c>
    </row>
    <row r="83" spans="1:11" x14ac:dyDescent="0.25">
      <c r="A83" s="10">
        <v>43094</v>
      </c>
      <c r="B83" s="6" t="s">
        <v>48</v>
      </c>
      <c r="C83" s="6">
        <v>205</v>
      </c>
      <c r="D83" s="6" t="s">
        <v>21</v>
      </c>
      <c r="E83" s="6" t="s">
        <v>9</v>
      </c>
      <c r="F83" s="6">
        <v>213</v>
      </c>
      <c r="G83" s="11">
        <v>13.69</v>
      </c>
      <c r="H83" s="12"/>
      <c r="I83" s="11">
        <v>13.69</v>
      </c>
      <c r="J83" s="13" t="s">
        <v>45</v>
      </c>
      <c r="K83" s="11">
        <v>2915.97</v>
      </c>
    </row>
    <row r="84" spans="1:11" x14ac:dyDescent="0.25">
      <c r="A84" s="10">
        <v>43094</v>
      </c>
      <c r="B84" s="6" t="s">
        <v>48</v>
      </c>
      <c r="C84" s="6">
        <v>301</v>
      </c>
      <c r="D84" s="6" t="s">
        <v>22</v>
      </c>
      <c r="E84" s="6" t="s">
        <v>12</v>
      </c>
      <c r="F84" s="6">
        <v>476</v>
      </c>
      <c r="G84" s="11">
        <v>1.0900000000000001</v>
      </c>
      <c r="H84" s="12">
        <v>0.33</v>
      </c>
      <c r="I84" s="11">
        <v>0.73030000000000006</v>
      </c>
      <c r="J84" s="13" t="s">
        <v>44</v>
      </c>
      <c r="K84" s="11">
        <v>347.62280000000004</v>
      </c>
    </row>
    <row r="85" spans="1:11" x14ac:dyDescent="0.25">
      <c r="A85" s="10">
        <v>43094</v>
      </c>
      <c r="B85" s="6" t="s">
        <v>48</v>
      </c>
      <c r="C85" s="6">
        <v>302</v>
      </c>
      <c r="D85" s="6" t="s">
        <v>24</v>
      </c>
      <c r="E85" s="6" t="s">
        <v>12</v>
      </c>
      <c r="F85" s="6">
        <v>337</v>
      </c>
      <c r="G85" s="11">
        <v>8.49</v>
      </c>
      <c r="H85" s="12"/>
      <c r="I85" s="11">
        <v>8.49</v>
      </c>
      <c r="J85" s="13" t="s">
        <v>45</v>
      </c>
      <c r="K85" s="11">
        <v>2861.13</v>
      </c>
    </row>
    <row r="86" spans="1:11" x14ac:dyDescent="0.25">
      <c r="A86" s="10">
        <v>43094</v>
      </c>
      <c r="B86" s="6" t="s">
        <v>48</v>
      </c>
      <c r="C86" s="6">
        <v>305</v>
      </c>
      <c r="D86" s="6" t="s">
        <v>29</v>
      </c>
      <c r="E86" s="6" t="s">
        <v>12</v>
      </c>
      <c r="F86" s="6">
        <v>208</v>
      </c>
      <c r="G86" s="11">
        <v>13.89</v>
      </c>
      <c r="H86" s="12"/>
      <c r="I86" s="11">
        <v>13.89</v>
      </c>
      <c r="J86" s="13" t="s">
        <v>45</v>
      </c>
      <c r="K86" s="11">
        <v>2889.12</v>
      </c>
    </row>
    <row r="87" spans="1:11" x14ac:dyDescent="0.25">
      <c r="A87" s="10">
        <v>43094</v>
      </c>
      <c r="B87" s="6" t="s">
        <v>48</v>
      </c>
      <c r="C87" s="6">
        <v>403</v>
      </c>
      <c r="D87" s="6" t="s">
        <v>33</v>
      </c>
      <c r="E87" s="6" t="s">
        <v>14</v>
      </c>
      <c r="F87" s="6">
        <v>127</v>
      </c>
      <c r="G87" s="11">
        <v>1.49</v>
      </c>
      <c r="H87" s="12"/>
      <c r="I87" s="11">
        <v>1.49</v>
      </c>
      <c r="J87" s="13" t="s">
        <v>45</v>
      </c>
      <c r="K87" s="11">
        <v>189.23</v>
      </c>
    </row>
    <row r="88" spans="1:11" x14ac:dyDescent="0.25">
      <c r="A88" s="10">
        <v>43095</v>
      </c>
      <c r="B88" s="6" t="s">
        <v>49</v>
      </c>
      <c r="C88" s="6">
        <v>101</v>
      </c>
      <c r="D88" s="6" t="s">
        <v>7</v>
      </c>
      <c r="E88" s="6" t="s">
        <v>6</v>
      </c>
      <c r="F88" s="6">
        <v>121</v>
      </c>
      <c r="G88" s="11">
        <v>1.79</v>
      </c>
      <c r="H88" s="12"/>
      <c r="I88" s="11">
        <v>1.79</v>
      </c>
      <c r="J88" s="13" t="s">
        <v>45</v>
      </c>
      <c r="K88" s="11">
        <v>216.59</v>
      </c>
    </row>
    <row r="89" spans="1:11" x14ac:dyDescent="0.25">
      <c r="A89" s="10">
        <v>43095</v>
      </c>
      <c r="B89" s="6" t="s">
        <v>49</v>
      </c>
      <c r="C89" s="6">
        <v>104</v>
      </c>
      <c r="D89" s="6" t="s">
        <v>15</v>
      </c>
      <c r="E89" s="6" t="s">
        <v>6</v>
      </c>
      <c r="F89" s="6">
        <v>184</v>
      </c>
      <c r="G89" s="11">
        <v>0.69</v>
      </c>
      <c r="H89" s="12"/>
      <c r="I89" s="11">
        <v>0.69</v>
      </c>
      <c r="J89" s="13" t="s">
        <v>45</v>
      </c>
      <c r="K89" s="11">
        <v>126.96</v>
      </c>
    </row>
    <row r="90" spans="1:11" x14ac:dyDescent="0.25">
      <c r="A90" s="10">
        <v>43095</v>
      </c>
      <c r="B90" s="6" t="s">
        <v>49</v>
      </c>
      <c r="C90" s="6">
        <v>201</v>
      </c>
      <c r="D90" s="6" t="s">
        <v>17</v>
      </c>
      <c r="E90" s="6" t="s">
        <v>9</v>
      </c>
      <c r="F90" s="6">
        <v>75</v>
      </c>
      <c r="G90" s="11">
        <v>8.99</v>
      </c>
      <c r="H90" s="12"/>
      <c r="I90" s="11">
        <v>8.99</v>
      </c>
      <c r="J90" s="13" t="s">
        <v>45</v>
      </c>
      <c r="K90" s="11">
        <v>674.25</v>
      </c>
    </row>
    <row r="91" spans="1:11" x14ac:dyDescent="0.25">
      <c r="A91" s="10">
        <v>43095</v>
      </c>
      <c r="B91" s="6" t="s">
        <v>49</v>
      </c>
      <c r="C91" s="6">
        <v>202</v>
      </c>
      <c r="D91" s="6" t="s">
        <v>18</v>
      </c>
      <c r="E91" s="6" t="s">
        <v>9</v>
      </c>
      <c r="F91" s="6">
        <v>403</v>
      </c>
      <c r="G91" s="11">
        <v>7.99</v>
      </c>
      <c r="H91" s="12">
        <v>0.26</v>
      </c>
      <c r="I91" s="11">
        <v>5.9126000000000003</v>
      </c>
      <c r="J91" s="13" t="s">
        <v>44</v>
      </c>
      <c r="K91" s="11">
        <v>2382.7778000000003</v>
      </c>
    </row>
    <row r="92" spans="1:11" x14ac:dyDescent="0.25">
      <c r="A92" s="10">
        <v>43095</v>
      </c>
      <c r="B92" s="6" t="s">
        <v>49</v>
      </c>
      <c r="C92" s="6">
        <v>203</v>
      </c>
      <c r="D92" s="6" t="s">
        <v>19</v>
      </c>
      <c r="E92" s="6" t="s">
        <v>9</v>
      </c>
      <c r="F92" s="6">
        <v>414</v>
      </c>
      <c r="G92" s="11">
        <v>11.99</v>
      </c>
      <c r="H92" s="12"/>
      <c r="I92" s="11">
        <v>11.99</v>
      </c>
      <c r="J92" s="13" t="s">
        <v>45</v>
      </c>
      <c r="K92" s="11">
        <v>4963.8599999999997</v>
      </c>
    </row>
    <row r="93" spans="1:11" x14ac:dyDescent="0.25">
      <c r="A93" s="10">
        <v>43095</v>
      </c>
      <c r="B93" s="6" t="s">
        <v>49</v>
      </c>
      <c r="C93" s="6">
        <v>204</v>
      </c>
      <c r="D93" s="6" t="s">
        <v>20</v>
      </c>
      <c r="E93" s="6" t="s">
        <v>9</v>
      </c>
      <c r="F93" s="6">
        <v>364</v>
      </c>
      <c r="G93" s="11">
        <v>4.1900000000000004</v>
      </c>
      <c r="H93" s="12"/>
      <c r="I93" s="11">
        <v>4.1900000000000004</v>
      </c>
      <c r="J93" s="13" t="s">
        <v>45</v>
      </c>
      <c r="K93" s="11">
        <v>1525.16</v>
      </c>
    </row>
    <row r="94" spans="1:11" x14ac:dyDescent="0.25">
      <c r="A94" s="10">
        <v>43095</v>
      </c>
      <c r="B94" s="6" t="s">
        <v>49</v>
      </c>
      <c r="C94" s="6">
        <v>205</v>
      </c>
      <c r="D94" s="6" t="s">
        <v>21</v>
      </c>
      <c r="E94" s="6" t="s">
        <v>9</v>
      </c>
      <c r="F94" s="6">
        <v>360</v>
      </c>
      <c r="G94" s="11">
        <v>13.69</v>
      </c>
      <c r="H94" s="12">
        <v>0.4</v>
      </c>
      <c r="I94" s="11">
        <v>8.2139999999999986</v>
      </c>
      <c r="J94" s="13" t="s">
        <v>44</v>
      </c>
      <c r="K94" s="11">
        <v>2957.0399999999995</v>
      </c>
    </row>
    <row r="95" spans="1:11" x14ac:dyDescent="0.25">
      <c r="A95" s="10">
        <v>43095</v>
      </c>
      <c r="B95" s="6" t="s">
        <v>49</v>
      </c>
      <c r="C95" s="6">
        <v>302</v>
      </c>
      <c r="D95" s="6" t="s">
        <v>24</v>
      </c>
      <c r="E95" s="6" t="s">
        <v>12</v>
      </c>
      <c r="F95" s="6">
        <v>398</v>
      </c>
      <c r="G95" s="11">
        <v>8.49</v>
      </c>
      <c r="H95" s="12">
        <v>0.22</v>
      </c>
      <c r="I95" s="11">
        <v>6.6222000000000003</v>
      </c>
      <c r="J95" s="13" t="s">
        <v>44</v>
      </c>
      <c r="K95" s="11">
        <v>2635.6356000000001</v>
      </c>
    </row>
    <row r="96" spans="1:11" x14ac:dyDescent="0.25">
      <c r="A96" s="10">
        <v>43095</v>
      </c>
      <c r="B96" s="6" t="s">
        <v>49</v>
      </c>
      <c r="C96" s="6">
        <v>303</v>
      </c>
      <c r="D96" s="6" t="s">
        <v>25</v>
      </c>
      <c r="E96" s="6" t="s">
        <v>12</v>
      </c>
      <c r="F96" s="6">
        <v>78</v>
      </c>
      <c r="G96" s="11">
        <v>7.99</v>
      </c>
      <c r="H96" s="12"/>
      <c r="I96" s="11">
        <v>7.99</v>
      </c>
      <c r="J96" s="13" t="s">
        <v>45</v>
      </c>
      <c r="K96" s="11">
        <v>623.22</v>
      </c>
    </row>
    <row r="97" spans="1:11" x14ac:dyDescent="0.25">
      <c r="A97" s="10">
        <v>43095</v>
      </c>
      <c r="B97" s="6" t="s">
        <v>49</v>
      </c>
      <c r="C97" s="6">
        <v>304</v>
      </c>
      <c r="D97" s="6" t="s">
        <v>27</v>
      </c>
      <c r="E97" s="6" t="s">
        <v>12</v>
      </c>
      <c r="F97" s="6">
        <v>138</v>
      </c>
      <c r="G97" s="11">
        <v>2.4900000000000002</v>
      </c>
      <c r="H97" s="12"/>
      <c r="I97" s="11">
        <v>2.4900000000000002</v>
      </c>
      <c r="J97" s="13" t="s">
        <v>45</v>
      </c>
      <c r="K97" s="11">
        <v>343.62</v>
      </c>
    </row>
    <row r="98" spans="1:11" x14ac:dyDescent="0.25">
      <c r="A98" s="10">
        <v>43095</v>
      </c>
      <c r="B98" s="6" t="s">
        <v>49</v>
      </c>
      <c r="C98" s="6">
        <v>401</v>
      </c>
      <c r="D98" s="6" t="s">
        <v>30</v>
      </c>
      <c r="E98" s="6" t="s">
        <v>14</v>
      </c>
      <c r="F98" s="6">
        <v>332</v>
      </c>
      <c r="G98" s="11">
        <v>0.77</v>
      </c>
      <c r="H98" s="12"/>
      <c r="I98" s="11">
        <v>0.77</v>
      </c>
      <c r="J98" s="13" t="s">
        <v>45</v>
      </c>
      <c r="K98" s="11">
        <v>255.64000000000001</v>
      </c>
    </row>
    <row r="99" spans="1:11" x14ac:dyDescent="0.25">
      <c r="A99" s="10">
        <v>43095</v>
      </c>
      <c r="B99" s="6" t="s">
        <v>49</v>
      </c>
      <c r="C99" s="6">
        <v>403</v>
      </c>
      <c r="D99" s="6" t="s">
        <v>33</v>
      </c>
      <c r="E99" s="6" t="s">
        <v>14</v>
      </c>
      <c r="F99" s="6">
        <v>170</v>
      </c>
      <c r="G99" s="11">
        <v>1.49</v>
      </c>
      <c r="H99" s="12"/>
      <c r="I99" s="11">
        <v>1.49</v>
      </c>
      <c r="J99" s="13" t="s">
        <v>45</v>
      </c>
      <c r="K99" s="11">
        <v>253.3</v>
      </c>
    </row>
    <row r="100" spans="1:11" x14ac:dyDescent="0.25">
      <c r="A100" s="10">
        <v>43095</v>
      </c>
      <c r="B100" s="6" t="s">
        <v>49</v>
      </c>
      <c r="C100" s="6">
        <v>405</v>
      </c>
      <c r="D100" s="6" t="s">
        <v>37</v>
      </c>
      <c r="E100" s="6" t="s">
        <v>14</v>
      </c>
      <c r="F100" s="6">
        <v>135</v>
      </c>
      <c r="G100" s="11">
        <v>1.95</v>
      </c>
      <c r="H100" s="12"/>
      <c r="I100" s="11">
        <v>1.95</v>
      </c>
      <c r="J100" s="13" t="s">
        <v>45</v>
      </c>
      <c r="K100" s="11">
        <v>263.25</v>
      </c>
    </row>
    <row r="101" spans="1:11" x14ac:dyDescent="0.25">
      <c r="A101" s="10">
        <v>43096</v>
      </c>
      <c r="B101" s="6" t="s">
        <v>50</v>
      </c>
      <c r="C101" s="6">
        <v>101</v>
      </c>
      <c r="D101" s="6" t="s">
        <v>7</v>
      </c>
      <c r="E101" s="6" t="s">
        <v>6</v>
      </c>
      <c r="F101" s="6">
        <v>145</v>
      </c>
      <c r="G101" s="11">
        <v>1.79</v>
      </c>
      <c r="H101" s="12"/>
      <c r="I101" s="11">
        <v>1.79</v>
      </c>
      <c r="J101" s="13" t="s">
        <v>45</v>
      </c>
      <c r="K101" s="11">
        <v>259.55</v>
      </c>
    </row>
    <row r="102" spans="1:11" x14ac:dyDescent="0.25">
      <c r="A102" s="10">
        <v>43096</v>
      </c>
      <c r="B102" s="6" t="s">
        <v>50</v>
      </c>
      <c r="C102" s="6">
        <v>103</v>
      </c>
      <c r="D102" s="6" t="s">
        <v>13</v>
      </c>
      <c r="E102" s="6" t="s">
        <v>6</v>
      </c>
      <c r="F102" s="6">
        <v>90</v>
      </c>
      <c r="G102" s="11">
        <v>0.89</v>
      </c>
      <c r="H102" s="12"/>
      <c r="I102" s="11">
        <v>0.89</v>
      </c>
      <c r="J102" s="13" t="s">
        <v>45</v>
      </c>
      <c r="K102" s="11">
        <v>80.099999999999994</v>
      </c>
    </row>
    <row r="103" spans="1:11" x14ac:dyDescent="0.25">
      <c r="A103" s="10">
        <v>43096</v>
      </c>
      <c r="B103" s="6" t="s">
        <v>50</v>
      </c>
      <c r="C103" s="6">
        <v>201</v>
      </c>
      <c r="D103" s="6" t="s">
        <v>17</v>
      </c>
      <c r="E103" s="6" t="s">
        <v>9</v>
      </c>
      <c r="F103" s="6">
        <v>99</v>
      </c>
      <c r="G103" s="11">
        <v>8.99</v>
      </c>
      <c r="H103" s="12"/>
      <c r="I103" s="11">
        <v>8.99</v>
      </c>
      <c r="J103" s="13" t="s">
        <v>45</v>
      </c>
      <c r="K103" s="11">
        <v>890.01</v>
      </c>
    </row>
    <row r="104" spans="1:11" x14ac:dyDescent="0.25">
      <c r="A104" s="10">
        <v>43096</v>
      </c>
      <c r="B104" s="6" t="s">
        <v>50</v>
      </c>
      <c r="C104" s="6">
        <v>202</v>
      </c>
      <c r="D104" s="6" t="s">
        <v>18</v>
      </c>
      <c r="E104" s="6" t="s">
        <v>9</v>
      </c>
      <c r="F104" s="6">
        <v>498</v>
      </c>
      <c r="G104" s="11">
        <v>7.99</v>
      </c>
      <c r="H104" s="12">
        <v>0.26</v>
      </c>
      <c r="I104" s="11">
        <v>5.9126000000000003</v>
      </c>
      <c r="J104" s="13" t="s">
        <v>44</v>
      </c>
      <c r="K104" s="11">
        <v>2944.4748</v>
      </c>
    </row>
    <row r="105" spans="1:11" x14ac:dyDescent="0.25">
      <c r="A105" s="10">
        <v>43096</v>
      </c>
      <c r="B105" s="6" t="s">
        <v>50</v>
      </c>
      <c r="C105" s="6">
        <v>205</v>
      </c>
      <c r="D105" s="6" t="s">
        <v>21</v>
      </c>
      <c r="E105" s="6" t="s">
        <v>9</v>
      </c>
      <c r="F105" s="6">
        <v>358</v>
      </c>
      <c r="G105" s="11">
        <v>13.69</v>
      </c>
      <c r="H105" s="12">
        <v>0.4</v>
      </c>
      <c r="I105" s="11">
        <v>8.2139999999999986</v>
      </c>
      <c r="J105" s="13" t="s">
        <v>44</v>
      </c>
      <c r="K105" s="11">
        <v>2940.6119999999996</v>
      </c>
    </row>
    <row r="106" spans="1:11" x14ac:dyDescent="0.25">
      <c r="A106" s="10">
        <v>43096</v>
      </c>
      <c r="B106" s="6" t="s">
        <v>50</v>
      </c>
      <c r="C106" s="6">
        <v>302</v>
      </c>
      <c r="D106" s="6" t="s">
        <v>24</v>
      </c>
      <c r="E106" s="6" t="s">
        <v>12</v>
      </c>
      <c r="F106" s="6">
        <v>398</v>
      </c>
      <c r="G106" s="11">
        <v>8.49</v>
      </c>
      <c r="H106" s="12">
        <v>0.22</v>
      </c>
      <c r="I106" s="11">
        <v>6.6222000000000003</v>
      </c>
      <c r="J106" s="13" t="s">
        <v>44</v>
      </c>
      <c r="K106" s="11">
        <v>2635.6356000000001</v>
      </c>
    </row>
    <row r="107" spans="1:11" x14ac:dyDescent="0.25">
      <c r="A107" s="10">
        <v>43096</v>
      </c>
      <c r="B107" s="6" t="s">
        <v>50</v>
      </c>
      <c r="C107" s="6">
        <v>303</v>
      </c>
      <c r="D107" s="6" t="s">
        <v>25</v>
      </c>
      <c r="E107" s="6" t="s">
        <v>12</v>
      </c>
      <c r="F107" s="6">
        <v>81</v>
      </c>
      <c r="G107" s="11">
        <v>7.99</v>
      </c>
      <c r="H107" s="12"/>
      <c r="I107" s="11">
        <v>7.99</v>
      </c>
      <c r="J107" s="13" t="s">
        <v>45</v>
      </c>
      <c r="K107" s="11">
        <v>647.19000000000005</v>
      </c>
    </row>
    <row r="108" spans="1:11" x14ac:dyDescent="0.25">
      <c r="A108" s="10">
        <v>43096</v>
      </c>
      <c r="B108" s="6" t="s">
        <v>50</v>
      </c>
      <c r="C108" s="6">
        <v>304</v>
      </c>
      <c r="D108" s="6" t="s">
        <v>27</v>
      </c>
      <c r="E108" s="6" t="s">
        <v>12</v>
      </c>
      <c r="F108" s="6">
        <v>138</v>
      </c>
      <c r="G108" s="11">
        <v>2.4900000000000002</v>
      </c>
      <c r="H108" s="12"/>
      <c r="I108" s="11">
        <v>2.4900000000000002</v>
      </c>
      <c r="J108" s="13" t="s">
        <v>45</v>
      </c>
      <c r="K108" s="11">
        <v>343.62</v>
      </c>
    </row>
    <row r="109" spans="1:11" x14ac:dyDescent="0.25">
      <c r="A109" s="10">
        <v>43096</v>
      </c>
      <c r="B109" s="6" t="s">
        <v>50</v>
      </c>
      <c r="C109" s="6">
        <v>305</v>
      </c>
      <c r="D109" s="6" t="s">
        <v>29</v>
      </c>
      <c r="E109" s="6" t="s">
        <v>12</v>
      </c>
      <c r="F109" s="6">
        <v>208</v>
      </c>
      <c r="G109" s="11">
        <v>13.89</v>
      </c>
      <c r="H109" s="12"/>
      <c r="I109" s="11">
        <v>13.89</v>
      </c>
      <c r="J109" s="13" t="s">
        <v>45</v>
      </c>
      <c r="K109" s="11">
        <v>2889.12</v>
      </c>
    </row>
    <row r="110" spans="1:11" x14ac:dyDescent="0.25">
      <c r="A110" s="10">
        <v>43096</v>
      </c>
      <c r="B110" s="6" t="s">
        <v>50</v>
      </c>
      <c r="C110" s="6">
        <v>401</v>
      </c>
      <c r="D110" s="6" t="s">
        <v>30</v>
      </c>
      <c r="E110" s="6" t="s">
        <v>14</v>
      </c>
      <c r="F110" s="6">
        <v>332</v>
      </c>
      <c r="G110" s="11">
        <v>0.77</v>
      </c>
      <c r="H110" s="12"/>
      <c r="I110" s="11">
        <v>0.77</v>
      </c>
      <c r="J110" s="13" t="s">
        <v>45</v>
      </c>
      <c r="K110" s="11">
        <v>255.64000000000001</v>
      </c>
    </row>
    <row r="111" spans="1:11" x14ac:dyDescent="0.25">
      <c r="A111" s="10">
        <v>43096</v>
      </c>
      <c r="B111" s="6" t="s">
        <v>50</v>
      </c>
      <c r="C111" s="6">
        <v>402</v>
      </c>
      <c r="D111" s="6" t="s">
        <v>31</v>
      </c>
      <c r="E111" s="6" t="s">
        <v>14</v>
      </c>
      <c r="F111" s="6">
        <v>362</v>
      </c>
      <c r="G111" s="11">
        <v>4.6500000000000004</v>
      </c>
      <c r="H111" s="12">
        <v>0.19</v>
      </c>
      <c r="I111" s="11">
        <v>3.7665000000000002</v>
      </c>
      <c r="J111" s="13" t="s">
        <v>44</v>
      </c>
      <c r="K111" s="11">
        <v>1363.473</v>
      </c>
    </row>
    <row r="112" spans="1:11" x14ac:dyDescent="0.25">
      <c r="A112" s="10">
        <v>43096</v>
      </c>
      <c r="B112" s="6" t="s">
        <v>50</v>
      </c>
      <c r="C112" s="6">
        <v>403</v>
      </c>
      <c r="D112" s="6" t="s">
        <v>33</v>
      </c>
      <c r="E112" s="6" t="s">
        <v>14</v>
      </c>
      <c r="F112" s="6">
        <v>131</v>
      </c>
      <c r="G112" s="11">
        <v>1.49</v>
      </c>
      <c r="H112" s="12"/>
      <c r="I112" s="11">
        <v>1.49</v>
      </c>
      <c r="J112" s="13" t="s">
        <v>45</v>
      </c>
      <c r="K112" s="11">
        <v>195.19</v>
      </c>
    </row>
    <row r="113" spans="1:11" x14ac:dyDescent="0.25">
      <c r="A113" s="10">
        <v>43096</v>
      </c>
      <c r="B113" s="6" t="s">
        <v>50</v>
      </c>
      <c r="C113" s="6">
        <v>404</v>
      </c>
      <c r="D113" s="6" t="s">
        <v>35</v>
      </c>
      <c r="E113" s="6" t="s">
        <v>14</v>
      </c>
      <c r="F113" s="6">
        <v>157</v>
      </c>
      <c r="G113" s="11">
        <v>1.49</v>
      </c>
      <c r="H113" s="12"/>
      <c r="I113" s="11">
        <v>1.49</v>
      </c>
      <c r="J113" s="13" t="s">
        <v>45</v>
      </c>
      <c r="K113" s="11">
        <v>233.93</v>
      </c>
    </row>
    <row r="114" spans="1:11" x14ac:dyDescent="0.25">
      <c r="A114" s="10">
        <v>43097</v>
      </c>
      <c r="B114" s="6" t="s">
        <v>51</v>
      </c>
      <c r="C114" s="6">
        <v>101</v>
      </c>
      <c r="D114" s="6" t="s">
        <v>7</v>
      </c>
      <c r="E114" s="6" t="s">
        <v>6</v>
      </c>
      <c r="F114" s="6">
        <v>143</v>
      </c>
      <c r="G114" s="11">
        <v>1.79</v>
      </c>
      <c r="H114" s="12"/>
      <c r="I114" s="11">
        <v>1.79</v>
      </c>
      <c r="J114" s="13" t="s">
        <v>45</v>
      </c>
      <c r="K114" s="11">
        <v>255.97</v>
      </c>
    </row>
    <row r="115" spans="1:11" x14ac:dyDescent="0.25">
      <c r="A115" s="10">
        <v>43097</v>
      </c>
      <c r="B115" s="6" t="s">
        <v>51</v>
      </c>
      <c r="C115" s="6">
        <v>104</v>
      </c>
      <c r="D115" s="6" t="s">
        <v>15</v>
      </c>
      <c r="E115" s="6" t="s">
        <v>6</v>
      </c>
      <c r="F115" s="6">
        <v>228</v>
      </c>
      <c r="G115" s="11">
        <v>0.69</v>
      </c>
      <c r="H115" s="12"/>
      <c r="I115" s="11">
        <v>0.69</v>
      </c>
      <c r="J115" s="13" t="s">
        <v>45</v>
      </c>
      <c r="K115" s="11">
        <v>157.32</v>
      </c>
    </row>
    <row r="116" spans="1:11" x14ac:dyDescent="0.25">
      <c r="A116" s="10">
        <v>43097</v>
      </c>
      <c r="B116" s="6" t="s">
        <v>51</v>
      </c>
      <c r="C116" s="6">
        <v>201</v>
      </c>
      <c r="D116" s="6" t="s">
        <v>17</v>
      </c>
      <c r="E116" s="6" t="s">
        <v>9</v>
      </c>
      <c r="F116" s="6">
        <v>75</v>
      </c>
      <c r="G116" s="11">
        <v>8.99</v>
      </c>
      <c r="H116" s="12"/>
      <c r="I116" s="11">
        <v>8.99</v>
      </c>
      <c r="J116" s="13" t="s">
        <v>45</v>
      </c>
      <c r="K116" s="11">
        <v>674.25</v>
      </c>
    </row>
    <row r="117" spans="1:11" x14ac:dyDescent="0.25">
      <c r="A117" s="10">
        <v>43097</v>
      </c>
      <c r="B117" s="6" t="s">
        <v>51</v>
      </c>
      <c r="C117" s="6">
        <v>202</v>
      </c>
      <c r="D117" s="6" t="s">
        <v>18</v>
      </c>
      <c r="E117" s="6" t="s">
        <v>9</v>
      </c>
      <c r="F117" s="6">
        <v>426</v>
      </c>
      <c r="G117" s="11">
        <v>7.99</v>
      </c>
      <c r="H117" s="12">
        <v>0.26</v>
      </c>
      <c r="I117" s="11">
        <v>5.9126000000000003</v>
      </c>
      <c r="J117" s="13" t="s">
        <v>44</v>
      </c>
      <c r="K117" s="11">
        <v>2518.7676000000001</v>
      </c>
    </row>
    <row r="118" spans="1:11" x14ac:dyDescent="0.25">
      <c r="A118" s="10">
        <v>43097</v>
      </c>
      <c r="B118" s="6" t="s">
        <v>51</v>
      </c>
      <c r="C118" s="6">
        <v>203</v>
      </c>
      <c r="D118" s="6" t="s">
        <v>19</v>
      </c>
      <c r="E118" s="6" t="s">
        <v>9</v>
      </c>
      <c r="F118" s="6">
        <v>338</v>
      </c>
      <c r="G118" s="11">
        <v>11.99</v>
      </c>
      <c r="H118" s="12"/>
      <c r="I118" s="11">
        <v>11.99</v>
      </c>
      <c r="J118" s="13" t="s">
        <v>45</v>
      </c>
      <c r="K118" s="11">
        <v>4052.62</v>
      </c>
    </row>
    <row r="119" spans="1:11" x14ac:dyDescent="0.25">
      <c r="A119" s="10">
        <v>43097</v>
      </c>
      <c r="B119" s="6" t="s">
        <v>51</v>
      </c>
      <c r="C119" s="6">
        <v>204</v>
      </c>
      <c r="D119" s="6" t="s">
        <v>20</v>
      </c>
      <c r="E119" s="6" t="s">
        <v>9</v>
      </c>
      <c r="F119" s="6">
        <v>268</v>
      </c>
      <c r="G119" s="11">
        <v>4.1900000000000004</v>
      </c>
      <c r="H119" s="12"/>
      <c r="I119" s="11">
        <v>4.1900000000000004</v>
      </c>
      <c r="J119" s="13" t="s">
        <v>45</v>
      </c>
      <c r="K119" s="11">
        <v>1122.92</v>
      </c>
    </row>
    <row r="120" spans="1:11" x14ac:dyDescent="0.25">
      <c r="A120" s="10">
        <v>43097</v>
      </c>
      <c r="B120" s="6" t="s">
        <v>51</v>
      </c>
      <c r="C120" s="6">
        <v>205</v>
      </c>
      <c r="D120" s="6" t="s">
        <v>21</v>
      </c>
      <c r="E120" s="6" t="s">
        <v>9</v>
      </c>
      <c r="F120" s="6">
        <v>303</v>
      </c>
      <c r="G120" s="11">
        <v>13.69</v>
      </c>
      <c r="H120" s="12">
        <v>0.4</v>
      </c>
      <c r="I120" s="11">
        <v>8.2139999999999986</v>
      </c>
      <c r="J120" s="13" t="s">
        <v>44</v>
      </c>
      <c r="K120" s="11">
        <v>2488.8419999999996</v>
      </c>
    </row>
    <row r="121" spans="1:11" x14ac:dyDescent="0.25">
      <c r="A121" s="10">
        <v>43097</v>
      </c>
      <c r="B121" s="6" t="s">
        <v>51</v>
      </c>
      <c r="C121" s="6">
        <v>301</v>
      </c>
      <c r="D121" s="6" t="s">
        <v>22</v>
      </c>
      <c r="E121" s="6" t="s">
        <v>12</v>
      </c>
      <c r="F121" s="6">
        <v>305</v>
      </c>
      <c r="G121" s="11">
        <v>1.0900000000000001</v>
      </c>
      <c r="H121" s="12"/>
      <c r="I121" s="11">
        <v>1.0900000000000001</v>
      </c>
      <c r="J121" s="13" t="s">
        <v>45</v>
      </c>
      <c r="K121" s="11">
        <v>332.45000000000005</v>
      </c>
    </row>
    <row r="122" spans="1:11" x14ac:dyDescent="0.25">
      <c r="A122" s="10">
        <v>43097</v>
      </c>
      <c r="B122" s="6" t="s">
        <v>51</v>
      </c>
      <c r="C122" s="6">
        <v>302</v>
      </c>
      <c r="D122" s="6" t="s">
        <v>24</v>
      </c>
      <c r="E122" s="6" t="s">
        <v>12</v>
      </c>
      <c r="F122" s="6">
        <v>394</v>
      </c>
      <c r="G122" s="11">
        <v>8.49</v>
      </c>
      <c r="H122" s="12">
        <v>0.22</v>
      </c>
      <c r="I122" s="11">
        <v>6.6222000000000003</v>
      </c>
      <c r="J122" s="13" t="s">
        <v>44</v>
      </c>
      <c r="K122" s="11">
        <v>2609.1468</v>
      </c>
    </row>
    <row r="123" spans="1:11" x14ac:dyDescent="0.25">
      <c r="A123" s="10">
        <v>43097</v>
      </c>
      <c r="B123" s="6" t="s">
        <v>51</v>
      </c>
      <c r="C123" s="6">
        <v>303</v>
      </c>
      <c r="D123" s="6" t="s">
        <v>25</v>
      </c>
      <c r="E123" s="6" t="s">
        <v>12</v>
      </c>
      <c r="F123" s="6">
        <v>102</v>
      </c>
      <c r="G123" s="11">
        <v>7.99</v>
      </c>
      <c r="H123" s="12"/>
      <c r="I123" s="11">
        <v>7.99</v>
      </c>
      <c r="J123" s="13" t="s">
        <v>45</v>
      </c>
      <c r="K123" s="11">
        <v>814.98</v>
      </c>
    </row>
    <row r="124" spans="1:11" x14ac:dyDescent="0.25">
      <c r="A124" s="10">
        <v>43097</v>
      </c>
      <c r="B124" s="6" t="s">
        <v>51</v>
      </c>
      <c r="C124" s="6">
        <v>304</v>
      </c>
      <c r="D124" s="6" t="s">
        <v>27</v>
      </c>
      <c r="E124" s="6" t="s">
        <v>12</v>
      </c>
      <c r="F124" s="6">
        <v>118</v>
      </c>
      <c r="G124" s="11">
        <v>2.4900000000000002</v>
      </c>
      <c r="H124" s="12"/>
      <c r="I124" s="11">
        <v>2.4900000000000002</v>
      </c>
      <c r="J124" s="13" t="s">
        <v>45</v>
      </c>
      <c r="K124" s="11">
        <v>293.82000000000005</v>
      </c>
    </row>
    <row r="125" spans="1:11" x14ac:dyDescent="0.25">
      <c r="A125" s="10">
        <v>43097</v>
      </c>
      <c r="B125" s="6" t="s">
        <v>51</v>
      </c>
      <c r="C125" s="6">
        <v>401</v>
      </c>
      <c r="D125" s="6" t="s">
        <v>30</v>
      </c>
      <c r="E125" s="6" t="s">
        <v>14</v>
      </c>
      <c r="F125" s="6">
        <v>313</v>
      </c>
      <c r="G125" s="11">
        <v>0.77</v>
      </c>
      <c r="H125" s="12"/>
      <c r="I125" s="11">
        <v>0.77</v>
      </c>
      <c r="J125" s="13" t="s">
        <v>45</v>
      </c>
      <c r="K125" s="11">
        <v>241.01000000000002</v>
      </c>
    </row>
    <row r="126" spans="1:11" x14ac:dyDescent="0.25">
      <c r="A126" s="10">
        <v>43097</v>
      </c>
      <c r="B126" s="6" t="s">
        <v>51</v>
      </c>
      <c r="C126" s="6">
        <v>404</v>
      </c>
      <c r="D126" s="6" t="s">
        <v>35</v>
      </c>
      <c r="E126" s="6" t="s">
        <v>14</v>
      </c>
      <c r="F126" s="6">
        <v>194</v>
      </c>
      <c r="G126" s="11">
        <v>1.49</v>
      </c>
      <c r="H126" s="12"/>
      <c r="I126" s="11">
        <v>1.49</v>
      </c>
      <c r="J126" s="13" t="s">
        <v>45</v>
      </c>
      <c r="K126" s="11">
        <v>289.06</v>
      </c>
    </row>
    <row r="127" spans="1:11" x14ac:dyDescent="0.25">
      <c r="A127" s="10">
        <v>43097</v>
      </c>
      <c r="B127" s="6" t="s">
        <v>51</v>
      </c>
      <c r="C127" s="6">
        <v>405</v>
      </c>
      <c r="D127" s="6" t="s">
        <v>37</v>
      </c>
      <c r="E127" s="6" t="s">
        <v>14</v>
      </c>
      <c r="F127" s="6">
        <v>147</v>
      </c>
      <c r="G127" s="11">
        <v>1.95</v>
      </c>
      <c r="H127" s="12"/>
      <c r="I127" s="11">
        <v>1.95</v>
      </c>
      <c r="J127" s="13" t="s">
        <v>45</v>
      </c>
      <c r="K127" s="11">
        <v>286.64999999999998</v>
      </c>
    </row>
    <row r="128" spans="1:11" x14ac:dyDescent="0.25">
      <c r="A128" s="10">
        <v>43098</v>
      </c>
      <c r="B128" s="6" t="s">
        <v>52</v>
      </c>
      <c r="C128" s="6">
        <v>101</v>
      </c>
      <c r="D128" s="6" t="s">
        <v>7</v>
      </c>
      <c r="E128" s="6" t="s">
        <v>6</v>
      </c>
      <c r="F128" s="6">
        <v>145</v>
      </c>
      <c r="G128" s="11">
        <v>1.79</v>
      </c>
      <c r="H128" s="12"/>
      <c r="I128" s="11">
        <v>1.79</v>
      </c>
      <c r="J128" s="13" t="s">
        <v>45</v>
      </c>
      <c r="K128" s="11">
        <v>259.55</v>
      </c>
    </row>
    <row r="129" spans="1:11" x14ac:dyDescent="0.25">
      <c r="A129" s="10">
        <v>43098</v>
      </c>
      <c r="B129" s="6" t="s">
        <v>52</v>
      </c>
      <c r="C129" s="6">
        <v>103</v>
      </c>
      <c r="D129" s="6" t="s">
        <v>13</v>
      </c>
      <c r="E129" s="6" t="s">
        <v>6</v>
      </c>
      <c r="F129" s="6">
        <v>124</v>
      </c>
      <c r="G129" s="11">
        <v>0.89</v>
      </c>
      <c r="H129" s="12"/>
      <c r="I129" s="11">
        <v>0.89</v>
      </c>
      <c r="J129" s="13" t="s">
        <v>45</v>
      </c>
      <c r="K129" s="11">
        <v>110.36</v>
      </c>
    </row>
    <row r="130" spans="1:11" x14ac:dyDescent="0.25">
      <c r="A130" s="10">
        <v>43098</v>
      </c>
      <c r="B130" s="6" t="s">
        <v>52</v>
      </c>
      <c r="C130" s="6">
        <v>104</v>
      </c>
      <c r="D130" s="6" t="s">
        <v>15</v>
      </c>
      <c r="E130" s="6" t="s">
        <v>6</v>
      </c>
      <c r="F130" s="6">
        <v>228</v>
      </c>
      <c r="G130" s="11">
        <v>0.69</v>
      </c>
      <c r="H130" s="12"/>
      <c r="I130" s="11">
        <v>0.69</v>
      </c>
      <c r="J130" s="13" t="s">
        <v>45</v>
      </c>
      <c r="K130" s="11">
        <v>157.32</v>
      </c>
    </row>
    <row r="131" spans="1:11" x14ac:dyDescent="0.25">
      <c r="A131" s="10">
        <v>43098</v>
      </c>
      <c r="B131" s="6" t="s">
        <v>52</v>
      </c>
      <c r="C131" s="6">
        <v>203</v>
      </c>
      <c r="D131" s="6" t="s">
        <v>19</v>
      </c>
      <c r="E131" s="6" t="s">
        <v>9</v>
      </c>
      <c r="F131" s="6">
        <v>432</v>
      </c>
      <c r="G131" s="11">
        <v>11.99</v>
      </c>
      <c r="H131" s="12"/>
      <c r="I131" s="11">
        <v>11.99</v>
      </c>
      <c r="J131" s="13" t="s">
        <v>45</v>
      </c>
      <c r="K131" s="11">
        <v>5179.68</v>
      </c>
    </row>
    <row r="132" spans="1:11" x14ac:dyDescent="0.25">
      <c r="A132" s="10">
        <v>43098</v>
      </c>
      <c r="B132" s="6" t="s">
        <v>52</v>
      </c>
      <c r="C132" s="6">
        <v>204</v>
      </c>
      <c r="D132" s="6" t="s">
        <v>20</v>
      </c>
      <c r="E132" s="6" t="s">
        <v>9</v>
      </c>
      <c r="F132" s="6">
        <v>255</v>
      </c>
      <c r="G132" s="11">
        <v>4.1900000000000004</v>
      </c>
      <c r="H132" s="12"/>
      <c r="I132" s="11">
        <v>4.1900000000000004</v>
      </c>
      <c r="J132" s="13" t="s">
        <v>45</v>
      </c>
      <c r="K132" s="11">
        <v>1068.45</v>
      </c>
    </row>
    <row r="133" spans="1:11" x14ac:dyDescent="0.25">
      <c r="A133" s="10">
        <v>43098</v>
      </c>
      <c r="B133" s="6" t="s">
        <v>52</v>
      </c>
      <c r="C133" s="6">
        <v>301</v>
      </c>
      <c r="D133" s="6" t="s">
        <v>22</v>
      </c>
      <c r="E133" s="6" t="s">
        <v>12</v>
      </c>
      <c r="F133" s="6">
        <v>263</v>
      </c>
      <c r="G133" s="11">
        <v>1.0900000000000001</v>
      </c>
      <c r="H133" s="12"/>
      <c r="I133" s="11">
        <v>1.0900000000000001</v>
      </c>
      <c r="J133" s="13" t="s">
        <v>45</v>
      </c>
      <c r="K133" s="11">
        <v>286.67</v>
      </c>
    </row>
    <row r="134" spans="1:11" x14ac:dyDescent="0.25">
      <c r="A134" s="10">
        <v>43098</v>
      </c>
      <c r="B134" s="6" t="s">
        <v>52</v>
      </c>
      <c r="C134" s="6">
        <v>304</v>
      </c>
      <c r="D134" s="6" t="s">
        <v>27</v>
      </c>
      <c r="E134" s="6" t="s">
        <v>12</v>
      </c>
      <c r="F134" s="6">
        <v>131</v>
      </c>
      <c r="G134" s="11">
        <v>2.4900000000000002</v>
      </c>
      <c r="H134" s="12"/>
      <c r="I134" s="11">
        <v>2.4900000000000002</v>
      </c>
      <c r="J134" s="13" t="s">
        <v>45</v>
      </c>
      <c r="K134" s="11">
        <v>326.19000000000005</v>
      </c>
    </row>
    <row r="135" spans="1:11" x14ac:dyDescent="0.25">
      <c r="A135" s="10">
        <v>43098</v>
      </c>
      <c r="B135" s="6" t="s">
        <v>52</v>
      </c>
      <c r="C135" s="6">
        <v>305</v>
      </c>
      <c r="D135" s="6" t="s">
        <v>29</v>
      </c>
      <c r="E135" s="6" t="s">
        <v>12</v>
      </c>
      <c r="F135" s="6">
        <v>215</v>
      </c>
      <c r="G135" s="11">
        <v>13.89</v>
      </c>
      <c r="H135" s="12"/>
      <c r="I135" s="11">
        <v>13.89</v>
      </c>
      <c r="J135" s="13" t="s">
        <v>45</v>
      </c>
      <c r="K135" s="11">
        <v>2986.35</v>
      </c>
    </row>
    <row r="136" spans="1:11" x14ac:dyDescent="0.25">
      <c r="A136" s="10">
        <v>43098</v>
      </c>
      <c r="B136" s="6" t="s">
        <v>52</v>
      </c>
      <c r="C136" s="6">
        <v>401</v>
      </c>
      <c r="D136" s="6" t="s">
        <v>30</v>
      </c>
      <c r="E136" s="6" t="s">
        <v>14</v>
      </c>
      <c r="F136" s="6">
        <v>336</v>
      </c>
      <c r="G136" s="11">
        <v>0.77</v>
      </c>
      <c r="H136" s="12"/>
      <c r="I136" s="11">
        <v>0.77</v>
      </c>
      <c r="J136" s="13" t="s">
        <v>45</v>
      </c>
      <c r="K136" s="11">
        <v>258.72000000000003</v>
      </c>
    </row>
    <row r="137" spans="1:11" x14ac:dyDescent="0.25">
      <c r="A137" s="10">
        <v>43098</v>
      </c>
      <c r="B137" s="6" t="s">
        <v>52</v>
      </c>
      <c r="C137" s="6">
        <v>402</v>
      </c>
      <c r="D137" s="6" t="s">
        <v>31</v>
      </c>
      <c r="E137" s="6" t="s">
        <v>14</v>
      </c>
      <c r="F137" s="6">
        <v>354</v>
      </c>
      <c r="G137" s="11">
        <v>4.6500000000000004</v>
      </c>
      <c r="H137" s="12">
        <v>0.19</v>
      </c>
      <c r="I137" s="11">
        <v>3.7665000000000002</v>
      </c>
      <c r="J137" s="13" t="s">
        <v>44</v>
      </c>
      <c r="K137" s="11">
        <v>1333.3410000000001</v>
      </c>
    </row>
    <row r="138" spans="1:11" x14ac:dyDescent="0.25">
      <c r="A138" s="10">
        <v>43098</v>
      </c>
      <c r="B138" s="6" t="s">
        <v>52</v>
      </c>
      <c r="C138" s="6">
        <v>403</v>
      </c>
      <c r="D138" s="6" t="s">
        <v>33</v>
      </c>
      <c r="E138" s="6" t="s">
        <v>14</v>
      </c>
      <c r="F138" s="6">
        <v>170</v>
      </c>
      <c r="G138" s="11">
        <v>1.49</v>
      </c>
      <c r="H138" s="12"/>
      <c r="I138" s="11">
        <v>1.49</v>
      </c>
      <c r="J138" s="13" t="s">
        <v>45</v>
      </c>
      <c r="K138" s="11">
        <v>253.3</v>
      </c>
    </row>
    <row r="139" spans="1:11" x14ac:dyDescent="0.25">
      <c r="A139" s="10">
        <v>43098</v>
      </c>
      <c r="B139" s="6" t="s">
        <v>52</v>
      </c>
      <c r="C139" s="6">
        <v>405</v>
      </c>
      <c r="D139" s="6" t="s">
        <v>37</v>
      </c>
      <c r="E139" s="6" t="s">
        <v>14</v>
      </c>
      <c r="F139" s="6">
        <v>158</v>
      </c>
      <c r="G139" s="11">
        <v>1.95</v>
      </c>
      <c r="H139" s="12"/>
      <c r="I139" s="11">
        <v>1.95</v>
      </c>
      <c r="J139" s="13" t="s">
        <v>45</v>
      </c>
      <c r="K139" s="11">
        <v>308.09999999999997</v>
      </c>
    </row>
    <row r="140" spans="1:11" x14ac:dyDescent="0.25">
      <c r="A140" s="10">
        <v>43099</v>
      </c>
      <c r="B140" s="6" t="s">
        <v>53</v>
      </c>
      <c r="C140" s="6">
        <v>101</v>
      </c>
      <c r="D140" s="6" t="s">
        <v>7</v>
      </c>
      <c r="E140" s="6" t="s">
        <v>6</v>
      </c>
      <c r="F140" s="6">
        <v>148</v>
      </c>
      <c r="G140" s="11">
        <v>1.79</v>
      </c>
      <c r="H140" s="12"/>
      <c r="I140" s="11">
        <v>1.79</v>
      </c>
      <c r="J140" s="13" t="s">
        <v>45</v>
      </c>
      <c r="K140" s="11">
        <v>264.92</v>
      </c>
    </row>
    <row r="141" spans="1:11" x14ac:dyDescent="0.25">
      <c r="A141" s="10">
        <v>43099</v>
      </c>
      <c r="B141" s="6" t="s">
        <v>53</v>
      </c>
      <c r="C141" s="6">
        <v>102</v>
      </c>
      <c r="D141" s="6" t="s">
        <v>10</v>
      </c>
      <c r="E141" s="6" t="s">
        <v>6</v>
      </c>
      <c r="F141" s="6">
        <v>138</v>
      </c>
      <c r="G141" s="11">
        <v>1.99</v>
      </c>
      <c r="H141" s="12">
        <v>0.38</v>
      </c>
      <c r="I141" s="11">
        <v>1.2338</v>
      </c>
      <c r="J141" s="13" t="s">
        <v>44</v>
      </c>
      <c r="K141" s="11">
        <v>170.26439999999999</v>
      </c>
    </row>
    <row r="142" spans="1:11" x14ac:dyDescent="0.25">
      <c r="A142" s="10">
        <v>43099</v>
      </c>
      <c r="B142" s="6" t="s">
        <v>53</v>
      </c>
      <c r="C142" s="6">
        <v>103</v>
      </c>
      <c r="D142" s="6" t="s">
        <v>13</v>
      </c>
      <c r="E142" s="6" t="s">
        <v>6</v>
      </c>
      <c r="F142" s="6">
        <v>122</v>
      </c>
      <c r="G142" s="11">
        <v>0.89</v>
      </c>
      <c r="H142" s="12"/>
      <c r="I142" s="11">
        <v>0.89</v>
      </c>
      <c r="J142" s="13" t="s">
        <v>45</v>
      </c>
      <c r="K142" s="11">
        <v>108.58</v>
      </c>
    </row>
    <row r="143" spans="1:11" x14ac:dyDescent="0.25">
      <c r="A143" s="10">
        <v>43099</v>
      </c>
      <c r="B143" s="6" t="s">
        <v>53</v>
      </c>
      <c r="C143" s="6">
        <v>104</v>
      </c>
      <c r="D143" s="6" t="s">
        <v>15</v>
      </c>
      <c r="E143" s="6" t="s">
        <v>6</v>
      </c>
      <c r="F143" s="6">
        <v>239</v>
      </c>
      <c r="G143" s="11">
        <v>0.69</v>
      </c>
      <c r="H143" s="12"/>
      <c r="I143" s="11">
        <v>0.69</v>
      </c>
      <c r="J143" s="13" t="s">
        <v>45</v>
      </c>
      <c r="K143" s="11">
        <v>164.91</v>
      </c>
    </row>
    <row r="144" spans="1:11" x14ac:dyDescent="0.25">
      <c r="A144" s="10">
        <v>43099</v>
      </c>
      <c r="B144" s="6" t="s">
        <v>53</v>
      </c>
      <c r="C144" s="6">
        <v>201</v>
      </c>
      <c r="D144" s="6" t="s">
        <v>17</v>
      </c>
      <c r="E144" s="6" t="s">
        <v>9</v>
      </c>
      <c r="F144" s="6">
        <v>103</v>
      </c>
      <c r="G144" s="11">
        <v>8.99</v>
      </c>
      <c r="H144" s="12"/>
      <c r="I144" s="11">
        <v>8.99</v>
      </c>
      <c r="J144" s="13" t="s">
        <v>45</v>
      </c>
      <c r="K144" s="11">
        <v>925.97</v>
      </c>
    </row>
    <row r="145" spans="1:11" x14ac:dyDescent="0.25">
      <c r="A145" s="10">
        <v>43099</v>
      </c>
      <c r="B145" s="6" t="s">
        <v>53</v>
      </c>
      <c r="C145" s="6">
        <v>205</v>
      </c>
      <c r="D145" s="6" t="s">
        <v>21</v>
      </c>
      <c r="E145" s="6" t="s">
        <v>9</v>
      </c>
      <c r="F145" s="6">
        <v>358</v>
      </c>
      <c r="G145" s="11">
        <v>13.69</v>
      </c>
      <c r="H145" s="12">
        <v>0.4</v>
      </c>
      <c r="I145" s="11">
        <v>8.2139999999999986</v>
      </c>
      <c r="J145" s="13" t="s">
        <v>44</v>
      </c>
      <c r="K145" s="11">
        <v>2940.6119999999996</v>
      </c>
    </row>
    <row r="146" spans="1:11" x14ac:dyDescent="0.25">
      <c r="A146" s="10">
        <v>43099</v>
      </c>
      <c r="B146" s="6" t="s">
        <v>53</v>
      </c>
      <c r="C146" s="6">
        <v>301</v>
      </c>
      <c r="D146" s="6" t="s">
        <v>22</v>
      </c>
      <c r="E146" s="6" t="s">
        <v>12</v>
      </c>
      <c r="F146" s="6">
        <v>240</v>
      </c>
      <c r="G146" s="11">
        <v>1.0900000000000001</v>
      </c>
      <c r="H146" s="12"/>
      <c r="I146" s="11">
        <v>1.0900000000000001</v>
      </c>
      <c r="J146" s="13" t="s">
        <v>45</v>
      </c>
      <c r="K146" s="11">
        <v>261.60000000000002</v>
      </c>
    </row>
    <row r="147" spans="1:11" x14ac:dyDescent="0.25">
      <c r="A147" s="10">
        <v>43099</v>
      </c>
      <c r="B147" s="6" t="s">
        <v>53</v>
      </c>
      <c r="C147" s="6">
        <v>302</v>
      </c>
      <c r="D147" s="6" t="s">
        <v>24</v>
      </c>
      <c r="E147" s="6" t="s">
        <v>12</v>
      </c>
      <c r="F147" s="6">
        <v>472</v>
      </c>
      <c r="G147" s="11">
        <v>8.49</v>
      </c>
      <c r="H147" s="12">
        <v>0.22</v>
      </c>
      <c r="I147" s="11">
        <v>6.6222000000000003</v>
      </c>
      <c r="J147" s="13" t="s">
        <v>44</v>
      </c>
      <c r="K147" s="11">
        <v>3125.6784000000002</v>
      </c>
    </row>
    <row r="148" spans="1:11" x14ac:dyDescent="0.25">
      <c r="A148" s="10">
        <v>43099</v>
      </c>
      <c r="B148" s="6" t="s">
        <v>53</v>
      </c>
      <c r="C148" s="6">
        <v>304</v>
      </c>
      <c r="D148" s="6" t="s">
        <v>27</v>
      </c>
      <c r="E148" s="6" t="s">
        <v>12</v>
      </c>
      <c r="F148" s="6">
        <v>100</v>
      </c>
      <c r="G148" s="11">
        <v>2.4900000000000002</v>
      </c>
      <c r="H148" s="12"/>
      <c r="I148" s="11">
        <v>2.4900000000000002</v>
      </c>
      <c r="J148" s="13" t="s">
        <v>45</v>
      </c>
      <c r="K148" s="11">
        <v>249.00000000000003</v>
      </c>
    </row>
    <row r="149" spans="1:11" x14ac:dyDescent="0.25">
      <c r="A149" s="10">
        <v>43099</v>
      </c>
      <c r="B149" s="6" t="s">
        <v>53</v>
      </c>
      <c r="C149" s="6">
        <v>305</v>
      </c>
      <c r="D149" s="6" t="s">
        <v>29</v>
      </c>
      <c r="E149" s="6" t="s">
        <v>12</v>
      </c>
      <c r="F149" s="6">
        <v>221</v>
      </c>
      <c r="G149" s="11">
        <v>13.89</v>
      </c>
      <c r="H149" s="12"/>
      <c r="I149" s="11">
        <v>13.89</v>
      </c>
      <c r="J149" s="13" t="s">
        <v>45</v>
      </c>
      <c r="K149" s="11">
        <v>3069.69</v>
      </c>
    </row>
    <row r="150" spans="1:11" x14ac:dyDescent="0.25">
      <c r="A150" s="10">
        <v>43099</v>
      </c>
      <c r="B150" s="6" t="s">
        <v>53</v>
      </c>
      <c r="C150" s="6">
        <v>402</v>
      </c>
      <c r="D150" s="6" t="s">
        <v>31</v>
      </c>
      <c r="E150" s="6" t="s">
        <v>14</v>
      </c>
      <c r="F150" s="6">
        <v>301</v>
      </c>
      <c r="G150" s="11">
        <v>4.6500000000000004</v>
      </c>
      <c r="H150" s="12">
        <v>0.19</v>
      </c>
      <c r="I150" s="11">
        <v>3.7665000000000002</v>
      </c>
      <c r="J150" s="13" t="s">
        <v>44</v>
      </c>
      <c r="K150" s="11">
        <v>1133.7165</v>
      </c>
    </row>
    <row r="151" spans="1:11" x14ac:dyDescent="0.25">
      <c r="A151" s="10">
        <v>43099</v>
      </c>
      <c r="B151" s="6" t="s">
        <v>53</v>
      </c>
      <c r="C151" s="6">
        <v>404</v>
      </c>
      <c r="D151" s="6" t="s">
        <v>35</v>
      </c>
      <c r="E151" s="6" t="s">
        <v>14</v>
      </c>
      <c r="F151" s="6">
        <v>166</v>
      </c>
      <c r="G151" s="11">
        <v>1.49</v>
      </c>
      <c r="H151" s="12"/>
      <c r="I151" s="11">
        <v>1.49</v>
      </c>
      <c r="J151" s="13" t="s">
        <v>45</v>
      </c>
      <c r="K151" s="11">
        <v>247.34</v>
      </c>
    </row>
    <row r="152" spans="1:11" x14ac:dyDescent="0.25">
      <c r="A152" s="10">
        <v>43100</v>
      </c>
      <c r="B152" s="6" t="s">
        <v>54</v>
      </c>
      <c r="C152" s="6">
        <v>101</v>
      </c>
      <c r="D152" s="6" t="s">
        <v>7</v>
      </c>
      <c r="E152" s="6" t="s">
        <v>6</v>
      </c>
      <c r="F152" s="6">
        <v>148</v>
      </c>
      <c r="G152" s="11">
        <v>1.79</v>
      </c>
      <c r="H152" s="12"/>
      <c r="I152" s="11">
        <v>1.79</v>
      </c>
      <c r="J152" s="13" t="s">
        <v>45</v>
      </c>
      <c r="K152" s="11">
        <v>264.92</v>
      </c>
    </row>
    <row r="153" spans="1:11" x14ac:dyDescent="0.25">
      <c r="A153" s="10">
        <v>43100</v>
      </c>
      <c r="B153" s="6" t="s">
        <v>54</v>
      </c>
      <c r="C153" s="6">
        <v>105</v>
      </c>
      <c r="D153" s="6" t="s">
        <v>16</v>
      </c>
      <c r="E153" s="6" t="s">
        <v>6</v>
      </c>
      <c r="F153" s="6">
        <v>149</v>
      </c>
      <c r="G153" s="11">
        <v>1.49</v>
      </c>
      <c r="H153" s="12"/>
      <c r="I153" s="11">
        <v>1.49</v>
      </c>
      <c r="J153" s="13" t="s">
        <v>45</v>
      </c>
      <c r="K153" s="11">
        <v>222.01</v>
      </c>
    </row>
    <row r="154" spans="1:11" x14ac:dyDescent="0.25">
      <c r="A154" s="10">
        <v>43100</v>
      </c>
      <c r="B154" s="6" t="s">
        <v>54</v>
      </c>
      <c r="C154" s="6">
        <v>202</v>
      </c>
      <c r="D154" s="6" t="s">
        <v>18</v>
      </c>
      <c r="E154" s="6" t="s">
        <v>9</v>
      </c>
      <c r="F154" s="6">
        <v>516</v>
      </c>
      <c r="G154" s="11">
        <v>7.99</v>
      </c>
      <c r="H154" s="12">
        <v>0.26</v>
      </c>
      <c r="I154" s="11">
        <v>5.9126000000000003</v>
      </c>
      <c r="J154" s="13" t="s">
        <v>44</v>
      </c>
      <c r="K154" s="11">
        <v>3050.9016000000001</v>
      </c>
    </row>
    <row r="155" spans="1:11" x14ac:dyDescent="0.25">
      <c r="A155" s="10">
        <v>43100</v>
      </c>
      <c r="B155" s="6" t="s">
        <v>54</v>
      </c>
      <c r="C155" s="6">
        <v>203</v>
      </c>
      <c r="D155" s="6" t="s">
        <v>19</v>
      </c>
      <c r="E155" s="6" t="s">
        <v>9</v>
      </c>
      <c r="F155" s="6">
        <v>296</v>
      </c>
      <c r="G155" s="11">
        <v>11.99</v>
      </c>
      <c r="H155" s="12"/>
      <c r="I155" s="11">
        <v>11.99</v>
      </c>
      <c r="J155" s="13" t="s">
        <v>45</v>
      </c>
      <c r="K155" s="11">
        <v>3549.04</v>
      </c>
    </row>
    <row r="156" spans="1:11" x14ac:dyDescent="0.25">
      <c r="A156" s="10">
        <v>43100</v>
      </c>
      <c r="B156" s="6" t="s">
        <v>54</v>
      </c>
      <c r="C156" s="6">
        <v>204</v>
      </c>
      <c r="D156" s="6" t="s">
        <v>20</v>
      </c>
      <c r="E156" s="6" t="s">
        <v>9</v>
      </c>
      <c r="F156" s="6">
        <v>372</v>
      </c>
      <c r="G156" s="11">
        <v>4.1900000000000004</v>
      </c>
      <c r="H156" s="12"/>
      <c r="I156" s="11">
        <v>4.1900000000000004</v>
      </c>
      <c r="J156" s="13" t="s">
        <v>45</v>
      </c>
      <c r="K156" s="11">
        <v>1558.68</v>
      </c>
    </row>
    <row r="157" spans="1:11" x14ac:dyDescent="0.25">
      <c r="A157" s="10">
        <v>43100</v>
      </c>
      <c r="B157" s="6" t="s">
        <v>54</v>
      </c>
      <c r="C157" s="6">
        <v>301</v>
      </c>
      <c r="D157" s="6" t="s">
        <v>22</v>
      </c>
      <c r="E157" s="6" t="s">
        <v>12</v>
      </c>
      <c r="F157" s="6">
        <v>312</v>
      </c>
      <c r="G157" s="11">
        <v>1.0900000000000001</v>
      </c>
      <c r="H157" s="12"/>
      <c r="I157" s="11">
        <v>1.0900000000000001</v>
      </c>
      <c r="J157" s="13" t="s">
        <v>45</v>
      </c>
      <c r="K157" s="11">
        <v>340.08000000000004</v>
      </c>
    </row>
    <row r="158" spans="1:11" x14ac:dyDescent="0.25">
      <c r="A158" s="10">
        <v>43100</v>
      </c>
      <c r="B158" s="6" t="s">
        <v>54</v>
      </c>
      <c r="C158" s="6">
        <v>302</v>
      </c>
      <c r="D158" s="6" t="s">
        <v>24</v>
      </c>
      <c r="E158" s="6" t="s">
        <v>12</v>
      </c>
      <c r="F158" s="6">
        <v>398</v>
      </c>
      <c r="G158" s="11">
        <v>8.49</v>
      </c>
      <c r="H158" s="12">
        <v>0.22</v>
      </c>
      <c r="I158" s="11">
        <v>6.6222000000000003</v>
      </c>
      <c r="J158" s="13" t="s">
        <v>44</v>
      </c>
      <c r="K158" s="11">
        <v>2635.6356000000001</v>
      </c>
    </row>
    <row r="159" spans="1:11" x14ac:dyDescent="0.25">
      <c r="A159" s="10">
        <v>43100</v>
      </c>
      <c r="B159" s="6" t="s">
        <v>54</v>
      </c>
      <c r="C159" s="6">
        <v>304</v>
      </c>
      <c r="D159" s="6" t="s">
        <v>27</v>
      </c>
      <c r="E159" s="6" t="s">
        <v>12</v>
      </c>
      <c r="F159" s="6">
        <v>141</v>
      </c>
      <c r="G159" s="11">
        <v>2.4900000000000002</v>
      </c>
      <c r="H159" s="12"/>
      <c r="I159" s="11">
        <v>2.4900000000000002</v>
      </c>
      <c r="J159" s="13" t="s">
        <v>45</v>
      </c>
      <c r="K159" s="11">
        <v>351.09000000000003</v>
      </c>
    </row>
    <row r="160" spans="1:11" x14ac:dyDescent="0.25">
      <c r="A160" s="10">
        <v>43100</v>
      </c>
      <c r="B160" s="6" t="s">
        <v>54</v>
      </c>
      <c r="C160" s="6">
        <v>402</v>
      </c>
      <c r="D160" s="6" t="s">
        <v>31</v>
      </c>
      <c r="E160" s="6" t="s">
        <v>14</v>
      </c>
      <c r="F160" s="6">
        <v>391</v>
      </c>
      <c r="G160" s="11">
        <v>4.6500000000000004</v>
      </c>
      <c r="H160" s="12">
        <v>0.19</v>
      </c>
      <c r="I160" s="11">
        <v>3.7665000000000002</v>
      </c>
      <c r="J160" s="13" t="s">
        <v>44</v>
      </c>
      <c r="K160" s="11">
        <v>1472.7015000000001</v>
      </c>
    </row>
    <row r="161" spans="1:11" x14ac:dyDescent="0.25">
      <c r="A161" s="10">
        <v>43101</v>
      </c>
      <c r="B161" s="6" t="s">
        <v>48</v>
      </c>
      <c r="C161" s="6">
        <v>102</v>
      </c>
      <c r="D161" s="6" t="s">
        <v>10</v>
      </c>
      <c r="E161" s="6" t="s">
        <v>6</v>
      </c>
      <c r="F161" s="6">
        <v>129</v>
      </c>
      <c r="G161" s="11">
        <v>1.99</v>
      </c>
      <c r="H161" s="12">
        <v>0.38</v>
      </c>
      <c r="I161" s="11">
        <v>1.2338</v>
      </c>
      <c r="J161" s="13" t="s">
        <v>44</v>
      </c>
      <c r="K161" s="11">
        <v>159.1602</v>
      </c>
    </row>
    <row r="162" spans="1:11" x14ac:dyDescent="0.25">
      <c r="A162" s="10">
        <v>43101</v>
      </c>
      <c r="B162" s="6" t="s">
        <v>48</v>
      </c>
      <c r="C162" s="6">
        <v>104</v>
      </c>
      <c r="D162" s="6" t="s">
        <v>15</v>
      </c>
      <c r="E162" s="6" t="s">
        <v>6</v>
      </c>
      <c r="F162" s="6">
        <v>184</v>
      </c>
      <c r="G162" s="11">
        <v>0.69</v>
      </c>
      <c r="H162" s="12"/>
      <c r="I162" s="11">
        <v>0.69</v>
      </c>
      <c r="J162" s="13" t="s">
        <v>45</v>
      </c>
      <c r="K162" s="11">
        <v>126.96</v>
      </c>
    </row>
    <row r="163" spans="1:11" x14ac:dyDescent="0.25">
      <c r="A163" s="10">
        <v>43101</v>
      </c>
      <c r="B163" s="6" t="s">
        <v>48</v>
      </c>
      <c r="C163" s="6">
        <v>202</v>
      </c>
      <c r="D163" s="6" t="s">
        <v>18</v>
      </c>
      <c r="E163" s="6" t="s">
        <v>9</v>
      </c>
      <c r="F163" s="6">
        <v>396</v>
      </c>
      <c r="G163" s="11">
        <v>7.99</v>
      </c>
      <c r="H163" s="12">
        <v>0.26</v>
      </c>
      <c r="I163" s="11">
        <v>5.9126000000000003</v>
      </c>
      <c r="J163" s="13" t="s">
        <v>44</v>
      </c>
      <c r="K163" s="11">
        <v>2341.3896</v>
      </c>
    </row>
    <row r="164" spans="1:11" x14ac:dyDescent="0.25">
      <c r="A164" s="10">
        <v>43101</v>
      </c>
      <c r="B164" s="6" t="s">
        <v>48</v>
      </c>
      <c r="C164" s="6">
        <v>203</v>
      </c>
      <c r="D164" s="6" t="s">
        <v>19</v>
      </c>
      <c r="E164" s="6" t="s">
        <v>9</v>
      </c>
      <c r="F164" s="6">
        <v>390</v>
      </c>
      <c r="G164" s="11">
        <v>11.99</v>
      </c>
      <c r="H164" s="12"/>
      <c r="I164" s="11">
        <v>11.99</v>
      </c>
      <c r="J164" s="13" t="s">
        <v>45</v>
      </c>
      <c r="K164" s="11">
        <v>4676.1000000000004</v>
      </c>
    </row>
    <row r="165" spans="1:11" x14ac:dyDescent="0.25">
      <c r="A165" s="10">
        <v>43101</v>
      </c>
      <c r="B165" s="6" t="s">
        <v>48</v>
      </c>
      <c r="C165" s="6">
        <v>205</v>
      </c>
      <c r="D165" s="6" t="s">
        <v>21</v>
      </c>
      <c r="E165" s="6" t="s">
        <v>9</v>
      </c>
      <c r="F165" s="6">
        <v>311</v>
      </c>
      <c r="G165" s="11">
        <v>13.69</v>
      </c>
      <c r="H165" s="12">
        <v>0.4</v>
      </c>
      <c r="I165" s="11">
        <v>8.2139999999999986</v>
      </c>
      <c r="J165" s="13" t="s">
        <v>44</v>
      </c>
      <c r="K165" s="11">
        <v>2554.5539999999996</v>
      </c>
    </row>
    <row r="166" spans="1:11" x14ac:dyDescent="0.25">
      <c r="A166" s="10">
        <v>43101</v>
      </c>
      <c r="B166" s="6" t="s">
        <v>48</v>
      </c>
      <c r="C166" s="6">
        <v>302</v>
      </c>
      <c r="D166" s="6" t="s">
        <v>24</v>
      </c>
      <c r="E166" s="6" t="s">
        <v>12</v>
      </c>
      <c r="F166" s="6">
        <v>479</v>
      </c>
      <c r="G166" s="11">
        <v>8.49</v>
      </c>
      <c r="H166" s="12">
        <v>0.22</v>
      </c>
      <c r="I166" s="11">
        <v>6.6222000000000003</v>
      </c>
      <c r="J166" s="13" t="s">
        <v>44</v>
      </c>
      <c r="K166" s="11">
        <v>3172.0338000000002</v>
      </c>
    </row>
    <row r="167" spans="1:11" x14ac:dyDescent="0.25">
      <c r="A167" s="10">
        <v>43101</v>
      </c>
      <c r="B167" s="6" t="s">
        <v>48</v>
      </c>
      <c r="C167" s="6">
        <v>305</v>
      </c>
      <c r="D167" s="6" t="s">
        <v>29</v>
      </c>
      <c r="E167" s="6" t="s">
        <v>12</v>
      </c>
      <c r="F167" s="6">
        <v>205</v>
      </c>
      <c r="G167" s="11">
        <v>13.89</v>
      </c>
      <c r="H167" s="12"/>
      <c r="I167" s="11">
        <v>13.89</v>
      </c>
      <c r="J167" s="13" t="s">
        <v>45</v>
      </c>
      <c r="K167" s="11">
        <v>2847.4500000000003</v>
      </c>
    </row>
    <row r="168" spans="1:11" x14ac:dyDescent="0.25">
      <c r="A168" s="10">
        <v>43101</v>
      </c>
      <c r="B168" s="6" t="s">
        <v>48</v>
      </c>
      <c r="C168" s="6">
        <v>402</v>
      </c>
      <c r="D168" s="6" t="s">
        <v>31</v>
      </c>
      <c r="E168" s="6" t="s">
        <v>14</v>
      </c>
      <c r="F168" s="6">
        <v>323</v>
      </c>
      <c r="G168" s="11">
        <v>4.6500000000000004</v>
      </c>
      <c r="H168" s="12">
        <v>0.19</v>
      </c>
      <c r="I168" s="11">
        <v>3.7665000000000002</v>
      </c>
      <c r="J168" s="13" t="s">
        <v>44</v>
      </c>
      <c r="K168" s="11">
        <v>1216.5795000000001</v>
      </c>
    </row>
    <row r="169" spans="1:11" x14ac:dyDescent="0.25">
      <c r="A169" s="10">
        <v>43102</v>
      </c>
      <c r="B169" s="6" t="s">
        <v>49</v>
      </c>
      <c r="C169" s="6">
        <v>101</v>
      </c>
      <c r="D169" s="6" t="s">
        <v>7</v>
      </c>
      <c r="E169" s="6" t="s">
        <v>6</v>
      </c>
      <c r="F169" s="6">
        <v>124</v>
      </c>
      <c r="G169" s="11">
        <v>1.79</v>
      </c>
      <c r="H169" s="12"/>
      <c r="I169" s="11">
        <v>1.79</v>
      </c>
      <c r="J169" s="13" t="s">
        <v>45</v>
      </c>
      <c r="K169" s="11">
        <v>221.96</v>
      </c>
    </row>
    <row r="170" spans="1:11" x14ac:dyDescent="0.25">
      <c r="A170" s="10">
        <v>43102</v>
      </c>
      <c r="B170" s="6" t="s">
        <v>49</v>
      </c>
      <c r="C170" s="6">
        <v>105</v>
      </c>
      <c r="D170" s="6" t="s">
        <v>16</v>
      </c>
      <c r="E170" s="6" t="s">
        <v>6</v>
      </c>
      <c r="F170" s="6">
        <v>162</v>
      </c>
      <c r="G170" s="11">
        <v>1.49</v>
      </c>
      <c r="H170" s="12"/>
      <c r="I170" s="11">
        <v>1.49</v>
      </c>
      <c r="J170" s="13" t="s">
        <v>45</v>
      </c>
      <c r="K170" s="11">
        <v>241.38</v>
      </c>
    </row>
    <row r="171" spans="1:11" x14ac:dyDescent="0.25">
      <c r="A171" s="10">
        <v>43102</v>
      </c>
      <c r="B171" s="6" t="s">
        <v>49</v>
      </c>
      <c r="C171" s="6">
        <v>204</v>
      </c>
      <c r="D171" s="6" t="s">
        <v>20</v>
      </c>
      <c r="E171" s="6" t="s">
        <v>9</v>
      </c>
      <c r="F171" s="6">
        <v>385</v>
      </c>
      <c r="G171" s="11">
        <v>4.1900000000000004</v>
      </c>
      <c r="H171" s="12"/>
      <c r="I171" s="11">
        <v>4.1900000000000004</v>
      </c>
      <c r="J171" s="13" t="s">
        <v>45</v>
      </c>
      <c r="K171" s="11">
        <v>1613.15</v>
      </c>
    </row>
    <row r="172" spans="1:11" x14ac:dyDescent="0.25">
      <c r="A172" s="10">
        <v>43102</v>
      </c>
      <c r="B172" s="6" t="s">
        <v>49</v>
      </c>
      <c r="C172" s="6">
        <v>205</v>
      </c>
      <c r="D172" s="6" t="s">
        <v>21</v>
      </c>
      <c r="E172" s="6" t="s">
        <v>9</v>
      </c>
      <c r="F172" s="6">
        <v>213</v>
      </c>
      <c r="G172" s="11">
        <v>13.69</v>
      </c>
      <c r="H172" s="12"/>
      <c r="I172" s="11">
        <v>13.69</v>
      </c>
      <c r="J172" s="13" t="s">
        <v>45</v>
      </c>
      <c r="K172" s="11">
        <v>2915.97</v>
      </c>
    </row>
    <row r="173" spans="1:11" x14ac:dyDescent="0.25">
      <c r="A173" s="10">
        <v>43102</v>
      </c>
      <c r="B173" s="6" t="s">
        <v>49</v>
      </c>
      <c r="C173" s="6">
        <v>301</v>
      </c>
      <c r="D173" s="6" t="s">
        <v>22</v>
      </c>
      <c r="E173" s="6" t="s">
        <v>12</v>
      </c>
      <c r="F173" s="6">
        <v>240</v>
      </c>
      <c r="G173" s="11">
        <v>1.0900000000000001</v>
      </c>
      <c r="H173" s="12"/>
      <c r="I173" s="11">
        <v>1.0900000000000001</v>
      </c>
      <c r="J173" s="13" t="s">
        <v>45</v>
      </c>
      <c r="K173" s="11">
        <v>261.60000000000002</v>
      </c>
    </row>
    <row r="174" spans="1:11" x14ac:dyDescent="0.25">
      <c r="A174" s="10">
        <v>43102</v>
      </c>
      <c r="B174" s="6" t="s">
        <v>49</v>
      </c>
      <c r="C174" s="6">
        <v>303</v>
      </c>
      <c r="D174" s="6" t="s">
        <v>25</v>
      </c>
      <c r="E174" s="6" t="s">
        <v>12</v>
      </c>
      <c r="F174" s="6">
        <v>178</v>
      </c>
      <c r="G174" s="11">
        <v>7.99</v>
      </c>
      <c r="H174" s="12">
        <v>0.4</v>
      </c>
      <c r="I174" s="11">
        <v>4.7940000000000005</v>
      </c>
      <c r="J174" s="13" t="s">
        <v>44</v>
      </c>
      <c r="K174" s="11">
        <v>853.33200000000011</v>
      </c>
    </row>
    <row r="175" spans="1:11" x14ac:dyDescent="0.25">
      <c r="A175" s="10">
        <v>43102</v>
      </c>
      <c r="B175" s="6" t="s">
        <v>49</v>
      </c>
      <c r="C175" s="6">
        <v>401</v>
      </c>
      <c r="D175" s="6" t="s">
        <v>30</v>
      </c>
      <c r="E175" s="6" t="s">
        <v>14</v>
      </c>
      <c r="F175" s="6">
        <v>309</v>
      </c>
      <c r="G175" s="11">
        <v>0.77</v>
      </c>
      <c r="H175" s="12"/>
      <c r="I175" s="11">
        <v>0.77</v>
      </c>
      <c r="J175" s="13" t="s">
        <v>45</v>
      </c>
      <c r="K175" s="11">
        <v>237.93</v>
      </c>
    </row>
    <row r="176" spans="1:11" x14ac:dyDescent="0.25">
      <c r="A176" s="10">
        <v>43102</v>
      </c>
      <c r="B176" s="6" t="s">
        <v>49</v>
      </c>
      <c r="C176" s="6">
        <v>403</v>
      </c>
      <c r="D176" s="6" t="s">
        <v>33</v>
      </c>
      <c r="E176" s="6" t="s">
        <v>14</v>
      </c>
      <c r="F176" s="6">
        <v>213</v>
      </c>
      <c r="G176" s="11">
        <v>1.49</v>
      </c>
      <c r="H176" s="12">
        <v>0.21</v>
      </c>
      <c r="I176" s="11">
        <v>1.1771</v>
      </c>
      <c r="J176" s="13" t="s">
        <v>44</v>
      </c>
      <c r="K176" s="11">
        <v>250.72230000000002</v>
      </c>
    </row>
    <row r="177" spans="1:11" x14ac:dyDescent="0.25">
      <c r="A177" s="10">
        <v>43102</v>
      </c>
      <c r="B177" s="6" t="s">
        <v>49</v>
      </c>
      <c r="C177" s="6">
        <v>404</v>
      </c>
      <c r="D177" s="6" t="s">
        <v>35</v>
      </c>
      <c r="E177" s="6" t="s">
        <v>14</v>
      </c>
      <c r="F177" s="6">
        <v>183</v>
      </c>
      <c r="G177" s="11">
        <v>1.49</v>
      </c>
      <c r="H177" s="12"/>
      <c r="I177" s="11">
        <v>1.49</v>
      </c>
      <c r="J177" s="13" t="s">
        <v>45</v>
      </c>
      <c r="K177" s="11">
        <v>272.67</v>
      </c>
    </row>
    <row r="178" spans="1:11" x14ac:dyDescent="0.25">
      <c r="A178" s="10">
        <v>43103</v>
      </c>
      <c r="B178" s="6" t="s">
        <v>50</v>
      </c>
      <c r="C178" s="6">
        <v>103</v>
      </c>
      <c r="D178" s="6" t="s">
        <v>13</v>
      </c>
      <c r="E178" s="6" t="s">
        <v>6</v>
      </c>
      <c r="F178" s="6">
        <v>143</v>
      </c>
      <c r="G178" s="11">
        <v>0.89</v>
      </c>
      <c r="H178" s="12">
        <v>0.24</v>
      </c>
      <c r="I178" s="11">
        <v>0.6764</v>
      </c>
      <c r="J178" s="13" t="s">
        <v>44</v>
      </c>
      <c r="K178" s="11">
        <v>96.725200000000001</v>
      </c>
    </row>
    <row r="179" spans="1:11" x14ac:dyDescent="0.25">
      <c r="A179" s="10">
        <v>43103</v>
      </c>
      <c r="B179" s="6" t="s">
        <v>50</v>
      </c>
      <c r="C179" s="6">
        <v>104</v>
      </c>
      <c r="D179" s="6" t="s">
        <v>15</v>
      </c>
      <c r="E179" s="6" t="s">
        <v>6</v>
      </c>
      <c r="F179" s="6">
        <v>187</v>
      </c>
      <c r="G179" s="11">
        <v>0.69</v>
      </c>
      <c r="H179" s="12"/>
      <c r="I179" s="11">
        <v>0.69</v>
      </c>
      <c r="J179" s="13" t="s">
        <v>45</v>
      </c>
      <c r="K179" s="11">
        <v>129.03</v>
      </c>
    </row>
    <row r="180" spans="1:11" x14ac:dyDescent="0.25">
      <c r="A180" s="10">
        <v>43103</v>
      </c>
      <c r="B180" s="6" t="s">
        <v>50</v>
      </c>
      <c r="C180" s="6">
        <v>202</v>
      </c>
      <c r="D180" s="6" t="s">
        <v>18</v>
      </c>
      <c r="E180" s="6" t="s">
        <v>9</v>
      </c>
      <c r="F180" s="6">
        <v>283</v>
      </c>
      <c r="G180" s="11">
        <v>7.99</v>
      </c>
      <c r="H180" s="12"/>
      <c r="I180" s="11">
        <v>7.99</v>
      </c>
      <c r="J180" s="13" t="s">
        <v>45</v>
      </c>
      <c r="K180" s="11">
        <v>2261.17</v>
      </c>
    </row>
    <row r="181" spans="1:11" x14ac:dyDescent="0.25">
      <c r="A181" s="10">
        <v>43103</v>
      </c>
      <c r="B181" s="6" t="s">
        <v>50</v>
      </c>
      <c r="C181" s="6">
        <v>203</v>
      </c>
      <c r="D181" s="6" t="s">
        <v>19</v>
      </c>
      <c r="E181" s="6" t="s">
        <v>9</v>
      </c>
      <c r="F181" s="6">
        <v>508</v>
      </c>
      <c r="G181" s="11">
        <v>11.99</v>
      </c>
      <c r="H181" s="12">
        <v>0.32</v>
      </c>
      <c r="I181" s="11">
        <v>8.1532</v>
      </c>
      <c r="J181" s="13" t="s">
        <v>44</v>
      </c>
      <c r="K181" s="11">
        <v>4141.8256000000001</v>
      </c>
    </row>
    <row r="182" spans="1:11" x14ac:dyDescent="0.25">
      <c r="A182" s="10">
        <v>43103</v>
      </c>
      <c r="B182" s="6" t="s">
        <v>50</v>
      </c>
      <c r="C182" s="6">
        <v>302</v>
      </c>
      <c r="D182" s="6" t="s">
        <v>24</v>
      </c>
      <c r="E182" s="6" t="s">
        <v>12</v>
      </c>
      <c r="F182" s="6">
        <v>288</v>
      </c>
      <c r="G182" s="11">
        <v>8.49</v>
      </c>
      <c r="H182" s="12"/>
      <c r="I182" s="11">
        <v>8.49</v>
      </c>
      <c r="J182" s="13" t="s">
        <v>45</v>
      </c>
      <c r="K182" s="11">
        <v>2445.12</v>
      </c>
    </row>
    <row r="183" spans="1:11" x14ac:dyDescent="0.25">
      <c r="A183" s="10">
        <v>43103</v>
      </c>
      <c r="B183" s="6" t="s">
        <v>50</v>
      </c>
      <c r="C183" s="6">
        <v>303</v>
      </c>
      <c r="D183" s="6" t="s">
        <v>25</v>
      </c>
      <c r="E183" s="6" t="s">
        <v>12</v>
      </c>
      <c r="F183" s="6">
        <v>155</v>
      </c>
      <c r="G183" s="11">
        <v>7.99</v>
      </c>
      <c r="H183" s="12">
        <v>0.4</v>
      </c>
      <c r="I183" s="11">
        <v>4.7940000000000005</v>
      </c>
      <c r="J183" s="13" t="s">
        <v>44</v>
      </c>
      <c r="K183" s="11">
        <v>743.07</v>
      </c>
    </row>
    <row r="184" spans="1:11" x14ac:dyDescent="0.25">
      <c r="A184" s="10">
        <v>43103</v>
      </c>
      <c r="B184" s="6" t="s">
        <v>50</v>
      </c>
      <c r="C184" s="6">
        <v>305</v>
      </c>
      <c r="D184" s="6" t="s">
        <v>29</v>
      </c>
      <c r="E184" s="6" t="s">
        <v>12</v>
      </c>
      <c r="F184" s="6">
        <v>426</v>
      </c>
      <c r="G184" s="11">
        <v>13.89</v>
      </c>
      <c r="H184" s="12">
        <v>0.21</v>
      </c>
      <c r="I184" s="11">
        <v>10.973100000000001</v>
      </c>
      <c r="J184" s="13" t="s">
        <v>44</v>
      </c>
      <c r="K184" s="11">
        <v>4674.5406000000003</v>
      </c>
    </row>
    <row r="185" spans="1:11" x14ac:dyDescent="0.25">
      <c r="A185" s="10">
        <v>43103</v>
      </c>
      <c r="B185" s="6" t="s">
        <v>50</v>
      </c>
      <c r="C185" s="6">
        <v>403</v>
      </c>
      <c r="D185" s="6" t="s">
        <v>33</v>
      </c>
      <c r="E185" s="6" t="s">
        <v>14</v>
      </c>
      <c r="F185" s="6">
        <v>267</v>
      </c>
      <c r="G185" s="11">
        <v>1.49</v>
      </c>
      <c r="H185" s="12">
        <v>0.21</v>
      </c>
      <c r="I185" s="11">
        <v>1.1771</v>
      </c>
      <c r="J185" s="13" t="s">
        <v>44</v>
      </c>
      <c r="K185" s="11">
        <v>314.28570000000002</v>
      </c>
    </row>
    <row r="186" spans="1:11" x14ac:dyDescent="0.25">
      <c r="A186" s="10">
        <v>43103</v>
      </c>
      <c r="B186" s="6" t="s">
        <v>50</v>
      </c>
      <c r="C186" s="6">
        <v>404</v>
      </c>
      <c r="D186" s="6" t="s">
        <v>35</v>
      </c>
      <c r="E186" s="6" t="s">
        <v>14</v>
      </c>
      <c r="F186" s="6">
        <v>187</v>
      </c>
      <c r="G186" s="11">
        <v>1.49</v>
      </c>
      <c r="H186" s="12"/>
      <c r="I186" s="11">
        <v>1.49</v>
      </c>
      <c r="J186" s="13" t="s">
        <v>45</v>
      </c>
      <c r="K186" s="11">
        <v>278.63</v>
      </c>
    </row>
    <row r="187" spans="1:11" x14ac:dyDescent="0.25">
      <c r="A187" s="10">
        <v>43103</v>
      </c>
      <c r="B187" s="6" t="s">
        <v>50</v>
      </c>
      <c r="C187" s="6">
        <v>405</v>
      </c>
      <c r="D187" s="6" t="s">
        <v>37</v>
      </c>
      <c r="E187" s="6" t="s">
        <v>14</v>
      </c>
      <c r="F187" s="6">
        <v>171</v>
      </c>
      <c r="G187" s="11">
        <v>1.95</v>
      </c>
      <c r="H187" s="12"/>
      <c r="I187" s="11">
        <v>1.95</v>
      </c>
      <c r="J187" s="13" t="s">
        <v>45</v>
      </c>
      <c r="K187" s="11">
        <v>333.45</v>
      </c>
    </row>
    <row r="188" spans="1:11" x14ac:dyDescent="0.25">
      <c r="A188" s="10">
        <v>43104</v>
      </c>
      <c r="B188" s="6" t="s">
        <v>51</v>
      </c>
      <c r="C188" s="6">
        <v>104</v>
      </c>
      <c r="D188" s="6" t="s">
        <v>15</v>
      </c>
      <c r="E188" s="6" t="s">
        <v>6</v>
      </c>
      <c r="F188" s="6">
        <v>222</v>
      </c>
      <c r="G188" s="11">
        <v>0.69</v>
      </c>
      <c r="H188" s="12"/>
      <c r="I188" s="11">
        <v>0.69</v>
      </c>
      <c r="J188" s="13" t="s">
        <v>45</v>
      </c>
      <c r="K188" s="11">
        <v>153.17999999999998</v>
      </c>
    </row>
    <row r="189" spans="1:11" x14ac:dyDescent="0.25">
      <c r="A189" s="10">
        <v>43104</v>
      </c>
      <c r="B189" s="6" t="s">
        <v>51</v>
      </c>
      <c r="C189" s="6">
        <v>105</v>
      </c>
      <c r="D189" s="6" t="s">
        <v>16</v>
      </c>
      <c r="E189" s="6" t="s">
        <v>6</v>
      </c>
      <c r="F189" s="6">
        <v>164</v>
      </c>
      <c r="G189" s="11">
        <v>1.49</v>
      </c>
      <c r="H189" s="12"/>
      <c r="I189" s="11">
        <v>1.49</v>
      </c>
      <c r="J189" s="13" t="s">
        <v>45</v>
      </c>
      <c r="K189" s="11">
        <v>244.35999999999999</v>
      </c>
    </row>
    <row r="190" spans="1:11" x14ac:dyDescent="0.25">
      <c r="A190" s="10">
        <v>43104</v>
      </c>
      <c r="B190" s="6" t="s">
        <v>51</v>
      </c>
      <c r="C190" s="6">
        <v>202</v>
      </c>
      <c r="D190" s="6" t="s">
        <v>18</v>
      </c>
      <c r="E190" s="6" t="s">
        <v>9</v>
      </c>
      <c r="F190" s="6">
        <v>332</v>
      </c>
      <c r="G190" s="11">
        <v>7.99</v>
      </c>
      <c r="H190" s="12"/>
      <c r="I190" s="11">
        <v>7.99</v>
      </c>
      <c r="J190" s="13" t="s">
        <v>45</v>
      </c>
      <c r="K190" s="11">
        <v>2652.6800000000003</v>
      </c>
    </row>
    <row r="191" spans="1:11" x14ac:dyDescent="0.25">
      <c r="A191" s="10">
        <v>43104</v>
      </c>
      <c r="B191" s="6" t="s">
        <v>51</v>
      </c>
      <c r="C191" s="6">
        <v>203</v>
      </c>
      <c r="D191" s="6" t="s">
        <v>19</v>
      </c>
      <c r="E191" s="6" t="s">
        <v>9</v>
      </c>
      <c r="F191" s="6">
        <v>583</v>
      </c>
      <c r="G191" s="11">
        <v>11.99</v>
      </c>
      <c r="H191" s="12">
        <v>0.32</v>
      </c>
      <c r="I191" s="11">
        <v>8.1532</v>
      </c>
      <c r="J191" s="13" t="s">
        <v>44</v>
      </c>
      <c r="K191" s="11">
        <v>4753.3155999999999</v>
      </c>
    </row>
    <row r="192" spans="1:11" x14ac:dyDescent="0.25">
      <c r="A192" s="10">
        <v>43104</v>
      </c>
      <c r="B192" s="6" t="s">
        <v>51</v>
      </c>
      <c r="C192" s="6">
        <v>204</v>
      </c>
      <c r="D192" s="6" t="s">
        <v>20</v>
      </c>
      <c r="E192" s="6" t="s">
        <v>9</v>
      </c>
      <c r="F192" s="6">
        <v>293</v>
      </c>
      <c r="G192" s="11">
        <v>4.1900000000000004</v>
      </c>
      <c r="H192" s="12"/>
      <c r="I192" s="11">
        <v>4.1900000000000004</v>
      </c>
      <c r="J192" s="13" t="s">
        <v>45</v>
      </c>
      <c r="K192" s="11">
        <v>1227.67</v>
      </c>
    </row>
    <row r="193" spans="1:11" x14ac:dyDescent="0.25">
      <c r="A193" s="10">
        <v>43104</v>
      </c>
      <c r="B193" s="6" t="s">
        <v>51</v>
      </c>
      <c r="C193" s="6">
        <v>205</v>
      </c>
      <c r="D193" s="6" t="s">
        <v>21</v>
      </c>
      <c r="E193" s="6" t="s">
        <v>9</v>
      </c>
      <c r="F193" s="6">
        <v>202</v>
      </c>
      <c r="G193" s="11">
        <v>13.69</v>
      </c>
      <c r="H193" s="12"/>
      <c r="I193" s="11">
        <v>13.69</v>
      </c>
      <c r="J193" s="13" t="s">
        <v>45</v>
      </c>
      <c r="K193" s="11">
        <v>2765.38</v>
      </c>
    </row>
    <row r="194" spans="1:11" x14ac:dyDescent="0.25">
      <c r="A194" s="10">
        <v>43104</v>
      </c>
      <c r="B194" s="6" t="s">
        <v>51</v>
      </c>
      <c r="C194" s="6">
        <v>301</v>
      </c>
      <c r="D194" s="6" t="s">
        <v>22</v>
      </c>
      <c r="E194" s="6" t="s">
        <v>12</v>
      </c>
      <c r="F194" s="6">
        <v>343</v>
      </c>
      <c r="G194" s="11">
        <v>1.0900000000000001</v>
      </c>
      <c r="H194" s="12"/>
      <c r="I194" s="11">
        <v>1.0900000000000001</v>
      </c>
      <c r="J194" s="13" t="s">
        <v>45</v>
      </c>
      <c r="K194" s="11">
        <v>373.87</v>
      </c>
    </row>
    <row r="195" spans="1:11" x14ac:dyDescent="0.25">
      <c r="A195" s="10">
        <v>43104</v>
      </c>
      <c r="B195" s="6" t="s">
        <v>51</v>
      </c>
      <c r="C195" s="6">
        <v>302</v>
      </c>
      <c r="D195" s="6" t="s">
        <v>24</v>
      </c>
      <c r="E195" s="6" t="s">
        <v>12</v>
      </c>
      <c r="F195" s="6">
        <v>327</v>
      </c>
      <c r="G195" s="11">
        <v>8.49</v>
      </c>
      <c r="H195" s="12"/>
      <c r="I195" s="11">
        <v>8.49</v>
      </c>
      <c r="J195" s="13" t="s">
        <v>45</v>
      </c>
      <c r="K195" s="11">
        <v>2776.23</v>
      </c>
    </row>
    <row r="196" spans="1:11" x14ac:dyDescent="0.25">
      <c r="A196" s="10">
        <v>43104</v>
      </c>
      <c r="B196" s="6" t="s">
        <v>51</v>
      </c>
      <c r="C196" s="6">
        <v>304</v>
      </c>
      <c r="D196" s="6" t="s">
        <v>27</v>
      </c>
      <c r="E196" s="6" t="s">
        <v>12</v>
      </c>
      <c r="F196" s="6">
        <v>109</v>
      </c>
      <c r="G196" s="11">
        <v>2.4900000000000002</v>
      </c>
      <c r="H196" s="12"/>
      <c r="I196" s="11">
        <v>2.4900000000000002</v>
      </c>
      <c r="J196" s="13" t="s">
        <v>45</v>
      </c>
      <c r="K196" s="11">
        <v>271.41000000000003</v>
      </c>
    </row>
    <row r="197" spans="1:11" x14ac:dyDescent="0.25">
      <c r="A197" s="10">
        <v>43104</v>
      </c>
      <c r="B197" s="6" t="s">
        <v>51</v>
      </c>
      <c r="C197" s="6">
        <v>402</v>
      </c>
      <c r="D197" s="6" t="s">
        <v>31</v>
      </c>
      <c r="E197" s="6" t="s">
        <v>14</v>
      </c>
      <c r="F197" s="6">
        <v>250</v>
      </c>
      <c r="G197" s="11">
        <v>4.6500000000000004</v>
      </c>
      <c r="H197" s="12"/>
      <c r="I197" s="11">
        <v>4.6500000000000004</v>
      </c>
      <c r="J197" s="13" t="s">
        <v>45</v>
      </c>
      <c r="K197" s="11">
        <v>1162.5</v>
      </c>
    </row>
    <row r="198" spans="1:11" x14ac:dyDescent="0.25">
      <c r="A198" s="10">
        <v>43104</v>
      </c>
      <c r="B198" s="6" t="s">
        <v>51</v>
      </c>
      <c r="C198" s="6">
        <v>403</v>
      </c>
      <c r="D198" s="6" t="s">
        <v>33</v>
      </c>
      <c r="E198" s="6" t="s">
        <v>14</v>
      </c>
      <c r="F198" s="6">
        <v>238</v>
      </c>
      <c r="G198" s="11">
        <v>1.49</v>
      </c>
      <c r="H198" s="12">
        <v>0.21</v>
      </c>
      <c r="I198" s="11">
        <v>1.1771</v>
      </c>
      <c r="J198" s="13" t="s">
        <v>44</v>
      </c>
      <c r="K198" s="11">
        <v>280.14980000000003</v>
      </c>
    </row>
    <row r="199" spans="1:11" x14ac:dyDescent="0.25">
      <c r="A199" s="10">
        <v>43104</v>
      </c>
      <c r="B199" s="6" t="s">
        <v>51</v>
      </c>
      <c r="C199" s="6">
        <v>404</v>
      </c>
      <c r="D199" s="6" t="s">
        <v>35</v>
      </c>
      <c r="E199" s="6" t="s">
        <v>14</v>
      </c>
      <c r="F199" s="6">
        <v>199</v>
      </c>
      <c r="G199" s="11">
        <v>1.49</v>
      </c>
      <c r="H199" s="12"/>
      <c r="I199" s="11">
        <v>1.49</v>
      </c>
      <c r="J199" s="13" t="s">
        <v>45</v>
      </c>
      <c r="K199" s="11">
        <v>296.51</v>
      </c>
    </row>
    <row r="200" spans="1:11" x14ac:dyDescent="0.25">
      <c r="A200" s="10">
        <v>43104</v>
      </c>
      <c r="B200" s="6" t="s">
        <v>51</v>
      </c>
      <c r="C200" s="6">
        <v>405</v>
      </c>
      <c r="D200" s="6" t="s">
        <v>37</v>
      </c>
      <c r="E200" s="6" t="s">
        <v>14</v>
      </c>
      <c r="F200" s="6">
        <v>162</v>
      </c>
      <c r="G200" s="11">
        <v>1.95</v>
      </c>
      <c r="H200" s="12"/>
      <c r="I200" s="11">
        <v>1.95</v>
      </c>
      <c r="J200" s="13" t="s">
        <v>45</v>
      </c>
      <c r="K200" s="11">
        <v>315.89999999999998</v>
      </c>
    </row>
    <row r="201" spans="1:11" x14ac:dyDescent="0.25">
      <c r="A201" s="10">
        <v>43105</v>
      </c>
      <c r="B201" s="6" t="s">
        <v>52</v>
      </c>
      <c r="C201" s="6">
        <v>102</v>
      </c>
      <c r="D201" s="6" t="s">
        <v>10</v>
      </c>
      <c r="E201" s="6" t="s">
        <v>6</v>
      </c>
      <c r="F201" s="6">
        <v>93</v>
      </c>
      <c r="G201" s="11">
        <v>1.99</v>
      </c>
      <c r="H201" s="12"/>
      <c r="I201" s="11">
        <v>1.99</v>
      </c>
      <c r="J201" s="13" t="s">
        <v>45</v>
      </c>
      <c r="K201" s="11">
        <v>185.07</v>
      </c>
    </row>
    <row r="202" spans="1:11" x14ac:dyDescent="0.25">
      <c r="A202" s="10">
        <v>43105</v>
      </c>
      <c r="B202" s="6" t="s">
        <v>52</v>
      </c>
      <c r="C202" s="6">
        <v>103</v>
      </c>
      <c r="D202" s="6" t="s">
        <v>13</v>
      </c>
      <c r="E202" s="6" t="s">
        <v>6</v>
      </c>
      <c r="F202" s="6">
        <v>139</v>
      </c>
      <c r="G202" s="11">
        <v>0.89</v>
      </c>
      <c r="H202" s="12">
        <v>0.24</v>
      </c>
      <c r="I202" s="11">
        <v>0.6764</v>
      </c>
      <c r="J202" s="13" t="s">
        <v>44</v>
      </c>
      <c r="K202" s="11">
        <v>94.019599999999997</v>
      </c>
    </row>
    <row r="203" spans="1:11" x14ac:dyDescent="0.25">
      <c r="A203" s="10">
        <v>43105</v>
      </c>
      <c r="B203" s="6" t="s">
        <v>52</v>
      </c>
      <c r="C203" s="6">
        <v>104</v>
      </c>
      <c r="D203" s="6" t="s">
        <v>15</v>
      </c>
      <c r="E203" s="6" t="s">
        <v>6</v>
      </c>
      <c r="F203" s="6">
        <v>199</v>
      </c>
      <c r="G203" s="11">
        <v>0.69</v>
      </c>
      <c r="H203" s="12"/>
      <c r="I203" s="11">
        <v>0.69</v>
      </c>
      <c r="J203" s="13" t="s">
        <v>45</v>
      </c>
      <c r="K203" s="11">
        <v>137.31</v>
      </c>
    </row>
    <row r="204" spans="1:11" x14ac:dyDescent="0.25">
      <c r="A204" s="10">
        <v>43105</v>
      </c>
      <c r="B204" s="6" t="s">
        <v>52</v>
      </c>
      <c r="C204" s="6">
        <v>105</v>
      </c>
      <c r="D204" s="6" t="s">
        <v>16</v>
      </c>
      <c r="E204" s="6" t="s">
        <v>6</v>
      </c>
      <c r="F204" s="6">
        <v>156</v>
      </c>
      <c r="G204" s="11">
        <v>1.49</v>
      </c>
      <c r="H204" s="12"/>
      <c r="I204" s="11">
        <v>1.49</v>
      </c>
      <c r="J204" s="13" t="s">
        <v>45</v>
      </c>
      <c r="K204" s="11">
        <v>232.44</v>
      </c>
    </row>
    <row r="205" spans="1:11" x14ac:dyDescent="0.25">
      <c r="A205" s="10">
        <v>43105</v>
      </c>
      <c r="B205" s="6" t="s">
        <v>52</v>
      </c>
      <c r="C205" s="6">
        <v>204</v>
      </c>
      <c r="D205" s="6" t="s">
        <v>20</v>
      </c>
      <c r="E205" s="6" t="s">
        <v>9</v>
      </c>
      <c r="F205" s="6">
        <v>309</v>
      </c>
      <c r="G205" s="11">
        <v>4.1900000000000004</v>
      </c>
      <c r="H205" s="12"/>
      <c r="I205" s="11">
        <v>4.1900000000000004</v>
      </c>
      <c r="J205" s="13" t="s">
        <v>45</v>
      </c>
      <c r="K205" s="11">
        <v>1294.71</v>
      </c>
    </row>
    <row r="206" spans="1:11" x14ac:dyDescent="0.25">
      <c r="A206" s="10">
        <v>43105</v>
      </c>
      <c r="B206" s="6" t="s">
        <v>52</v>
      </c>
      <c r="C206" s="6">
        <v>205</v>
      </c>
      <c r="D206" s="6" t="s">
        <v>21</v>
      </c>
      <c r="E206" s="6" t="s">
        <v>9</v>
      </c>
      <c r="F206" s="6">
        <v>191</v>
      </c>
      <c r="G206" s="11">
        <v>13.69</v>
      </c>
      <c r="H206" s="12"/>
      <c r="I206" s="11">
        <v>13.69</v>
      </c>
      <c r="J206" s="13" t="s">
        <v>45</v>
      </c>
      <c r="K206" s="11">
        <v>2614.79</v>
      </c>
    </row>
    <row r="207" spans="1:11" x14ac:dyDescent="0.25">
      <c r="A207" s="10">
        <v>43105</v>
      </c>
      <c r="B207" s="6" t="s">
        <v>52</v>
      </c>
      <c r="C207" s="6">
        <v>304</v>
      </c>
      <c r="D207" s="6" t="s">
        <v>27</v>
      </c>
      <c r="E207" s="6" t="s">
        <v>12</v>
      </c>
      <c r="F207" s="6">
        <v>99</v>
      </c>
      <c r="G207" s="11">
        <v>2.4900000000000002</v>
      </c>
      <c r="H207" s="12"/>
      <c r="I207" s="11">
        <v>2.4900000000000002</v>
      </c>
      <c r="J207" s="13" t="s">
        <v>45</v>
      </c>
      <c r="K207" s="11">
        <v>246.51000000000002</v>
      </c>
    </row>
    <row r="208" spans="1:11" x14ac:dyDescent="0.25">
      <c r="A208" s="10">
        <v>43105</v>
      </c>
      <c r="B208" s="6" t="s">
        <v>52</v>
      </c>
      <c r="C208" s="6">
        <v>305</v>
      </c>
      <c r="D208" s="6" t="s">
        <v>29</v>
      </c>
      <c r="E208" s="6" t="s">
        <v>12</v>
      </c>
      <c r="F208" s="6">
        <v>423</v>
      </c>
      <c r="G208" s="11">
        <v>13.89</v>
      </c>
      <c r="H208" s="12">
        <v>0.21</v>
      </c>
      <c r="I208" s="11">
        <v>10.973100000000001</v>
      </c>
      <c r="J208" s="13" t="s">
        <v>44</v>
      </c>
      <c r="K208" s="11">
        <v>4641.6212999999998</v>
      </c>
    </row>
    <row r="209" spans="1:11" x14ac:dyDescent="0.25">
      <c r="A209" s="10">
        <v>43105</v>
      </c>
      <c r="B209" s="6" t="s">
        <v>52</v>
      </c>
      <c r="C209" s="6">
        <v>405</v>
      </c>
      <c r="D209" s="6" t="s">
        <v>37</v>
      </c>
      <c r="E209" s="6" t="s">
        <v>14</v>
      </c>
      <c r="F209" s="6">
        <v>131</v>
      </c>
      <c r="G209" s="11">
        <v>1.95</v>
      </c>
      <c r="H209" s="12"/>
      <c r="I209" s="11">
        <v>1.95</v>
      </c>
      <c r="J209" s="13" t="s">
        <v>45</v>
      </c>
      <c r="K209" s="11">
        <v>255.45</v>
      </c>
    </row>
    <row r="210" spans="1:11" x14ac:dyDescent="0.25">
      <c r="A210" s="10">
        <v>43106</v>
      </c>
      <c r="B210" s="6" t="s">
        <v>53</v>
      </c>
      <c r="C210" s="6">
        <v>101</v>
      </c>
      <c r="D210" s="6" t="s">
        <v>7</v>
      </c>
      <c r="E210" s="6" t="s">
        <v>6</v>
      </c>
      <c r="F210" s="6">
        <v>112</v>
      </c>
      <c r="G210" s="11">
        <v>1.79</v>
      </c>
      <c r="H210" s="12"/>
      <c r="I210" s="11">
        <v>1.79</v>
      </c>
      <c r="J210" s="13" t="s">
        <v>45</v>
      </c>
      <c r="K210" s="11">
        <v>200.48000000000002</v>
      </c>
    </row>
    <row r="211" spans="1:11" x14ac:dyDescent="0.25">
      <c r="A211" s="10">
        <v>43106</v>
      </c>
      <c r="B211" s="6" t="s">
        <v>53</v>
      </c>
      <c r="C211" s="6">
        <v>103</v>
      </c>
      <c r="D211" s="6" t="s">
        <v>13</v>
      </c>
      <c r="E211" s="6" t="s">
        <v>6</v>
      </c>
      <c r="F211" s="6">
        <v>170</v>
      </c>
      <c r="G211" s="11">
        <v>0.89</v>
      </c>
      <c r="H211" s="12">
        <v>0.24</v>
      </c>
      <c r="I211" s="11">
        <v>0.6764</v>
      </c>
      <c r="J211" s="13" t="s">
        <v>44</v>
      </c>
      <c r="K211" s="11">
        <v>114.988</v>
      </c>
    </row>
    <row r="212" spans="1:11" x14ac:dyDescent="0.25">
      <c r="A212" s="10">
        <v>43106</v>
      </c>
      <c r="B212" s="6" t="s">
        <v>53</v>
      </c>
      <c r="C212" s="6">
        <v>104</v>
      </c>
      <c r="D212" s="6" t="s">
        <v>15</v>
      </c>
      <c r="E212" s="6" t="s">
        <v>6</v>
      </c>
      <c r="F212" s="6">
        <v>253</v>
      </c>
      <c r="G212" s="11">
        <v>0.69</v>
      </c>
      <c r="H212" s="12"/>
      <c r="I212" s="11">
        <v>0.69</v>
      </c>
      <c r="J212" s="13" t="s">
        <v>45</v>
      </c>
      <c r="K212" s="11">
        <v>174.57</v>
      </c>
    </row>
    <row r="213" spans="1:11" x14ac:dyDescent="0.25">
      <c r="A213" s="10">
        <v>43106</v>
      </c>
      <c r="B213" s="6" t="s">
        <v>53</v>
      </c>
      <c r="C213" s="6">
        <v>201</v>
      </c>
      <c r="D213" s="6" t="s">
        <v>17</v>
      </c>
      <c r="E213" s="6" t="s">
        <v>9</v>
      </c>
      <c r="F213" s="6">
        <v>104</v>
      </c>
      <c r="G213" s="11">
        <v>8.99</v>
      </c>
      <c r="H213" s="12"/>
      <c r="I213" s="11">
        <v>8.99</v>
      </c>
      <c r="J213" s="13" t="s">
        <v>45</v>
      </c>
      <c r="K213" s="11">
        <v>934.96</v>
      </c>
    </row>
    <row r="214" spans="1:11" x14ac:dyDescent="0.25">
      <c r="A214" s="10">
        <v>43106</v>
      </c>
      <c r="B214" s="6" t="s">
        <v>53</v>
      </c>
      <c r="C214" s="6">
        <v>203</v>
      </c>
      <c r="D214" s="6" t="s">
        <v>19</v>
      </c>
      <c r="E214" s="6" t="s">
        <v>9</v>
      </c>
      <c r="F214" s="6">
        <v>564</v>
      </c>
      <c r="G214" s="11">
        <v>11.99</v>
      </c>
      <c r="H214" s="12">
        <v>0.32</v>
      </c>
      <c r="I214" s="11">
        <v>8.1532</v>
      </c>
      <c r="J214" s="13" t="s">
        <v>44</v>
      </c>
      <c r="K214" s="11">
        <v>4598.4048000000003</v>
      </c>
    </row>
    <row r="215" spans="1:11" x14ac:dyDescent="0.25">
      <c r="A215" s="10">
        <v>43106</v>
      </c>
      <c r="B215" s="6" t="s">
        <v>53</v>
      </c>
      <c r="C215" s="6">
        <v>204</v>
      </c>
      <c r="D215" s="6" t="s">
        <v>20</v>
      </c>
      <c r="E215" s="6" t="s">
        <v>9</v>
      </c>
      <c r="F215" s="6">
        <v>330</v>
      </c>
      <c r="G215" s="11">
        <v>4.1900000000000004</v>
      </c>
      <c r="H215" s="12"/>
      <c r="I215" s="11">
        <v>4.1900000000000004</v>
      </c>
      <c r="J215" s="13" t="s">
        <v>45</v>
      </c>
      <c r="K215" s="11">
        <v>1382.7</v>
      </c>
    </row>
    <row r="216" spans="1:11" x14ac:dyDescent="0.25">
      <c r="A216" s="10">
        <v>43106</v>
      </c>
      <c r="B216" s="6" t="s">
        <v>53</v>
      </c>
      <c r="C216" s="6">
        <v>205</v>
      </c>
      <c r="D216" s="6" t="s">
        <v>21</v>
      </c>
      <c r="E216" s="6" t="s">
        <v>9</v>
      </c>
      <c r="F216" s="6">
        <v>238</v>
      </c>
      <c r="G216" s="11">
        <v>13.69</v>
      </c>
      <c r="H216" s="12"/>
      <c r="I216" s="11">
        <v>13.69</v>
      </c>
      <c r="J216" s="13" t="s">
        <v>45</v>
      </c>
      <c r="K216" s="11">
        <v>3258.22</v>
      </c>
    </row>
    <row r="217" spans="1:11" x14ac:dyDescent="0.25">
      <c r="A217" s="10">
        <v>43106</v>
      </c>
      <c r="B217" s="6" t="s">
        <v>53</v>
      </c>
      <c r="C217" s="6">
        <v>303</v>
      </c>
      <c r="D217" s="6" t="s">
        <v>25</v>
      </c>
      <c r="E217" s="6" t="s">
        <v>12</v>
      </c>
      <c r="F217" s="6">
        <v>152</v>
      </c>
      <c r="G217" s="11">
        <v>7.99</v>
      </c>
      <c r="H217" s="12">
        <v>0.4</v>
      </c>
      <c r="I217" s="11">
        <v>4.7940000000000005</v>
      </c>
      <c r="J217" s="13" t="s">
        <v>44</v>
      </c>
      <c r="K217" s="11">
        <v>728.6880000000001</v>
      </c>
    </row>
    <row r="218" spans="1:11" x14ac:dyDescent="0.25">
      <c r="A218" s="10">
        <v>43106</v>
      </c>
      <c r="B218" s="6" t="s">
        <v>53</v>
      </c>
      <c r="C218" s="6">
        <v>401</v>
      </c>
      <c r="D218" s="6" t="s">
        <v>30</v>
      </c>
      <c r="E218" s="6" t="s">
        <v>14</v>
      </c>
      <c r="F218" s="6">
        <v>317</v>
      </c>
      <c r="G218" s="11">
        <v>0.77</v>
      </c>
      <c r="H218" s="12"/>
      <c r="I218" s="11">
        <v>0.77</v>
      </c>
      <c r="J218" s="13" t="s">
        <v>45</v>
      </c>
      <c r="K218" s="11">
        <v>244.09</v>
      </c>
    </row>
    <row r="219" spans="1:11" x14ac:dyDescent="0.25">
      <c r="A219" s="10">
        <v>43106</v>
      </c>
      <c r="B219" s="6" t="s">
        <v>53</v>
      </c>
      <c r="C219" s="6">
        <v>403</v>
      </c>
      <c r="D219" s="6" t="s">
        <v>33</v>
      </c>
      <c r="E219" s="6" t="s">
        <v>14</v>
      </c>
      <c r="F219" s="6">
        <v>259</v>
      </c>
      <c r="G219" s="11">
        <v>1.49</v>
      </c>
      <c r="H219" s="12">
        <v>0.21</v>
      </c>
      <c r="I219" s="11">
        <v>1.1771</v>
      </c>
      <c r="J219" s="13" t="s">
        <v>44</v>
      </c>
      <c r="K219" s="11">
        <v>304.8689</v>
      </c>
    </row>
    <row r="220" spans="1:11" x14ac:dyDescent="0.25">
      <c r="A220" s="10">
        <v>43106</v>
      </c>
      <c r="B220" s="6" t="s">
        <v>53</v>
      </c>
      <c r="C220" s="6">
        <v>404</v>
      </c>
      <c r="D220" s="6" t="s">
        <v>35</v>
      </c>
      <c r="E220" s="6" t="s">
        <v>14</v>
      </c>
      <c r="F220" s="6">
        <v>218</v>
      </c>
      <c r="G220" s="11">
        <v>1.49</v>
      </c>
      <c r="H220" s="12"/>
      <c r="I220" s="11">
        <v>1.49</v>
      </c>
      <c r="J220" s="13" t="s">
        <v>45</v>
      </c>
      <c r="K220" s="11">
        <v>324.82</v>
      </c>
    </row>
    <row r="221" spans="1:11" x14ac:dyDescent="0.25">
      <c r="A221" s="10">
        <v>43107</v>
      </c>
      <c r="B221" s="6" t="s">
        <v>54</v>
      </c>
      <c r="C221" s="6">
        <v>103</v>
      </c>
      <c r="D221" s="6" t="s">
        <v>13</v>
      </c>
      <c r="E221" s="6" t="s">
        <v>6</v>
      </c>
      <c r="F221" s="6">
        <v>200</v>
      </c>
      <c r="G221" s="11">
        <v>0.89</v>
      </c>
      <c r="H221" s="12">
        <v>0.24</v>
      </c>
      <c r="I221" s="11">
        <v>0.6764</v>
      </c>
      <c r="J221" s="13" t="s">
        <v>44</v>
      </c>
      <c r="K221" s="11">
        <v>135.28</v>
      </c>
    </row>
    <row r="222" spans="1:11" x14ac:dyDescent="0.25">
      <c r="A222" s="10">
        <v>43107</v>
      </c>
      <c r="B222" s="6" t="s">
        <v>54</v>
      </c>
      <c r="C222" s="6">
        <v>201</v>
      </c>
      <c r="D222" s="6" t="s">
        <v>17</v>
      </c>
      <c r="E222" s="6" t="s">
        <v>9</v>
      </c>
      <c r="F222" s="6">
        <v>85</v>
      </c>
      <c r="G222" s="11">
        <v>8.99</v>
      </c>
      <c r="H222" s="12"/>
      <c r="I222" s="11">
        <v>8.99</v>
      </c>
      <c r="J222" s="13" t="s">
        <v>45</v>
      </c>
      <c r="K222" s="11">
        <v>764.15</v>
      </c>
    </row>
    <row r="223" spans="1:11" x14ac:dyDescent="0.25">
      <c r="A223" s="10">
        <v>43107</v>
      </c>
      <c r="B223" s="6" t="s">
        <v>54</v>
      </c>
      <c r="C223" s="6">
        <v>202</v>
      </c>
      <c r="D223" s="6" t="s">
        <v>18</v>
      </c>
      <c r="E223" s="6" t="s">
        <v>9</v>
      </c>
      <c r="F223" s="6">
        <v>332</v>
      </c>
      <c r="G223" s="11">
        <v>7.99</v>
      </c>
      <c r="H223" s="12"/>
      <c r="I223" s="11">
        <v>7.99</v>
      </c>
      <c r="J223" s="13" t="s">
        <v>45</v>
      </c>
      <c r="K223" s="11">
        <v>2652.6800000000003</v>
      </c>
    </row>
    <row r="224" spans="1:11" x14ac:dyDescent="0.25">
      <c r="A224" s="10">
        <v>43107</v>
      </c>
      <c r="B224" s="6" t="s">
        <v>54</v>
      </c>
      <c r="C224" s="6">
        <v>203</v>
      </c>
      <c r="D224" s="6" t="s">
        <v>19</v>
      </c>
      <c r="E224" s="6" t="s">
        <v>9</v>
      </c>
      <c r="F224" s="6">
        <v>602</v>
      </c>
      <c r="G224" s="11">
        <v>11.99</v>
      </c>
      <c r="H224" s="12">
        <v>0.32</v>
      </c>
      <c r="I224" s="11">
        <v>8.1532</v>
      </c>
      <c r="J224" s="13" t="s">
        <v>44</v>
      </c>
      <c r="K224" s="11">
        <v>4908.2263999999996</v>
      </c>
    </row>
    <row r="225" spans="1:11" x14ac:dyDescent="0.25">
      <c r="A225" s="10">
        <v>43107</v>
      </c>
      <c r="B225" s="6" t="s">
        <v>54</v>
      </c>
      <c r="C225" s="6">
        <v>204</v>
      </c>
      <c r="D225" s="6" t="s">
        <v>20</v>
      </c>
      <c r="E225" s="6" t="s">
        <v>9</v>
      </c>
      <c r="F225" s="6">
        <v>334</v>
      </c>
      <c r="G225" s="11">
        <v>4.1900000000000004</v>
      </c>
      <c r="H225" s="12"/>
      <c r="I225" s="11">
        <v>4.1900000000000004</v>
      </c>
      <c r="J225" s="13" t="s">
        <v>45</v>
      </c>
      <c r="K225" s="11">
        <v>1399.46</v>
      </c>
    </row>
    <row r="226" spans="1:11" x14ac:dyDescent="0.25">
      <c r="A226" s="10">
        <v>43107</v>
      </c>
      <c r="B226" s="6" t="s">
        <v>54</v>
      </c>
      <c r="C226" s="6">
        <v>302</v>
      </c>
      <c r="D226" s="6" t="s">
        <v>24</v>
      </c>
      <c r="E226" s="6" t="s">
        <v>12</v>
      </c>
      <c r="F226" s="6">
        <v>323</v>
      </c>
      <c r="G226" s="11">
        <v>8.49</v>
      </c>
      <c r="H226" s="12"/>
      <c r="I226" s="11">
        <v>8.49</v>
      </c>
      <c r="J226" s="13" t="s">
        <v>45</v>
      </c>
      <c r="K226" s="11">
        <v>2742.27</v>
      </c>
    </row>
    <row r="227" spans="1:11" x14ac:dyDescent="0.25">
      <c r="A227" s="10">
        <v>43107</v>
      </c>
      <c r="B227" s="6" t="s">
        <v>54</v>
      </c>
      <c r="C227" s="6">
        <v>303</v>
      </c>
      <c r="D227" s="6" t="s">
        <v>25</v>
      </c>
      <c r="E227" s="6" t="s">
        <v>12</v>
      </c>
      <c r="F227" s="6">
        <v>169</v>
      </c>
      <c r="G227" s="11">
        <v>7.99</v>
      </c>
      <c r="H227" s="12">
        <v>0.4</v>
      </c>
      <c r="I227" s="11">
        <v>4.7940000000000005</v>
      </c>
      <c r="J227" s="13" t="s">
        <v>44</v>
      </c>
      <c r="K227" s="11">
        <v>810.18600000000004</v>
      </c>
    </row>
    <row r="228" spans="1:11" x14ac:dyDescent="0.25">
      <c r="A228" s="10">
        <v>43107</v>
      </c>
      <c r="B228" s="6" t="s">
        <v>54</v>
      </c>
      <c r="C228" s="6">
        <v>304</v>
      </c>
      <c r="D228" s="6" t="s">
        <v>27</v>
      </c>
      <c r="E228" s="6" t="s">
        <v>12</v>
      </c>
      <c r="F228" s="6">
        <v>120</v>
      </c>
      <c r="G228" s="11">
        <v>2.4900000000000002</v>
      </c>
      <c r="H228" s="12"/>
      <c r="I228" s="11">
        <v>2.4900000000000002</v>
      </c>
      <c r="J228" s="13" t="s">
        <v>45</v>
      </c>
      <c r="K228" s="11">
        <v>298.8</v>
      </c>
    </row>
    <row r="229" spans="1:11" x14ac:dyDescent="0.25">
      <c r="A229" s="10">
        <v>43107</v>
      </c>
      <c r="B229" s="6" t="s">
        <v>54</v>
      </c>
      <c r="C229" s="6">
        <v>305</v>
      </c>
      <c r="D229" s="6" t="s">
        <v>29</v>
      </c>
      <c r="E229" s="6" t="s">
        <v>12</v>
      </c>
      <c r="F229" s="6">
        <v>432</v>
      </c>
      <c r="G229" s="11">
        <v>13.89</v>
      </c>
      <c r="H229" s="12">
        <v>0.21</v>
      </c>
      <c r="I229" s="11">
        <v>10.973100000000001</v>
      </c>
      <c r="J229" s="13" t="s">
        <v>44</v>
      </c>
      <c r="K229" s="11">
        <v>4740.3792000000003</v>
      </c>
    </row>
    <row r="230" spans="1:11" x14ac:dyDescent="0.25">
      <c r="A230" s="10">
        <v>43107</v>
      </c>
      <c r="B230" s="6" t="s">
        <v>54</v>
      </c>
      <c r="C230" s="6">
        <v>402</v>
      </c>
      <c r="D230" s="6" t="s">
        <v>31</v>
      </c>
      <c r="E230" s="6" t="s">
        <v>14</v>
      </c>
      <c r="F230" s="6">
        <v>174</v>
      </c>
      <c r="G230" s="11">
        <v>4.6500000000000004</v>
      </c>
      <c r="H230" s="12"/>
      <c r="I230" s="11">
        <v>4.6500000000000004</v>
      </c>
      <c r="J230" s="13" t="s">
        <v>45</v>
      </c>
      <c r="K230" s="11">
        <v>809.1</v>
      </c>
    </row>
    <row r="231" spans="1:11" x14ac:dyDescent="0.25">
      <c r="A231" s="10">
        <v>43107</v>
      </c>
      <c r="B231" s="6" t="s">
        <v>54</v>
      </c>
      <c r="C231" s="6">
        <v>403</v>
      </c>
      <c r="D231" s="6" t="s">
        <v>33</v>
      </c>
      <c r="E231" s="6" t="s">
        <v>14</v>
      </c>
      <c r="F231" s="6">
        <v>252</v>
      </c>
      <c r="G231" s="11">
        <v>1.49</v>
      </c>
      <c r="H231" s="12">
        <v>0.21</v>
      </c>
      <c r="I231" s="11">
        <v>1.1771</v>
      </c>
      <c r="J231" s="13" t="s">
        <v>44</v>
      </c>
      <c r="K231" s="11">
        <v>296.62920000000003</v>
      </c>
    </row>
    <row r="232" spans="1:11" x14ac:dyDescent="0.25">
      <c r="A232" s="10">
        <v>43107</v>
      </c>
      <c r="B232" s="6" t="s">
        <v>54</v>
      </c>
      <c r="C232" s="6">
        <v>404</v>
      </c>
      <c r="D232" s="6" t="s">
        <v>35</v>
      </c>
      <c r="E232" s="6" t="s">
        <v>14</v>
      </c>
      <c r="F232" s="6">
        <v>199</v>
      </c>
      <c r="G232" s="11">
        <v>1.49</v>
      </c>
      <c r="H232" s="12"/>
      <c r="I232" s="11">
        <v>1.49</v>
      </c>
      <c r="J232" s="13" t="s">
        <v>45</v>
      </c>
      <c r="K232" s="11">
        <v>296.51</v>
      </c>
    </row>
    <row r="233" spans="1:11" x14ac:dyDescent="0.25">
      <c r="A233" s="10">
        <v>43108</v>
      </c>
      <c r="B233" s="6" t="s">
        <v>48</v>
      </c>
      <c r="C233" s="6">
        <v>101</v>
      </c>
      <c r="D233" s="6" t="s">
        <v>7</v>
      </c>
      <c r="E233" s="6" t="s">
        <v>6</v>
      </c>
      <c r="F233" s="6">
        <v>157</v>
      </c>
      <c r="G233" s="11">
        <v>1.79</v>
      </c>
      <c r="H233" s="12"/>
      <c r="I233" s="11">
        <v>1.79</v>
      </c>
      <c r="J233" s="13" t="s">
        <v>45</v>
      </c>
      <c r="K233" s="11">
        <v>281.03000000000003</v>
      </c>
    </row>
    <row r="234" spans="1:11" x14ac:dyDescent="0.25">
      <c r="A234" s="10">
        <v>43108</v>
      </c>
      <c r="B234" s="6" t="s">
        <v>48</v>
      </c>
      <c r="C234" s="6">
        <v>102</v>
      </c>
      <c r="D234" s="6" t="s">
        <v>10</v>
      </c>
      <c r="E234" s="6" t="s">
        <v>6</v>
      </c>
      <c r="F234" s="6">
        <v>82</v>
      </c>
      <c r="G234" s="11">
        <v>1.99</v>
      </c>
      <c r="H234" s="12"/>
      <c r="I234" s="11">
        <v>1.99</v>
      </c>
      <c r="J234" s="13" t="s">
        <v>45</v>
      </c>
      <c r="K234" s="11">
        <v>163.18</v>
      </c>
    </row>
    <row r="235" spans="1:11" x14ac:dyDescent="0.25">
      <c r="A235" s="10">
        <v>43108</v>
      </c>
      <c r="B235" s="6" t="s">
        <v>48</v>
      </c>
      <c r="C235" s="6">
        <v>103</v>
      </c>
      <c r="D235" s="6" t="s">
        <v>13</v>
      </c>
      <c r="E235" s="6" t="s">
        <v>6</v>
      </c>
      <c r="F235" s="6">
        <v>144</v>
      </c>
      <c r="G235" s="11">
        <v>0.89</v>
      </c>
      <c r="H235" s="12">
        <v>0.24</v>
      </c>
      <c r="I235" s="11">
        <v>0.6764</v>
      </c>
      <c r="J235" s="13" t="s">
        <v>44</v>
      </c>
      <c r="K235" s="11">
        <v>97.401600000000002</v>
      </c>
    </row>
    <row r="236" spans="1:11" x14ac:dyDescent="0.25">
      <c r="A236" s="10">
        <v>43108</v>
      </c>
      <c r="B236" s="6" t="s">
        <v>48</v>
      </c>
      <c r="C236" s="6">
        <v>203</v>
      </c>
      <c r="D236" s="6" t="s">
        <v>19</v>
      </c>
      <c r="E236" s="6" t="s">
        <v>9</v>
      </c>
      <c r="F236" s="6">
        <v>187</v>
      </c>
      <c r="G236" s="11">
        <v>11.99</v>
      </c>
      <c r="H236" s="12">
        <v>0.32</v>
      </c>
      <c r="I236" s="11">
        <v>8.1532</v>
      </c>
      <c r="J236" s="13" t="s">
        <v>44</v>
      </c>
      <c r="K236" s="11">
        <v>1524.6484</v>
      </c>
    </row>
    <row r="237" spans="1:11" x14ac:dyDescent="0.25">
      <c r="A237" s="10">
        <v>43108</v>
      </c>
      <c r="B237" s="6" t="s">
        <v>48</v>
      </c>
      <c r="C237" s="6">
        <v>201</v>
      </c>
      <c r="D237" s="6" t="s">
        <v>17</v>
      </c>
      <c r="E237" s="6" t="s">
        <v>9</v>
      </c>
      <c r="F237" s="6">
        <v>188</v>
      </c>
      <c r="G237" s="11">
        <v>8.99</v>
      </c>
      <c r="H237" s="12"/>
      <c r="I237" s="11">
        <v>8.99</v>
      </c>
      <c r="J237" s="13" t="s">
        <v>45</v>
      </c>
      <c r="K237" s="11">
        <v>1690.1200000000001</v>
      </c>
    </row>
    <row r="238" spans="1:11" x14ac:dyDescent="0.25">
      <c r="A238" s="10">
        <v>43108</v>
      </c>
      <c r="B238" s="6" t="s">
        <v>48</v>
      </c>
      <c r="C238" s="6">
        <v>301</v>
      </c>
      <c r="D238" s="6" t="s">
        <v>22</v>
      </c>
      <c r="E238" s="6" t="s">
        <v>12</v>
      </c>
      <c r="F238" s="6">
        <v>232</v>
      </c>
      <c r="G238" s="11">
        <v>1.0900000000000001</v>
      </c>
      <c r="H238" s="12"/>
      <c r="I238" s="11">
        <v>1.0900000000000001</v>
      </c>
      <c r="J238" s="13" t="s">
        <v>45</v>
      </c>
      <c r="K238" s="11">
        <v>252.88000000000002</v>
      </c>
    </row>
    <row r="239" spans="1:11" x14ac:dyDescent="0.25">
      <c r="A239" s="10">
        <v>43108</v>
      </c>
      <c r="B239" s="6" t="s">
        <v>48</v>
      </c>
      <c r="C239" s="6">
        <v>304</v>
      </c>
      <c r="D239" s="6" t="s">
        <v>27</v>
      </c>
      <c r="E239" s="6" t="s">
        <v>12</v>
      </c>
      <c r="F239" s="6">
        <v>139</v>
      </c>
      <c r="G239" s="11">
        <v>2.4900000000000002</v>
      </c>
      <c r="H239" s="12"/>
      <c r="I239" s="11">
        <v>2.4900000000000002</v>
      </c>
      <c r="J239" s="13" t="s">
        <v>45</v>
      </c>
      <c r="K239" s="11">
        <v>346.11</v>
      </c>
    </row>
    <row r="240" spans="1:11" x14ac:dyDescent="0.25">
      <c r="A240" s="10">
        <v>43108</v>
      </c>
      <c r="B240" s="6" t="s">
        <v>48</v>
      </c>
      <c r="C240" s="6">
        <v>305</v>
      </c>
      <c r="D240" s="6" t="s">
        <v>29</v>
      </c>
      <c r="E240" s="6" t="s">
        <v>12</v>
      </c>
      <c r="F240" s="6">
        <v>442</v>
      </c>
      <c r="G240" s="11">
        <v>13.89</v>
      </c>
      <c r="H240" s="12">
        <v>0.21</v>
      </c>
      <c r="I240" s="11">
        <v>10.973100000000001</v>
      </c>
      <c r="J240" s="13" t="s">
        <v>44</v>
      </c>
      <c r="K240" s="11">
        <v>4850.1102000000001</v>
      </c>
    </row>
    <row r="241" spans="1:11" x14ac:dyDescent="0.25">
      <c r="A241" s="10">
        <v>43108</v>
      </c>
      <c r="B241" s="6" t="s">
        <v>48</v>
      </c>
      <c r="C241" s="6">
        <v>401</v>
      </c>
      <c r="D241" s="6" t="s">
        <v>30</v>
      </c>
      <c r="E241" s="6" t="s">
        <v>14</v>
      </c>
      <c r="F241" s="6">
        <v>242</v>
      </c>
      <c r="G241" s="11">
        <v>0.77</v>
      </c>
      <c r="H241" s="12"/>
      <c r="I241" s="11">
        <v>0.77</v>
      </c>
      <c r="J241" s="13" t="s">
        <v>45</v>
      </c>
      <c r="K241" s="11">
        <v>186.34</v>
      </c>
    </row>
    <row r="242" spans="1:11" x14ac:dyDescent="0.25">
      <c r="A242" s="10">
        <v>43108</v>
      </c>
      <c r="B242" s="6" t="s">
        <v>48</v>
      </c>
      <c r="C242" s="6">
        <v>402</v>
      </c>
      <c r="D242" s="6" t="s">
        <v>31</v>
      </c>
      <c r="E242" s="6" t="s">
        <v>14</v>
      </c>
      <c r="F242" s="6">
        <v>236</v>
      </c>
      <c r="G242" s="11">
        <v>4.6500000000000004</v>
      </c>
      <c r="H242" s="12"/>
      <c r="I242" s="11">
        <v>4.6500000000000004</v>
      </c>
      <c r="J242" s="13" t="s">
        <v>45</v>
      </c>
      <c r="K242" s="11">
        <v>1097.4000000000001</v>
      </c>
    </row>
    <row r="243" spans="1:11" x14ac:dyDescent="0.25">
      <c r="A243" s="10">
        <v>43108</v>
      </c>
      <c r="B243" s="6" t="s">
        <v>48</v>
      </c>
      <c r="C243" s="6">
        <v>404</v>
      </c>
      <c r="D243" s="6" t="s">
        <v>35</v>
      </c>
      <c r="E243" s="6" t="s">
        <v>14</v>
      </c>
      <c r="F243" s="6">
        <v>168</v>
      </c>
      <c r="G243" s="11">
        <v>1.49</v>
      </c>
      <c r="H243" s="12"/>
      <c r="I243" s="11">
        <v>1.49</v>
      </c>
      <c r="J243" s="13" t="s">
        <v>45</v>
      </c>
      <c r="K243" s="11">
        <v>250.32</v>
      </c>
    </row>
    <row r="244" spans="1:11" x14ac:dyDescent="0.25">
      <c r="A244" s="10">
        <v>43109</v>
      </c>
      <c r="B244" s="6" t="s">
        <v>49</v>
      </c>
      <c r="C244" s="6">
        <v>101</v>
      </c>
      <c r="D244" s="6" t="s">
        <v>7</v>
      </c>
      <c r="E244" s="6" t="s">
        <v>6</v>
      </c>
      <c r="F244" s="6">
        <v>163</v>
      </c>
      <c r="G244" s="11">
        <v>1.79</v>
      </c>
      <c r="H244" s="12"/>
      <c r="I244" s="11">
        <v>1.79</v>
      </c>
      <c r="J244" s="13" t="s">
        <v>45</v>
      </c>
      <c r="K244" s="11">
        <v>291.77</v>
      </c>
    </row>
    <row r="245" spans="1:11" x14ac:dyDescent="0.25">
      <c r="A245" s="10">
        <v>43109</v>
      </c>
      <c r="B245" s="6" t="s">
        <v>49</v>
      </c>
      <c r="C245" s="6">
        <v>102</v>
      </c>
      <c r="D245" s="6" t="s">
        <v>10</v>
      </c>
      <c r="E245" s="6" t="s">
        <v>6</v>
      </c>
      <c r="F245" s="6">
        <v>77</v>
      </c>
      <c r="G245" s="11">
        <v>1.99</v>
      </c>
      <c r="H245" s="12"/>
      <c r="I245" s="11">
        <v>1.99</v>
      </c>
      <c r="J245" s="13" t="s">
        <v>45</v>
      </c>
      <c r="K245" s="11">
        <v>153.22999999999999</v>
      </c>
    </row>
    <row r="246" spans="1:11" x14ac:dyDescent="0.25">
      <c r="A246" s="10">
        <v>43109</v>
      </c>
      <c r="B246" s="6" t="s">
        <v>49</v>
      </c>
      <c r="C246" s="6">
        <v>104</v>
      </c>
      <c r="D246" s="6" t="s">
        <v>15</v>
      </c>
      <c r="E246" s="6" t="s">
        <v>6</v>
      </c>
      <c r="F246" s="6">
        <v>363</v>
      </c>
      <c r="G246" s="11">
        <v>0.69</v>
      </c>
      <c r="H246" s="12">
        <v>0.31</v>
      </c>
      <c r="I246" s="11">
        <v>0.47609999999999997</v>
      </c>
      <c r="J246" s="13" t="s">
        <v>44</v>
      </c>
      <c r="K246" s="11">
        <v>172.82429999999999</v>
      </c>
    </row>
    <row r="247" spans="1:11" x14ac:dyDescent="0.25">
      <c r="A247" s="10">
        <v>43109</v>
      </c>
      <c r="B247" s="6" t="s">
        <v>49</v>
      </c>
      <c r="C247" s="6">
        <v>105</v>
      </c>
      <c r="D247" s="6" t="s">
        <v>16</v>
      </c>
      <c r="E247" s="6" t="s">
        <v>6</v>
      </c>
      <c r="F247" s="6">
        <v>158</v>
      </c>
      <c r="G247" s="11">
        <v>1.49</v>
      </c>
      <c r="H247" s="12"/>
      <c r="I247" s="11">
        <v>1.49</v>
      </c>
      <c r="J247" s="13" t="s">
        <v>45</v>
      </c>
      <c r="K247" s="11">
        <v>235.42</v>
      </c>
    </row>
    <row r="248" spans="1:11" x14ac:dyDescent="0.25">
      <c r="A248" s="10">
        <v>43109</v>
      </c>
      <c r="B248" s="6" t="s">
        <v>49</v>
      </c>
      <c r="C248" s="6">
        <v>201</v>
      </c>
      <c r="D248" s="6" t="s">
        <v>17</v>
      </c>
      <c r="E248" s="6" t="s">
        <v>9</v>
      </c>
      <c r="F248" s="6">
        <v>95</v>
      </c>
      <c r="G248" s="11">
        <v>8.99</v>
      </c>
      <c r="H248" s="12"/>
      <c r="I248" s="11">
        <v>8.99</v>
      </c>
      <c r="J248" s="13" t="s">
        <v>45</v>
      </c>
      <c r="K248" s="11">
        <v>854.05000000000007</v>
      </c>
    </row>
    <row r="249" spans="1:11" x14ac:dyDescent="0.25">
      <c r="A249" s="10">
        <v>43109</v>
      </c>
      <c r="B249" s="6" t="s">
        <v>49</v>
      </c>
      <c r="C249" s="6">
        <v>203</v>
      </c>
      <c r="D249" s="6" t="s">
        <v>19</v>
      </c>
      <c r="E249" s="6" t="s">
        <v>9</v>
      </c>
      <c r="F249" s="6">
        <v>324</v>
      </c>
      <c r="G249" s="11">
        <v>11.99</v>
      </c>
      <c r="H249" s="12"/>
      <c r="I249" s="11">
        <v>11.99</v>
      </c>
      <c r="J249" s="13" t="s">
        <v>45</v>
      </c>
      <c r="K249" s="11">
        <v>3884.76</v>
      </c>
    </row>
    <row r="250" spans="1:11" x14ac:dyDescent="0.25">
      <c r="A250" s="10">
        <v>43109</v>
      </c>
      <c r="B250" s="6" t="s">
        <v>49</v>
      </c>
      <c r="C250" s="6">
        <v>303</v>
      </c>
      <c r="D250" s="6" t="s">
        <v>25</v>
      </c>
      <c r="E250" s="6" t="s">
        <v>12</v>
      </c>
      <c r="F250" s="6">
        <v>93</v>
      </c>
      <c r="G250" s="11">
        <v>7.99</v>
      </c>
      <c r="H250" s="12"/>
      <c r="I250" s="11">
        <v>7.99</v>
      </c>
      <c r="J250" s="13" t="s">
        <v>45</v>
      </c>
      <c r="K250" s="11">
        <v>743.07</v>
      </c>
    </row>
    <row r="251" spans="1:11" x14ac:dyDescent="0.25">
      <c r="A251" s="10">
        <v>43109</v>
      </c>
      <c r="B251" s="6" t="s">
        <v>49</v>
      </c>
      <c r="C251" s="6">
        <v>305</v>
      </c>
      <c r="D251" s="6" t="s">
        <v>29</v>
      </c>
      <c r="E251" s="6" t="s">
        <v>12</v>
      </c>
      <c r="F251" s="6">
        <v>228</v>
      </c>
      <c r="G251" s="11">
        <v>13.89</v>
      </c>
      <c r="H251" s="12"/>
      <c r="I251" s="11">
        <v>13.89</v>
      </c>
      <c r="J251" s="13" t="s">
        <v>45</v>
      </c>
      <c r="K251" s="11">
        <v>3166.92</v>
      </c>
    </row>
    <row r="252" spans="1:11" x14ac:dyDescent="0.25">
      <c r="A252" s="10">
        <v>43109</v>
      </c>
      <c r="B252" s="6" t="s">
        <v>49</v>
      </c>
      <c r="C252" s="6">
        <v>401</v>
      </c>
      <c r="D252" s="6" t="s">
        <v>30</v>
      </c>
      <c r="E252" s="6" t="s">
        <v>14</v>
      </c>
      <c r="F252" s="6">
        <v>317</v>
      </c>
      <c r="G252" s="11">
        <v>0.77</v>
      </c>
      <c r="H252" s="12"/>
      <c r="I252" s="11">
        <v>0.77</v>
      </c>
      <c r="J252" s="13" t="s">
        <v>45</v>
      </c>
      <c r="K252" s="11">
        <v>244.09</v>
      </c>
    </row>
    <row r="253" spans="1:11" x14ac:dyDescent="0.25">
      <c r="A253" s="10">
        <v>43109</v>
      </c>
      <c r="B253" s="6" t="s">
        <v>49</v>
      </c>
      <c r="C253" s="6">
        <v>403</v>
      </c>
      <c r="D253" s="6" t="s">
        <v>33</v>
      </c>
      <c r="E253" s="6" t="s">
        <v>14</v>
      </c>
      <c r="F253" s="6">
        <v>117</v>
      </c>
      <c r="G253" s="11">
        <v>1.49</v>
      </c>
      <c r="H253" s="12"/>
      <c r="I253" s="11">
        <v>1.49</v>
      </c>
      <c r="J253" s="13" t="s">
        <v>45</v>
      </c>
      <c r="K253" s="11">
        <v>174.33</v>
      </c>
    </row>
    <row r="254" spans="1:11" x14ac:dyDescent="0.25">
      <c r="A254" s="10">
        <v>43109</v>
      </c>
      <c r="B254" s="6" t="s">
        <v>49</v>
      </c>
      <c r="C254" s="6">
        <v>405</v>
      </c>
      <c r="D254" s="6" t="s">
        <v>37</v>
      </c>
      <c r="E254" s="6" t="s">
        <v>14</v>
      </c>
      <c r="F254" s="6">
        <v>209</v>
      </c>
      <c r="G254" s="11">
        <v>1.95</v>
      </c>
      <c r="H254" s="12">
        <v>0.37</v>
      </c>
      <c r="I254" s="11">
        <v>1.2284999999999999</v>
      </c>
      <c r="J254" s="13" t="s">
        <v>44</v>
      </c>
      <c r="K254" s="11">
        <v>256.75649999999996</v>
      </c>
    </row>
    <row r="255" spans="1:11" x14ac:dyDescent="0.25">
      <c r="A255" s="10">
        <v>43110</v>
      </c>
      <c r="B255" s="6" t="s">
        <v>50</v>
      </c>
      <c r="C255" s="6">
        <v>102</v>
      </c>
      <c r="D255" s="6" t="s">
        <v>10</v>
      </c>
      <c r="E255" s="6" t="s">
        <v>6</v>
      </c>
      <c r="F255" s="6">
        <v>86</v>
      </c>
      <c r="G255" s="11">
        <v>1.99</v>
      </c>
      <c r="H255" s="12"/>
      <c r="I255" s="11">
        <v>1.99</v>
      </c>
      <c r="J255" s="13" t="s">
        <v>45</v>
      </c>
      <c r="K255" s="11">
        <v>171.14</v>
      </c>
    </row>
    <row r="256" spans="1:11" x14ac:dyDescent="0.25">
      <c r="A256" s="10">
        <v>43110</v>
      </c>
      <c r="B256" s="6" t="s">
        <v>50</v>
      </c>
      <c r="C256" s="6">
        <v>103</v>
      </c>
      <c r="D256" s="6" t="s">
        <v>13</v>
      </c>
      <c r="E256" s="6" t="s">
        <v>6</v>
      </c>
      <c r="F256" s="6">
        <v>119</v>
      </c>
      <c r="G256" s="11">
        <v>0.89</v>
      </c>
      <c r="H256" s="12"/>
      <c r="I256" s="11">
        <v>0.89</v>
      </c>
      <c r="J256" s="13" t="s">
        <v>45</v>
      </c>
      <c r="K256" s="11">
        <v>105.91</v>
      </c>
    </row>
    <row r="257" spans="1:11" x14ac:dyDescent="0.25">
      <c r="A257" s="10">
        <v>43110</v>
      </c>
      <c r="B257" s="6" t="s">
        <v>50</v>
      </c>
      <c r="C257" s="6">
        <v>104</v>
      </c>
      <c r="D257" s="6" t="s">
        <v>15</v>
      </c>
      <c r="E257" s="6" t="s">
        <v>6</v>
      </c>
      <c r="F257" s="6">
        <v>372</v>
      </c>
      <c r="G257" s="11">
        <v>0.69</v>
      </c>
      <c r="H257" s="12">
        <v>0.31</v>
      </c>
      <c r="I257" s="11">
        <v>0.47609999999999997</v>
      </c>
      <c r="J257" s="13" t="s">
        <v>44</v>
      </c>
      <c r="K257" s="11">
        <v>177.10919999999999</v>
      </c>
    </row>
    <row r="258" spans="1:11" x14ac:dyDescent="0.25">
      <c r="A258" s="10">
        <v>43110</v>
      </c>
      <c r="B258" s="6" t="s">
        <v>50</v>
      </c>
      <c r="C258" s="6">
        <v>201</v>
      </c>
      <c r="D258" s="6" t="s">
        <v>17</v>
      </c>
      <c r="E258" s="6" t="s">
        <v>9</v>
      </c>
      <c r="F258" s="6">
        <v>109</v>
      </c>
      <c r="G258" s="11">
        <v>8.99</v>
      </c>
      <c r="H258" s="12"/>
      <c r="I258" s="11">
        <v>8.99</v>
      </c>
      <c r="J258" s="13" t="s">
        <v>45</v>
      </c>
      <c r="K258" s="11">
        <v>979.91</v>
      </c>
    </row>
    <row r="259" spans="1:11" x14ac:dyDescent="0.25">
      <c r="A259" s="10">
        <v>43110</v>
      </c>
      <c r="B259" s="6" t="s">
        <v>50</v>
      </c>
      <c r="C259" s="6">
        <v>304</v>
      </c>
      <c r="D259" s="6" t="s">
        <v>27</v>
      </c>
      <c r="E259" s="6" t="s">
        <v>12</v>
      </c>
      <c r="F259" s="6">
        <v>186</v>
      </c>
      <c r="G259" s="11">
        <v>2.4900000000000002</v>
      </c>
      <c r="H259" s="12">
        <v>0.26</v>
      </c>
      <c r="I259" s="11">
        <v>1.8426</v>
      </c>
      <c r="J259" s="13" t="s">
        <v>44</v>
      </c>
      <c r="K259" s="11">
        <v>342.72359999999998</v>
      </c>
    </row>
    <row r="260" spans="1:11" x14ac:dyDescent="0.25">
      <c r="A260" s="10">
        <v>43110</v>
      </c>
      <c r="B260" s="6" t="s">
        <v>50</v>
      </c>
      <c r="C260" s="6">
        <v>305</v>
      </c>
      <c r="D260" s="6" t="s">
        <v>29</v>
      </c>
      <c r="E260" s="6" t="s">
        <v>12</v>
      </c>
      <c r="F260" s="6">
        <v>302</v>
      </c>
      <c r="G260" s="11">
        <v>13.89</v>
      </c>
      <c r="H260" s="12"/>
      <c r="I260" s="11">
        <v>13.89</v>
      </c>
      <c r="J260" s="13" t="s">
        <v>45</v>
      </c>
      <c r="K260" s="11">
        <v>4194.78</v>
      </c>
    </row>
    <row r="261" spans="1:11" x14ac:dyDescent="0.25">
      <c r="A261" s="10">
        <v>43110</v>
      </c>
      <c r="B261" s="6" t="s">
        <v>50</v>
      </c>
      <c r="C261" s="6">
        <v>402</v>
      </c>
      <c r="D261" s="6" t="s">
        <v>31</v>
      </c>
      <c r="E261" s="6" t="s">
        <v>14</v>
      </c>
      <c r="F261" s="6">
        <v>225</v>
      </c>
      <c r="G261" s="11">
        <v>4.6500000000000004</v>
      </c>
      <c r="H261" s="12"/>
      <c r="I261" s="11">
        <v>4.6500000000000004</v>
      </c>
      <c r="J261" s="13" t="s">
        <v>45</v>
      </c>
      <c r="K261" s="11">
        <v>1046.25</v>
      </c>
    </row>
    <row r="262" spans="1:11" x14ac:dyDescent="0.25">
      <c r="A262" s="10">
        <v>43110</v>
      </c>
      <c r="B262" s="6" t="s">
        <v>50</v>
      </c>
      <c r="C262" s="6">
        <v>405</v>
      </c>
      <c r="D262" s="6" t="s">
        <v>37</v>
      </c>
      <c r="E262" s="6" t="s">
        <v>14</v>
      </c>
      <c r="F262" s="6">
        <v>195</v>
      </c>
      <c r="G262" s="11">
        <v>1.95</v>
      </c>
      <c r="H262" s="12">
        <v>0.37</v>
      </c>
      <c r="I262" s="11">
        <v>1.2284999999999999</v>
      </c>
      <c r="J262" s="13" t="s">
        <v>44</v>
      </c>
      <c r="K262" s="11">
        <v>239.55749999999998</v>
      </c>
    </row>
    <row r="263" spans="1:11" x14ac:dyDescent="0.25">
      <c r="A263" s="10">
        <v>43111</v>
      </c>
      <c r="B263" s="6" t="s">
        <v>51</v>
      </c>
      <c r="C263" s="6">
        <v>102</v>
      </c>
      <c r="D263" s="6" t="s">
        <v>10</v>
      </c>
      <c r="E263" s="6" t="s">
        <v>6</v>
      </c>
      <c r="F263" s="6">
        <v>87</v>
      </c>
      <c r="G263" s="11">
        <v>1.99</v>
      </c>
      <c r="H263" s="12"/>
      <c r="I263" s="11">
        <v>1.99</v>
      </c>
      <c r="J263" s="13" t="s">
        <v>45</v>
      </c>
      <c r="K263" s="11">
        <v>173.13</v>
      </c>
    </row>
    <row r="264" spans="1:11" x14ac:dyDescent="0.25">
      <c r="A264" s="10">
        <v>43111</v>
      </c>
      <c r="B264" s="6" t="s">
        <v>51</v>
      </c>
      <c r="C264" s="6">
        <v>103</v>
      </c>
      <c r="D264" s="6" t="s">
        <v>13</v>
      </c>
      <c r="E264" s="6" t="s">
        <v>6</v>
      </c>
      <c r="F264" s="6">
        <v>117</v>
      </c>
      <c r="G264" s="11">
        <v>0.89</v>
      </c>
      <c r="H264" s="12"/>
      <c r="I264" s="11">
        <v>0.89</v>
      </c>
      <c r="J264" s="13" t="s">
        <v>45</v>
      </c>
      <c r="K264" s="11">
        <v>104.13</v>
      </c>
    </row>
    <row r="265" spans="1:11" x14ac:dyDescent="0.25">
      <c r="A265" s="10">
        <v>43111</v>
      </c>
      <c r="B265" s="6" t="s">
        <v>51</v>
      </c>
      <c r="C265" s="6">
        <v>104</v>
      </c>
      <c r="D265" s="6" t="s">
        <v>15</v>
      </c>
      <c r="E265" s="6" t="s">
        <v>6</v>
      </c>
      <c r="F265" s="6">
        <v>334</v>
      </c>
      <c r="G265" s="11">
        <v>0.69</v>
      </c>
      <c r="H265" s="12">
        <v>0.31</v>
      </c>
      <c r="I265" s="11">
        <v>0.47609999999999997</v>
      </c>
      <c r="J265" s="13" t="s">
        <v>44</v>
      </c>
      <c r="K265" s="11">
        <v>159.01739999999998</v>
      </c>
    </row>
    <row r="266" spans="1:11" x14ac:dyDescent="0.25">
      <c r="A266" s="10">
        <v>43111</v>
      </c>
      <c r="B266" s="6" t="s">
        <v>51</v>
      </c>
      <c r="C266" s="6">
        <v>105</v>
      </c>
      <c r="D266" s="6" t="s">
        <v>16</v>
      </c>
      <c r="E266" s="6" t="s">
        <v>6</v>
      </c>
      <c r="F266" s="6">
        <v>129</v>
      </c>
      <c r="G266" s="11">
        <v>1.49</v>
      </c>
      <c r="H266" s="12"/>
      <c r="I266" s="11">
        <v>1.49</v>
      </c>
      <c r="J266" s="13" t="s">
        <v>45</v>
      </c>
      <c r="K266" s="11">
        <v>192.21</v>
      </c>
    </row>
    <row r="267" spans="1:11" x14ac:dyDescent="0.25">
      <c r="A267" s="10">
        <v>43111</v>
      </c>
      <c r="B267" s="6" t="s">
        <v>51</v>
      </c>
      <c r="C267" s="6">
        <v>201</v>
      </c>
      <c r="D267" s="6" t="s">
        <v>17</v>
      </c>
      <c r="E267" s="6" t="s">
        <v>9</v>
      </c>
      <c r="F267" s="6">
        <v>77</v>
      </c>
      <c r="G267" s="11">
        <v>8.99</v>
      </c>
      <c r="H267" s="12"/>
      <c r="I267" s="11">
        <v>8.99</v>
      </c>
      <c r="J267" s="13" t="s">
        <v>45</v>
      </c>
      <c r="K267" s="11">
        <v>692.23</v>
      </c>
    </row>
    <row r="268" spans="1:11" x14ac:dyDescent="0.25">
      <c r="A268" s="10">
        <v>43111</v>
      </c>
      <c r="B268" s="6" t="s">
        <v>51</v>
      </c>
      <c r="C268" s="6">
        <v>202</v>
      </c>
      <c r="D268" s="6" t="s">
        <v>18</v>
      </c>
      <c r="E268" s="6" t="s">
        <v>9</v>
      </c>
      <c r="F268" s="6">
        <v>290</v>
      </c>
      <c r="G268" s="11">
        <v>7.99</v>
      </c>
      <c r="H268" s="12"/>
      <c r="I268" s="11">
        <v>7.99</v>
      </c>
      <c r="J268" s="13" t="s">
        <v>45</v>
      </c>
      <c r="K268" s="11">
        <v>2317.1</v>
      </c>
    </row>
    <row r="269" spans="1:11" x14ac:dyDescent="0.25">
      <c r="A269" s="10">
        <v>43111</v>
      </c>
      <c r="B269" s="6" t="s">
        <v>51</v>
      </c>
      <c r="C269" s="6">
        <v>203</v>
      </c>
      <c r="D269" s="6" t="s">
        <v>19</v>
      </c>
      <c r="E269" s="6" t="s">
        <v>9</v>
      </c>
      <c r="F269" s="6">
        <v>381</v>
      </c>
      <c r="G269" s="11">
        <v>11.99</v>
      </c>
      <c r="H269" s="12"/>
      <c r="I269" s="11">
        <v>11.99</v>
      </c>
      <c r="J269" s="13" t="s">
        <v>45</v>
      </c>
      <c r="K269" s="11">
        <v>4568.1900000000005</v>
      </c>
    </row>
    <row r="270" spans="1:11" x14ac:dyDescent="0.25">
      <c r="A270" s="10">
        <v>43111</v>
      </c>
      <c r="B270" s="6" t="s">
        <v>51</v>
      </c>
      <c r="C270" s="6">
        <v>204</v>
      </c>
      <c r="D270" s="6" t="s">
        <v>20</v>
      </c>
      <c r="E270" s="6" t="s">
        <v>9</v>
      </c>
      <c r="F270" s="6">
        <v>477</v>
      </c>
      <c r="G270" s="11">
        <v>4.1900000000000004</v>
      </c>
      <c r="H270" s="12">
        <v>0.39</v>
      </c>
      <c r="I270" s="11">
        <v>2.5559000000000003</v>
      </c>
      <c r="J270" s="13" t="s">
        <v>44</v>
      </c>
      <c r="K270" s="11">
        <v>1219.1643000000001</v>
      </c>
    </row>
    <row r="271" spans="1:11" x14ac:dyDescent="0.25">
      <c r="A271" s="10">
        <v>43111</v>
      </c>
      <c r="B271" s="6" t="s">
        <v>51</v>
      </c>
      <c r="C271" s="6">
        <v>301</v>
      </c>
      <c r="D271" s="6" t="s">
        <v>22</v>
      </c>
      <c r="E271" s="6" t="s">
        <v>12</v>
      </c>
      <c r="F271" s="6">
        <v>343</v>
      </c>
      <c r="G271" s="11">
        <v>1.0900000000000001</v>
      </c>
      <c r="H271" s="12"/>
      <c r="I271" s="11">
        <v>1.0900000000000001</v>
      </c>
      <c r="J271" s="13" t="s">
        <v>45</v>
      </c>
      <c r="K271" s="11">
        <v>373.87</v>
      </c>
    </row>
    <row r="272" spans="1:11" x14ac:dyDescent="0.25">
      <c r="A272" s="10">
        <v>43111</v>
      </c>
      <c r="B272" s="6" t="s">
        <v>51</v>
      </c>
      <c r="C272" s="6">
        <v>302</v>
      </c>
      <c r="D272" s="6" t="s">
        <v>24</v>
      </c>
      <c r="E272" s="6" t="s">
        <v>12</v>
      </c>
      <c r="F272" s="6">
        <v>302</v>
      </c>
      <c r="G272" s="11">
        <v>8.49</v>
      </c>
      <c r="H272" s="12"/>
      <c r="I272" s="11">
        <v>8.49</v>
      </c>
      <c r="J272" s="13" t="s">
        <v>45</v>
      </c>
      <c r="K272" s="11">
        <v>2563.98</v>
      </c>
    </row>
    <row r="273" spans="1:11" x14ac:dyDescent="0.25">
      <c r="A273" s="10">
        <v>43111</v>
      </c>
      <c r="B273" s="6" t="s">
        <v>51</v>
      </c>
      <c r="C273" s="6">
        <v>303</v>
      </c>
      <c r="D273" s="6" t="s">
        <v>25</v>
      </c>
      <c r="E273" s="6" t="s">
        <v>12</v>
      </c>
      <c r="F273" s="6">
        <v>105</v>
      </c>
      <c r="G273" s="11">
        <v>7.99</v>
      </c>
      <c r="H273" s="12"/>
      <c r="I273" s="11">
        <v>7.99</v>
      </c>
      <c r="J273" s="13" t="s">
        <v>45</v>
      </c>
      <c r="K273" s="11">
        <v>838.95</v>
      </c>
    </row>
    <row r="274" spans="1:11" x14ac:dyDescent="0.25">
      <c r="A274" s="10">
        <v>43111</v>
      </c>
      <c r="B274" s="6" t="s">
        <v>51</v>
      </c>
      <c r="C274" s="6">
        <v>305</v>
      </c>
      <c r="D274" s="6" t="s">
        <v>29</v>
      </c>
      <c r="E274" s="6" t="s">
        <v>12</v>
      </c>
      <c r="F274" s="6">
        <v>205</v>
      </c>
      <c r="G274" s="11">
        <v>13.89</v>
      </c>
      <c r="H274" s="12"/>
      <c r="I274" s="11">
        <v>13.89</v>
      </c>
      <c r="J274" s="13" t="s">
        <v>45</v>
      </c>
      <c r="K274" s="11">
        <v>2847.4500000000003</v>
      </c>
    </row>
    <row r="275" spans="1:11" x14ac:dyDescent="0.25">
      <c r="A275" s="10">
        <v>43111</v>
      </c>
      <c r="B275" s="6" t="s">
        <v>51</v>
      </c>
      <c r="C275" s="6">
        <v>402</v>
      </c>
      <c r="D275" s="6" t="s">
        <v>31</v>
      </c>
      <c r="E275" s="6" t="s">
        <v>14</v>
      </c>
      <c r="F275" s="6">
        <v>208</v>
      </c>
      <c r="G275" s="11">
        <v>4.6500000000000004</v>
      </c>
      <c r="H275" s="12"/>
      <c r="I275" s="11">
        <v>4.6500000000000004</v>
      </c>
      <c r="J275" s="13" t="s">
        <v>45</v>
      </c>
      <c r="K275" s="11">
        <v>967.2</v>
      </c>
    </row>
    <row r="276" spans="1:11" x14ac:dyDescent="0.25">
      <c r="A276" s="10">
        <v>43111</v>
      </c>
      <c r="B276" s="6" t="s">
        <v>51</v>
      </c>
      <c r="C276" s="6">
        <v>403</v>
      </c>
      <c r="D276" s="6" t="s">
        <v>33</v>
      </c>
      <c r="E276" s="6" t="s">
        <v>14</v>
      </c>
      <c r="F276" s="6">
        <v>148</v>
      </c>
      <c r="G276" s="11">
        <v>1.49</v>
      </c>
      <c r="H276" s="12"/>
      <c r="I276" s="11">
        <v>1.49</v>
      </c>
      <c r="J276" s="13" t="s">
        <v>45</v>
      </c>
      <c r="K276" s="11">
        <v>220.52</v>
      </c>
    </row>
    <row r="277" spans="1:11" x14ac:dyDescent="0.25">
      <c r="A277" s="10">
        <v>43111</v>
      </c>
      <c r="B277" s="6" t="s">
        <v>51</v>
      </c>
      <c r="C277" s="6">
        <v>405</v>
      </c>
      <c r="D277" s="6" t="s">
        <v>37</v>
      </c>
      <c r="E277" s="6" t="s">
        <v>14</v>
      </c>
      <c r="F277" s="6">
        <v>200</v>
      </c>
      <c r="G277" s="11">
        <v>1.95</v>
      </c>
      <c r="H277" s="12">
        <v>0.37</v>
      </c>
      <c r="I277" s="11">
        <v>1.2284999999999999</v>
      </c>
      <c r="J277" s="13" t="s">
        <v>44</v>
      </c>
      <c r="K277" s="11">
        <v>245.7</v>
      </c>
    </row>
    <row r="278" spans="1:11" x14ac:dyDescent="0.25">
      <c r="A278" s="10">
        <v>43112</v>
      </c>
      <c r="B278" s="6" t="s">
        <v>52</v>
      </c>
      <c r="C278" s="6">
        <v>101</v>
      </c>
      <c r="D278" s="6" t="s">
        <v>7</v>
      </c>
      <c r="E278" s="6" t="s">
        <v>6</v>
      </c>
      <c r="F278" s="6">
        <v>154</v>
      </c>
      <c r="G278" s="11">
        <v>1.79</v>
      </c>
      <c r="H278" s="12"/>
      <c r="I278" s="11">
        <v>1.79</v>
      </c>
      <c r="J278" s="13" t="s">
        <v>45</v>
      </c>
      <c r="K278" s="11">
        <v>275.66000000000003</v>
      </c>
    </row>
    <row r="279" spans="1:11" x14ac:dyDescent="0.25">
      <c r="A279" s="10">
        <v>43112</v>
      </c>
      <c r="B279" s="6" t="s">
        <v>52</v>
      </c>
      <c r="C279" s="6">
        <v>102</v>
      </c>
      <c r="D279" s="6" t="s">
        <v>10</v>
      </c>
      <c r="E279" s="6" t="s">
        <v>6</v>
      </c>
      <c r="F279" s="6">
        <v>78</v>
      </c>
      <c r="G279" s="11">
        <v>1.99</v>
      </c>
      <c r="H279" s="12"/>
      <c r="I279" s="11">
        <v>1.99</v>
      </c>
      <c r="J279" s="13" t="s">
        <v>45</v>
      </c>
      <c r="K279" s="11">
        <v>155.22</v>
      </c>
    </row>
    <row r="280" spans="1:11" x14ac:dyDescent="0.25">
      <c r="A280" s="10">
        <v>43112</v>
      </c>
      <c r="B280" s="6" t="s">
        <v>52</v>
      </c>
      <c r="C280" s="6">
        <v>105</v>
      </c>
      <c r="D280" s="6" t="s">
        <v>16</v>
      </c>
      <c r="E280" s="6" t="s">
        <v>6</v>
      </c>
      <c r="F280" s="6">
        <v>125</v>
      </c>
      <c r="G280" s="11">
        <v>1.49</v>
      </c>
      <c r="H280" s="12"/>
      <c r="I280" s="11">
        <v>1.49</v>
      </c>
      <c r="J280" s="13" t="s">
        <v>45</v>
      </c>
      <c r="K280" s="11">
        <v>186.25</v>
      </c>
    </row>
    <row r="281" spans="1:11" x14ac:dyDescent="0.25">
      <c r="A281" s="10">
        <v>43112</v>
      </c>
      <c r="B281" s="6" t="s">
        <v>52</v>
      </c>
      <c r="C281" s="6">
        <v>203</v>
      </c>
      <c r="D281" s="6" t="s">
        <v>19</v>
      </c>
      <c r="E281" s="6" t="s">
        <v>9</v>
      </c>
      <c r="F281" s="6">
        <v>362</v>
      </c>
      <c r="G281" s="11">
        <v>11.99</v>
      </c>
      <c r="H281" s="12"/>
      <c r="I281" s="11">
        <v>11.99</v>
      </c>
      <c r="J281" s="13" t="s">
        <v>45</v>
      </c>
      <c r="K281" s="11">
        <v>4340.38</v>
      </c>
    </row>
    <row r="282" spans="1:11" x14ac:dyDescent="0.25">
      <c r="A282" s="10">
        <v>43112</v>
      </c>
      <c r="B282" s="6" t="s">
        <v>52</v>
      </c>
      <c r="C282" s="6">
        <v>205</v>
      </c>
      <c r="D282" s="6" t="s">
        <v>21</v>
      </c>
      <c r="E282" s="6" t="s">
        <v>9</v>
      </c>
      <c r="F282" s="6">
        <v>164</v>
      </c>
      <c r="G282" s="11">
        <v>13.69</v>
      </c>
      <c r="H282" s="12"/>
      <c r="I282" s="11">
        <v>13.69</v>
      </c>
      <c r="J282" s="13" t="s">
        <v>45</v>
      </c>
      <c r="K282" s="11">
        <v>2245.16</v>
      </c>
    </row>
    <row r="283" spans="1:11" x14ac:dyDescent="0.25">
      <c r="A283" s="10">
        <v>43112</v>
      </c>
      <c r="B283" s="6" t="s">
        <v>52</v>
      </c>
      <c r="C283" s="6">
        <v>301</v>
      </c>
      <c r="D283" s="6" t="s">
        <v>22</v>
      </c>
      <c r="E283" s="6" t="s">
        <v>12</v>
      </c>
      <c r="F283" s="6">
        <v>328</v>
      </c>
      <c r="G283" s="11">
        <v>1.0900000000000001</v>
      </c>
      <c r="H283" s="12"/>
      <c r="I283" s="11">
        <v>1.0900000000000001</v>
      </c>
      <c r="J283" s="13" t="s">
        <v>45</v>
      </c>
      <c r="K283" s="11">
        <v>357.52000000000004</v>
      </c>
    </row>
    <row r="284" spans="1:11" x14ac:dyDescent="0.25">
      <c r="A284" s="10">
        <v>43112</v>
      </c>
      <c r="B284" s="6" t="s">
        <v>52</v>
      </c>
      <c r="C284" s="6">
        <v>303</v>
      </c>
      <c r="D284" s="6" t="s">
        <v>25</v>
      </c>
      <c r="E284" s="6" t="s">
        <v>12</v>
      </c>
      <c r="F284" s="6">
        <v>91</v>
      </c>
      <c r="G284" s="11">
        <v>7.99</v>
      </c>
      <c r="H284" s="12"/>
      <c r="I284" s="11">
        <v>7.99</v>
      </c>
      <c r="J284" s="13" t="s">
        <v>45</v>
      </c>
      <c r="K284" s="11">
        <v>727.09</v>
      </c>
    </row>
    <row r="285" spans="1:11" x14ac:dyDescent="0.25">
      <c r="A285" s="10">
        <v>43112</v>
      </c>
      <c r="B285" s="6" t="s">
        <v>52</v>
      </c>
      <c r="C285" s="6">
        <v>403</v>
      </c>
      <c r="D285" s="6" t="s">
        <v>33</v>
      </c>
      <c r="E285" s="6" t="s">
        <v>14</v>
      </c>
      <c r="F285" s="6">
        <v>131</v>
      </c>
      <c r="G285" s="11">
        <v>1.49</v>
      </c>
      <c r="H285" s="12"/>
      <c r="I285" s="11">
        <v>1.49</v>
      </c>
      <c r="J285" s="13" t="s">
        <v>45</v>
      </c>
      <c r="K285" s="11">
        <v>195.19</v>
      </c>
    </row>
    <row r="286" spans="1:11" x14ac:dyDescent="0.25">
      <c r="A286" s="10">
        <v>43112</v>
      </c>
      <c r="B286" s="6" t="s">
        <v>52</v>
      </c>
      <c r="C286" s="6">
        <v>405</v>
      </c>
      <c r="D286" s="6" t="s">
        <v>37</v>
      </c>
      <c r="E286" s="6" t="s">
        <v>14</v>
      </c>
      <c r="F286" s="6">
        <v>193</v>
      </c>
      <c r="G286" s="11">
        <v>1.95</v>
      </c>
      <c r="H286" s="12">
        <v>0.37</v>
      </c>
      <c r="I286" s="11">
        <v>1.2284999999999999</v>
      </c>
      <c r="J286" s="13" t="s">
        <v>44</v>
      </c>
      <c r="K286" s="11">
        <v>237.10049999999998</v>
      </c>
    </row>
    <row r="287" spans="1:11" x14ac:dyDescent="0.25">
      <c r="A287" s="10">
        <v>43113</v>
      </c>
      <c r="B287" s="6" t="s">
        <v>53</v>
      </c>
      <c r="C287" s="6">
        <v>102</v>
      </c>
      <c r="D287" s="6" t="s">
        <v>10</v>
      </c>
      <c r="E287" s="6" t="s">
        <v>6</v>
      </c>
      <c r="F287" s="6">
        <v>90</v>
      </c>
      <c r="G287" s="11">
        <v>1.99</v>
      </c>
      <c r="H287" s="12"/>
      <c r="I287" s="11">
        <v>1.99</v>
      </c>
      <c r="J287" s="13" t="s">
        <v>45</v>
      </c>
      <c r="K287" s="11">
        <v>179.1</v>
      </c>
    </row>
    <row r="288" spans="1:11" x14ac:dyDescent="0.25">
      <c r="A288" s="10">
        <v>43113</v>
      </c>
      <c r="B288" s="6" t="s">
        <v>53</v>
      </c>
      <c r="C288" s="6">
        <v>103</v>
      </c>
      <c r="D288" s="6" t="s">
        <v>13</v>
      </c>
      <c r="E288" s="6" t="s">
        <v>6</v>
      </c>
      <c r="F288" s="6">
        <v>101</v>
      </c>
      <c r="G288" s="11">
        <v>0.89</v>
      </c>
      <c r="H288" s="12"/>
      <c r="I288" s="11">
        <v>0.89</v>
      </c>
      <c r="J288" s="13" t="s">
        <v>45</v>
      </c>
      <c r="K288" s="11">
        <v>89.89</v>
      </c>
    </row>
    <row r="289" spans="1:11" x14ac:dyDescent="0.25">
      <c r="A289" s="10">
        <v>43113</v>
      </c>
      <c r="B289" s="6" t="s">
        <v>53</v>
      </c>
      <c r="C289" s="6">
        <v>105</v>
      </c>
      <c r="D289" s="6" t="s">
        <v>16</v>
      </c>
      <c r="E289" s="6" t="s">
        <v>6</v>
      </c>
      <c r="F289" s="6">
        <v>139</v>
      </c>
      <c r="G289" s="11">
        <v>1.49</v>
      </c>
      <c r="H289" s="12"/>
      <c r="I289" s="11">
        <v>1.49</v>
      </c>
      <c r="J289" s="13" t="s">
        <v>45</v>
      </c>
      <c r="K289" s="11">
        <v>207.10999999999999</v>
      </c>
    </row>
    <row r="290" spans="1:11" x14ac:dyDescent="0.25">
      <c r="A290" s="10">
        <v>43113</v>
      </c>
      <c r="B290" s="6" t="s">
        <v>53</v>
      </c>
      <c r="C290" s="6">
        <v>201</v>
      </c>
      <c r="D290" s="6" t="s">
        <v>17</v>
      </c>
      <c r="E290" s="6" t="s">
        <v>9</v>
      </c>
      <c r="F290" s="6">
        <v>90</v>
      </c>
      <c r="G290" s="11">
        <v>8.99</v>
      </c>
      <c r="H290" s="12"/>
      <c r="I290" s="11">
        <v>8.99</v>
      </c>
      <c r="J290" s="13" t="s">
        <v>45</v>
      </c>
      <c r="K290" s="11">
        <v>809.1</v>
      </c>
    </row>
    <row r="291" spans="1:11" x14ac:dyDescent="0.25">
      <c r="A291" s="10">
        <v>43113</v>
      </c>
      <c r="B291" s="6" t="s">
        <v>53</v>
      </c>
      <c r="C291" s="6">
        <v>204</v>
      </c>
      <c r="D291" s="6" t="s">
        <v>20</v>
      </c>
      <c r="E291" s="6" t="s">
        <v>9</v>
      </c>
      <c r="F291" s="6">
        <v>543</v>
      </c>
      <c r="G291" s="11">
        <v>4.1900000000000004</v>
      </c>
      <c r="H291" s="12">
        <v>0.39</v>
      </c>
      <c r="I291" s="11">
        <v>2.5559000000000003</v>
      </c>
      <c r="J291" s="13" t="s">
        <v>44</v>
      </c>
      <c r="K291" s="11">
        <v>1387.8537000000001</v>
      </c>
    </row>
    <row r="292" spans="1:11" x14ac:dyDescent="0.25">
      <c r="A292" s="10">
        <v>43113</v>
      </c>
      <c r="B292" s="6" t="s">
        <v>53</v>
      </c>
      <c r="C292" s="6">
        <v>304</v>
      </c>
      <c r="D292" s="6" t="s">
        <v>27</v>
      </c>
      <c r="E292" s="6" t="s">
        <v>12</v>
      </c>
      <c r="F292" s="6">
        <v>193</v>
      </c>
      <c r="G292" s="11">
        <v>2.4900000000000002</v>
      </c>
      <c r="H292" s="12">
        <v>0.26</v>
      </c>
      <c r="I292" s="11">
        <v>1.8426</v>
      </c>
      <c r="J292" s="13" t="s">
        <v>44</v>
      </c>
      <c r="K292" s="11">
        <v>355.62180000000001</v>
      </c>
    </row>
    <row r="293" spans="1:11" x14ac:dyDescent="0.25">
      <c r="A293" s="10">
        <v>43113</v>
      </c>
      <c r="B293" s="6" t="s">
        <v>53</v>
      </c>
      <c r="C293" s="6">
        <v>402</v>
      </c>
      <c r="D293" s="6" t="s">
        <v>31</v>
      </c>
      <c r="E293" s="6" t="s">
        <v>14</v>
      </c>
      <c r="F293" s="6">
        <v>261</v>
      </c>
      <c r="G293" s="11">
        <v>4.6500000000000004</v>
      </c>
      <c r="H293" s="12"/>
      <c r="I293" s="11">
        <v>4.6500000000000004</v>
      </c>
      <c r="J293" s="13" t="s">
        <v>45</v>
      </c>
      <c r="K293" s="11">
        <v>1213.6500000000001</v>
      </c>
    </row>
    <row r="294" spans="1:11" x14ac:dyDescent="0.25">
      <c r="A294" s="10">
        <v>43113</v>
      </c>
      <c r="B294" s="6" t="s">
        <v>53</v>
      </c>
      <c r="C294" s="6">
        <v>403</v>
      </c>
      <c r="D294" s="6" t="s">
        <v>33</v>
      </c>
      <c r="E294" s="6" t="s">
        <v>14</v>
      </c>
      <c r="F294" s="6">
        <v>177</v>
      </c>
      <c r="G294" s="11">
        <v>1.49</v>
      </c>
      <c r="H294" s="12"/>
      <c r="I294" s="11">
        <v>1.49</v>
      </c>
      <c r="J294" s="13" t="s">
        <v>45</v>
      </c>
      <c r="K294" s="11">
        <v>263.73</v>
      </c>
    </row>
    <row r="295" spans="1:11" x14ac:dyDescent="0.25">
      <c r="A295" s="10">
        <v>43114</v>
      </c>
      <c r="B295" s="6" t="s">
        <v>54</v>
      </c>
      <c r="C295" s="6">
        <v>101</v>
      </c>
      <c r="D295" s="6" t="s">
        <v>7</v>
      </c>
      <c r="E295" s="6" t="s">
        <v>6</v>
      </c>
      <c r="F295" s="6">
        <v>150</v>
      </c>
      <c r="G295" s="11">
        <v>1.79</v>
      </c>
      <c r="H295" s="12"/>
      <c r="I295" s="11">
        <v>1.79</v>
      </c>
      <c r="J295" s="13" t="s">
        <v>45</v>
      </c>
      <c r="K295" s="11">
        <v>268.5</v>
      </c>
    </row>
    <row r="296" spans="1:11" x14ac:dyDescent="0.25">
      <c r="A296" s="10">
        <v>43114</v>
      </c>
      <c r="B296" s="6" t="s">
        <v>54</v>
      </c>
      <c r="C296" s="6">
        <v>102</v>
      </c>
      <c r="D296" s="6" t="s">
        <v>10</v>
      </c>
      <c r="E296" s="6" t="s">
        <v>6</v>
      </c>
      <c r="F296" s="6">
        <v>68</v>
      </c>
      <c r="G296" s="11">
        <v>1.99</v>
      </c>
      <c r="H296" s="12"/>
      <c r="I296" s="11">
        <v>1.99</v>
      </c>
      <c r="J296" s="13" t="s">
        <v>45</v>
      </c>
      <c r="K296" s="11">
        <v>135.32</v>
      </c>
    </row>
    <row r="297" spans="1:11" x14ac:dyDescent="0.25">
      <c r="A297" s="10">
        <v>43114</v>
      </c>
      <c r="B297" s="6" t="s">
        <v>54</v>
      </c>
      <c r="C297" s="6">
        <v>104</v>
      </c>
      <c r="D297" s="6" t="s">
        <v>15</v>
      </c>
      <c r="E297" s="6" t="s">
        <v>6</v>
      </c>
      <c r="F297" s="6">
        <v>374</v>
      </c>
      <c r="G297" s="11">
        <v>0.69</v>
      </c>
      <c r="H297" s="12">
        <v>0.31</v>
      </c>
      <c r="I297" s="11">
        <v>0.47609999999999997</v>
      </c>
      <c r="J297" s="13" t="s">
        <v>44</v>
      </c>
      <c r="K297" s="11">
        <v>178.06139999999999</v>
      </c>
    </row>
    <row r="298" spans="1:11" x14ac:dyDescent="0.25">
      <c r="A298" s="10">
        <v>43114</v>
      </c>
      <c r="B298" s="6" t="s">
        <v>54</v>
      </c>
      <c r="C298" s="6">
        <v>201</v>
      </c>
      <c r="D298" s="6" t="s">
        <v>17</v>
      </c>
      <c r="E298" s="6" t="s">
        <v>9</v>
      </c>
      <c r="F298" s="6">
        <v>96</v>
      </c>
      <c r="G298" s="11">
        <v>8.99</v>
      </c>
      <c r="H298" s="12"/>
      <c r="I298" s="11">
        <v>8.99</v>
      </c>
      <c r="J298" s="13" t="s">
        <v>45</v>
      </c>
      <c r="K298" s="11">
        <v>863.04</v>
      </c>
    </row>
    <row r="299" spans="1:11" x14ac:dyDescent="0.25">
      <c r="A299" s="10">
        <v>43114</v>
      </c>
      <c r="B299" s="6" t="s">
        <v>54</v>
      </c>
      <c r="C299" s="6">
        <v>202</v>
      </c>
      <c r="D299" s="6" t="s">
        <v>18</v>
      </c>
      <c r="E299" s="6" t="s">
        <v>9</v>
      </c>
      <c r="F299" s="6">
        <v>358</v>
      </c>
      <c r="G299" s="11">
        <v>7.99</v>
      </c>
      <c r="H299" s="12"/>
      <c r="I299" s="11">
        <v>7.99</v>
      </c>
      <c r="J299" s="13" t="s">
        <v>45</v>
      </c>
      <c r="K299" s="11">
        <v>2860.42</v>
      </c>
    </row>
    <row r="300" spans="1:11" x14ac:dyDescent="0.25">
      <c r="A300" s="10">
        <v>43114</v>
      </c>
      <c r="B300" s="6" t="s">
        <v>54</v>
      </c>
      <c r="C300" s="6">
        <v>203</v>
      </c>
      <c r="D300" s="6" t="s">
        <v>19</v>
      </c>
      <c r="E300" s="6" t="s">
        <v>9</v>
      </c>
      <c r="F300" s="6">
        <v>404</v>
      </c>
      <c r="G300" s="11">
        <v>11.99</v>
      </c>
      <c r="H300" s="12"/>
      <c r="I300" s="11">
        <v>11.99</v>
      </c>
      <c r="J300" s="13" t="s">
        <v>45</v>
      </c>
      <c r="K300" s="11">
        <v>4843.96</v>
      </c>
    </row>
    <row r="301" spans="1:11" x14ac:dyDescent="0.25">
      <c r="A301" s="10">
        <v>43114</v>
      </c>
      <c r="B301" s="6" t="s">
        <v>54</v>
      </c>
      <c r="C301" s="6">
        <v>204</v>
      </c>
      <c r="D301" s="6" t="s">
        <v>20</v>
      </c>
      <c r="E301" s="6" t="s">
        <v>9</v>
      </c>
      <c r="F301" s="6">
        <v>527</v>
      </c>
      <c r="G301" s="11">
        <v>4.1900000000000004</v>
      </c>
      <c r="H301" s="12">
        <v>0.39</v>
      </c>
      <c r="I301" s="11">
        <v>2.5559000000000003</v>
      </c>
      <c r="J301" s="13" t="s">
        <v>44</v>
      </c>
      <c r="K301" s="11">
        <v>1346.9593000000002</v>
      </c>
    </row>
    <row r="302" spans="1:11" x14ac:dyDescent="0.25">
      <c r="A302" s="10">
        <v>43114</v>
      </c>
      <c r="B302" s="6" t="s">
        <v>54</v>
      </c>
      <c r="C302" s="6">
        <v>205</v>
      </c>
      <c r="D302" s="6" t="s">
        <v>21</v>
      </c>
      <c r="E302" s="6" t="s">
        <v>9</v>
      </c>
      <c r="F302" s="6">
        <v>221</v>
      </c>
      <c r="G302" s="11">
        <v>13.69</v>
      </c>
      <c r="H302" s="12"/>
      <c r="I302" s="11">
        <v>13.69</v>
      </c>
      <c r="J302" s="13" t="s">
        <v>45</v>
      </c>
      <c r="K302" s="11">
        <v>3025.49</v>
      </c>
    </row>
    <row r="303" spans="1:11" x14ac:dyDescent="0.25">
      <c r="A303" s="10">
        <v>43114</v>
      </c>
      <c r="B303" s="6" t="s">
        <v>54</v>
      </c>
      <c r="C303" s="6">
        <v>301</v>
      </c>
      <c r="D303" s="6" t="s">
        <v>22</v>
      </c>
      <c r="E303" s="6" t="s">
        <v>12</v>
      </c>
      <c r="F303" s="6">
        <v>297</v>
      </c>
      <c r="G303" s="11">
        <v>1.0900000000000001</v>
      </c>
      <c r="H303" s="12"/>
      <c r="I303" s="11">
        <v>1.0900000000000001</v>
      </c>
      <c r="J303" s="13" t="s">
        <v>45</v>
      </c>
      <c r="K303" s="11">
        <v>323.73</v>
      </c>
    </row>
    <row r="304" spans="1:11" x14ac:dyDescent="0.25">
      <c r="A304" s="10">
        <v>43114</v>
      </c>
      <c r="B304" s="6" t="s">
        <v>54</v>
      </c>
      <c r="C304" s="6">
        <v>302</v>
      </c>
      <c r="D304" s="6" t="s">
        <v>24</v>
      </c>
      <c r="E304" s="6" t="s">
        <v>12</v>
      </c>
      <c r="F304" s="6">
        <v>312</v>
      </c>
      <c r="G304" s="11">
        <v>8.49</v>
      </c>
      <c r="H304" s="12"/>
      <c r="I304" s="11">
        <v>8.49</v>
      </c>
      <c r="J304" s="13" t="s">
        <v>45</v>
      </c>
      <c r="K304" s="11">
        <v>2648.88</v>
      </c>
    </row>
    <row r="305" spans="1:11" x14ac:dyDescent="0.25">
      <c r="A305" s="10">
        <v>43114</v>
      </c>
      <c r="B305" s="6" t="s">
        <v>54</v>
      </c>
      <c r="C305" s="6">
        <v>305</v>
      </c>
      <c r="D305" s="6" t="s">
        <v>29</v>
      </c>
      <c r="E305" s="6" t="s">
        <v>12</v>
      </c>
      <c r="F305" s="6">
        <v>237</v>
      </c>
      <c r="G305" s="11">
        <v>13.89</v>
      </c>
      <c r="H305" s="12"/>
      <c r="I305" s="11">
        <v>13.89</v>
      </c>
      <c r="J305" s="13" t="s">
        <v>45</v>
      </c>
      <c r="K305" s="11">
        <v>3291.9300000000003</v>
      </c>
    </row>
    <row r="306" spans="1:11" x14ac:dyDescent="0.25">
      <c r="A306" s="10">
        <v>43114</v>
      </c>
      <c r="B306" s="6" t="s">
        <v>54</v>
      </c>
      <c r="C306" s="6">
        <v>401</v>
      </c>
      <c r="D306" s="6" t="s">
        <v>30</v>
      </c>
      <c r="E306" s="6" t="s">
        <v>14</v>
      </c>
      <c r="F306" s="6">
        <v>352</v>
      </c>
      <c r="G306" s="11">
        <v>0.77</v>
      </c>
      <c r="H306" s="12"/>
      <c r="I306" s="11">
        <v>0.77</v>
      </c>
      <c r="J306" s="13" t="s">
        <v>45</v>
      </c>
      <c r="K306" s="11">
        <v>271.04000000000002</v>
      </c>
    </row>
    <row r="307" spans="1:11" x14ac:dyDescent="0.25">
      <c r="A307" s="10">
        <v>43114</v>
      </c>
      <c r="B307" s="6" t="s">
        <v>54</v>
      </c>
      <c r="C307" s="6">
        <v>404</v>
      </c>
      <c r="D307" s="6" t="s">
        <v>35</v>
      </c>
      <c r="E307" s="6" t="s">
        <v>14</v>
      </c>
      <c r="F307" s="6">
        <v>262</v>
      </c>
      <c r="G307" s="11">
        <v>1.49</v>
      </c>
      <c r="H307" s="12">
        <v>0.36</v>
      </c>
      <c r="I307" s="11">
        <v>0.9536</v>
      </c>
      <c r="J307" s="13" t="s">
        <v>44</v>
      </c>
      <c r="K307" s="11">
        <v>249.8432</v>
      </c>
    </row>
    <row r="308" spans="1:11" x14ac:dyDescent="0.25">
      <c r="A308" s="10">
        <v>43115</v>
      </c>
      <c r="B308" s="6" t="s">
        <v>48</v>
      </c>
      <c r="C308" s="6">
        <v>101</v>
      </c>
      <c r="D308" s="6" t="s">
        <v>7</v>
      </c>
      <c r="E308" s="6" t="s">
        <v>6</v>
      </c>
      <c r="F308" s="6">
        <v>154</v>
      </c>
      <c r="G308" s="11">
        <v>1.79</v>
      </c>
      <c r="H308" s="12"/>
      <c r="I308" s="11">
        <v>1.79</v>
      </c>
      <c r="J308" s="13" t="s">
        <v>45</v>
      </c>
      <c r="K308" s="11">
        <v>275.66000000000003</v>
      </c>
    </row>
    <row r="309" spans="1:11" x14ac:dyDescent="0.25">
      <c r="A309" s="10">
        <v>43115</v>
      </c>
      <c r="B309" s="6" t="s">
        <v>48</v>
      </c>
      <c r="C309" s="6">
        <v>102</v>
      </c>
      <c r="D309" s="6" t="s">
        <v>10</v>
      </c>
      <c r="E309" s="6" t="s">
        <v>6</v>
      </c>
      <c r="F309" s="6">
        <v>85</v>
      </c>
      <c r="G309" s="11">
        <v>1.99</v>
      </c>
      <c r="H309" s="12"/>
      <c r="I309" s="11">
        <v>1.99</v>
      </c>
      <c r="J309" s="13" t="s">
        <v>45</v>
      </c>
      <c r="K309" s="11">
        <v>169.15</v>
      </c>
    </row>
    <row r="310" spans="1:11" x14ac:dyDescent="0.25">
      <c r="A310" s="10">
        <v>43115</v>
      </c>
      <c r="B310" s="6" t="s">
        <v>48</v>
      </c>
      <c r="C310" s="6">
        <v>104</v>
      </c>
      <c r="D310" s="6" t="s">
        <v>15</v>
      </c>
      <c r="E310" s="6" t="s">
        <v>6</v>
      </c>
      <c r="F310" s="6">
        <v>403</v>
      </c>
      <c r="G310" s="11">
        <v>0.69</v>
      </c>
      <c r="H310" s="12">
        <v>0.31</v>
      </c>
      <c r="I310" s="11">
        <v>0.47609999999999997</v>
      </c>
      <c r="J310" s="13" t="s">
        <v>44</v>
      </c>
      <c r="K310" s="11">
        <v>191.86829999999998</v>
      </c>
    </row>
    <row r="311" spans="1:11" x14ac:dyDescent="0.25">
      <c r="A311" s="10">
        <v>43115</v>
      </c>
      <c r="B311" s="6" t="s">
        <v>48</v>
      </c>
      <c r="C311" s="6">
        <v>105</v>
      </c>
      <c r="D311" s="6" t="s">
        <v>16</v>
      </c>
      <c r="E311" s="6" t="s">
        <v>6</v>
      </c>
      <c r="F311" s="6">
        <v>162</v>
      </c>
      <c r="G311" s="11">
        <v>1.49</v>
      </c>
      <c r="H311" s="12"/>
      <c r="I311" s="11">
        <v>1.49</v>
      </c>
      <c r="J311" s="13" t="s">
        <v>45</v>
      </c>
      <c r="K311" s="11">
        <v>241.38</v>
      </c>
    </row>
    <row r="312" spans="1:11" x14ac:dyDescent="0.25">
      <c r="A312" s="10">
        <v>43115</v>
      </c>
      <c r="B312" s="6" t="s">
        <v>48</v>
      </c>
      <c r="C312" s="6">
        <v>201</v>
      </c>
      <c r="D312" s="6" t="s">
        <v>17</v>
      </c>
      <c r="E312" s="6" t="s">
        <v>9</v>
      </c>
      <c r="F312" s="6">
        <v>83</v>
      </c>
      <c r="G312" s="11">
        <v>8.99</v>
      </c>
      <c r="H312" s="12"/>
      <c r="I312" s="11">
        <v>8.99</v>
      </c>
      <c r="J312" s="13" t="s">
        <v>45</v>
      </c>
      <c r="K312" s="11">
        <v>746.17000000000007</v>
      </c>
    </row>
    <row r="313" spans="1:11" x14ac:dyDescent="0.25">
      <c r="A313" s="10">
        <v>43115</v>
      </c>
      <c r="B313" s="6" t="s">
        <v>48</v>
      </c>
      <c r="C313" s="6">
        <v>202</v>
      </c>
      <c r="D313" s="6" t="s">
        <v>18</v>
      </c>
      <c r="E313" s="6" t="s">
        <v>9</v>
      </c>
      <c r="F313" s="6">
        <v>226</v>
      </c>
      <c r="G313" s="11">
        <v>7.99</v>
      </c>
      <c r="H313" s="12"/>
      <c r="I313" s="11">
        <v>7.99</v>
      </c>
      <c r="J313" s="13" t="s">
        <v>45</v>
      </c>
      <c r="K313" s="11">
        <v>1805.74</v>
      </c>
    </row>
    <row r="314" spans="1:11" x14ac:dyDescent="0.25">
      <c r="A314" s="10">
        <v>43115</v>
      </c>
      <c r="B314" s="6" t="s">
        <v>48</v>
      </c>
      <c r="C314" s="6">
        <v>205</v>
      </c>
      <c r="D314" s="6" t="s">
        <v>21</v>
      </c>
      <c r="E314" s="6" t="s">
        <v>9</v>
      </c>
      <c r="F314" s="6">
        <v>183</v>
      </c>
      <c r="G314" s="11">
        <v>13.69</v>
      </c>
      <c r="H314" s="12"/>
      <c r="I314" s="11">
        <v>13.69</v>
      </c>
      <c r="J314" s="13" t="s">
        <v>45</v>
      </c>
      <c r="K314" s="11">
        <v>2505.27</v>
      </c>
    </row>
    <row r="315" spans="1:11" x14ac:dyDescent="0.25">
      <c r="A315" s="10">
        <v>43115</v>
      </c>
      <c r="B315" s="6" t="s">
        <v>48</v>
      </c>
      <c r="C315" s="6">
        <v>301</v>
      </c>
      <c r="D315" s="6" t="s">
        <v>22</v>
      </c>
      <c r="E315" s="6" t="s">
        <v>12</v>
      </c>
      <c r="F315" s="6">
        <v>358</v>
      </c>
      <c r="G315" s="11">
        <v>1.0900000000000001</v>
      </c>
      <c r="H315" s="12"/>
      <c r="I315" s="11">
        <v>1.0900000000000001</v>
      </c>
      <c r="J315" s="13" t="s">
        <v>45</v>
      </c>
      <c r="K315" s="11">
        <v>390.22</v>
      </c>
    </row>
    <row r="316" spans="1:11" x14ac:dyDescent="0.25">
      <c r="A316" s="10">
        <v>43115</v>
      </c>
      <c r="B316" s="6" t="s">
        <v>48</v>
      </c>
      <c r="C316" s="6">
        <v>304</v>
      </c>
      <c r="D316" s="6" t="s">
        <v>27</v>
      </c>
      <c r="E316" s="6" t="s">
        <v>12</v>
      </c>
      <c r="F316" s="6">
        <v>183</v>
      </c>
      <c r="G316" s="11">
        <v>2.4900000000000002</v>
      </c>
      <c r="H316" s="12">
        <v>0.26</v>
      </c>
      <c r="I316" s="11">
        <v>1.8426</v>
      </c>
      <c r="J316" s="13" t="s">
        <v>44</v>
      </c>
      <c r="K316" s="11">
        <v>337.19580000000002</v>
      </c>
    </row>
    <row r="317" spans="1:11" x14ac:dyDescent="0.25">
      <c r="A317" s="10">
        <v>43115</v>
      </c>
      <c r="B317" s="6" t="s">
        <v>48</v>
      </c>
      <c r="C317" s="6">
        <v>401</v>
      </c>
      <c r="D317" s="6" t="s">
        <v>30</v>
      </c>
      <c r="E317" s="6" t="s">
        <v>14</v>
      </c>
      <c r="F317" s="6">
        <v>293</v>
      </c>
      <c r="G317" s="11">
        <v>0.77</v>
      </c>
      <c r="H317" s="12"/>
      <c r="I317" s="11">
        <v>0.77</v>
      </c>
      <c r="J317" s="13" t="s">
        <v>45</v>
      </c>
      <c r="K317" s="11">
        <v>225.61</v>
      </c>
    </row>
    <row r="318" spans="1:11" x14ac:dyDescent="0.25">
      <c r="A318" s="10">
        <v>43115</v>
      </c>
      <c r="B318" s="6" t="s">
        <v>48</v>
      </c>
      <c r="C318" s="6">
        <v>402</v>
      </c>
      <c r="D318" s="6" t="s">
        <v>31</v>
      </c>
      <c r="E318" s="6" t="s">
        <v>14</v>
      </c>
      <c r="F318" s="6">
        <v>202</v>
      </c>
      <c r="G318" s="11">
        <v>4.6500000000000004</v>
      </c>
      <c r="H318" s="12"/>
      <c r="I318" s="11">
        <v>4.6500000000000004</v>
      </c>
      <c r="J318" s="13" t="s">
        <v>45</v>
      </c>
      <c r="K318" s="11">
        <v>939.30000000000007</v>
      </c>
    </row>
    <row r="319" spans="1:11" x14ac:dyDescent="0.25">
      <c r="A319" s="10">
        <v>43115</v>
      </c>
      <c r="B319" s="6" t="s">
        <v>48</v>
      </c>
      <c r="C319" s="6">
        <v>403</v>
      </c>
      <c r="D319" s="6" t="s">
        <v>33</v>
      </c>
      <c r="E319" s="6" t="s">
        <v>14</v>
      </c>
      <c r="F319" s="6">
        <v>168</v>
      </c>
      <c r="G319" s="11">
        <v>1.49</v>
      </c>
      <c r="H319" s="12"/>
      <c r="I319" s="11">
        <v>1.49</v>
      </c>
      <c r="J319" s="13" t="s">
        <v>45</v>
      </c>
      <c r="K319" s="11">
        <v>250.32</v>
      </c>
    </row>
    <row r="320" spans="1:11" x14ac:dyDescent="0.25">
      <c r="A320" s="10">
        <v>43116</v>
      </c>
      <c r="B320" s="6" t="s">
        <v>49</v>
      </c>
      <c r="C320" s="6">
        <v>101</v>
      </c>
      <c r="D320" s="6" t="s">
        <v>7</v>
      </c>
      <c r="E320" s="6" t="s">
        <v>6</v>
      </c>
      <c r="F320" s="6">
        <v>117</v>
      </c>
      <c r="G320" s="11">
        <v>1.79</v>
      </c>
      <c r="H320" s="12"/>
      <c r="I320" s="11">
        <v>1.79</v>
      </c>
      <c r="J320" s="13" t="s">
        <v>45</v>
      </c>
      <c r="K320" s="11">
        <v>209.43</v>
      </c>
    </row>
    <row r="321" spans="1:11" x14ac:dyDescent="0.25">
      <c r="A321" s="10">
        <v>43116</v>
      </c>
      <c r="B321" s="6" t="s">
        <v>49</v>
      </c>
      <c r="C321" s="6">
        <v>102</v>
      </c>
      <c r="D321" s="6" t="s">
        <v>10</v>
      </c>
      <c r="E321" s="6" t="s">
        <v>6</v>
      </c>
      <c r="F321" s="6">
        <v>70</v>
      </c>
      <c r="G321" s="11">
        <v>1.99</v>
      </c>
      <c r="H321" s="12"/>
      <c r="I321" s="11">
        <v>1.99</v>
      </c>
      <c r="J321" s="13" t="s">
        <v>45</v>
      </c>
      <c r="K321" s="11">
        <v>139.30000000000001</v>
      </c>
    </row>
    <row r="322" spans="1:11" x14ac:dyDescent="0.25">
      <c r="A322" s="10">
        <v>43116</v>
      </c>
      <c r="B322" s="6" t="s">
        <v>49</v>
      </c>
      <c r="C322" s="6">
        <v>104</v>
      </c>
      <c r="D322" s="6" t="s">
        <v>15</v>
      </c>
      <c r="E322" s="6" t="s">
        <v>6</v>
      </c>
      <c r="F322" s="6">
        <v>348</v>
      </c>
      <c r="G322" s="11">
        <v>0.69</v>
      </c>
      <c r="H322" s="12">
        <v>0.31</v>
      </c>
      <c r="I322" s="11">
        <v>0.47609999999999997</v>
      </c>
      <c r="J322" s="13" t="s">
        <v>44</v>
      </c>
      <c r="K322" s="11">
        <v>165.68279999999999</v>
      </c>
    </row>
    <row r="323" spans="1:11" x14ac:dyDescent="0.25">
      <c r="A323" s="10">
        <v>43116</v>
      </c>
      <c r="B323" s="6" t="s">
        <v>49</v>
      </c>
      <c r="C323" s="6">
        <v>201</v>
      </c>
      <c r="D323" s="6" t="s">
        <v>17</v>
      </c>
      <c r="E323" s="6" t="s">
        <v>9</v>
      </c>
      <c r="F323" s="6">
        <v>98</v>
      </c>
      <c r="G323" s="11">
        <v>8.99</v>
      </c>
      <c r="H323" s="12"/>
      <c r="I323" s="11">
        <v>8.99</v>
      </c>
      <c r="J323" s="13" t="s">
        <v>45</v>
      </c>
      <c r="K323" s="11">
        <v>881.02</v>
      </c>
    </row>
    <row r="324" spans="1:11" x14ac:dyDescent="0.25">
      <c r="A324" s="10">
        <v>43116</v>
      </c>
      <c r="B324" s="6" t="s">
        <v>49</v>
      </c>
      <c r="C324" s="6">
        <v>203</v>
      </c>
      <c r="D324" s="6" t="s">
        <v>19</v>
      </c>
      <c r="E324" s="6" t="s">
        <v>9</v>
      </c>
      <c r="F324" s="6">
        <v>385</v>
      </c>
      <c r="G324" s="11">
        <v>11.99</v>
      </c>
      <c r="H324" s="12"/>
      <c r="I324" s="11">
        <v>11.99</v>
      </c>
      <c r="J324" s="13" t="s">
        <v>45</v>
      </c>
      <c r="K324" s="11">
        <v>4616.1499999999996</v>
      </c>
    </row>
    <row r="325" spans="1:11" x14ac:dyDescent="0.25">
      <c r="A325" s="10">
        <v>43116</v>
      </c>
      <c r="B325" s="6" t="s">
        <v>49</v>
      </c>
      <c r="C325" s="6">
        <v>301</v>
      </c>
      <c r="D325" s="6" t="s">
        <v>22</v>
      </c>
      <c r="E325" s="6" t="s">
        <v>12</v>
      </c>
      <c r="F325" s="6">
        <v>328</v>
      </c>
      <c r="G325" s="11">
        <v>1.0900000000000001</v>
      </c>
      <c r="H325" s="12"/>
      <c r="I325" s="11">
        <v>1.0900000000000001</v>
      </c>
      <c r="J325" s="13" t="s">
        <v>45</v>
      </c>
      <c r="K325" s="11">
        <v>357.52000000000004</v>
      </c>
    </row>
    <row r="326" spans="1:11" x14ac:dyDescent="0.25">
      <c r="A326" s="10">
        <v>43116</v>
      </c>
      <c r="B326" s="6" t="s">
        <v>49</v>
      </c>
      <c r="C326" s="6">
        <v>302</v>
      </c>
      <c r="D326" s="6" t="s">
        <v>24</v>
      </c>
      <c r="E326" s="6" t="s">
        <v>12</v>
      </c>
      <c r="F326" s="6">
        <v>295</v>
      </c>
      <c r="G326" s="11">
        <v>8.49</v>
      </c>
      <c r="H326" s="12"/>
      <c r="I326" s="11">
        <v>8.49</v>
      </c>
      <c r="J326" s="13" t="s">
        <v>45</v>
      </c>
      <c r="K326" s="11">
        <v>2504.5500000000002</v>
      </c>
    </row>
    <row r="327" spans="1:11" x14ac:dyDescent="0.25">
      <c r="A327" s="10">
        <v>43116</v>
      </c>
      <c r="B327" s="6" t="s">
        <v>49</v>
      </c>
      <c r="C327" s="6">
        <v>303</v>
      </c>
      <c r="D327" s="6" t="s">
        <v>25</v>
      </c>
      <c r="E327" s="6" t="s">
        <v>12</v>
      </c>
      <c r="F327" s="6">
        <v>95</v>
      </c>
      <c r="G327" s="11">
        <v>7.99</v>
      </c>
      <c r="H327" s="12"/>
      <c r="I327" s="11">
        <v>7.99</v>
      </c>
      <c r="J327" s="13" t="s">
        <v>45</v>
      </c>
      <c r="K327" s="11">
        <v>759.05000000000007</v>
      </c>
    </row>
    <row r="328" spans="1:11" x14ac:dyDescent="0.25">
      <c r="A328" s="10">
        <v>43116</v>
      </c>
      <c r="B328" s="6" t="s">
        <v>49</v>
      </c>
      <c r="C328" s="6">
        <v>305</v>
      </c>
      <c r="D328" s="6" t="s">
        <v>29</v>
      </c>
      <c r="E328" s="6" t="s">
        <v>12</v>
      </c>
      <c r="F328" s="6">
        <v>254</v>
      </c>
      <c r="G328" s="11">
        <v>13.89</v>
      </c>
      <c r="H328" s="12"/>
      <c r="I328" s="11">
        <v>13.89</v>
      </c>
      <c r="J328" s="13" t="s">
        <v>45</v>
      </c>
      <c r="K328" s="11">
        <v>3528.06</v>
      </c>
    </row>
    <row r="329" spans="1:11" x14ac:dyDescent="0.25">
      <c r="A329" s="10">
        <v>43116</v>
      </c>
      <c r="B329" s="6" t="s">
        <v>49</v>
      </c>
      <c r="C329" s="6">
        <v>401</v>
      </c>
      <c r="D329" s="6" t="s">
        <v>30</v>
      </c>
      <c r="E329" s="6" t="s">
        <v>14</v>
      </c>
      <c r="F329" s="6">
        <v>371</v>
      </c>
      <c r="G329" s="11">
        <v>0.77</v>
      </c>
      <c r="H329" s="12"/>
      <c r="I329" s="11">
        <v>0.77</v>
      </c>
      <c r="J329" s="13" t="s">
        <v>45</v>
      </c>
      <c r="K329" s="11">
        <v>285.67</v>
      </c>
    </row>
    <row r="330" spans="1:11" x14ac:dyDescent="0.25">
      <c r="A330" s="10">
        <v>43116</v>
      </c>
      <c r="B330" s="6" t="s">
        <v>49</v>
      </c>
      <c r="C330" s="6">
        <v>402</v>
      </c>
      <c r="D330" s="6" t="s">
        <v>31</v>
      </c>
      <c r="E330" s="6" t="s">
        <v>14</v>
      </c>
      <c r="F330" s="6">
        <v>233</v>
      </c>
      <c r="G330" s="11">
        <v>4.6500000000000004</v>
      </c>
      <c r="H330" s="12"/>
      <c r="I330" s="11">
        <v>4.6500000000000004</v>
      </c>
      <c r="J330" s="13" t="s">
        <v>45</v>
      </c>
      <c r="K330" s="11">
        <v>1083.45</v>
      </c>
    </row>
    <row r="331" spans="1:11" x14ac:dyDescent="0.25">
      <c r="A331" s="10">
        <v>43116</v>
      </c>
      <c r="B331" s="6" t="s">
        <v>49</v>
      </c>
      <c r="C331" s="6">
        <v>403</v>
      </c>
      <c r="D331" s="6" t="s">
        <v>33</v>
      </c>
      <c r="E331" s="6" t="s">
        <v>14</v>
      </c>
      <c r="F331" s="6">
        <v>177</v>
      </c>
      <c r="G331" s="11">
        <v>1.49</v>
      </c>
      <c r="H331" s="12"/>
      <c r="I331" s="11">
        <v>1.49</v>
      </c>
      <c r="J331" s="13" t="s">
        <v>45</v>
      </c>
      <c r="K331" s="11">
        <v>263.73</v>
      </c>
    </row>
    <row r="332" spans="1:11" x14ac:dyDescent="0.25">
      <c r="A332" s="10">
        <v>43116</v>
      </c>
      <c r="B332" s="6" t="s">
        <v>49</v>
      </c>
      <c r="C332" s="6">
        <v>404</v>
      </c>
      <c r="D332" s="6" t="s">
        <v>35</v>
      </c>
      <c r="E332" s="6" t="s">
        <v>14</v>
      </c>
      <c r="F332" s="6">
        <v>290</v>
      </c>
      <c r="G332" s="11">
        <v>1.49</v>
      </c>
      <c r="H332" s="12">
        <v>0.36</v>
      </c>
      <c r="I332" s="11">
        <v>0.9536</v>
      </c>
      <c r="J332" s="13" t="s">
        <v>44</v>
      </c>
      <c r="K332" s="11">
        <v>276.54399999999998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Стоки</vt:lpstr>
      <vt:lpstr>Продажби</vt:lpstr>
      <vt:lpstr>Продажби статични</vt:lpstr>
      <vt:lpstr>Stoki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2018-01-21T10:22:45Z</dcterms:created>
  <dcterms:modified xsi:type="dcterms:W3CDTF">2023-10-16T10:59:24Z</dcterms:modified>
</cp:coreProperties>
</file>