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Hub\IT\Year 1 - 2023-2024\Modul 1\Excel\26.10.2023\"/>
    </mc:Choice>
  </mc:AlternateContent>
  <xr:revisionPtr revIDLastSave="0" documentId="13_ncr:1_{9D5D42BF-7198-4150-AB6B-5A1FDA2F0D85}" xr6:coauthVersionLast="47" xr6:coauthVersionMax="47" xr10:uidLastSave="{00000000-0000-0000-0000-000000000000}"/>
  <bookViews>
    <workbookView xWindow="-120" yWindow="-120" windowWidth="20730" windowHeight="11760" xr2:uid="{3630D40E-3F1E-49B3-AF80-5E0DE1BCA6A9}"/>
  </bookViews>
  <sheets>
    <sheet name="Sheet1" sheetId="1" r:id="rId1"/>
  </sheets>
  <definedNames>
    <definedName name="ПродажбаИКомисионна">Sheet1!$F$3:$G$12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G21" i="1"/>
  <c r="G19" i="1"/>
  <c r="G20" i="1"/>
  <c r="G18" i="1"/>
  <c r="G17" i="1"/>
  <c r="G16" i="1"/>
  <c r="G15" i="1"/>
  <c r="G1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3" i="1"/>
</calcChain>
</file>

<file path=xl/sharedStrings.xml><?xml version="1.0" encoding="utf-8"?>
<sst xmlns="http://schemas.openxmlformats.org/spreadsheetml/2006/main" count="77" uniqueCount="20">
  <si>
    <t>Продажби</t>
  </si>
  <si>
    <t>Таблица с комисионни</t>
  </si>
  <si>
    <t>Номер</t>
  </si>
  <si>
    <t>Имот</t>
  </si>
  <si>
    <t xml:space="preserve">Цена  </t>
  </si>
  <si>
    <t>Комисионна</t>
  </si>
  <si>
    <t>Продажба</t>
  </si>
  <si>
    <t>Къща</t>
  </si>
  <si>
    <t>Апартамент</t>
  </si>
  <si>
    <t>Парцел</t>
  </si>
  <si>
    <t>Постройка</t>
  </si>
  <si>
    <t>Комисионни за над 60 000лв.</t>
  </si>
  <si>
    <t>Обща сума за над 80 000лв</t>
  </si>
  <si>
    <t>Обща сума за апартаменти</t>
  </si>
  <si>
    <t>Обща сума за парцели</t>
  </si>
  <si>
    <t>Обща сума за къщи и постройки</t>
  </si>
  <si>
    <t>Брой апартаменти над 100 000лв.</t>
  </si>
  <si>
    <t>Брой продадени къщи</t>
  </si>
  <si>
    <t>Брой парцели над 20 000лв.</t>
  </si>
  <si>
    <t>Средна цена на къщи и апартаменти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</si>
</sst>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лв.&quot;_-;\-* #,##0.00\ &quot;лв.&quot;_-;_-* &quot;-&quot;??\ &quot;лв.&quot;_-;_-@_-"/>
    <numFmt numFmtId="165" formatCode="_-* #,##0\ &quot;лв.&quot;_-;\-* #,##0\ &quot;лв.&quot;_-;_-* &quot;-&quot;??\ &quot;лв.&quot;_-;_-@_-"/>
    <numFmt numFmtId="166" formatCode="_-* #,##0.00\ [$лв.-402]_-;\-* #,##0.00\ [$лв.-402]_-;_-* &quot;-&quot;??\ [$лв.-402]_-;_-@_-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165" fontId="0" fillId="0" borderId="0" xfId="1" applyNumberFormat="1" applyFont="1"/>
    <xf numFmtId="164" fontId="0" fillId="0" borderId="0" xfId="1" applyFont="1"/>
    <xf numFmtId="9" fontId="0" fillId="0" borderId="0" xfId="2" applyFont="1"/>
    <xf numFmtId="0" fontId="2" fillId="0" borderId="0" xfId="0" applyFont="1" applyAlignment="1">
      <alignment horizontal="center"/>
    </xf>
    <xf numFmtId="166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55E07-24DA-4FC9-A4B3-C9FE8F7FF1E3}">
  <dimension ref="A1:G62"/>
  <sheetViews>
    <sheetView tabSelected="1" topLeftCell="A12" workbookViewId="0">
      <selection activeCell="G22" sqref="G22"/>
    </sheetView>
  </sheetViews>
  <sheetFormatPr defaultRowHeight="15" x14ac:dyDescent="0.25"/>
  <cols>
    <col min="2" max="2" width="13.5703125" customWidth="1"/>
    <col min="3" max="3" width="12.85546875" customWidth="1"/>
    <col min="4" max="4" width="13.85546875" bestFit="1" customWidth="1"/>
    <col min="5" max="5" width="15.5703125" customWidth="1"/>
    <col min="6" max="6" width="35.140625" bestFit="1" customWidth="1"/>
    <col min="7" max="7" width="16.42578125" bestFit="1" customWidth="1"/>
  </cols>
  <sheetData>
    <row r="1" spans="1:7" x14ac:dyDescent="0.25">
      <c r="A1" s="6" t="s">
        <v>0</v>
      </c>
      <c r="B1" s="6"/>
      <c r="C1" s="6"/>
      <c r="D1" s="6"/>
      <c r="F1" s="6" t="s">
        <v>1</v>
      </c>
      <c r="G1" s="6"/>
    </row>
    <row r="2" spans="1:7" x14ac:dyDescent="0.25">
      <c r="A2" s="1" t="s">
        <v>2</v>
      </c>
      <c r="B2" s="1" t="s">
        <v>3</v>
      </c>
      <c r="C2" s="1" t="s">
        <v>4</v>
      </c>
      <c r="D2" s="1" t="s">
        <v>5</v>
      </c>
      <c r="F2" s="1" t="s">
        <v>6</v>
      </c>
      <c r="G2" s="1" t="s">
        <v>5</v>
      </c>
    </row>
    <row r="3" spans="1:7" x14ac:dyDescent="0.25">
      <c r="A3">
        <v>1</v>
      </c>
      <c r="B3" s="2" t="s">
        <v>7</v>
      </c>
      <c r="C3" s="3">
        <v>125000</v>
      </c>
      <c r="D3" s="4">
        <f>IF(C3&gt;=20000,VLOOKUP(C3,ПродажбаИКомисионна,2,TRUE)*C3,0)</f>
        <v>12500</v>
      </c>
      <c r="F3" s="3">
        <v>20000</v>
      </c>
      <c r="G3" s="5">
        <v>0.02</v>
      </c>
    </row>
    <row r="4" spans="1:7" x14ac:dyDescent="0.25">
      <c r="A4">
        <v>2</v>
      </c>
      <c r="B4" s="2" t="s">
        <v>7</v>
      </c>
      <c r="C4" s="3">
        <v>120000</v>
      </c>
      <c r="D4" s="4">
        <f>IF(C4&gt;=20000,VLOOKUP(C4,ПродажбаИКомисионна,2,TRUE)*C4,0)</f>
        <v>12000</v>
      </c>
      <c r="F4" s="3">
        <v>30000</v>
      </c>
      <c r="G4" s="5">
        <v>0.03</v>
      </c>
    </row>
    <row r="5" spans="1:7" x14ac:dyDescent="0.25">
      <c r="A5">
        <v>3</v>
      </c>
      <c r="B5" s="2" t="s">
        <v>8</v>
      </c>
      <c r="C5" s="3">
        <v>100000</v>
      </c>
      <c r="D5" s="4">
        <f>IF(C5&gt;=20000,VLOOKUP(C5,ПродажбаИКомисионна,2,TRUE)*C5,0)</f>
        <v>10000</v>
      </c>
      <c r="F5" s="3">
        <v>40000</v>
      </c>
      <c r="G5" s="5">
        <v>0.04</v>
      </c>
    </row>
    <row r="6" spans="1:7" x14ac:dyDescent="0.25">
      <c r="A6">
        <v>4</v>
      </c>
      <c r="B6" s="2" t="s">
        <v>8</v>
      </c>
      <c r="C6" s="3">
        <v>90000</v>
      </c>
      <c r="D6" s="4">
        <f>IF(C6&gt;=20000,VLOOKUP(C6,ПродажбаИКомисионна,2,TRUE)*C6,0)</f>
        <v>8100</v>
      </c>
      <c r="F6" s="3">
        <v>50000</v>
      </c>
      <c r="G6" s="5">
        <v>0.05</v>
      </c>
    </row>
    <row r="7" spans="1:7" x14ac:dyDescent="0.25">
      <c r="A7">
        <v>5</v>
      </c>
      <c r="B7" s="2" t="s">
        <v>7</v>
      </c>
      <c r="C7" s="3">
        <v>90000</v>
      </c>
      <c r="D7" s="4">
        <f>IF(C7&gt;=20000,VLOOKUP(C7,ПродажбаИКомисионна,2,TRUE)*C7,0)</f>
        <v>8100</v>
      </c>
      <c r="F7" s="3">
        <v>60000</v>
      </c>
      <c r="G7" s="5">
        <v>0.06</v>
      </c>
    </row>
    <row r="8" spans="1:7" x14ac:dyDescent="0.25">
      <c r="A8">
        <v>6</v>
      </c>
      <c r="B8" s="2" t="s">
        <v>8</v>
      </c>
      <c r="C8" s="3">
        <v>80000</v>
      </c>
      <c r="D8" s="4">
        <f>IF(C8&gt;=20000,VLOOKUP(C8,ПродажбаИКомисионна,2,TRUE)*C8,0)</f>
        <v>6400</v>
      </c>
      <c r="F8" s="3">
        <v>70000</v>
      </c>
      <c r="G8" s="5">
        <v>7.0000000000000007E-2</v>
      </c>
    </row>
    <row r="9" spans="1:7" x14ac:dyDescent="0.25">
      <c r="A9">
        <v>7</v>
      </c>
      <c r="B9" s="2" t="s">
        <v>8</v>
      </c>
      <c r="C9" s="3">
        <v>80000</v>
      </c>
      <c r="D9" s="4">
        <f>IF(C9&gt;=20000,VLOOKUP(C9,ПродажбаИКомисионна,2,TRUE)*C9,0)</f>
        <v>6400</v>
      </c>
      <c r="F9" s="3">
        <v>80000</v>
      </c>
      <c r="G9" s="5">
        <v>0.08</v>
      </c>
    </row>
    <row r="10" spans="1:7" x14ac:dyDescent="0.25">
      <c r="A10">
        <v>8</v>
      </c>
      <c r="B10" s="2" t="s">
        <v>7</v>
      </c>
      <c r="C10" s="3">
        <v>80000</v>
      </c>
      <c r="D10" s="4">
        <f>IF(C10&gt;=20000,VLOOKUP(C10,ПродажбаИКомисионна,2,TRUE)*C10,0)</f>
        <v>6400</v>
      </c>
      <c r="F10" s="3">
        <v>90000</v>
      </c>
      <c r="G10" s="5">
        <v>0.09</v>
      </c>
    </row>
    <row r="11" spans="1:7" x14ac:dyDescent="0.25">
      <c r="A11">
        <v>9</v>
      </c>
      <c r="B11" s="2" t="s">
        <v>7</v>
      </c>
      <c r="C11" s="3">
        <v>80000</v>
      </c>
      <c r="D11" s="4">
        <f>IF(C11&gt;=20000,VLOOKUP(C11,ПродажбаИКомисионна,2,TRUE)*C11,0)</f>
        <v>6400</v>
      </c>
      <c r="F11" s="3">
        <v>100000</v>
      </c>
      <c r="G11" s="5">
        <v>0.1</v>
      </c>
    </row>
    <row r="12" spans="1:7" x14ac:dyDescent="0.25">
      <c r="A12">
        <v>10</v>
      </c>
      <c r="B12" s="2" t="s">
        <v>9</v>
      </c>
      <c r="C12" s="3">
        <v>80000</v>
      </c>
      <c r="D12" s="4">
        <f>IF(C12&gt;=20000,VLOOKUP(C12,ПродажбаИКомисионна,2,TRUE)*C12,0)</f>
        <v>6400</v>
      </c>
      <c r="F12" s="3">
        <v>150000</v>
      </c>
      <c r="G12" s="5">
        <v>0.12</v>
      </c>
    </row>
    <row r="13" spans="1:7" x14ac:dyDescent="0.25">
      <c r="A13">
        <v>11</v>
      </c>
      <c r="B13" s="2" t="s">
        <v>8</v>
      </c>
      <c r="C13" s="3">
        <v>75000</v>
      </c>
      <c r="D13" s="4">
        <f>IF(C13&gt;=20000,VLOOKUP(C13,ПродажбаИКомисионна,2,TRUE)*C13,0)</f>
        <v>5250.0000000000009</v>
      </c>
    </row>
    <row r="14" spans="1:7" x14ac:dyDescent="0.25">
      <c r="A14">
        <v>12</v>
      </c>
      <c r="B14" s="2" t="s">
        <v>7</v>
      </c>
      <c r="C14" s="3">
        <v>75000</v>
      </c>
      <c r="D14" s="4">
        <f>IF(C14&gt;=20000,VLOOKUP(C14,ПродажбаИКомисионна,2,TRUE)*C14,0)</f>
        <v>5250.0000000000009</v>
      </c>
      <c r="F14" t="s">
        <v>11</v>
      </c>
      <c r="G14" s="7">
        <f>SUMIF(C3:C62,"&gt;=60000",D3:D62)</f>
        <v>187160</v>
      </c>
    </row>
    <row r="15" spans="1:7" x14ac:dyDescent="0.25">
      <c r="A15">
        <v>13</v>
      </c>
      <c r="B15" s="2" t="s">
        <v>7</v>
      </c>
      <c r="C15" s="3">
        <v>75000</v>
      </c>
      <c r="D15" s="4">
        <f>IF(C15&gt;=20000,VLOOKUP(C15,ПродажбаИКомисионна,2,TRUE)*C15,0)</f>
        <v>5250.0000000000009</v>
      </c>
      <c r="F15" t="s">
        <v>12</v>
      </c>
      <c r="G15" s="7">
        <f>SUMIF(C3:C62,"&gt;=80000",C3:C62)</f>
        <v>1585000</v>
      </c>
    </row>
    <row r="16" spans="1:7" x14ac:dyDescent="0.25">
      <c r="A16">
        <v>14</v>
      </c>
      <c r="B16" s="2" t="s">
        <v>8</v>
      </c>
      <c r="C16" s="3">
        <v>70000</v>
      </c>
      <c r="D16" s="4">
        <f>IF(C16&gt;=20000,VLOOKUP(C16,ПродажбаИКомисионна,2,TRUE)*C16,0)</f>
        <v>4900.0000000000009</v>
      </c>
      <c r="F16" t="s">
        <v>13</v>
      </c>
      <c r="G16" s="7">
        <f>SUMIF(B3:B62,"Апартамент",C3:C62)</f>
        <v>1168000</v>
      </c>
    </row>
    <row r="17" spans="1:7" x14ac:dyDescent="0.25">
      <c r="A17">
        <v>15</v>
      </c>
      <c r="B17" s="2" t="s">
        <v>9</v>
      </c>
      <c r="C17" s="3">
        <v>67500</v>
      </c>
      <c r="D17" s="4">
        <f>IF(C17&gt;=20000,VLOOKUP(C17,ПродажбаИКомисионна,2,TRUE)*C17,0)</f>
        <v>4050</v>
      </c>
      <c r="F17" t="s">
        <v>14</v>
      </c>
      <c r="G17" s="7">
        <f>SUMIF(B3:B62,"Парцел",C3:C62)</f>
        <v>477000</v>
      </c>
    </row>
    <row r="18" spans="1:7" x14ac:dyDescent="0.25">
      <c r="A18">
        <v>16</v>
      </c>
      <c r="B18" s="2" t="s">
        <v>8</v>
      </c>
      <c r="C18" s="3">
        <v>65000</v>
      </c>
      <c r="D18" s="4">
        <f>IF(C18&gt;=20000,VLOOKUP(C18,ПродажбаИКомисионна,2,TRUE)*C18,0)</f>
        <v>3900</v>
      </c>
      <c r="F18" t="s">
        <v>15</v>
      </c>
      <c r="G18" s="7">
        <f>SUMIF(B3:B62,"Къща",C3:C62)+SUMIF(B3:B62,"Постройка",C3:C62)</f>
        <v>1456560</v>
      </c>
    </row>
    <row r="19" spans="1:7" x14ac:dyDescent="0.25">
      <c r="A19">
        <v>17</v>
      </c>
      <c r="B19" s="2" t="s">
        <v>7</v>
      </c>
      <c r="C19" s="3">
        <v>65000</v>
      </c>
      <c r="D19" s="4">
        <f>IF(C19&gt;=20000,VLOOKUP(C19,ПродажбаИКомисионна,2,TRUE)*C19,0)</f>
        <v>3900</v>
      </c>
      <c r="F19" t="s">
        <v>16</v>
      </c>
      <c r="G19">
        <f>COUNTIFS(B3:B62,"Апартамент",C3:C62,"&gt;100000")</f>
        <v>0</v>
      </c>
    </row>
    <row r="20" spans="1:7" x14ac:dyDescent="0.25">
      <c r="A20">
        <v>18</v>
      </c>
      <c r="B20" s="2" t="s">
        <v>8</v>
      </c>
      <c r="C20" s="3">
        <v>60000</v>
      </c>
      <c r="D20" s="4">
        <f>IF(C20&gt;=20000,VLOOKUP(C20,ПродажбаИКомисионна,2,TRUE)*C20,0)</f>
        <v>3600</v>
      </c>
      <c r="F20" t="s">
        <v>17</v>
      </c>
      <c r="G20">
        <f>COUNTIF(B3:B62,"Къща")</f>
        <v>12</v>
      </c>
    </row>
    <row r="21" spans="1:7" x14ac:dyDescent="0.25">
      <c r="A21">
        <v>19</v>
      </c>
      <c r="B21" s="2" t="s">
        <v>9</v>
      </c>
      <c r="C21" s="3">
        <v>59000</v>
      </c>
      <c r="D21" s="4">
        <f>IF(C21&gt;=20000,VLOOKUP(C21,ПродажбаИКомисионна,2,TRUE)*C21,0)</f>
        <v>2950</v>
      </c>
      <c r="F21" t="s">
        <v>18</v>
      </c>
      <c r="G21">
        <f>COUNTIFS(B3:B62,"Парцел",C3:C62,"&gt;20000")</f>
        <v>8</v>
      </c>
    </row>
    <row r="22" spans="1:7" x14ac:dyDescent="0.25">
      <c r="A22">
        <v>20</v>
      </c>
      <c r="B22" s="2" t="s">
        <v>7</v>
      </c>
      <c r="C22" s="3">
        <v>55000</v>
      </c>
      <c r="D22" s="4">
        <f>IF(C22&gt;=20000,VLOOKUP(C22,ПродажбаИКомисионна,2,TRUE)*C22,0)</f>
        <v>2750</v>
      </c>
      <c r="F22" t="s">
        <v>19</v>
      </c>
      <c r="G22" s="7">
        <f>(SUMIF(B3:B62,"Апартамент",C3:C62)+SUMIF(B3:B62,"Къща",C3:C62))/(COUNTIF(B3:B62,"Апартамент")+COUNTIF(B3:B62,"Къща"))</f>
        <v>82888.888888888891</v>
      </c>
    </row>
    <row r="23" spans="1:7" x14ac:dyDescent="0.25">
      <c r="A23">
        <v>21</v>
      </c>
      <c r="B23" s="2" t="s">
        <v>10</v>
      </c>
      <c r="C23" s="3">
        <v>40000</v>
      </c>
      <c r="D23" s="4">
        <f>IF(C23&gt;=20000,VLOOKUP(C23,ПродажбаИКомисионна,2,TRUE)*C23,0)</f>
        <v>1600</v>
      </c>
    </row>
    <row r="24" spans="1:7" x14ac:dyDescent="0.25">
      <c r="A24">
        <v>22</v>
      </c>
      <c r="B24" s="2" t="s">
        <v>9</v>
      </c>
      <c r="C24" s="3">
        <v>40000</v>
      </c>
      <c r="D24" s="4">
        <f>IF(C24&gt;=20000,VLOOKUP(C24,ПродажбаИКомисионна,2,TRUE)*C24,0)</f>
        <v>1600</v>
      </c>
    </row>
    <row r="25" spans="1:7" x14ac:dyDescent="0.25">
      <c r="A25">
        <v>23</v>
      </c>
      <c r="B25" s="2" t="s">
        <v>9</v>
      </c>
      <c r="C25" s="3">
        <v>40000</v>
      </c>
      <c r="D25" s="4">
        <f>IF(C25&gt;=20000,VLOOKUP(C25,ПродажбаИКомисионна,2,TRUE)*C25,0)</f>
        <v>1600</v>
      </c>
    </row>
    <row r="26" spans="1:7" x14ac:dyDescent="0.25">
      <c r="A26">
        <v>24</v>
      </c>
      <c r="B26" s="2" t="s">
        <v>10</v>
      </c>
      <c r="C26" s="3">
        <v>35000</v>
      </c>
      <c r="D26" s="4">
        <f>IF(C26&gt;=20000,VLOOKUP(C26,ПродажбаИКомисионна,2,TRUE)*C26,0)</f>
        <v>1050</v>
      </c>
    </row>
    <row r="27" spans="1:7" x14ac:dyDescent="0.25">
      <c r="A27">
        <v>25</v>
      </c>
      <c r="B27" s="2" t="s">
        <v>10</v>
      </c>
      <c r="C27" s="3">
        <v>32000</v>
      </c>
      <c r="D27" s="4">
        <f>IF(C27&gt;=20000,VLOOKUP(C27,ПродажбаИКомисионна,2,TRUE)*C27,0)</f>
        <v>960</v>
      </c>
    </row>
    <row r="28" spans="1:7" x14ac:dyDescent="0.25">
      <c r="A28">
        <v>26</v>
      </c>
      <c r="B28" s="2" t="s">
        <v>9</v>
      </c>
      <c r="C28" s="3">
        <v>30000</v>
      </c>
      <c r="D28" s="4">
        <f>IF(C28&gt;=20000,VLOOKUP(C28,ПродажбаИКомисионна,2,TRUE)*C28,0)</f>
        <v>900</v>
      </c>
    </row>
    <row r="29" spans="1:7" x14ac:dyDescent="0.25">
      <c r="A29">
        <v>27</v>
      </c>
      <c r="B29" s="2" t="s">
        <v>9</v>
      </c>
      <c r="C29" s="3">
        <v>25000</v>
      </c>
      <c r="D29" s="4">
        <f>IF(C29&gt;=20000,VLOOKUP(C29,ПродажбаИКомисионна,2,TRUE)*C29,0)</f>
        <v>500</v>
      </c>
    </row>
    <row r="30" spans="1:7" x14ac:dyDescent="0.25">
      <c r="A30">
        <v>28</v>
      </c>
      <c r="B30" s="2" t="s">
        <v>9</v>
      </c>
      <c r="C30" s="3">
        <v>25000</v>
      </c>
      <c r="D30" s="4">
        <f>IF(C30&gt;=20000,VLOOKUP(C30,ПродажбаИКомисионна,2,TRUE)*C30,0)</f>
        <v>500</v>
      </c>
    </row>
    <row r="31" spans="1:7" x14ac:dyDescent="0.25">
      <c r="A31">
        <v>29</v>
      </c>
      <c r="B31" s="2" t="s">
        <v>9</v>
      </c>
      <c r="C31" s="3">
        <v>20000</v>
      </c>
      <c r="D31" s="4">
        <f>IF(C31&gt;=20000,VLOOKUP(C31,ПродажбаИКомисионна,2,TRUE)*C31,0)</f>
        <v>400</v>
      </c>
    </row>
    <row r="32" spans="1:7" x14ac:dyDescent="0.25">
      <c r="A32">
        <v>30</v>
      </c>
      <c r="B32" s="2" t="s">
        <v>10</v>
      </c>
      <c r="C32" s="3">
        <v>20000</v>
      </c>
      <c r="D32" s="4">
        <f>IF(C32&gt;=20000,VLOOKUP(C32,ПродажбаИКомисионна,2,TRUE)*C32,0)</f>
        <v>400</v>
      </c>
    </row>
    <row r="33" spans="1:4" x14ac:dyDescent="0.25">
      <c r="A33">
        <v>31</v>
      </c>
      <c r="B33" s="2" t="s">
        <v>10</v>
      </c>
      <c r="C33" s="3">
        <v>30000</v>
      </c>
      <c r="D33" s="4">
        <f>IF(C33&gt;=20000,VLOOKUP(C33,ПродажбаИКомисионна,2,TRUE)*C33,0)</f>
        <v>900</v>
      </c>
    </row>
    <row r="34" spans="1:4" x14ac:dyDescent="0.25">
      <c r="A34">
        <v>32</v>
      </c>
      <c r="B34" s="2" t="s">
        <v>10</v>
      </c>
      <c r="C34" s="3">
        <v>20000</v>
      </c>
      <c r="D34" s="4">
        <f>IF(C34&gt;=20000,VLOOKUP(C34,ПродажбаИКомисионна,2,TRUE)*C34,0)</f>
        <v>400</v>
      </c>
    </row>
    <row r="35" spans="1:4" x14ac:dyDescent="0.25">
      <c r="A35">
        <v>33</v>
      </c>
      <c r="B35" s="2" t="s">
        <v>10</v>
      </c>
      <c r="C35" s="3">
        <v>18560</v>
      </c>
      <c r="D35" s="4">
        <f>IF(C35&gt;=20000,VLOOKUP(C35,ПродажбаИКомисионна,2,TRUE)*C35,0)</f>
        <v>0</v>
      </c>
    </row>
    <row r="36" spans="1:4" x14ac:dyDescent="0.25">
      <c r="A36">
        <v>34</v>
      </c>
      <c r="B36" s="2" t="s">
        <v>9</v>
      </c>
      <c r="C36" s="3">
        <v>18000</v>
      </c>
      <c r="D36" s="4">
        <f>IF(C36&gt;=20000,VLOOKUP(C36,ПродажбаИКомисионна,2,TRUE)*C36,0)</f>
        <v>0</v>
      </c>
    </row>
    <row r="37" spans="1:4" x14ac:dyDescent="0.25">
      <c r="A37">
        <v>35</v>
      </c>
      <c r="B37" s="2" t="s">
        <v>10</v>
      </c>
      <c r="C37" s="3">
        <v>18000</v>
      </c>
      <c r="D37" s="4">
        <f>IF(C37&gt;=20000,VLOOKUP(C37,ПродажбаИКомисионна,2,TRUE)*C37,0)</f>
        <v>0</v>
      </c>
    </row>
    <row r="38" spans="1:4" x14ac:dyDescent="0.25">
      <c r="A38">
        <v>36</v>
      </c>
      <c r="B38" s="2" t="s">
        <v>10</v>
      </c>
      <c r="C38" s="3">
        <v>18000</v>
      </c>
      <c r="D38" s="4">
        <f>IF(C38&gt;=20000,VLOOKUP(C38,ПродажбаИКомисионна,2,TRUE)*C38,0)</f>
        <v>0</v>
      </c>
    </row>
    <row r="39" spans="1:4" x14ac:dyDescent="0.25">
      <c r="A39">
        <v>37</v>
      </c>
      <c r="B39" s="2" t="s">
        <v>10</v>
      </c>
      <c r="C39" s="3">
        <v>17000</v>
      </c>
      <c r="D39" s="4">
        <f>IF(C39&gt;=20000,VLOOKUP(C39,ПродажбаИКомисионна,2,TRUE)*C39,0)</f>
        <v>0</v>
      </c>
    </row>
    <row r="40" spans="1:4" x14ac:dyDescent="0.25">
      <c r="A40">
        <v>38</v>
      </c>
      <c r="B40" s="2" t="s">
        <v>9</v>
      </c>
      <c r="C40" s="3">
        <v>15000</v>
      </c>
      <c r="D40" s="4">
        <f>IF(C40&gt;=20000,VLOOKUP(C40,ПродажбаИКомисионна,2,TRUE)*C40,0)</f>
        <v>0</v>
      </c>
    </row>
    <row r="41" spans="1:4" x14ac:dyDescent="0.25">
      <c r="A41">
        <v>39</v>
      </c>
      <c r="B41" s="2" t="s">
        <v>9</v>
      </c>
      <c r="C41" s="3">
        <v>15000</v>
      </c>
      <c r="D41" s="4">
        <f>IF(C41&gt;=20000,VLOOKUP(C41,ПродажбаИКомисионна,2,TRUE)*C41,0)</f>
        <v>0</v>
      </c>
    </row>
    <row r="42" spans="1:4" x14ac:dyDescent="0.25">
      <c r="A42">
        <v>40</v>
      </c>
      <c r="B42" s="2" t="s">
        <v>10</v>
      </c>
      <c r="C42" s="3">
        <v>15000</v>
      </c>
      <c r="D42" s="4">
        <f>IF(C42&gt;=20000,VLOOKUP(C42,ПродажбаИКомисионна,2,TRUE)*C42,0)</f>
        <v>0</v>
      </c>
    </row>
    <row r="43" spans="1:4" x14ac:dyDescent="0.25">
      <c r="A43">
        <v>41</v>
      </c>
      <c r="B43" s="2" t="s">
        <v>10</v>
      </c>
      <c r="C43" s="3">
        <v>15000</v>
      </c>
      <c r="D43" s="4">
        <f>IF(C43&gt;=20000,VLOOKUP(C43,ПродажбаИКомисионна,2,TRUE)*C43,0)</f>
        <v>0</v>
      </c>
    </row>
    <row r="44" spans="1:4" x14ac:dyDescent="0.25">
      <c r="A44">
        <v>42</v>
      </c>
      <c r="B44" s="2" t="s">
        <v>10</v>
      </c>
      <c r="C44" s="3">
        <v>12000</v>
      </c>
      <c r="D44" s="4">
        <f>IF(C44&gt;=20000,VLOOKUP(C44,ПродажбаИКомисионна,2,TRUE)*C44,0)</f>
        <v>0</v>
      </c>
    </row>
    <row r="45" spans="1:4" x14ac:dyDescent="0.25">
      <c r="A45">
        <v>43</v>
      </c>
      <c r="B45" s="2" t="s">
        <v>10</v>
      </c>
      <c r="C45" s="3">
        <v>18000</v>
      </c>
      <c r="D45" s="4">
        <f>IF(C45&gt;=20000,VLOOKUP(C45,ПродажбаИКомисионна,2,TRUE)*C45,0)</f>
        <v>0</v>
      </c>
    </row>
    <row r="46" spans="1:4" x14ac:dyDescent="0.25">
      <c r="A46">
        <v>44</v>
      </c>
      <c r="B46" s="2" t="s">
        <v>10</v>
      </c>
      <c r="C46" s="3">
        <v>22000</v>
      </c>
      <c r="D46" s="4">
        <f>IF(C46&gt;=20000,VLOOKUP(C46,ПродажбаИКомисионна,2,TRUE)*C46,0)</f>
        <v>440</v>
      </c>
    </row>
    <row r="47" spans="1:4" x14ac:dyDescent="0.25">
      <c r="A47">
        <v>45</v>
      </c>
      <c r="B47" s="2" t="s">
        <v>8</v>
      </c>
      <c r="C47" s="3">
        <v>90000</v>
      </c>
      <c r="D47" s="4">
        <f>IF(C47&gt;=20000,VLOOKUP(C47,ПродажбаИКомисионна,2,TRUE)*C47,0)</f>
        <v>8100</v>
      </c>
    </row>
    <row r="48" spans="1:4" x14ac:dyDescent="0.25">
      <c r="A48">
        <v>46</v>
      </c>
      <c r="B48" s="2" t="s">
        <v>7</v>
      </c>
      <c r="C48" s="3">
        <v>125000</v>
      </c>
      <c r="D48" s="4">
        <f>IF(C48&gt;=20000,VLOOKUP(C48,ПродажбаИКомисионна,2,TRUE)*C48,0)</f>
        <v>12500</v>
      </c>
    </row>
    <row r="49" spans="1:4" x14ac:dyDescent="0.25">
      <c r="A49">
        <v>47</v>
      </c>
      <c r="B49" s="2" t="s">
        <v>9</v>
      </c>
      <c r="C49" s="3">
        <v>18000</v>
      </c>
      <c r="D49" s="4">
        <f>IF(C49&gt;=20000,VLOOKUP(C49,ПродажбаИКомисионна,2,TRUE)*C49,0)</f>
        <v>0</v>
      </c>
    </row>
    <row r="50" spans="1:4" x14ac:dyDescent="0.25">
      <c r="A50">
        <v>48</v>
      </c>
      <c r="B50" s="2" t="s">
        <v>8</v>
      </c>
      <c r="C50" s="3">
        <v>95000</v>
      </c>
      <c r="D50" s="4">
        <f>IF(C50&gt;=20000,VLOOKUP(C50,ПродажбаИКомисионна,2,TRUE)*C50,0)</f>
        <v>8550</v>
      </c>
    </row>
    <row r="51" spans="1:4" x14ac:dyDescent="0.25">
      <c r="A51">
        <v>49</v>
      </c>
      <c r="B51" s="2" t="s">
        <v>10</v>
      </c>
      <c r="C51" s="3">
        <v>18000</v>
      </c>
      <c r="D51" s="4">
        <f>IF(C51&gt;=20000,VLOOKUP(C51,ПродажбаИКомисионна,2,TRUE)*C51,0)</f>
        <v>0</v>
      </c>
    </row>
    <row r="52" spans="1:4" x14ac:dyDescent="0.25">
      <c r="A52">
        <v>50</v>
      </c>
      <c r="B52" s="2" t="s">
        <v>7</v>
      </c>
      <c r="C52" s="3">
        <v>85000</v>
      </c>
      <c r="D52" s="4">
        <f>IF(C52&gt;=20000,VLOOKUP(C52,ПродажбаИКомисионна,2,TRUE)*C52,0)</f>
        <v>6800</v>
      </c>
    </row>
    <row r="53" spans="1:4" x14ac:dyDescent="0.25">
      <c r="A53">
        <v>51</v>
      </c>
      <c r="B53" s="2" t="s">
        <v>8</v>
      </c>
      <c r="C53" s="3">
        <v>90000</v>
      </c>
      <c r="D53" s="4">
        <f>IF(C53&gt;=20000,VLOOKUP(C53,ПродажбаИКомисионна,2,TRUE)*C53,0)</f>
        <v>8100</v>
      </c>
    </row>
    <row r="54" spans="1:4" x14ac:dyDescent="0.25">
      <c r="A54">
        <v>52</v>
      </c>
      <c r="B54" s="2" t="s">
        <v>9</v>
      </c>
      <c r="C54" s="3">
        <v>12000</v>
      </c>
      <c r="D54" s="4">
        <f>IF(C54&gt;=20000,VLOOKUP(C54,ПродажбаИКомисионна,2,TRUE)*C54,0)</f>
        <v>0</v>
      </c>
    </row>
    <row r="55" spans="1:4" x14ac:dyDescent="0.25">
      <c r="A55">
        <v>53</v>
      </c>
      <c r="B55" s="2" t="s">
        <v>10</v>
      </c>
      <c r="C55" s="3">
        <v>18000</v>
      </c>
      <c r="D55" s="4">
        <f>IF(C55&gt;=20000,VLOOKUP(C55,ПродажбаИКомисионна,2,TRUE)*C55,0)</f>
        <v>0</v>
      </c>
    </row>
    <row r="56" spans="1:4" x14ac:dyDescent="0.25">
      <c r="A56">
        <v>54</v>
      </c>
      <c r="B56" s="2" t="s">
        <v>8</v>
      </c>
      <c r="C56" s="3">
        <v>80000</v>
      </c>
      <c r="D56" s="4">
        <f>IF(C56&gt;=20000,VLOOKUP(C56,ПродажбаИКомисионна,2,TRUE)*C56,0)</f>
        <v>6400</v>
      </c>
    </row>
    <row r="57" spans="1:4" x14ac:dyDescent="0.25">
      <c r="A57">
        <v>55</v>
      </c>
      <c r="B57" s="2" t="s">
        <v>7</v>
      </c>
      <c r="C57" s="3">
        <v>95000</v>
      </c>
      <c r="D57" s="4">
        <f>IF(C57&gt;=20000,VLOOKUP(C57,ПродажбаИКомисионна,2,TRUE)*C57,0)</f>
        <v>8550</v>
      </c>
    </row>
    <row r="58" spans="1:4" x14ac:dyDescent="0.25">
      <c r="A58">
        <v>56</v>
      </c>
      <c r="B58" s="2" t="s">
        <v>8</v>
      </c>
      <c r="C58" s="3">
        <v>78000</v>
      </c>
      <c r="D58" s="4">
        <f>IF(C58&gt;=20000,VLOOKUP(C58,ПродажбаИКомисионна,2,TRUE)*C58,0)</f>
        <v>5460.0000000000009</v>
      </c>
    </row>
    <row r="59" spans="1:4" x14ac:dyDescent="0.25">
      <c r="A59">
        <v>57</v>
      </c>
      <c r="B59" s="2" t="s">
        <v>10</v>
      </c>
      <c r="C59" s="3">
        <v>20000</v>
      </c>
      <c r="D59" s="4">
        <f>IF(C59&gt;=20000,VLOOKUP(C59,ПродажбаИКомисионна,2,TRUE)*C59,0)</f>
        <v>400</v>
      </c>
    </row>
    <row r="60" spans="1:4" x14ac:dyDescent="0.25">
      <c r="A60">
        <v>58</v>
      </c>
      <c r="B60" s="2" t="s">
        <v>8</v>
      </c>
      <c r="C60" s="3">
        <v>50000</v>
      </c>
      <c r="D60" s="4">
        <f>IF(C60&gt;=20000,VLOOKUP(C60,ПродажбаИКомисионна,2,TRUE)*C60,0)</f>
        <v>2500</v>
      </c>
    </row>
    <row r="61" spans="1:4" x14ac:dyDescent="0.25">
      <c r="A61">
        <v>59</v>
      </c>
      <c r="B61" s="2" t="s">
        <v>9</v>
      </c>
      <c r="C61" s="3">
        <v>12500</v>
      </c>
      <c r="D61" s="4">
        <f>IF(C61&gt;=20000,VLOOKUP(C61,ПродажбаИКомисионна,2,TRUE)*C61,0)</f>
        <v>0</v>
      </c>
    </row>
    <row r="62" spans="1:4" x14ac:dyDescent="0.25">
      <c r="A62">
        <v>60</v>
      </c>
      <c r="B62" s="2" t="s">
        <v>8</v>
      </c>
      <c r="C62" s="3">
        <v>65000</v>
      </c>
      <c r="D62" s="4">
        <f>IF(C62&gt;=20000,VLOOKUP(C62,ПродажбаИКомисионна,2,TRUE)*C62,0)</f>
        <v>3900</v>
      </c>
    </row>
  </sheetData>
  <mergeCells count="2">
    <mergeCell ref="A1:D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ПродажбаИКомисионна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gis2</dc:creator>
  <cp:lastModifiedBy>Николай Табальов 06</cp:lastModifiedBy>
  <dcterms:created xsi:type="dcterms:W3CDTF">2020-01-22T15:34:17Z</dcterms:created>
  <dcterms:modified xsi:type="dcterms:W3CDTF">2023-10-26T08:33:52Z</dcterms:modified>
</cp:coreProperties>
</file>