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25.09.2023\"/>
    </mc:Choice>
  </mc:AlternateContent>
  <xr:revisionPtr revIDLastSave="0" documentId="13_ncr:1_{382ECAEC-8A58-46B7-8A27-26D00AFEA44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Стипендии" sheetId="1" r:id="rId1"/>
    <sheet name="Диаграма за % разпределение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H8" i="1" s="1"/>
  <c r="F9" i="1"/>
  <c r="F10" i="1"/>
  <c r="F11" i="1"/>
  <c r="F12" i="1"/>
  <c r="F13" i="1"/>
  <c r="F14" i="1"/>
  <c r="F15" i="1"/>
  <c r="F16" i="1"/>
  <c r="F17" i="1"/>
  <c r="F18" i="1"/>
  <c r="H18" i="1" s="1"/>
  <c r="F19" i="1"/>
  <c r="H19" i="1" s="1"/>
  <c r="F20" i="1"/>
  <c r="H20" i="1" s="1"/>
  <c r="F7" i="1"/>
  <c r="M21" i="1" s="1"/>
  <c r="G19" i="1" l="1"/>
  <c r="G17" i="1"/>
  <c r="H17" i="1" s="1"/>
  <c r="G15" i="1"/>
  <c r="H15" i="1" s="1"/>
  <c r="G13" i="1"/>
  <c r="H13" i="1" s="1"/>
  <c r="G11" i="1"/>
  <c r="H11" i="1" s="1"/>
  <c r="G9" i="1"/>
  <c r="H9" i="1" s="1"/>
  <c r="H7" i="1"/>
  <c r="J21" i="1"/>
  <c r="L21" i="1"/>
  <c r="G7" i="1"/>
  <c r="G20" i="1"/>
  <c r="G18" i="1"/>
  <c r="G16" i="1"/>
  <c r="H16" i="1" s="1"/>
  <c r="G14" i="1"/>
  <c r="H14" i="1" s="1"/>
  <c r="G12" i="1"/>
  <c r="H12" i="1" s="1"/>
  <c r="G10" i="1"/>
  <c r="H10" i="1" s="1"/>
  <c r="I21" i="1"/>
  <c r="J22" i="1" s="1"/>
  <c r="K21" i="1"/>
  <c r="M22" i="1"/>
  <c r="L22" i="1"/>
  <c r="K22" i="1"/>
  <c r="I22" i="1" l="1"/>
</calcChain>
</file>

<file path=xl/sharedStrings.xml><?xml version="1.0" encoding="utf-8"?>
<sst xmlns="http://schemas.openxmlformats.org/spreadsheetml/2006/main" count="48" uniqueCount="44">
  <si>
    <t>Трите имена на ученика</t>
  </si>
  <si>
    <t>№ по ред</t>
  </si>
  <si>
    <t>Среден успех</t>
  </si>
  <si>
    <t>Без родител</t>
  </si>
  <si>
    <t>Среден доход на член от семейството</t>
  </si>
  <si>
    <t>Месец, година</t>
  </si>
  <si>
    <t>Минимална заплата за периода</t>
  </si>
  <si>
    <t>Рая Раева Пеева</t>
  </si>
  <si>
    <t>Иво Иванов Петров</t>
  </si>
  <si>
    <t>Яна Велева Янева</t>
  </si>
  <si>
    <t xml:space="preserve">Иван Кирилов Иванов </t>
  </si>
  <si>
    <t xml:space="preserve"> Ина Петрова Иванова</t>
  </si>
  <si>
    <t>Петя Василева Василева</t>
  </si>
  <si>
    <t>Асен Асенов Асенов</t>
  </si>
  <si>
    <t>Калин Желев Колев</t>
  </si>
  <si>
    <t>Мила Нинова Пешева</t>
  </si>
  <si>
    <t>Женя Живкова Колева</t>
  </si>
  <si>
    <t>Марин Велев Петров</t>
  </si>
  <si>
    <t>Петър Крумов Тошев</t>
  </si>
  <si>
    <t>Катя Иванова Димитрова</t>
  </si>
  <si>
    <t>Димо Христов Динев</t>
  </si>
  <si>
    <t>Февруари, 2020</t>
  </si>
  <si>
    <t>Размер на стипедията</t>
  </si>
  <si>
    <t>4,51 – 5,00</t>
  </si>
  <si>
    <t>5,01 – 5,50</t>
  </si>
  <si>
    <t>5,51 – 5,95</t>
  </si>
  <si>
    <t>5,96 – 6,00</t>
  </si>
  <si>
    <t>Група</t>
  </si>
  <si>
    <t>1.</t>
  </si>
  <si>
    <t>2.</t>
  </si>
  <si>
    <t>3.</t>
  </si>
  <si>
    <t>4.</t>
  </si>
  <si>
    <t>5.</t>
  </si>
  <si>
    <t>Без родител и успех по-нисък от 4,51</t>
  </si>
  <si>
    <t>Сума за една година за ученик</t>
  </si>
  <si>
    <t>Размер на стипендията или FALSE</t>
  </si>
  <si>
    <t>Бюджет на училището за стипендии за година и по групи за 1 месец</t>
  </si>
  <si>
    <t xml:space="preserve">Средства за един месец за група 1 </t>
  </si>
  <si>
    <t xml:space="preserve">Средства за един месец за група 2 </t>
  </si>
  <si>
    <t>Средства за един месец за група 3</t>
  </si>
  <si>
    <t xml:space="preserve">Средства за един месец за група 4 </t>
  </si>
  <si>
    <t xml:space="preserve">Средства за един месец за група 5 </t>
  </si>
  <si>
    <t>Брой месеци, за които получава стипендия</t>
  </si>
  <si>
    <t>Процентно  разпределение на средствата по групи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</si>
</sst>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лв.&quot;;[Red]\-#,##0\ &quot;лв.&quot;"/>
    <numFmt numFmtId="165" formatCode="#,##0.00\ &quot;лв.&quot;"/>
    <numFmt numFmtId="166" formatCode="[$-F800]dddd\,\ mmmm\ dd\,\ yyyy"/>
    <numFmt numFmtId="167" formatCode="#,##0.00\ [$лв.-402]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65" fontId="0" fillId="0" borderId="1" xfId="0" applyNumberFormat="1" applyBorder="1"/>
    <xf numFmtId="0" fontId="0" fillId="0" borderId="3" xfId="0" applyBorder="1"/>
    <xf numFmtId="0" fontId="0" fillId="0" borderId="5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justify" vertical="center" wrapText="1"/>
    </xf>
    <xf numFmtId="164" fontId="0" fillId="0" borderId="1" xfId="0" applyNumberFormat="1" applyBorder="1" applyAlignment="1">
      <alignment horizontal="justify" vertical="center" wrapText="1"/>
    </xf>
    <xf numFmtId="0" fontId="0" fillId="0" borderId="2" xfId="0" applyBorder="1"/>
    <xf numFmtId="0" fontId="0" fillId="0" borderId="2" xfId="0" applyBorder="1" applyAlignment="1">
      <alignment horizontal="justify" vertical="center" wrapText="1"/>
    </xf>
    <xf numFmtId="164" fontId="0" fillId="0" borderId="2" xfId="0" applyNumberFormat="1" applyBorder="1" applyAlignment="1">
      <alignment horizontal="justify" vertical="center" wrapText="1"/>
    </xf>
    <xf numFmtId="166" fontId="0" fillId="0" borderId="1" xfId="0" applyNumberFormat="1" applyBorder="1"/>
    <xf numFmtId="167" fontId="0" fillId="0" borderId="0" xfId="0" applyNumberFormat="1"/>
    <xf numFmtId="0" fontId="0" fillId="0" borderId="0" xfId="0" applyBorder="1"/>
    <xf numFmtId="0" fontId="0" fillId="0" borderId="5" xfId="0" applyBorder="1" applyAlignment="1">
      <alignment wrapText="1"/>
    </xf>
    <xf numFmtId="165" fontId="3" fillId="0" borderId="6" xfId="0" applyNumberFormat="1" applyFont="1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justify" vertical="center" wrapText="1"/>
    </xf>
    <xf numFmtId="0" fontId="0" fillId="0" borderId="5" xfId="0" applyBorder="1" applyAlignment="1">
      <alignment horizontal="justify" vertical="center" wrapText="1"/>
    </xf>
    <xf numFmtId="164" fontId="2" fillId="0" borderId="5" xfId="0" applyNumberFormat="1" applyFont="1" applyBorder="1" applyAlignment="1">
      <alignment horizontal="justify" vertical="center" wrapText="1"/>
    </xf>
    <xf numFmtId="0" fontId="1" fillId="4" borderId="1" xfId="2" applyBorder="1"/>
    <xf numFmtId="0" fontId="1" fillId="4" borderId="1" xfId="2" applyBorder="1" applyAlignment="1">
      <alignment wrapText="1"/>
    </xf>
    <xf numFmtId="0" fontId="1" fillId="4" borderId="2" xfId="2" applyBorder="1" applyAlignment="1">
      <alignment wrapText="1"/>
    </xf>
    <xf numFmtId="0" fontId="1" fillId="4" borderId="4" xfId="2" applyBorder="1" applyAlignment="1">
      <alignment wrapText="1"/>
    </xf>
    <xf numFmtId="0" fontId="1" fillId="3" borderId="1" xfId="1" applyBorder="1"/>
    <xf numFmtId="2" fontId="1" fillId="3" borderId="1" xfId="1" applyNumberFormat="1" applyBorder="1"/>
    <xf numFmtId="165" fontId="1" fillId="3" borderId="1" xfId="1" applyNumberFormat="1" applyBorder="1"/>
    <xf numFmtId="0" fontId="1" fillId="3" borderId="1" xfId="1" applyBorder="1" applyAlignment="1">
      <alignment wrapText="1"/>
    </xf>
    <xf numFmtId="165" fontId="1" fillId="3" borderId="4" xfId="1" applyNumberFormat="1" applyBorder="1"/>
    <xf numFmtId="2" fontId="1" fillId="3" borderId="2" xfId="1" applyNumberFormat="1" applyBorder="1"/>
    <xf numFmtId="0" fontId="1" fillId="3" borderId="2" xfId="1" applyBorder="1"/>
    <xf numFmtId="165" fontId="1" fillId="3" borderId="2" xfId="1" applyNumberFormat="1" applyBorder="1"/>
    <xf numFmtId="0" fontId="1" fillId="3" borderId="2" xfId="1" applyBorder="1" applyAlignment="1">
      <alignment wrapText="1"/>
    </xf>
    <xf numFmtId="165" fontId="1" fillId="3" borderId="7" xfId="1" applyNumberFormat="1" applyBorder="1"/>
    <xf numFmtId="167" fontId="1" fillId="3" borderId="8" xfId="1" applyNumberFormat="1" applyBorder="1" applyAlignment="1">
      <alignment horizontal="center" vertical="center" wrapText="1"/>
    </xf>
    <xf numFmtId="167" fontId="1" fillId="3" borderId="9" xfId="1" applyNumberFormat="1" applyBorder="1" applyAlignment="1">
      <alignment horizontal="center" vertical="center" wrapText="1"/>
    </xf>
    <xf numFmtId="167" fontId="1" fillId="3" borderId="9" xfId="1" applyNumberFormat="1" applyBorder="1" applyAlignment="1">
      <alignment horizontal="center" vertical="center"/>
    </xf>
    <xf numFmtId="10" fontId="1" fillId="3" borderId="1" xfId="1" applyNumberFormat="1" applyBorder="1"/>
  </cellXfs>
  <cellStyles count="3">
    <cellStyle name="20% - Accent6" xfId="1" builtinId="50"/>
    <cellStyle name="40% - Accent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Процентно  разпределение на средствата по групи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numFmt formatCode="0.00%" sourceLinked="0"/>
            <c:spPr>
              <a:noFill/>
              <a:ln>
                <a:noFill/>
              </a:ln>
              <a:effectLst>
                <a:outerShdw blurRad="50800" dist="50800" dir="5400000" sx="45000" sy="45000" algn="ctr" rotWithShape="0">
                  <a:srgbClr val="000000">
                    <a:alpha val="43137"/>
                  </a:srgbClr>
                </a:outerShdw>
                <a:softEdge rad="889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(Стипендии!$I$6,Стипендии!$J$6,Стипендии!$K$6,Стипендии!$L$6,Стипендии!$M$6)</c:f>
              <c:strCache>
                <c:ptCount val="5"/>
                <c:pt idx="0">
                  <c:v>Средства за един месец за група 1 </c:v>
                </c:pt>
                <c:pt idx="1">
                  <c:v>Средства за един месец за група 2 </c:v>
                </c:pt>
                <c:pt idx="2">
                  <c:v>Средства за един месец за група 3</c:v>
                </c:pt>
                <c:pt idx="3">
                  <c:v>Средства за един месец за група 4 </c:v>
                </c:pt>
                <c:pt idx="4">
                  <c:v>Средства за един месец за група 5 </c:v>
                </c:pt>
              </c:strCache>
            </c:strRef>
          </c:cat>
          <c:val>
            <c:numRef>
              <c:f>(Стипендии!$I$22,Стипендии!$J$22,Стипендии!$K$22,Стипендии!$L$22,Стипендии!$M$22)</c:f>
              <c:numCache>
                <c:formatCode>0.00%</c:formatCode>
                <c:ptCount val="5"/>
                <c:pt idx="0">
                  <c:v>8.3333333333333329E-2</c:v>
                </c:pt>
                <c:pt idx="1">
                  <c:v>0.19444444444444445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0.1388888888888889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6-4C2F-B943-BF030FF470A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600074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4CD51-BB1E-2217-3A49-556786521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topLeftCell="A4" zoomScale="70" zoomScaleNormal="70" workbookViewId="0">
      <selection activeCell="B22" sqref="B22"/>
    </sheetView>
  </sheetViews>
  <sheetFormatPr defaultRowHeight="15" x14ac:dyDescent="0.25"/>
  <cols>
    <col min="2" max="2" width="23.140625" customWidth="1"/>
    <col min="3" max="3" width="14.42578125" customWidth="1"/>
    <col min="4" max="4" width="13" customWidth="1"/>
    <col min="5" max="5" width="16" customWidth="1"/>
    <col min="6" max="6" width="14.5703125" customWidth="1"/>
    <col min="7" max="7" width="15.42578125" customWidth="1"/>
    <col min="8" max="8" width="16.7109375" customWidth="1"/>
    <col min="9" max="9" width="12.85546875" customWidth="1"/>
    <col min="10" max="10" width="13.28515625" customWidth="1"/>
    <col min="11" max="11" width="12.5703125" customWidth="1"/>
    <col min="12" max="12" width="12.85546875" customWidth="1"/>
    <col min="13" max="13" width="14.42578125" customWidth="1"/>
    <col min="14" max="14" width="10.140625" bestFit="1" customWidth="1"/>
  </cols>
  <sheetData>
    <row r="1" spans="1:13" ht="30" x14ac:dyDescent="0.25">
      <c r="B1" s="6" t="s">
        <v>6</v>
      </c>
      <c r="D1" s="6" t="s">
        <v>27</v>
      </c>
      <c r="E1" s="6" t="s">
        <v>2</v>
      </c>
      <c r="F1" s="6" t="s">
        <v>22</v>
      </c>
      <c r="G1" s="6" t="s">
        <v>27</v>
      </c>
      <c r="H1" s="6" t="s">
        <v>2</v>
      </c>
      <c r="I1" s="6" t="s">
        <v>22</v>
      </c>
    </row>
    <row r="2" spans="1:13" x14ac:dyDescent="0.25">
      <c r="B2" s="3">
        <v>610</v>
      </c>
      <c r="D2" s="1" t="s">
        <v>28</v>
      </c>
      <c r="E2" s="7" t="s">
        <v>23</v>
      </c>
      <c r="F2" s="8">
        <v>30</v>
      </c>
      <c r="G2" s="1" t="s">
        <v>29</v>
      </c>
      <c r="H2" s="7" t="s">
        <v>24</v>
      </c>
      <c r="I2" s="8">
        <v>35</v>
      </c>
    </row>
    <row r="3" spans="1:13" x14ac:dyDescent="0.25">
      <c r="D3" s="9" t="s">
        <v>30</v>
      </c>
      <c r="E3" s="10" t="s">
        <v>25</v>
      </c>
      <c r="F3" s="11">
        <v>45</v>
      </c>
      <c r="G3" s="9" t="s">
        <v>31</v>
      </c>
      <c r="H3" s="10" t="s">
        <v>26</v>
      </c>
      <c r="I3" s="8">
        <v>60</v>
      </c>
    </row>
    <row r="4" spans="1:13" ht="45" x14ac:dyDescent="0.25">
      <c r="A4" s="2" t="s">
        <v>5</v>
      </c>
      <c r="B4" s="12" t="s">
        <v>21</v>
      </c>
      <c r="C4" s="4"/>
      <c r="D4" s="7" t="s">
        <v>32</v>
      </c>
      <c r="E4" s="2" t="s">
        <v>33</v>
      </c>
      <c r="F4" s="8">
        <v>25</v>
      </c>
      <c r="G4" s="21"/>
      <c r="H4" s="22"/>
      <c r="I4" s="23"/>
    </row>
    <row r="5" spans="1:13" ht="47.25" customHeight="1" x14ac:dyDescent="0.25"/>
    <row r="6" spans="1:13" ht="60" x14ac:dyDescent="0.25">
      <c r="A6" s="24" t="s">
        <v>1</v>
      </c>
      <c r="B6" s="24" t="s">
        <v>0</v>
      </c>
      <c r="C6" s="24" t="s">
        <v>2</v>
      </c>
      <c r="D6" s="24" t="s">
        <v>3</v>
      </c>
      <c r="E6" s="25" t="s">
        <v>4</v>
      </c>
      <c r="F6" s="25" t="s">
        <v>35</v>
      </c>
      <c r="G6" s="25" t="s">
        <v>42</v>
      </c>
      <c r="H6" s="25" t="s">
        <v>34</v>
      </c>
      <c r="I6" s="26" t="s">
        <v>37</v>
      </c>
      <c r="J6" s="26" t="s">
        <v>38</v>
      </c>
      <c r="K6" s="26" t="s">
        <v>39</v>
      </c>
      <c r="L6" s="26" t="s">
        <v>40</v>
      </c>
      <c r="M6" s="26" t="s">
        <v>41</v>
      </c>
    </row>
    <row r="7" spans="1:13" x14ac:dyDescent="0.25">
      <c r="A7" s="28">
        <v>1</v>
      </c>
      <c r="B7" s="28" t="s">
        <v>7</v>
      </c>
      <c r="C7" s="29">
        <v>4.5</v>
      </c>
      <c r="D7" s="28" t="b">
        <v>0</v>
      </c>
      <c r="E7" s="30">
        <v>789</v>
      </c>
      <c r="F7" s="31" t="b">
        <f>IF(AND(D7=TRUE,E7&lt;$B$2,C7&gt;4.5),25,IF(AND(C7&gt;=5.96,C7&lt;=6),60,IF(AND(C7&gt;=5.51,C7&lt;=5.95),45,IF(AND(C7&gt;=5.01,C7&lt;=5.5),35,IF(AND(C7&gt;=4.51,C7&lt;=5),30,FALSE)))))</f>
        <v>0</v>
      </c>
      <c r="G7" s="28">
        <f>IF(F7=FALSE,0,IF(AND(NOT(F7=FALSE),D7=TRUE),12,IF(AND(D7=FALSE,NOT(F7=FALSE)),9.5,0)))</f>
        <v>0</v>
      </c>
      <c r="H7" s="32">
        <f>IF(NOT(F7=FALSE),G7*F7,0)</f>
        <v>0</v>
      </c>
      <c r="I7" s="17"/>
      <c r="J7" s="5"/>
      <c r="K7" s="5"/>
      <c r="L7" s="5"/>
      <c r="M7" s="5"/>
    </row>
    <row r="8" spans="1:13" x14ac:dyDescent="0.25">
      <c r="A8" s="28">
        <v>2</v>
      </c>
      <c r="B8" s="28" t="s">
        <v>8</v>
      </c>
      <c r="C8" s="29">
        <v>4.12</v>
      </c>
      <c r="D8" s="28" t="b">
        <v>1</v>
      </c>
      <c r="E8" s="30">
        <v>740</v>
      </c>
      <c r="F8" s="31" t="b">
        <v>0</v>
      </c>
      <c r="G8" s="28">
        <f t="shared" ref="G8:G20" si="0">IF(F8=FALSE,0,IF(AND(NOT(F8=FALSE),D8=TRUE),12,IF(AND(D8=FALSE,NOT(F8=FALSE)),9.5,0)))</f>
        <v>0</v>
      </c>
      <c r="H8" s="32">
        <f t="shared" ref="H8:H20" si="1">IF(NOT(F8=FALSE),G8*F8,0)</f>
        <v>0</v>
      </c>
      <c r="I8" s="18"/>
      <c r="J8" s="14"/>
      <c r="K8" s="14"/>
      <c r="L8" s="14"/>
      <c r="M8" s="14"/>
    </row>
    <row r="9" spans="1:13" x14ac:dyDescent="0.25">
      <c r="A9" s="28">
        <v>3</v>
      </c>
      <c r="B9" s="28" t="s">
        <v>9</v>
      </c>
      <c r="C9" s="29">
        <v>5.97</v>
      </c>
      <c r="D9" s="28" t="b">
        <v>0</v>
      </c>
      <c r="E9" s="30">
        <v>689</v>
      </c>
      <c r="F9" s="31">
        <f t="shared" ref="F9:F20" si="2">IF(AND(D9=TRUE,E9&lt;$B$2,C9&gt;4.5),25,IF(AND(C9&gt;=5.96,C9&lt;=6),60,IF(AND(C9&gt;=5.51,C9&lt;=5.95),45,IF(AND(C9&gt;=5.01,C9&lt;=5.5),35,IF(AND(C9&gt;=4.51,C9&lt;=5),30,FALSE)))))</f>
        <v>60</v>
      </c>
      <c r="G9" s="28">
        <f t="shared" si="0"/>
        <v>9.5</v>
      </c>
      <c r="H9" s="32">
        <f t="shared" si="1"/>
        <v>570</v>
      </c>
      <c r="I9" s="18"/>
      <c r="J9" s="14"/>
      <c r="K9" s="14"/>
      <c r="L9" s="14"/>
      <c r="M9" s="14"/>
    </row>
    <row r="10" spans="1:13" x14ac:dyDescent="0.25">
      <c r="A10" s="28">
        <v>4</v>
      </c>
      <c r="B10" s="28" t="s">
        <v>10</v>
      </c>
      <c r="C10" s="29">
        <v>5.95</v>
      </c>
      <c r="D10" s="28" t="b">
        <v>0</v>
      </c>
      <c r="E10" s="30">
        <v>1234</v>
      </c>
      <c r="F10" s="31">
        <f t="shared" si="2"/>
        <v>45</v>
      </c>
      <c r="G10" s="28">
        <f t="shared" si="0"/>
        <v>9.5</v>
      </c>
      <c r="H10" s="32">
        <f t="shared" si="1"/>
        <v>427.5</v>
      </c>
      <c r="I10" s="18"/>
      <c r="J10" s="14"/>
      <c r="K10" s="14"/>
      <c r="L10" s="14"/>
      <c r="M10" s="14"/>
    </row>
    <row r="11" spans="1:13" x14ac:dyDescent="0.25">
      <c r="A11" s="28">
        <v>5</v>
      </c>
      <c r="B11" s="28" t="s">
        <v>11</v>
      </c>
      <c r="C11" s="29">
        <v>5.15</v>
      </c>
      <c r="D11" s="28" t="b">
        <v>0</v>
      </c>
      <c r="E11" s="30">
        <v>345</v>
      </c>
      <c r="F11" s="31">
        <f t="shared" si="2"/>
        <v>35</v>
      </c>
      <c r="G11" s="28">
        <f t="shared" si="0"/>
        <v>9.5</v>
      </c>
      <c r="H11" s="32">
        <f t="shared" si="1"/>
        <v>332.5</v>
      </c>
      <c r="I11" s="18"/>
      <c r="J11" s="14"/>
      <c r="K11" s="14"/>
      <c r="L11" s="14"/>
      <c r="M11" s="14"/>
    </row>
    <row r="12" spans="1:13" x14ac:dyDescent="0.25">
      <c r="A12" s="28">
        <v>6</v>
      </c>
      <c r="B12" s="28" t="s">
        <v>12</v>
      </c>
      <c r="C12" s="29">
        <v>4.76</v>
      </c>
      <c r="D12" s="28" t="b">
        <v>0</v>
      </c>
      <c r="E12" s="30">
        <v>520</v>
      </c>
      <c r="F12" s="31">
        <f t="shared" si="2"/>
        <v>30</v>
      </c>
      <c r="G12" s="28">
        <f t="shared" si="0"/>
        <v>9.5</v>
      </c>
      <c r="H12" s="32">
        <f t="shared" si="1"/>
        <v>285</v>
      </c>
      <c r="I12" s="18"/>
      <c r="J12" s="14"/>
      <c r="K12" s="14"/>
      <c r="L12" s="14"/>
      <c r="M12" s="14"/>
    </row>
    <row r="13" spans="1:13" x14ac:dyDescent="0.25">
      <c r="A13" s="28">
        <v>7</v>
      </c>
      <c r="B13" s="28" t="s">
        <v>13</v>
      </c>
      <c r="C13" s="29">
        <v>5.48</v>
      </c>
      <c r="D13" s="28" t="b">
        <v>0</v>
      </c>
      <c r="E13" s="30">
        <v>891</v>
      </c>
      <c r="F13" s="31">
        <f t="shared" si="2"/>
        <v>35</v>
      </c>
      <c r="G13" s="28">
        <f t="shared" si="0"/>
        <v>9.5</v>
      </c>
      <c r="H13" s="32">
        <f t="shared" si="1"/>
        <v>332.5</v>
      </c>
      <c r="I13" s="18"/>
      <c r="J13" s="14"/>
      <c r="K13" s="14"/>
      <c r="L13" s="14"/>
      <c r="M13" s="14"/>
    </row>
    <row r="14" spans="1:13" x14ac:dyDescent="0.25">
      <c r="A14" s="28">
        <v>8</v>
      </c>
      <c r="B14" s="28" t="s">
        <v>14</v>
      </c>
      <c r="C14" s="29">
        <v>4.9000000000000004</v>
      </c>
      <c r="D14" s="28" t="b">
        <v>1</v>
      </c>
      <c r="E14" s="30">
        <v>495</v>
      </c>
      <c r="F14" s="31">
        <f t="shared" si="2"/>
        <v>25</v>
      </c>
      <c r="G14" s="28">
        <f t="shared" si="0"/>
        <v>12</v>
      </c>
      <c r="H14" s="32">
        <f t="shared" si="1"/>
        <v>300</v>
      </c>
      <c r="I14" s="18"/>
      <c r="J14" s="14"/>
      <c r="K14" s="14"/>
      <c r="L14" s="14"/>
      <c r="M14" s="14"/>
    </row>
    <row r="15" spans="1:13" x14ac:dyDescent="0.25">
      <c r="A15" s="28">
        <v>9</v>
      </c>
      <c r="B15" s="28" t="s">
        <v>15</v>
      </c>
      <c r="C15" s="29">
        <v>5.82</v>
      </c>
      <c r="D15" s="28" t="b">
        <v>0</v>
      </c>
      <c r="E15" s="30">
        <v>532</v>
      </c>
      <c r="F15" s="31">
        <f t="shared" si="2"/>
        <v>45</v>
      </c>
      <c r="G15" s="28">
        <f t="shared" si="0"/>
        <v>9.5</v>
      </c>
      <c r="H15" s="32">
        <f t="shared" si="1"/>
        <v>427.5</v>
      </c>
      <c r="I15" s="18"/>
      <c r="J15" s="14"/>
      <c r="K15" s="14"/>
      <c r="L15" s="14"/>
      <c r="M15" s="14"/>
    </row>
    <row r="16" spans="1:13" x14ac:dyDescent="0.25">
      <c r="A16" s="28">
        <v>10</v>
      </c>
      <c r="B16" s="28" t="s">
        <v>16</v>
      </c>
      <c r="C16" s="29">
        <v>6</v>
      </c>
      <c r="D16" s="28" t="b">
        <v>0</v>
      </c>
      <c r="E16" s="30">
        <v>780</v>
      </c>
      <c r="F16" s="31">
        <f t="shared" si="2"/>
        <v>60</v>
      </c>
      <c r="G16" s="28">
        <f t="shared" si="0"/>
        <v>9.5</v>
      </c>
      <c r="H16" s="32">
        <f t="shared" si="1"/>
        <v>570</v>
      </c>
      <c r="I16" s="18"/>
      <c r="J16" s="14"/>
      <c r="K16" s="14"/>
      <c r="L16" s="14"/>
      <c r="M16" s="14"/>
    </row>
    <row r="17" spans="1:14" x14ac:dyDescent="0.25">
      <c r="A17" s="28">
        <v>11</v>
      </c>
      <c r="B17" s="28" t="s">
        <v>17</v>
      </c>
      <c r="C17" s="29">
        <v>4.72</v>
      </c>
      <c r="D17" s="28" t="b">
        <v>1</v>
      </c>
      <c r="E17" s="30">
        <v>490</v>
      </c>
      <c r="F17" s="31">
        <f t="shared" si="2"/>
        <v>25</v>
      </c>
      <c r="G17" s="28">
        <f t="shared" si="0"/>
        <v>12</v>
      </c>
      <c r="H17" s="32">
        <f t="shared" si="1"/>
        <v>300</v>
      </c>
      <c r="I17" s="18"/>
      <c r="J17" s="14"/>
      <c r="K17" s="14"/>
      <c r="L17" s="14"/>
      <c r="M17" s="14"/>
    </row>
    <row r="18" spans="1:14" x14ac:dyDescent="0.25">
      <c r="A18" s="28">
        <v>12</v>
      </c>
      <c r="B18" s="28" t="s">
        <v>18</v>
      </c>
      <c r="C18" s="29">
        <v>4.49</v>
      </c>
      <c r="D18" s="28" t="b">
        <v>0</v>
      </c>
      <c r="E18" s="30">
        <v>500</v>
      </c>
      <c r="F18" s="31" t="b">
        <f t="shared" si="2"/>
        <v>0</v>
      </c>
      <c r="G18" s="28">
        <f t="shared" si="0"/>
        <v>0</v>
      </c>
      <c r="H18" s="32">
        <f t="shared" si="1"/>
        <v>0</v>
      </c>
      <c r="I18" s="18"/>
      <c r="J18" s="14"/>
      <c r="K18" s="14"/>
      <c r="L18" s="14"/>
      <c r="M18" s="14"/>
    </row>
    <row r="19" spans="1:14" x14ac:dyDescent="0.25">
      <c r="A19" s="28">
        <v>13</v>
      </c>
      <c r="B19" s="28" t="s">
        <v>19</v>
      </c>
      <c r="C19" s="29">
        <v>4.08</v>
      </c>
      <c r="D19" s="28" t="b">
        <v>1</v>
      </c>
      <c r="E19" s="30">
        <v>475</v>
      </c>
      <c r="F19" s="31" t="b">
        <f t="shared" si="2"/>
        <v>0</v>
      </c>
      <c r="G19" s="28">
        <f t="shared" si="0"/>
        <v>0</v>
      </c>
      <c r="H19" s="32">
        <f t="shared" si="1"/>
        <v>0</v>
      </c>
      <c r="I19" s="18"/>
      <c r="J19" s="14"/>
      <c r="K19" s="14"/>
      <c r="L19" s="14"/>
      <c r="M19" s="14"/>
    </row>
    <row r="20" spans="1:14" ht="46.5" customHeight="1" x14ac:dyDescent="0.25">
      <c r="A20" s="28">
        <v>14</v>
      </c>
      <c r="B20" s="28" t="s">
        <v>20</v>
      </c>
      <c r="C20" s="33">
        <v>4.1100000000000003</v>
      </c>
      <c r="D20" s="34" t="b">
        <v>1</v>
      </c>
      <c r="E20" s="35">
        <v>489</v>
      </c>
      <c r="F20" s="36" t="b">
        <f t="shared" si="2"/>
        <v>0</v>
      </c>
      <c r="G20" s="34">
        <f t="shared" si="0"/>
        <v>0</v>
      </c>
      <c r="H20" s="37">
        <f t="shared" si="1"/>
        <v>0</v>
      </c>
      <c r="I20" s="19"/>
      <c r="J20" s="20"/>
      <c r="K20" s="20"/>
      <c r="L20" s="20"/>
      <c r="M20" s="20"/>
      <c r="N20" s="13"/>
    </row>
    <row r="21" spans="1:14" ht="45" x14ac:dyDescent="0.25">
      <c r="A21" s="4"/>
      <c r="B21" s="27" t="s">
        <v>36</v>
      </c>
      <c r="C21" s="17"/>
      <c r="D21" s="5"/>
      <c r="E21" s="5"/>
      <c r="F21" s="15"/>
      <c r="G21" s="5"/>
      <c r="H21" s="16"/>
      <c r="I21" s="38">
        <f>COUNTIF(F7:F20,30)*30</f>
        <v>30</v>
      </c>
      <c r="J21" s="39">
        <f>COUNTIF(F7:F20,35)*35</f>
        <v>70</v>
      </c>
      <c r="K21" s="39">
        <f>COUNTIF(F7:F20,45)*45</f>
        <v>90</v>
      </c>
      <c r="L21" s="40">
        <f>COUNTIF(F7:F20,60)*60</f>
        <v>120</v>
      </c>
      <c r="M21" s="40">
        <f>COUNTIF(F7:F20,25)*25</f>
        <v>50</v>
      </c>
    </row>
    <row r="22" spans="1:14" ht="45" x14ac:dyDescent="0.25">
      <c r="B22" s="25" t="s">
        <v>43</v>
      </c>
      <c r="F22" s="14"/>
      <c r="I22" s="41">
        <f>(I21/SUM(I21:M21))</f>
        <v>8.3333333333333329E-2</v>
      </c>
      <c r="J22" s="41">
        <f>(J21/SUM(I21:M21))</f>
        <v>0.19444444444444445</v>
      </c>
      <c r="K22" s="41">
        <f>(K21/SUM(I21:M21))</f>
        <v>0.25</v>
      </c>
      <c r="L22" s="41">
        <f>(L21/SUM(I21:M21))</f>
        <v>0.33333333333333331</v>
      </c>
      <c r="M22" s="41">
        <f>(M21/SUM(I21:M21))</f>
        <v>0.1388888888888889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M13" sqref="M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Стипендии</vt:lpstr>
      <vt:lpstr>Диаграма за % разпределение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Katerina Marcheva</dc:creator>
  <cp:lastModifiedBy>Николай Табальов 06</cp:lastModifiedBy>
  <dcterms:created xsi:type="dcterms:W3CDTF">2020-03-15T12:14:26Z</dcterms:created>
  <dcterms:modified xsi:type="dcterms:W3CDTF">2023-09-25T15:18:16Z</dcterms:modified>
</cp:coreProperties>
</file>