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4.10.2023\"/>
    </mc:Choice>
  </mc:AlternateContent>
  <xr:revisionPtr revIDLastSave="0" documentId="8_{750E12BF-2B9C-4721-ADA4-5F84060898CE}" xr6:coauthVersionLast="47" xr6:coauthVersionMax="47" xr10:uidLastSave="{00000000-0000-0000-0000-000000000000}"/>
  <bookViews>
    <workbookView xWindow="-120" yWindow="-120" windowWidth="20730" windowHeight="11760" activeTab="3" xr2:uid="{9D4C12E0-6C68-42EE-AD4F-01529EB2134F}"/>
  </bookViews>
  <sheets>
    <sheet name="Sheet1" sheetId="1" r:id="rId1"/>
    <sheet name="Sheet1 (2)" sheetId="3" r:id="rId2"/>
    <sheet name="Sheet1 (3)" sheetId="5" r:id="rId3"/>
    <sheet name="Sheet1 (4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6" l="1"/>
  <c r="G14" i="6"/>
  <c r="E14" i="6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E3" i="6"/>
  <c r="E4" i="6"/>
  <c r="E5" i="6"/>
  <c r="E6" i="6"/>
  <c r="E7" i="6"/>
  <c r="E8" i="6"/>
  <c r="E9" i="6"/>
  <c r="E10" i="6"/>
  <c r="E11" i="6"/>
  <c r="E12" i="6"/>
  <c r="E13" i="6"/>
  <c r="E2" i="6"/>
  <c r="E3" i="5"/>
  <c r="E4" i="5"/>
  <c r="E5" i="5"/>
  <c r="E6" i="5"/>
  <c r="E7" i="5"/>
  <c r="E8" i="5"/>
  <c r="E9" i="5"/>
  <c r="E10" i="5"/>
  <c r="E11" i="5"/>
  <c r="E12" i="5"/>
  <c r="E13" i="5"/>
  <c r="E2" i="5"/>
  <c r="E3" i="3"/>
  <c r="E4" i="3"/>
  <c r="E5" i="3"/>
  <c r="E6" i="3"/>
  <c r="E7" i="3"/>
  <c r="E8" i="3"/>
  <c r="E9" i="3"/>
  <c r="E10" i="3"/>
  <c r="E11" i="3"/>
  <c r="E12" i="3"/>
  <c r="E13" i="3"/>
  <c r="E2" i="3"/>
  <c r="D2" i="1"/>
</calcChain>
</file>

<file path=xl/sharedStrings.xml><?xml version="1.0" encoding="utf-8"?>
<sst xmlns="http://schemas.openxmlformats.org/spreadsheetml/2006/main" count="23" uniqueCount="10">
  <si>
    <t>Годишна лихва</t>
  </si>
  <si>
    <t>Брой намесечни плащания</t>
  </si>
  <si>
    <t>Размер на сума</t>
  </si>
  <si>
    <t>Размер на вноска</t>
  </si>
  <si>
    <t>Главница</t>
  </si>
  <si>
    <t>Месец</t>
  </si>
  <si>
    <t>Лихва</t>
  </si>
  <si>
    <t>Месеци от последна година</t>
  </si>
  <si>
    <t>Месеци от първата година</t>
  </si>
  <si>
    <t>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</si>
</sst>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\ [$лв.-402]_-;\-* #,##0.00\ [$лв.-402]_-;_-* &quot;-&quot;??\ [$лв.-402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8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7468-CC51-4F5C-9D84-C72E29D3222A}">
  <dimension ref="A1:D3"/>
  <sheetViews>
    <sheetView workbookViewId="0">
      <selection activeCell="D2" sqref="D2"/>
    </sheetView>
  </sheetViews>
  <sheetFormatPr defaultRowHeight="15" x14ac:dyDescent="0.25"/>
  <cols>
    <col min="1" max="1" width="26.140625" bestFit="1" customWidth="1"/>
    <col min="2" max="2" width="13.85546875" bestFit="1" customWidth="1"/>
    <col min="4" max="4" width="17" bestFit="1" customWidth="1"/>
  </cols>
  <sheetData>
    <row r="1" spans="1:4" x14ac:dyDescent="0.25">
      <c r="A1" t="s">
        <v>0</v>
      </c>
      <c r="B1" s="1">
        <v>7.0000000000000007E-2</v>
      </c>
      <c r="D1" t="s">
        <v>3</v>
      </c>
    </row>
    <row r="2" spans="1:4" x14ac:dyDescent="0.25">
      <c r="A2" t="s">
        <v>1</v>
      </c>
      <c r="B2">
        <v>24</v>
      </c>
      <c r="D2" s="2">
        <f>PMT(B1/12,B2,-B3)</f>
        <v>447.72579103145415</v>
      </c>
    </row>
    <row r="3" spans="1:4" x14ac:dyDescent="0.25">
      <c r="A3" t="s">
        <v>2</v>
      </c>
      <c r="B3" s="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78B9-A17C-40B5-B02E-B0B64632D4B6}">
  <dimension ref="A1:E13"/>
  <sheetViews>
    <sheetView workbookViewId="0">
      <selection activeCell="D1" sqref="D1:E13"/>
    </sheetView>
  </sheetViews>
  <sheetFormatPr defaultRowHeight="15" x14ac:dyDescent="0.25"/>
  <cols>
    <col min="1" max="1" width="26.140625" bestFit="1" customWidth="1"/>
    <col min="2" max="2" width="13.85546875" bestFit="1" customWidth="1"/>
    <col min="4" max="4" width="7" bestFit="1" customWidth="1"/>
    <col min="5" max="5" width="11.140625" bestFit="1" customWidth="1"/>
  </cols>
  <sheetData>
    <row r="1" spans="1:5" x14ac:dyDescent="0.25">
      <c r="A1" t="s">
        <v>0</v>
      </c>
      <c r="B1" s="1">
        <v>0.05</v>
      </c>
      <c r="D1" t="s">
        <v>5</v>
      </c>
      <c r="E1" s="3" t="s">
        <v>4</v>
      </c>
    </row>
    <row r="2" spans="1:5" x14ac:dyDescent="0.25">
      <c r="A2" t="s">
        <v>1</v>
      </c>
      <c r="B2">
        <v>120</v>
      </c>
      <c r="D2">
        <v>37</v>
      </c>
      <c r="E2" s="2">
        <f>PPMT(B$1/12,D2,B$2,-B$3)</f>
        <v>299.18989738680614</v>
      </c>
    </row>
    <row r="3" spans="1:5" x14ac:dyDescent="0.25">
      <c r="A3" t="s">
        <v>2</v>
      </c>
      <c r="B3" s="2">
        <v>40000</v>
      </c>
      <c r="D3">
        <v>38</v>
      </c>
      <c r="E3" s="2">
        <f t="shared" ref="E3:E13" si="0">PPMT(B$1/12,D3,B$2,-B$3)</f>
        <v>300.43652195925114</v>
      </c>
    </row>
    <row r="4" spans="1:5" x14ac:dyDescent="0.25">
      <c r="D4">
        <v>39</v>
      </c>
      <c r="E4" s="2">
        <f t="shared" si="0"/>
        <v>301.68834080074799</v>
      </c>
    </row>
    <row r="5" spans="1:5" x14ac:dyDescent="0.25">
      <c r="D5">
        <v>40</v>
      </c>
      <c r="E5" s="2">
        <f t="shared" si="0"/>
        <v>302.94537555408448</v>
      </c>
    </row>
    <row r="6" spans="1:5" x14ac:dyDescent="0.25">
      <c r="D6">
        <v>41</v>
      </c>
      <c r="E6" s="2">
        <f t="shared" si="0"/>
        <v>304.20764795222652</v>
      </c>
    </row>
    <row r="7" spans="1:5" x14ac:dyDescent="0.25">
      <c r="D7">
        <v>42</v>
      </c>
      <c r="E7" s="2">
        <f t="shared" si="0"/>
        <v>305.47517981869413</v>
      </c>
    </row>
    <row r="8" spans="1:5" x14ac:dyDescent="0.25">
      <c r="D8">
        <v>43</v>
      </c>
      <c r="E8" s="2">
        <f t="shared" si="0"/>
        <v>306.74799306793858</v>
      </c>
    </row>
    <row r="9" spans="1:5" x14ac:dyDescent="0.25">
      <c r="D9">
        <v>44</v>
      </c>
      <c r="E9" s="2">
        <f t="shared" si="0"/>
        <v>308.02610970572169</v>
      </c>
    </row>
    <row r="10" spans="1:5" x14ac:dyDescent="0.25">
      <c r="D10">
        <v>45</v>
      </c>
      <c r="E10" s="2">
        <f t="shared" si="0"/>
        <v>309.3095518294956</v>
      </c>
    </row>
    <row r="11" spans="1:5" x14ac:dyDescent="0.25">
      <c r="D11">
        <v>46</v>
      </c>
      <c r="E11" s="2">
        <f t="shared" si="0"/>
        <v>310.59834162878514</v>
      </c>
    </row>
    <row r="12" spans="1:5" x14ac:dyDescent="0.25">
      <c r="D12">
        <v>47</v>
      </c>
      <c r="E12" s="2">
        <f t="shared" si="0"/>
        <v>311.89250138557173</v>
      </c>
    </row>
    <row r="13" spans="1:5" x14ac:dyDescent="0.25">
      <c r="D13">
        <v>48</v>
      </c>
      <c r="E13" s="2">
        <f t="shared" si="0"/>
        <v>313.19205347467835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663E-DACA-4E2F-8CA8-8AD04F28C15B}">
  <dimension ref="A1:E13"/>
  <sheetViews>
    <sheetView workbookViewId="0">
      <selection activeCell="H3" sqref="H3"/>
    </sheetView>
  </sheetViews>
  <sheetFormatPr defaultRowHeight="15" x14ac:dyDescent="0.25"/>
  <cols>
    <col min="1" max="1" width="26.140625" bestFit="1" customWidth="1"/>
    <col min="2" max="2" width="13.85546875" bestFit="1" customWidth="1"/>
    <col min="4" max="4" width="10.5703125" customWidth="1"/>
    <col min="5" max="5" width="17" bestFit="1" customWidth="1"/>
  </cols>
  <sheetData>
    <row r="1" spans="1:5" x14ac:dyDescent="0.25">
      <c r="A1" t="s">
        <v>0</v>
      </c>
      <c r="B1" s="1">
        <v>0.04</v>
      </c>
      <c r="D1" s="4" t="s">
        <v>5</v>
      </c>
      <c r="E1" s="4" t="s">
        <v>6</v>
      </c>
    </row>
    <row r="2" spans="1:5" x14ac:dyDescent="0.25">
      <c r="A2" t="s">
        <v>1</v>
      </c>
      <c r="B2">
        <v>60</v>
      </c>
      <c r="D2">
        <v>49</v>
      </c>
      <c r="E2" s="2">
        <f>IPMT(B$1/12,D2,B$2,-B$3)</f>
        <v>7.2094510769972588</v>
      </c>
    </row>
    <row r="3" spans="1:5" x14ac:dyDescent="0.25">
      <c r="A3" t="s">
        <v>2</v>
      </c>
      <c r="B3" s="2">
        <v>10000</v>
      </c>
      <c r="D3">
        <v>50</v>
      </c>
      <c r="E3" s="2">
        <f t="shared" ref="E3:E13" si="0">IPMT(B$1/12,D3,B$2,-B$3)</f>
        <v>6.6195985120783707</v>
      </c>
    </row>
    <row r="4" spans="1:5" x14ac:dyDescent="0.25">
      <c r="D4">
        <v>51</v>
      </c>
      <c r="E4" s="2">
        <f t="shared" si="0"/>
        <v>6.0277797719430852</v>
      </c>
    </row>
    <row r="5" spans="1:5" x14ac:dyDescent="0.25">
      <c r="D5">
        <v>52</v>
      </c>
      <c r="E5" s="2">
        <f t="shared" si="0"/>
        <v>5.4339883026740177</v>
      </c>
    </row>
    <row r="6" spans="1:5" x14ac:dyDescent="0.25">
      <c r="D6">
        <v>53</v>
      </c>
      <c r="E6" s="2">
        <f t="shared" si="0"/>
        <v>4.8382175285073874</v>
      </c>
    </row>
    <row r="7" spans="1:5" x14ac:dyDescent="0.25">
      <c r="D7">
        <v>54</v>
      </c>
      <c r="E7" s="2">
        <f t="shared" si="0"/>
        <v>4.2404608517601998</v>
      </c>
    </row>
    <row r="8" spans="1:5" x14ac:dyDescent="0.25">
      <c r="D8">
        <v>55</v>
      </c>
      <c r="E8" s="2">
        <f t="shared" si="0"/>
        <v>3.6407116527571892</v>
      </c>
    </row>
    <row r="9" spans="1:5" x14ac:dyDescent="0.25">
      <c r="D9">
        <v>56</v>
      </c>
      <c r="E9" s="2">
        <f t="shared" si="0"/>
        <v>3.038963289757501</v>
      </c>
    </row>
    <row r="10" spans="1:5" x14ac:dyDescent="0.25">
      <c r="D10">
        <v>57</v>
      </c>
      <c r="E10" s="2">
        <f t="shared" si="0"/>
        <v>2.4352090988811477</v>
      </c>
    </row>
    <row r="11" spans="1:5" x14ac:dyDescent="0.25">
      <c r="D11">
        <v>58</v>
      </c>
      <c r="E11" s="2">
        <f t="shared" si="0"/>
        <v>1.8294423940352065</v>
      </c>
    </row>
    <row r="12" spans="1:5" x14ac:dyDescent="0.25">
      <c r="D12">
        <v>59</v>
      </c>
      <c r="E12" s="2">
        <f t="shared" si="0"/>
        <v>1.2216564668397787</v>
      </c>
    </row>
    <row r="13" spans="1:5" x14ac:dyDescent="0.25">
      <c r="D13">
        <v>60</v>
      </c>
      <c r="E13" s="2">
        <f t="shared" si="0"/>
        <v>0.61184458655369944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9382-DE88-4678-BF7C-5E1EE303A5FB}">
  <dimension ref="A1:H14"/>
  <sheetViews>
    <sheetView tabSelected="1" workbookViewId="0">
      <selection activeCell="J5" sqref="J5"/>
    </sheetView>
  </sheetViews>
  <sheetFormatPr defaultRowHeight="15" x14ac:dyDescent="0.25"/>
  <cols>
    <col min="1" max="1" width="26.140625" bestFit="1" customWidth="1"/>
    <col min="2" max="2" width="13.85546875" bestFit="1" customWidth="1"/>
    <col min="4" max="4" width="17" bestFit="1" customWidth="1"/>
    <col min="5" max="5" width="12.7109375" bestFit="1" customWidth="1"/>
    <col min="6" max="6" width="13.140625" customWidth="1"/>
    <col min="7" max="7" width="15.140625" bestFit="1" customWidth="1"/>
    <col min="8" max="8" width="12.7109375" customWidth="1"/>
  </cols>
  <sheetData>
    <row r="1" spans="1:8" ht="45" x14ac:dyDescent="0.25">
      <c r="A1" s="6" t="s">
        <v>0</v>
      </c>
      <c r="B1" s="8">
        <v>0.08</v>
      </c>
      <c r="D1" s="5" t="s">
        <v>7</v>
      </c>
      <c r="E1" s="5" t="s">
        <v>4</v>
      </c>
      <c r="F1" s="5" t="s">
        <v>8</v>
      </c>
      <c r="G1" s="5" t="s">
        <v>6</v>
      </c>
      <c r="H1" s="5" t="s">
        <v>3</v>
      </c>
    </row>
    <row r="2" spans="1:8" x14ac:dyDescent="0.25">
      <c r="A2" s="6" t="s">
        <v>1</v>
      </c>
      <c r="B2" s="6">
        <v>120</v>
      </c>
      <c r="D2" s="6">
        <v>109</v>
      </c>
      <c r="E2" s="7">
        <f>PPMT(B$1/12,D2,B$2,-B$3)</f>
        <v>224.05844802830802</v>
      </c>
      <c r="F2" s="6">
        <v>1</v>
      </c>
      <c r="G2" s="7">
        <f>IPMT(B$1/12,F2,B$2,-B$3)</f>
        <v>133.33333333333334</v>
      </c>
      <c r="H2" s="7">
        <f>PMT(B$1/12,B$2,-B$3)</f>
        <v>242.65518871071387</v>
      </c>
    </row>
    <row r="3" spans="1:8" x14ac:dyDescent="0.25">
      <c r="A3" s="6" t="s">
        <v>2</v>
      </c>
      <c r="B3" s="7">
        <v>20000</v>
      </c>
      <c r="D3" s="6">
        <v>110</v>
      </c>
      <c r="E3" s="7">
        <f t="shared" ref="E3:E13" si="0">PPMT(B$1/12,D3,B$2,-B$3)</f>
        <v>225.5521710151634</v>
      </c>
      <c r="F3" s="6">
        <v>2</v>
      </c>
      <c r="G3" s="7">
        <f>IPMT(B$1/12,F3,B$2,-B$3)</f>
        <v>132.60452096415079</v>
      </c>
      <c r="H3" s="7">
        <f>PMT(B$1/12,B$2,-B$3)</f>
        <v>242.65518871071387</v>
      </c>
    </row>
    <row r="4" spans="1:8" x14ac:dyDescent="0.25">
      <c r="D4" s="6">
        <v>111</v>
      </c>
      <c r="E4" s="7">
        <f t="shared" si="0"/>
        <v>227.05585215526449</v>
      </c>
      <c r="F4" s="6">
        <v>3</v>
      </c>
      <c r="G4" s="7">
        <f>IPMT(B$1/12,F4,B$2,-B$3)</f>
        <v>131.87084984584038</v>
      </c>
      <c r="H4" s="7">
        <f>PMT(B$1/12,B$2,-B$3)</f>
        <v>242.65518871071387</v>
      </c>
    </row>
    <row r="5" spans="1:8" x14ac:dyDescent="0.25">
      <c r="D5" s="6">
        <v>112</v>
      </c>
      <c r="E5" s="7">
        <f t="shared" si="0"/>
        <v>228.56955783629957</v>
      </c>
      <c r="F5" s="6">
        <v>4</v>
      </c>
      <c r="G5" s="7">
        <f>IPMT(B$1/12,F5,B$2,-B$3)</f>
        <v>131.1322875867412</v>
      </c>
      <c r="H5" s="7">
        <f>PMT(B$1/12,B$2,-B$3)</f>
        <v>242.65518871071387</v>
      </c>
    </row>
    <row r="6" spans="1:8" x14ac:dyDescent="0.25">
      <c r="D6" s="6">
        <v>113</v>
      </c>
      <c r="E6" s="7">
        <f t="shared" si="0"/>
        <v>230.09335488854157</v>
      </c>
      <c r="F6" s="6">
        <v>5</v>
      </c>
      <c r="G6" s="7">
        <f>IPMT(B$1/12,F6,B$2,-B$3)</f>
        <v>130.38880157924805</v>
      </c>
      <c r="H6" s="7">
        <f>PMT(B$1/12,B$2,-B$3)</f>
        <v>242.65518871071387</v>
      </c>
    </row>
    <row r="7" spans="1:8" x14ac:dyDescent="0.25">
      <c r="D7" s="6">
        <v>114</v>
      </c>
      <c r="E7" s="7">
        <f t="shared" si="0"/>
        <v>231.62731058779852</v>
      </c>
      <c r="F7" s="6">
        <v>6</v>
      </c>
      <c r="G7" s="7">
        <f>IPMT(B$1/12,F7,B$2,-B$3)</f>
        <v>129.64035899837162</v>
      </c>
      <c r="H7" s="7">
        <f>PMT(B$1/12,B$2,-B$3)</f>
        <v>242.65518871071387</v>
      </c>
    </row>
    <row r="8" spans="1:8" x14ac:dyDescent="0.25">
      <c r="D8" s="6">
        <v>115</v>
      </c>
      <c r="E8" s="7">
        <f t="shared" si="0"/>
        <v>233.17149265838387</v>
      </c>
      <c r="F8" s="6">
        <v>7</v>
      </c>
      <c r="G8" s="7">
        <f>IPMT(B$1/12,F8,B$2,-B$3)</f>
        <v>128.88692680028936</v>
      </c>
      <c r="H8" s="7">
        <f>PMT(B$1/12,B$2,-B$3)</f>
        <v>242.65518871071387</v>
      </c>
    </row>
    <row r="9" spans="1:8" x14ac:dyDescent="0.25">
      <c r="D9" s="6">
        <v>116</v>
      </c>
      <c r="E9" s="7">
        <f t="shared" si="0"/>
        <v>234.72596927610644</v>
      </c>
      <c r="F9" s="6">
        <v>8</v>
      </c>
      <c r="G9" s="7">
        <f>IPMT(B$1/12,F9,B$2,-B$3)</f>
        <v>128.12847172088652</v>
      </c>
      <c r="H9" s="7">
        <f>PMT(B$1/12,B$2,-B$3)</f>
        <v>242.65518871071387</v>
      </c>
    </row>
    <row r="10" spans="1:8" x14ac:dyDescent="0.25">
      <c r="D10" s="6">
        <v>117</v>
      </c>
      <c r="E10" s="7">
        <f t="shared" si="0"/>
        <v>236.29080907128045</v>
      </c>
      <c r="F10" s="6">
        <v>9</v>
      </c>
      <c r="G10" s="7">
        <f>IPMT(B$1/12,F10,B$2,-B$3)</f>
        <v>127.36496027428767</v>
      </c>
      <c r="H10" s="7">
        <f>PMT(B$1/12,B$2,-B$3)</f>
        <v>242.65518871071387</v>
      </c>
    </row>
    <row r="11" spans="1:8" x14ac:dyDescent="0.25">
      <c r="D11" s="6">
        <v>118</v>
      </c>
      <c r="E11" s="7">
        <f t="shared" si="0"/>
        <v>237.86608113175566</v>
      </c>
      <c r="F11" s="6">
        <v>10</v>
      </c>
      <c r="G11" s="7">
        <f>IPMT(B$1/12,F11,B$2,-B$3)</f>
        <v>126.59635875137819</v>
      </c>
      <c r="H11" s="7">
        <f>PMT(B$1/12,B$2,-B$3)</f>
        <v>242.65518871071387</v>
      </c>
    </row>
    <row r="12" spans="1:8" x14ac:dyDescent="0.25">
      <c r="D12" s="6">
        <v>119</v>
      </c>
      <c r="E12" s="7">
        <f t="shared" si="0"/>
        <v>239.45185500596733</v>
      </c>
      <c r="F12" s="6">
        <v>11</v>
      </c>
      <c r="G12" s="7">
        <f>IPMT(B$1/12,F12,B$2,-B$3)</f>
        <v>125.82263321831593</v>
      </c>
      <c r="H12" s="7">
        <f>PMT(B$1/12,B$2,-B$3)</f>
        <v>242.65518871071387</v>
      </c>
    </row>
    <row r="13" spans="1:8" x14ac:dyDescent="0.25">
      <c r="D13" s="6">
        <v>120</v>
      </c>
      <c r="E13" s="7">
        <f t="shared" si="0"/>
        <v>241.04820070600715</v>
      </c>
      <c r="F13" s="6">
        <v>12</v>
      </c>
      <c r="G13" s="7">
        <f>IPMT(B$1/12,F13,B$2,-B$3)</f>
        <v>125.04374951503328</v>
      </c>
      <c r="H13" s="7">
        <f>PMT(B$1/12,B$2,-B$3)</f>
        <v>242.65518871071387</v>
      </c>
    </row>
    <row r="14" spans="1:8" x14ac:dyDescent="0.25">
      <c r="C14" s="6" t="s">
        <v>9</v>
      </c>
      <c r="D14" s="6"/>
      <c r="E14" s="7">
        <f>SUM(E2:E13)</f>
        <v>2789.511102360877</v>
      </c>
      <c r="F14" s="6"/>
      <c r="G14" s="7">
        <f>SUM(G2:G13)</f>
        <v>1550.8132525878761</v>
      </c>
      <c r="H14" s="7">
        <f>SUM(H2:H13)</f>
        <v>2911.8622645285664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Табальов 06</dc:creator>
  <cp:lastModifiedBy>Николай Табальов 06</cp:lastModifiedBy>
  <dcterms:created xsi:type="dcterms:W3CDTF">2023-10-24T07:24:16Z</dcterms:created>
  <dcterms:modified xsi:type="dcterms:W3CDTF">2023-10-24T08:34:23Z</dcterms:modified>
</cp:coreProperties>
</file>