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3.10.2023\"/>
    </mc:Choice>
  </mc:AlternateContent>
  <xr:revisionPtr revIDLastSave="0" documentId="13_ncr:1_{33C12F19-CF73-40D2-99A1-CFA5938AFB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Вода, канал, пречистване Filter" sheetId="4" r:id="rId1"/>
    <sheet name="Вода, канал, пречистване " sheetId="3" r:id="rId2"/>
    <sheet name="Вода по сгради и партиди Filter" sheetId="5" r:id="rId3"/>
    <sheet name="Вода по сгради и партиди" sheetId="2" r:id="rId4"/>
    <sheet name="Разходи за вода" sheetId="1" r:id="rId5"/>
  </sheets>
  <definedNames>
    <definedName name="_xlnm._FilterDatabase" localSheetId="4" hidden="1">'Разходи за вода'!$A$4:$K$21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8" i="1"/>
  <c r="G8" i="1" s="1"/>
  <c r="E9" i="1"/>
  <c r="H9" i="1" s="1"/>
  <c r="E7" i="1"/>
  <c r="G7" i="1" s="1"/>
  <c r="E12" i="1"/>
  <c r="F12" i="1" s="1"/>
  <c r="E11" i="1"/>
  <c r="F11" i="1" s="1"/>
  <c r="E10" i="1"/>
  <c r="E14" i="1"/>
  <c r="H14" i="1" s="1"/>
  <c r="E13" i="1"/>
  <c r="F13" i="1" s="1"/>
  <c r="E16" i="1"/>
  <c r="F16" i="1" s="1"/>
  <c r="E15" i="1"/>
  <c r="G15" i="1" s="1"/>
  <c r="E20" i="1"/>
  <c r="H20" i="1" s="1"/>
  <c r="E19" i="1"/>
  <c r="G19" i="1" s="1"/>
  <c r="E18" i="1"/>
  <c r="G18" i="1" s="1"/>
  <c r="E17" i="1"/>
  <c r="F17" i="1" s="1"/>
  <c r="E21" i="1"/>
  <c r="G21" i="1" s="1"/>
  <c r="E5" i="1"/>
  <c r="F5" i="1" l="1"/>
  <c r="G5" i="1"/>
  <c r="G10" i="1"/>
  <c r="F10" i="1"/>
  <c r="H15" i="1"/>
  <c r="F18" i="1"/>
  <c r="F7" i="1"/>
  <c r="G11" i="1"/>
  <c r="H21" i="1"/>
  <c r="G16" i="1"/>
  <c r="H8" i="1"/>
  <c r="G17" i="1"/>
  <c r="H10" i="1"/>
  <c r="G6" i="1"/>
  <c r="F21" i="1"/>
  <c r="H18" i="1"/>
  <c r="H19" i="1"/>
  <c r="G20" i="1"/>
  <c r="F15" i="1"/>
  <c r="H13" i="1"/>
  <c r="G14" i="1"/>
  <c r="H7" i="1"/>
  <c r="G9" i="1"/>
  <c r="F8" i="1"/>
  <c r="F19" i="1"/>
  <c r="G12" i="1"/>
  <c r="H5" i="1"/>
  <c r="H17" i="1"/>
  <c r="F20" i="1"/>
  <c r="H16" i="1"/>
  <c r="G13" i="1"/>
  <c r="F14" i="1"/>
  <c r="H11" i="1"/>
  <c r="H12" i="1"/>
  <c r="F9" i="1"/>
  <c r="I9" i="1" s="1"/>
  <c r="J9" i="1" s="1"/>
  <c r="H6" i="1"/>
  <c r="I20" i="1" l="1"/>
  <c r="J20" i="1" s="1"/>
  <c r="K20" i="1" s="1"/>
  <c r="I14" i="1"/>
  <c r="J14" i="1" s="1"/>
  <c r="K14" i="1" s="1"/>
  <c r="I6" i="1"/>
  <c r="J6" i="1" s="1"/>
  <c r="I13" i="1"/>
  <c r="J13" i="1" s="1"/>
  <c r="I17" i="1"/>
  <c r="J17" i="1" s="1"/>
  <c r="K17" i="1" s="1"/>
  <c r="I8" i="1"/>
  <c r="J8" i="1" s="1"/>
  <c r="K8" i="1" s="1"/>
  <c r="I21" i="1"/>
  <c r="J21" i="1" s="1"/>
  <c r="K21" i="1" s="1"/>
  <c r="I18" i="1"/>
  <c r="J18" i="1" s="1"/>
  <c r="K18" i="1" s="1"/>
  <c r="I16" i="1"/>
  <c r="J16" i="1" s="1"/>
  <c r="K16" i="1" s="1"/>
  <c r="I15" i="1"/>
  <c r="K9" i="1"/>
  <c r="I11" i="1"/>
  <c r="J11" i="1" s="1"/>
  <c r="K11" i="1" s="1"/>
  <c r="I19" i="1"/>
  <c r="J19" i="1" s="1"/>
  <c r="I10" i="1"/>
  <c r="J10" i="1" s="1"/>
  <c r="I5" i="1"/>
  <c r="J5" i="1" s="1"/>
  <c r="K5" i="1" s="1"/>
  <c r="I12" i="1"/>
  <c r="J12" i="1" s="1"/>
  <c r="I7" i="1"/>
  <c r="J7" i="1" s="1"/>
  <c r="K7" i="1" s="1"/>
  <c r="K13" i="1" l="1"/>
  <c r="K6" i="1"/>
  <c r="K10" i="1"/>
  <c r="K19" i="1"/>
  <c r="J15" i="1"/>
  <c r="K15" i="1" s="1"/>
  <c r="K12" i="1"/>
</calcChain>
</file>

<file path=xl/sharedStrings.xml><?xml version="1.0" encoding="utf-8"?>
<sst xmlns="http://schemas.openxmlformats.org/spreadsheetml/2006/main" count="80" uniqueCount="29">
  <si>
    <t>Партида</t>
  </si>
  <si>
    <t>Старо показание</t>
  </si>
  <si>
    <t>Ново показание</t>
  </si>
  <si>
    <t>Сума за вода</t>
  </si>
  <si>
    <t>Сума за канал</t>
  </si>
  <si>
    <t>Сума за пречистване</t>
  </si>
  <si>
    <t>Изразходвана вода/кубици</t>
  </si>
  <si>
    <t>Сума за партидата</t>
  </si>
  <si>
    <t>ДДС</t>
  </si>
  <si>
    <t>Обща сума за плащане за партидата</t>
  </si>
  <si>
    <t>Сграда №</t>
  </si>
  <si>
    <t>цени за един кубик</t>
  </si>
  <si>
    <t>Канал</t>
  </si>
  <si>
    <t>Пречисване</t>
  </si>
  <si>
    <t>Доставка на вода</t>
  </si>
  <si>
    <t>Сграда № 1</t>
  </si>
  <si>
    <t>Сграда № 2</t>
  </si>
  <si>
    <t>Сграда № 3</t>
  </si>
  <si>
    <t>Сграда № 4</t>
  </si>
  <si>
    <t>Сграда № 5</t>
  </si>
  <si>
    <t>Сграда № 6</t>
  </si>
  <si>
    <t>Sum of Изразходвана вода/кубици</t>
  </si>
  <si>
    <t>Row Labels</t>
  </si>
  <si>
    <t>Grand Total</t>
  </si>
  <si>
    <t>Sum of Обща сума за плащане за партидата</t>
  </si>
  <si>
    <t>(All)</t>
  </si>
  <si>
    <t>Sum of Сума за вода</t>
  </si>
  <si>
    <t>Sum of Сума за канал</t>
  </si>
  <si>
    <t>Sum of Сума за пречистване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</si>
</sst>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29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22.561720717589" createdVersion="8" refreshedVersion="8" minRefreshableVersion="3" recordCount="17" xr:uid="{BB83A7E4-639B-4347-A310-908901E00239}">
  <cacheSource type="worksheet">
    <worksheetSource ref="A4:K21" sheet="Разходи за вода"/>
  </cacheSource>
  <cacheFields count="11">
    <cacheField name="Сграда №" numFmtId="0">
      <sharedItems count="6">
        <s v="Сграда № 1"/>
        <s v="Сграда № 2"/>
        <s v="Сграда № 3"/>
        <s v="Сграда № 4"/>
        <s v="Сграда № 5"/>
        <s v="Сграда № 6"/>
      </sharedItems>
    </cacheField>
    <cacheField name="Партида" numFmtId="0">
      <sharedItems containsSemiMixedTypes="0" containsString="0" containsNumber="1" containsInteger="1" minValue="123" maxValue="139" count="17">
        <n v="123"/>
        <n v="124"/>
        <n v="127"/>
        <n v="125"/>
        <n v="126"/>
        <n v="130"/>
        <n v="129"/>
        <n v="128"/>
        <n v="132"/>
        <n v="131"/>
        <n v="134"/>
        <n v="133"/>
        <n v="138"/>
        <n v="137"/>
        <n v="136"/>
        <n v="135"/>
        <n v="139"/>
      </sharedItems>
    </cacheField>
    <cacheField name="Старо показание" numFmtId="1">
      <sharedItems containsSemiMixedTypes="0" containsString="0" containsNumber="1" containsInteger="1" minValue="123" maxValue="5433"/>
    </cacheField>
    <cacheField name="Ново показание" numFmtId="1">
      <sharedItems containsSemiMixedTypes="0" containsString="0" containsNumber="1" containsInteger="1" minValue="165" maxValue="5487"/>
    </cacheField>
    <cacheField name="Изразходвана вода/кубици" numFmtId="0">
      <sharedItems containsSemiMixedTypes="0" containsString="0" containsNumber="1" containsInteger="1" minValue="14" maxValue="73"/>
    </cacheField>
    <cacheField name="Сума за вода" numFmtId="164">
      <sharedItems containsSemiMixedTypes="0" containsString="0" containsNumber="1" minValue="20.454000000000001" maxValue="106.65300000000001" count="15">
        <n v="35.064"/>
        <n v="29.220000000000002"/>
        <n v="81.816000000000003"/>
        <n v="58.440000000000005"/>
        <n v="42.369"/>
        <n v="61.362000000000002"/>
        <n v="32.142000000000003"/>
        <n v="80.355000000000004"/>
        <n v="62.823"/>
        <n v="52.596000000000004"/>
        <n v="20.454000000000001"/>
        <n v="106.65300000000001"/>
        <n v="77.433000000000007"/>
        <n v="64.284000000000006"/>
        <n v="36.524999999999999"/>
      </sharedItems>
    </cacheField>
    <cacheField name="Сума за канал" numFmtId="164">
      <sharedItems containsSemiMixedTypes="0" containsString="0" containsNumber="1" minValue="6.93" maxValue="36.134999999999998" count="15">
        <n v="11.879999999999999"/>
        <n v="9.9"/>
        <n v="27.72"/>
        <n v="19.8"/>
        <n v="14.355"/>
        <n v="20.79"/>
        <n v="10.89"/>
        <n v="27.225000000000001"/>
        <n v="21.285"/>
        <n v="17.82"/>
        <n v="6.93"/>
        <n v="36.134999999999998"/>
        <n v="26.234999999999999"/>
        <n v="21.78"/>
        <n v="12.375"/>
      </sharedItems>
    </cacheField>
    <cacheField name="Сума за пречистване" numFmtId="164">
      <sharedItems containsSemiMixedTypes="0" containsString="0" containsNumber="1" minValue="4.8859999999999992" maxValue="25.476999999999997" count="15">
        <n v="8.3759999999999994"/>
        <n v="6.9799999999999995"/>
        <n v="19.543999999999997"/>
        <n v="13.959999999999999"/>
        <n v="10.120999999999999"/>
        <n v="14.657999999999999"/>
        <n v="7.677999999999999"/>
        <n v="19.195"/>
        <n v="15.007"/>
        <n v="12.564"/>
        <n v="4.8859999999999992"/>
        <n v="25.476999999999997"/>
        <n v="18.497"/>
        <n v="15.355999999999998"/>
        <n v="8.7249999999999996"/>
      </sharedItems>
    </cacheField>
    <cacheField name="Сума за партидата" numFmtId="164">
      <sharedItems containsSemiMixedTypes="0" containsString="0" containsNumber="1" minValue="32.269999999999996" maxValue="168.26500000000001"/>
    </cacheField>
    <cacheField name="ДДС" numFmtId="164">
      <sharedItems containsSemiMixedTypes="0" containsString="0" containsNumber="1" minValue="6.4539999999999997" maxValue="33.653000000000006"/>
    </cacheField>
    <cacheField name="Обща сума за плащане за партидата" numFmtId="164">
      <sharedItems containsSemiMixedTypes="0" containsString="0" containsNumber="1" minValue="38.723999999999997" maxValue="201.91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21"/>
    <n v="345"/>
    <n v="24"/>
    <x v="0"/>
    <x v="0"/>
    <x v="0"/>
    <n v="55.32"/>
    <n v="11.064"/>
    <n v="66.384"/>
  </r>
  <r>
    <x v="1"/>
    <x v="1"/>
    <n v="234"/>
    <n v="254"/>
    <n v="20"/>
    <x v="1"/>
    <x v="1"/>
    <x v="1"/>
    <n v="46.1"/>
    <n v="9.2200000000000006"/>
    <n v="55.32"/>
  </r>
  <r>
    <x v="2"/>
    <x v="2"/>
    <n v="1231"/>
    <n v="1287"/>
    <n v="56"/>
    <x v="2"/>
    <x v="2"/>
    <x v="2"/>
    <n v="129.07999999999998"/>
    <n v="25.815999999999999"/>
    <n v="154.89599999999999"/>
  </r>
  <r>
    <x v="2"/>
    <x v="3"/>
    <n v="5433"/>
    <n v="5473"/>
    <n v="40"/>
    <x v="3"/>
    <x v="3"/>
    <x v="3"/>
    <n v="92.2"/>
    <n v="18.440000000000001"/>
    <n v="110.64"/>
  </r>
  <r>
    <x v="2"/>
    <x v="4"/>
    <n v="1234"/>
    <n v="1263"/>
    <n v="29"/>
    <x v="4"/>
    <x v="4"/>
    <x v="4"/>
    <n v="66.844999999999999"/>
    <n v="13.369"/>
    <n v="80.213999999999999"/>
  </r>
  <r>
    <x v="3"/>
    <x v="5"/>
    <n v="2341"/>
    <n v="2397"/>
    <n v="56"/>
    <x v="2"/>
    <x v="2"/>
    <x v="2"/>
    <n v="129.07999999999998"/>
    <n v="25.815999999999999"/>
    <n v="154.89599999999999"/>
  </r>
  <r>
    <x v="3"/>
    <x v="6"/>
    <n v="123"/>
    <n v="165"/>
    <n v="42"/>
    <x v="5"/>
    <x v="5"/>
    <x v="5"/>
    <n v="96.81"/>
    <n v="19.362000000000002"/>
    <n v="116.172"/>
  </r>
  <r>
    <x v="3"/>
    <x v="7"/>
    <n v="987"/>
    <n v="1009"/>
    <n v="22"/>
    <x v="6"/>
    <x v="6"/>
    <x v="6"/>
    <n v="50.71"/>
    <n v="10.142000000000001"/>
    <n v="60.852000000000004"/>
  </r>
  <r>
    <x v="4"/>
    <x v="8"/>
    <n v="5432"/>
    <n v="5487"/>
    <n v="55"/>
    <x v="7"/>
    <x v="7"/>
    <x v="7"/>
    <n v="126.77500000000001"/>
    <n v="25.355000000000004"/>
    <n v="152.13"/>
  </r>
  <r>
    <x v="4"/>
    <x v="9"/>
    <n v="546"/>
    <n v="589"/>
    <n v="43"/>
    <x v="8"/>
    <x v="8"/>
    <x v="8"/>
    <n v="99.115000000000009"/>
    <n v="19.823000000000004"/>
    <n v="118.93800000000002"/>
  </r>
  <r>
    <x v="4"/>
    <x v="10"/>
    <n v="762"/>
    <n v="798"/>
    <n v="36"/>
    <x v="9"/>
    <x v="9"/>
    <x v="9"/>
    <n v="82.97999999999999"/>
    <n v="16.596"/>
    <n v="99.575999999999993"/>
  </r>
  <r>
    <x v="4"/>
    <x v="11"/>
    <n v="876"/>
    <n v="890"/>
    <n v="14"/>
    <x v="10"/>
    <x v="10"/>
    <x v="10"/>
    <n v="32.269999999999996"/>
    <n v="6.4539999999999997"/>
    <n v="38.723999999999997"/>
  </r>
  <r>
    <x v="5"/>
    <x v="12"/>
    <n v="1248"/>
    <n v="1321"/>
    <n v="73"/>
    <x v="11"/>
    <x v="11"/>
    <x v="11"/>
    <n v="168.26500000000001"/>
    <n v="33.653000000000006"/>
    <n v="201.91800000000001"/>
  </r>
  <r>
    <x v="5"/>
    <x v="13"/>
    <n v="679"/>
    <n v="732"/>
    <n v="53"/>
    <x v="12"/>
    <x v="12"/>
    <x v="12"/>
    <n v="122.16500000000001"/>
    <n v="24.433000000000003"/>
    <n v="146.59800000000001"/>
  </r>
  <r>
    <x v="5"/>
    <x v="14"/>
    <n v="897"/>
    <n v="941"/>
    <n v="44"/>
    <x v="13"/>
    <x v="13"/>
    <x v="13"/>
    <n v="101.42"/>
    <n v="20.284000000000002"/>
    <n v="121.70400000000001"/>
  </r>
  <r>
    <x v="5"/>
    <x v="15"/>
    <n v="981"/>
    <n v="1021"/>
    <n v="40"/>
    <x v="3"/>
    <x v="3"/>
    <x v="3"/>
    <n v="92.2"/>
    <n v="18.440000000000001"/>
    <n v="110.64"/>
  </r>
  <r>
    <x v="5"/>
    <x v="16"/>
    <n v="987"/>
    <n v="1012"/>
    <n v="25"/>
    <x v="14"/>
    <x v="14"/>
    <x v="14"/>
    <n v="57.625"/>
    <n v="11.525"/>
    <n v="69.15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3C7FA-29E3-443B-B0DD-E4276A07334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29" firstHeaderRow="0" firstDataRow="1" firstDataCol="1" rowPageCount="3" colPageCount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8">
        <item x="0"/>
        <item x="1"/>
        <item x="3"/>
        <item x="4"/>
        <item x="2"/>
        <item x="7"/>
        <item x="6"/>
        <item x="5"/>
        <item x="9"/>
        <item x="8"/>
        <item x="11"/>
        <item x="10"/>
        <item x="15"/>
        <item x="14"/>
        <item x="13"/>
        <item x="12"/>
        <item x="16"/>
        <item t="default"/>
      </items>
    </pivotField>
    <pivotField numFmtId="1" showAll="0"/>
    <pivotField numFmtId="1" showAll="0"/>
    <pivotField dataField="1" showAll="0"/>
    <pivotField axis="axisPage" dataField="1" numFmtId="164" showAll="0">
      <items count="16">
        <item x="10"/>
        <item x="1"/>
        <item x="6"/>
        <item x="0"/>
        <item x="14"/>
        <item x="4"/>
        <item x="9"/>
        <item x="3"/>
        <item x="5"/>
        <item x="8"/>
        <item x="13"/>
        <item x="12"/>
        <item x="7"/>
        <item x="2"/>
        <item x="11"/>
        <item t="default"/>
      </items>
    </pivotField>
    <pivotField axis="axisPage" dataField="1" numFmtId="164" showAll="0">
      <items count="16">
        <item x="10"/>
        <item x="1"/>
        <item x="6"/>
        <item x="0"/>
        <item x="14"/>
        <item x="4"/>
        <item x="9"/>
        <item x="3"/>
        <item x="5"/>
        <item x="8"/>
        <item x="13"/>
        <item x="12"/>
        <item x="7"/>
        <item x="2"/>
        <item x="11"/>
        <item t="default"/>
      </items>
    </pivotField>
    <pivotField axis="axisPage" dataField="1" numFmtId="164" showAll="0">
      <items count="16">
        <item x="10"/>
        <item x="1"/>
        <item x="6"/>
        <item x="0"/>
        <item x="14"/>
        <item x="4"/>
        <item x="9"/>
        <item x="3"/>
        <item x="5"/>
        <item x="8"/>
        <item x="13"/>
        <item x="12"/>
        <item x="7"/>
        <item x="2"/>
        <item x="11"/>
        <item t="default"/>
      </items>
    </pivotField>
    <pivotField numFmtId="164" showAll="0"/>
    <pivotField numFmtId="164" showAll="0"/>
    <pivotField dataField="1" numFmtId="164" showAll="0"/>
  </pivotFields>
  <rowFields count="2">
    <field x="0"/>
    <field x="1"/>
  </rowFields>
  <rowItems count="2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5" hier="-1"/>
    <pageField fld="6" hier="-1"/>
    <pageField fld="7" hier="-1"/>
  </pageFields>
  <dataFields count="5">
    <dataField name="Sum of Изразходвана вода/кубици" fld="4" baseField="0" baseItem="0"/>
    <dataField name="Sum of Обща сума за плащане за партидата" fld="10" baseField="0" baseItem="0"/>
    <dataField name="Sum of Сума за вода" fld="5" baseField="0" baseItem="0"/>
    <dataField name="Sum of Сума за канал" fld="6" baseField="0" baseItem="0"/>
    <dataField name="Sum of Сума за пречистване" fld="7" baseField="0" baseItem="0"/>
  </dataFields>
  <formats count="2"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D047A-84A6-434F-8028-007EDC59E39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7" firstHeaderRow="0" firstDataRow="1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8">
        <item x="0"/>
        <item x="1"/>
        <item x="3"/>
        <item x="4"/>
        <item x="2"/>
        <item x="7"/>
        <item x="6"/>
        <item x="5"/>
        <item x="9"/>
        <item x="8"/>
        <item x="11"/>
        <item x="10"/>
        <item x="15"/>
        <item x="14"/>
        <item x="13"/>
        <item x="12"/>
        <item x="16"/>
        <item t="default"/>
      </items>
    </pivotField>
    <pivotField numFmtId="1" showAll="0"/>
    <pivotField numFmtId="1" showAll="0"/>
    <pivotField dataField="1" showAll="0"/>
    <pivotField dataField="1" numFmtId="164" showAll="0">
      <items count="16">
        <item x="10"/>
        <item x="1"/>
        <item x="6"/>
        <item x="0"/>
        <item x="14"/>
        <item x="4"/>
        <item x="9"/>
        <item x="3"/>
        <item x="5"/>
        <item x="8"/>
        <item x="13"/>
        <item x="12"/>
        <item x="7"/>
        <item x="2"/>
        <item x="11"/>
        <item t="default"/>
      </items>
    </pivotField>
    <pivotField dataField="1" numFmtId="164" showAll="0"/>
    <pivotField dataField="1" numFmtId="164" showAll="0"/>
    <pivotField numFmtId="164" showAll="0"/>
    <pivotField numFmtId="164" showAll="0"/>
    <pivotField dataField="1" numFmtId="164" showAll="0"/>
  </pivotFields>
  <rowFields count="2">
    <field x="0"/>
    <field x="1"/>
  </rowFields>
  <rowItems count="2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Изразходвана вода/кубици" fld="4" baseField="0" baseItem="0"/>
    <dataField name="Sum of Обща сума за плащане за партидата" fld="10" baseField="0" baseItem="0"/>
    <dataField name="Sum of Сума за вода" fld="5" baseField="0" baseItem="0"/>
    <dataField name="Sum of Сума за канал" fld="6" baseField="0" baseItem="0"/>
    <dataField name="Sum of Сума за пречистване" fld="7" baseField="0" baseItem="0"/>
  </dataFields>
  <formats count="2"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2A998-7AA5-42EE-AC65-E7F21D6BA54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 rowPageCount="1" colPageCount="1"/>
  <pivotFields count="11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8">
        <item x="0"/>
        <item x="1"/>
        <item x="3"/>
        <item x="4"/>
        <item x="2"/>
        <item x="7"/>
        <item x="6"/>
        <item x="5"/>
        <item x="9"/>
        <item x="8"/>
        <item x="11"/>
        <item x="10"/>
        <item x="15"/>
        <item x="14"/>
        <item x="13"/>
        <item x="12"/>
        <item x="16"/>
        <item t="default"/>
      </items>
    </pivotField>
    <pivotField numFmtId="1" showAll="0"/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Изразходвана вода/кубици" fld="4" baseField="0" baseItem="0"/>
    <dataField name="Sum of Обща сума за плащане за партидата" fld="10" baseField="0" baseItem="0"/>
  </dataFields>
  <formats count="1"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197FC-EA86-4936-ABB9-8F0AFED03AE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8">
        <item x="0"/>
        <item x="1"/>
        <item x="3"/>
        <item x="4"/>
        <item x="2"/>
        <item x="7"/>
        <item x="6"/>
        <item x="5"/>
        <item x="9"/>
        <item x="8"/>
        <item x="11"/>
        <item x="10"/>
        <item x="15"/>
        <item x="14"/>
        <item x="13"/>
        <item x="12"/>
        <item x="16"/>
        <item t="default"/>
      </items>
    </pivotField>
    <pivotField numFmtId="1" showAll="0"/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0"/>
    <field x="1"/>
  </rowFields>
  <rowItems count="2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 v="8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Изразходвана вода/кубици" fld="4" baseField="0" baseItem="0"/>
    <dataField name="Sum of Обща сума за плащане за партидата" fld="10" baseField="0" baseItem="0"/>
  </dataFields>
  <formats count="1"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556F-87CC-4BB0-BAE7-50DAD01BBDFB}">
  <dimension ref="A1:F29"/>
  <sheetViews>
    <sheetView tabSelected="1" workbookViewId="0">
      <selection activeCell="H9" sqref="H9"/>
    </sheetView>
  </sheetViews>
  <sheetFormatPr defaultRowHeight="15" x14ac:dyDescent="0.25"/>
  <cols>
    <col min="1" max="1" width="20.140625" bestFit="1" customWidth="1"/>
    <col min="2" max="2" width="10.7109375" bestFit="1" customWidth="1"/>
    <col min="3" max="3" width="12.85546875" bestFit="1" customWidth="1"/>
    <col min="4" max="4" width="12.28515625" bestFit="1" customWidth="1"/>
    <col min="5" max="5" width="8" bestFit="1" customWidth="1"/>
    <col min="6" max="6" width="12.28515625" bestFit="1" customWidth="1"/>
    <col min="7" max="7" width="8.28515625" bestFit="1" customWidth="1"/>
    <col min="8" max="15" width="8.7109375" bestFit="1" customWidth="1"/>
    <col min="16" max="16" width="9.7109375" bestFit="1" customWidth="1"/>
    <col min="17" max="30" width="8.7109375" bestFit="1" customWidth="1"/>
    <col min="31" max="31" width="9.7109375" bestFit="1" customWidth="1"/>
    <col min="32" max="32" width="38.5703125" bestFit="1" customWidth="1"/>
    <col min="33" max="33" width="47" bestFit="1" customWidth="1"/>
  </cols>
  <sheetData>
    <row r="1" spans="1:6" x14ac:dyDescent="0.25">
      <c r="A1" s="10" t="s">
        <v>3</v>
      </c>
      <c r="B1" t="s">
        <v>25</v>
      </c>
    </row>
    <row r="2" spans="1:6" x14ac:dyDescent="0.25">
      <c r="A2" s="10" t="s">
        <v>4</v>
      </c>
      <c r="B2" t="s">
        <v>25</v>
      </c>
    </row>
    <row r="3" spans="1:6" x14ac:dyDescent="0.25">
      <c r="A3" s="10" t="s">
        <v>5</v>
      </c>
      <c r="B3" t="s">
        <v>25</v>
      </c>
    </row>
    <row r="5" spans="1:6" ht="75" x14ac:dyDescent="0.25">
      <c r="A5" s="10" t="s">
        <v>22</v>
      </c>
      <c r="B5" s="13" t="s">
        <v>21</v>
      </c>
      <c r="C5" s="13" t="s">
        <v>24</v>
      </c>
      <c r="D5" s="13" t="s">
        <v>26</v>
      </c>
      <c r="E5" s="13" t="s">
        <v>27</v>
      </c>
      <c r="F5" s="13" t="s">
        <v>28</v>
      </c>
    </row>
    <row r="6" spans="1:6" x14ac:dyDescent="0.25">
      <c r="A6" s="11" t="s">
        <v>15</v>
      </c>
      <c r="B6" s="9">
        <v>24</v>
      </c>
      <c r="C6" s="9">
        <v>66.384</v>
      </c>
      <c r="D6" s="9">
        <v>35.064</v>
      </c>
      <c r="E6" s="9">
        <v>11.879999999999999</v>
      </c>
      <c r="F6" s="9">
        <v>8.3759999999999994</v>
      </c>
    </row>
    <row r="7" spans="1:6" x14ac:dyDescent="0.25">
      <c r="A7" s="12">
        <v>123</v>
      </c>
      <c r="B7" s="9">
        <v>24</v>
      </c>
      <c r="C7" s="9">
        <v>66.384</v>
      </c>
      <c r="D7" s="9">
        <v>35.064</v>
      </c>
      <c r="E7" s="9">
        <v>11.879999999999999</v>
      </c>
      <c r="F7" s="9">
        <v>8.3759999999999994</v>
      </c>
    </row>
    <row r="8" spans="1:6" x14ac:dyDescent="0.25">
      <c r="A8" s="11" t="s">
        <v>16</v>
      </c>
      <c r="B8" s="9">
        <v>20</v>
      </c>
      <c r="C8" s="9">
        <v>55.32</v>
      </c>
      <c r="D8" s="9">
        <v>29.220000000000002</v>
      </c>
      <c r="E8" s="9">
        <v>9.9</v>
      </c>
      <c r="F8" s="9">
        <v>6.9799999999999995</v>
      </c>
    </row>
    <row r="9" spans="1:6" x14ac:dyDescent="0.25">
      <c r="A9" s="12">
        <v>124</v>
      </c>
      <c r="B9" s="9">
        <v>20</v>
      </c>
      <c r="C9" s="9">
        <v>55.32</v>
      </c>
      <c r="D9" s="9">
        <v>29.220000000000002</v>
      </c>
      <c r="E9" s="9">
        <v>9.9</v>
      </c>
      <c r="F9" s="9">
        <v>6.9799999999999995</v>
      </c>
    </row>
    <row r="10" spans="1:6" x14ac:dyDescent="0.25">
      <c r="A10" s="11" t="s">
        <v>17</v>
      </c>
      <c r="B10" s="9">
        <v>125</v>
      </c>
      <c r="C10" s="9">
        <v>345.75</v>
      </c>
      <c r="D10" s="9">
        <v>182.625</v>
      </c>
      <c r="E10" s="9">
        <v>61.875</v>
      </c>
      <c r="F10" s="9">
        <v>43.624999999999993</v>
      </c>
    </row>
    <row r="11" spans="1:6" x14ac:dyDescent="0.25">
      <c r="A11" s="12">
        <v>125</v>
      </c>
      <c r="B11" s="9">
        <v>40</v>
      </c>
      <c r="C11" s="9">
        <v>110.64</v>
      </c>
      <c r="D11" s="9">
        <v>58.440000000000005</v>
      </c>
      <c r="E11" s="9">
        <v>19.8</v>
      </c>
      <c r="F11" s="9">
        <v>13.959999999999999</v>
      </c>
    </row>
    <row r="12" spans="1:6" x14ac:dyDescent="0.25">
      <c r="A12" s="12">
        <v>126</v>
      </c>
      <c r="B12" s="9">
        <v>29</v>
      </c>
      <c r="C12" s="9">
        <v>80.213999999999999</v>
      </c>
      <c r="D12" s="9">
        <v>42.369</v>
      </c>
      <c r="E12" s="9">
        <v>14.355</v>
      </c>
      <c r="F12" s="9">
        <v>10.120999999999999</v>
      </c>
    </row>
    <row r="13" spans="1:6" x14ac:dyDescent="0.25">
      <c r="A13" s="12">
        <v>127</v>
      </c>
      <c r="B13" s="9">
        <v>56</v>
      </c>
      <c r="C13" s="9">
        <v>154.89599999999999</v>
      </c>
      <c r="D13" s="9">
        <v>81.816000000000003</v>
      </c>
      <c r="E13" s="9">
        <v>27.72</v>
      </c>
      <c r="F13" s="9">
        <v>19.543999999999997</v>
      </c>
    </row>
    <row r="14" spans="1:6" x14ac:dyDescent="0.25">
      <c r="A14" s="11" t="s">
        <v>18</v>
      </c>
      <c r="B14" s="9">
        <v>120</v>
      </c>
      <c r="C14" s="9">
        <v>331.91999999999996</v>
      </c>
      <c r="D14" s="9">
        <v>175.32</v>
      </c>
      <c r="E14" s="9">
        <v>59.4</v>
      </c>
      <c r="F14" s="9">
        <v>41.879999999999995</v>
      </c>
    </row>
    <row r="15" spans="1:6" x14ac:dyDescent="0.25">
      <c r="A15" s="12">
        <v>128</v>
      </c>
      <c r="B15" s="9">
        <v>22</v>
      </c>
      <c r="C15" s="9">
        <v>60.852000000000004</v>
      </c>
      <c r="D15" s="9">
        <v>32.142000000000003</v>
      </c>
      <c r="E15" s="9">
        <v>10.89</v>
      </c>
      <c r="F15" s="9">
        <v>7.677999999999999</v>
      </c>
    </row>
    <row r="16" spans="1:6" x14ac:dyDescent="0.25">
      <c r="A16" s="12">
        <v>129</v>
      </c>
      <c r="B16" s="9">
        <v>42</v>
      </c>
      <c r="C16" s="9">
        <v>116.172</v>
      </c>
      <c r="D16" s="9">
        <v>61.362000000000002</v>
      </c>
      <c r="E16" s="9">
        <v>20.79</v>
      </c>
      <c r="F16" s="9">
        <v>14.657999999999999</v>
      </c>
    </row>
    <row r="17" spans="1:6" x14ac:dyDescent="0.25">
      <c r="A17" s="12">
        <v>130</v>
      </c>
      <c r="B17" s="9">
        <v>56</v>
      </c>
      <c r="C17" s="9">
        <v>154.89599999999999</v>
      </c>
      <c r="D17" s="9">
        <v>81.816000000000003</v>
      </c>
      <c r="E17" s="9">
        <v>27.72</v>
      </c>
      <c r="F17" s="9">
        <v>19.543999999999997</v>
      </c>
    </row>
    <row r="18" spans="1:6" x14ac:dyDescent="0.25">
      <c r="A18" s="11" t="s">
        <v>19</v>
      </c>
      <c r="B18" s="9">
        <v>148</v>
      </c>
      <c r="C18" s="9">
        <v>409.36799999999994</v>
      </c>
      <c r="D18" s="9">
        <v>216.22800000000001</v>
      </c>
      <c r="E18" s="9">
        <v>73.260000000000005</v>
      </c>
      <c r="F18" s="9">
        <v>51.651999999999994</v>
      </c>
    </row>
    <row r="19" spans="1:6" x14ac:dyDescent="0.25">
      <c r="A19" s="12">
        <v>131</v>
      </c>
      <c r="B19" s="9">
        <v>43</v>
      </c>
      <c r="C19" s="9">
        <v>118.93800000000002</v>
      </c>
      <c r="D19" s="9">
        <v>62.823</v>
      </c>
      <c r="E19" s="9">
        <v>21.285</v>
      </c>
      <c r="F19" s="9">
        <v>15.007</v>
      </c>
    </row>
    <row r="20" spans="1:6" x14ac:dyDescent="0.25">
      <c r="A20" s="12">
        <v>132</v>
      </c>
      <c r="B20" s="9">
        <v>55</v>
      </c>
      <c r="C20" s="9">
        <v>152.13</v>
      </c>
      <c r="D20" s="9">
        <v>80.355000000000004</v>
      </c>
      <c r="E20" s="9">
        <v>27.225000000000001</v>
      </c>
      <c r="F20" s="9">
        <v>19.195</v>
      </c>
    </row>
    <row r="21" spans="1:6" x14ac:dyDescent="0.25">
      <c r="A21" s="12">
        <v>133</v>
      </c>
      <c r="B21" s="9">
        <v>14</v>
      </c>
      <c r="C21" s="9">
        <v>38.723999999999997</v>
      </c>
      <c r="D21" s="9">
        <v>20.454000000000001</v>
      </c>
      <c r="E21" s="9">
        <v>6.93</v>
      </c>
      <c r="F21" s="9">
        <v>4.8859999999999992</v>
      </c>
    </row>
    <row r="22" spans="1:6" x14ac:dyDescent="0.25">
      <c r="A22" s="12">
        <v>134</v>
      </c>
      <c r="B22" s="9">
        <v>36</v>
      </c>
      <c r="C22" s="9">
        <v>99.575999999999993</v>
      </c>
      <c r="D22" s="9">
        <v>52.596000000000004</v>
      </c>
      <c r="E22" s="9">
        <v>17.82</v>
      </c>
      <c r="F22" s="9">
        <v>12.564</v>
      </c>
    </row>
    <row r="23" spans="1:6" x14ac:dyDescent="0.25">
      <c r="A23" s="11" t="s">
        <v>20</v>
      </c>
      <c r="B23" s="9">
        <v>235</v>
      </c>
      <c r="C23" s="9">
        <v>650.01</v>
      </c>
      <c r="D23" s="9">
        <v>343.33500000000004</v>
      </c>
      <c r="E23" s="9">
        <v>116.32499999999999</v>
      </c>
      <c r="F23" s="9">
        <v>82.014999999999986</v>
      </c>
    </row>
    <row r="24" spans="1:6" x14ac:dyDescent="0.25">
      <c r="A24" s="12">
        <v>135</v>
      </c>
      <c r="B24" s="9">
        <v>40</v>
      </c>
      <c r="C24" s="9">
        <v>110.64</v>
      </c>
      <c r="D24" s="9">
        <v>58.440000000000005</v>
      </c>
      <c r="E24" s="9">
        <v>19.8</v>
      </c>
      <c r="F24" s="9">
        <v>13.959999999999999</v>
      </c>
    </row>
    <row r="25" spans="1:6" x14ac:dyDescent="0.25">
      <c r="A25" s="12">
        <v>136</v>
      </c>
      <c r="B25" s="9">
        <v>44</v>
      </c>
      <c r="C25" s="9">
        <v>121.70400000000001</v>
      </c>
      <c r="D25" s="9">
        <v>64.284000000000006</v>
      </c>
      <c r="E25" s="9">
        <v>21.78</v>
      </c>
      <c r="F25" s="9">
        <v>15.355999999999998</v>
      </c>
    </row>
    <row r="26" spans="1:6" x14ac:dyDescent="0.25">
      <c r="A26" s="12">
        <v>137</v>
      </c>
      <c r="B26" s="9">
        <v>53</v>
      </c>
      <c r="C26" s="9">
        <v>146.59800000000001</v>
      </c>
      <c r="D26" s="9">
        <v>77.433000000000007</v>
      </c>
      <c r="E26" s="9">
        <v>26.234999999999999</v>
      </c>
      <c r="F26" s="9">
        <v>18.497</v>
      </c>
    </row>
    <row r="27" spans="1:6" x14ac:dyDescent="0.25">
      <c r="A27" s="12">
        <v>138</v>
      </c>
      <c r="B27" s="9">
        <v>73</v>
      </c>
      <c r="C27" s="9">
        <v>201.91800000000001</v>
      </c>
      <c r="D27" s="9">
        <v>106.65300000000001</v>
      </c>
      <c r="E27" s="9">
        <v>36.134999999999998</v>
      </c>
      <c r="F27" s="9">
        <v>25.476999999999997</v>
      </c>
    </row>
    <row r="28" spans="1:6" x14ac:dyDescent="0.25">
      <c r="A28" s="12">
        <v>139</v>
      </c>
      <c r="B28" s="9">
        <v>25</v>
      </c>
      <c r="C28" s="9">
        <v>69.150000000000006</v>
      </c>
      <c r="D28" s="9">
        <v>36.524999999999999</v>
      </c>
      <c r="E28" s="9">
        <v>12.375</v>
      </c>
      <c r="F28" s="9">
        <v>8.7249999999999996</v>
      </c>
    </row>
    <row r="29" spans="1:6" x14ac:dyDescent="0.25">
      <c r="A29" s="11" t="s">
        <v>23</v>
      </c>
      <c r="B29" s="9">
        <v>672</v>
      </c>
      <c r="C29" s="9">
        <v>1858.752</v>
      </c>
      <c r="D29" s="9">
        <v>981.79200000000003</v>
      </c>
      <c r="E29" s="9">
        <v>332.64</v>
      </c>
      <c r="F29" s="9">
        <v>234.52799999999996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1542-61A6-43AE-A2C7-F41A5A0BCEA8}">
  <dimension ref="A3:F27"/>
  <sheetViews>
    <sheetView workbookViewId="0">
      <selection activeCell="K3" sqref="K3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2.85546875" bestFit="1" customWidth="1"/>
    <col min="4" max="4" width="12.28515625" bestFit="1" customWidth="1"/>
    <col min="5" max="5" width="8" bestFit="1" customWidth="1"/>
    <col min="6" max="6" width="12.28515625" bestFit="1" customWidth="1"/>
    <col min="7" max="7" width="8.28515625" bestFit="1" customWidth="1"/>
    <col min="8" max="15" width="8.7109375" bestFit="1" customWidth="1"/>
    <col min="16" max="16" width="9.7109375" bestFit="1" customWidth="1"/>
    <col min="17" max="30" width="8.7109375" bestFit="1" customWidth="1"/>
    <col min="31" max="31" width="9.7109375" bestFit="1" customWidth="1"/>
    <col min="32" max="32" width="38.5703125" bestFit="1" customWidth="1"/>
    <col min="33" max="33" width="47" bestFit="1" customWidth="1"/>
  </cols>
  <sheetData>
    <row r="3" spans="1:6" ht="75" x14ac:dyDescent="0.25">
      <c r="A3" s="10" t="s">
        <v>22</v>
      </c>
      <c r="B3" s="13" t="s">
        <v>21</v>
      </c>
      <c r="C3" s="13" t="s">
        <v>24</v>
      </c>
      <c r="D3" s="13" t="s">
        <v>26</v>
      </c>
      <c r="E3" s="13" t="s">
        <v>27</v>
      </c>
      <c r="F3" s="13" t="s">
        <v>28</v>
      </c>
    </row>
    <row r="4" spans="1:6" x14ac:dyDescent="0.25">
      <c r="A4" s="11" t="s">
        <v>15</v>
      </c>
      <c r="B4" s="9">
        <v>24</v>
      </c>
      <c r="C4" s="9">
        <v>66.384</v>
      </c>
      <c r="D4" s="9">
        <v>35.064</v>
      </c>
      <c r="E4" s="9">
        <v>11.879999999999999</v>
      </c>
      <c r="F4" s="9">
        <v>8.3759999999999994</v>
      </c>
    </row>
    <row r="5" spans="1:6" x14ac:dyDescent="0.25">
      <c r="A5" s="12">
        <v>123</v>
      </c>
      <c r="B5" s="9">
        <v>24</v>
      </c>
      <c r="C5" s="9">
        <v>66.384</v>
      </c>
      <c r="D5" s="9">
        <v>35.064</v>
      </c>
      <c r="E5" s="9">
        <v>11.879999999999999</v>
      </c>
      <c r="F5" s="9">
        <v>8.3759999999999994</v>
      </c>
    </row>
    <row r="6" spans="1:6" x14ac:dyDescent="0.25">
      <c r="A6" s="11" t="s">
        <v>16</v>
      </c>
      <c r="B6" s="9">
        <v>20</v>
      </c>
      <c r="C6" s="9">
        <v>55.32</v>
      </c>
      <c r="D6" s="9">
        <v>29.220000000000002</v>
      </c>
      <c r="E6" s="9">
        <v>9.9</v>
      </c>
      <c r="F6" s="9">
        <v>6.9799999999999995</v>
      </c>
    </row>
    <row r="7" spans="1:6" x14ac:dyDescent="0.25">
      <c r="A7" s="12">
        <v>124</v>
      </c>
      <c r="B7" s="9">
        <v>20</v>
      </c>
      <c r="C7" s="9">
        <v>55.32</v>
      </c>
      <c r="D7" s="9">
        <v>29.220000000000002</v>
      </c>
      <c r="E7" s="9">
        <v>9.9</v>
      </c>
      <c r="F7" s="9">
        <v>6.9799999999999995</v>
      </c>
    </row>
    <row r="8" spans="1:6" x14ac:dyDescent="0.25">
      <c r="A8" s="11" t="s">
        <v>17</v>
      </c>
      <c r="B8" s="9">
        <v>125</v>
      </c>
      <c r="C8" s="9">
        <v>345.75</v>
      </c>
      <c r="D8" s="9">
        <v>182.625</v>
      </c>
      <c r="E8" s="9">
        <v>61.875</v>
      </c>
      <c r="F8" s="9">
        <v>43.624999999999993</v>
      </c>
    </row>
    <row r="9" spans="1:6" x14ac:dyDescent="0.25">
      <c r="A9" s="12">
        <v>125</v>
      </c>
      <c r="B9" s="9">
        <v>40</v>
      </c>
      <c r="C9" s="9">
        <v>110.64</v>
      </c>
      <c r="D9" s="9">
        <v>58.440000000000005</v>
      </c>
      <c r="E9" s="9">
        <v>19.8</v>
      </c>
      <c r="F9" s="9">
        <v>13.959999999999999</v>
      </c>
    </row>
    <row r="10" spans="1:6" x14ac:dyDescent="0.25">
      <c r="A10" s="12">
        <v>126</v>
      </c>
      <c r="B10" s="9">
        <v>29</v>
      </c>
      <c r="C10" s="9">
        <v>80.213999999999999</v>
      </c>
      <c r="D10" s="9">
        <v>42.369</v>
      </c>
      <c r="E10" s="9">
        <v>14.355</v>
      </c>
      <c r="F10" s="9">
        <v>10.120999999999999</v>
      </c>
    </row>
    <row r="11" spans="1:6" x14ac:dyDescent="0.25">
      <c r="A11" s="12">
        <v>127</v>
      </c>
      <c r="B11" s="9">
        <v>56</v>
      </c>
      <c r="C11" s="9">
        <v>154.89599999999999</v>
      </c>
      <c r="D11" s="9">
        <v>81.816000000000003</v>
      </c>
      <c r="E11" s="9">
        <v>27.72</v>
      </c>
      <c r="F11" s="9">
        <v>19.543999999999997</v>
      </c>
    </row>
    <row r="12" spans="1:6" x14ac:dyDescent="0.25">
      <c r="A12" s="11" t="s">
        <v>18</v>
      </c>
      <c r="B12" s="9">
        <v>120</v>
      </c>
      <c r="C12" s="9">
        <v>331.91999999999996</v>
      </c>
      <c r="D12" s="9">
        <v>175.32</v>
      </c>
      <c r="E12" s="9">
        <v>59.4</v>
      </c>
      <c r="F12" s="9">
        <v>41.879999999999995</v>
      </c>
    </row>
    <row r="13" spans="1:6" x14ac:dyDescent="0.25">
      <c r="A13" s="12">
        <v>128</v>
      </c>
      <c r="B13" s="9">
        <v>22</v>
      </c>
      <c r="C13" s="9">
        <v>60.852000000000004</v>
      </c>
      <c r="D13" s="9">
        <v>32.142000000000003</v>
      </c>
      <c r="E13" s="9">
        <v>10.89</v>
      </c>
      <c r="F13" s="9">
        <v>7.677999999999999</v>
      </c>
    </row>
    <row r="14" spans="1:6" x14ac:dyDescent="0.25">
      <c r="A14" s="12">
        <v>129</v>
      </c>
      <c r="B14" s="9">
        <v>42</v>
      </c>
      <c r="C14" s="9">
        <v>116.172</v>
      </c>
      <c r="D14" s="9">
        <v>61.362000000000002</v>
      </c>
      <c r="E14" s="9">
        <v>20.79</v>
      </c>
      <c r="F14" s="9">
        <v>14.657999999999999</v>
      </c>
    </row>
    <row r="15" spans="1:6" x14ac:dyDescent="0.25">
      <c r="A15" s="12">
        <v>130</v>
      </c>
      <c r="B15" s="9">
        <v>56</v>
      </c>
      <c r="C15" s="9">
        <v>154.89599999999999</v>
      </c>
      <c r="D15" s="9">
        <v>81.816000000000003</v>
      </c>
      <c r="E15" s="9">
        <v>27.72</v>
      </c>
      <c r="F15" s="9">
        <v>19.543999999999997</v>
      </c>
    </row>
    <row r="16" spans="1:6" x14ac:dyDescent="0.25">
      <c r="A16" s="11" t="s">
        <v>19</v>
      </c>
      <c r="B16" s="9">
        <v>148</v>
      </c>
      <c r="C16" s="9">
        <v>409.36799999999994</v>
      </c>
      <c r="D16" s="9">
        <v>216.22800000000001</v>
      </c>
      <c r="E16" s="9">
        <v>73.260000000000005</v>
      </c>
      <c r="F16" s="9">
        <v>51.651999999999994</v>
      </c>
    </row>
    <row r="17" spans="1:6" x14ac:dyDescent="0.25">
      <c r="A17" s="12">
        <v>131</v>
      </c>
      <c r="B17" s="9">
        <v>43</v>
      </c>
      <c r="C17" s="9">
        <v>118.93800000000002</v>
      </c>
      <c r="D17" s="9">
        <v>62.823</v>
      </c>
      <c r="E17" s="9">
        <v>21.285</v>
      </c>
      <c r="F17" s="9">
        <v>15.007</v>
      </c>
    </row>
    <row r="18" spans="1:6" x14ac:dyDescent="0.25">
      <c r="A18" s="12">
        <v>132</v>
      </c>
      <c r="B18" s="9">
        <v>55</v>
      </c>
      <c r="C18" s="9">
        <v>152.13</v>
      </c>
      <c r="D18" s="9">
        <v>80.355000000000004</v>
      </c>
      <c r="E18" s="9">
        <v>27.225000000000001</v>
      </c>
      <c r="F18" s="9">
        <v>19.195</v>
      </c>
    </row>
    <row r="19" spans="1:6" x14ac:dyDescent="0.25">
      <c r="A19" s="12">
        <v>133</v>
      </c>
      <c r="B19" s="9">
        <v>14</v>
      </c>
      <c r="C19" s="9">
        <v>38.723999999999997</v>
      </c>
      <c r="D19" s="9">
        <v>20.454000000000001</v>
      </c>
      <c r="E19" s="9">
        <v>6.93</v>
      </c>
      <c r="F19" s="9">
        <v>4.8859999999999992</v>
      </c>
    </row>
    <row r="20" spans="1:6" x14ac:dyDescent="0.25">
      <c r="A20" s="12">
        <v>134</v>
      </c>
      <c r="B20" s="9">
        <v>36</v>
      </c>
      <c r="C20" s="9">
        <v>99.575999999999993</v>
      </c>
      <c r="D20" s="9">
        <v>52.596000000000004</v>
      </c>
      <c r="E20" s="9">
        <v>17.82</v>
      </c>
      <c r="F20" s="9">
        <v>12.564</v>
      </c>
    </row>
    <row r="21" spans="1:6" x14ac:dyDescent="0.25">
      <c r="A21" s="11" t="s">
        <v>20</v>
      </c>
      <c r="B21" s="9">
        <v>235</v>
      </c>
      <c r="C21" s="9">
        <v>650.01</v>
      </c>
      <c r="D21" s="9">
        <v>343.33500000000004</v>
      </c>
      <c r="E21" s="9">
        <v>116.32499999999999</v>
      </c>
      <c r="F21" s="9">
        <v>82.014999999999986</v>
      </c>
    </row>
    <row r="22" spans="1:6" x14ac:dyDescent="0.25">
      <c r="A22" s="12">
        <v>135</v>
      </c>
      <c r="B22" s="9">
        <v>40</v>
      </c>
      <c r="C22" s="9">
        <v>110.64</v>
      </c>
      <c r="D22" s="9">
        <v>58.440000000000005</v>
      </c>
      <c r="E22" s="9">
        <v>19.8</v>
      </c>
      <c r="F22" s="9">
        <v>13.959999999999999</v>
      </c>
    </row>
    <row r="23" spans="1:6" x14ac:dyDescent="0.25">
      <c r="A23" s="12">
        <v>136</v>
      </c>
      <c r="B23" s="9">
        <v>44</v>
      </c>
      <c r="C23" s="9">
        <v>121.70400000000001</v>
      </c>
      <c r="D23" s="9">
        <v>64.284000000000006</v>
      </c>
      <c r="E23" s="9">
        <v>21.78</v>
      </c>
      <c r="F23" s="9">
        <v>15.355999999999998</v>
      </c>
    </row>
    <row r="24" spans="1:6" x14ac:dyDescent="0.25">
      <c r="A24" s="12">
        <v>137</v>
      </c>
      <c r="B24" s="9">
        <v>53</v>
      </c>
      <c r="C24" s="9">
        <v>146.59800000000001</v>
      </c>
      <c r="D24" s="9">
        <v>77.433000000000007</v>
      </c>
      <c r="E24" s="9">
        <v>26.234999999999999</v>
      </c>
      <c r="F24" s="9">
        <v>18.497</v>
      </c>
    </row>
    <row r="25" spans="1:6" x14ac:dyDescent="0.25">
      <c r="A25" s="12">
        <v>138</v>
      </c>
      <c r="B25" s="9">
        <v>73</v>
      </c>
      <c r="C25" s="9">
        <v>201.91800000000001</v>
      </c>
      <c r="D25" s="9">
        <v>106.65300000000001</v>
      </c>
      <c r="E25" s="9">
        <v>36.134999999999998</v>
      </c>
      <c r="F25" s="9">
        <v>25.476999999999997</v>
      </c>
    </row>
    <row r="26" spans="1:6" x14ac:dyDescent="0.25">
      <c r="A26" s="12">
        <v>139</v>
      </c>
      <c r="B26" s="9">
        <v>25</v>
      </c>
      <c r="C26" s="9">
        <v>69.150000000000006</v>
      </c>
      <c r="D26" s="9">
        <v>36.524999999999999</v>
      </c>
      <c r="E26" s="9">
        <v>12.375</v>
      </c>
      <c r="F26" s="9">
        <v>8.7249999999999996</v>
      </c>
    </row>
    <row r="27" spans="1:6" x14ac:dyDescent="0.25">
      <c r="A27" s="11" t="s">
        <v>23</v>
      </c>
      <c r="B27" s="9">
        <v>672</v>
      </c>
      <c r="C27" s="9">
        <v>1858.752</v>
      </c>
      <c r="D27" s="9">
        <v>981.79200000000003</v>
      </c>
      <c r="E27" s="9">
        <v>332.64</v>
      </c>
      <c r="F27" s="9">
        <v>234.52799999999996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76EB-9B47-46D6-B520-601CEBA950EB}">
  <dimension ref="A1:C21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6.5703125" bestFit="1" customWidth="1"/>
    <col min="4" max="7" width="11.42578125" bestFit="1" customWidth="1"/>
    <col min="8" max="8" width="11.28515625" bestFit="1" customWidth="1"/>
    <col min="9" max="18" width="4" bestFit="1" customWidth="1"/>
    <col min="19" max="19" width="11.28515625" bestFit="1" customWidth="1"/>
    <col min="20" max="23" width="4" bestFit="1" customWidth="1"/>
    <col min="24" max="24" width="16.42578125" bestFit="1" customWidth="1"/>
    <col min="25" max="25" width="11.28515625" bestFit="1" customWidth="1"/>
  </cols>
  <sheetData>
    <row r="1" spans="1:3" x14ac:dyDescent="0.25">
      <c r="A1" s="10" t="s">
        <v>10</v>
      </c>
      <c r="B1" t="s">
        <v>25</v>
      </c>
    </row>
    <row r="3" spans="1:3" ht="45" x14ac:dyDescent="0.25">
      <c r="A3" s="10" t="s">
        <v>22</v>
      </c>
      <c r="B3" s="13" t="s">
        <v>21</v>
      </c>
      <c r="C3" s="13" t="s">
        <v>24</v>
      </c>
    </row>
    <row r="4" spans="1:3" x14ac:dyDescent="0.25">
      <c r="A4" s="11">
        <v>123</v>
      </c>
      <c r="B4" s="9">
        <v>24</v>
      </c>
      <c r="C4" s="9">
        <v>66.384</v>
      </c>
    </row>
    <row r="5" spans="1:3" x14ac:dyDescent="0.25">
      <c r="A5" s="11">
        <v>124</v>
      </c>
      <c r="B5" s="9">
        <v>20</v>
      </c>
      <c r="C5" s="9">
        <v>55.32</v>
      </c>
    </row>
    <row r="6" spans="1:3" x14ac:dyDescent="0.25">
      <c r="A6" s="11">
        <v>125</v>
      </c>
      <c r="B6" s="9">
        <v>40</v>
      </c>
      <c r="C6" s="9">
        <v>110.64</v>
      </c>
    </row>
    <row r="7" spans="1:3" x14ac:dyDescent="0.25">
      <c r="A7" s="11">
        <v>126</v>
      </c>
      <c r="B7" s="9">
        <v>29</v>
      </c>
      <c r="C7" s="9">
        <v>80.213999999999999</v>
      </c>
    </row>
    <row r="8" spans="1:3" x14ac:dyDescent="0.25">
      <c r="A8" s="11">
        <v>127</v>
      </c>
      <c r="B8" s="9">
        <v>56</v>
      </c>
      <c r="C8" s="9">
        <v>154.89599999999999</v>
      </c>
    </row>
    <row r="9" spans="1:3" x14ac:dyDescent="0.25">
      <c r="A9" s="11">
        <v>128</v>
      </c>
      <c r="B9" s="9">
        <v>22</v>
      </c>
      <c r="C9" s="9">
        <v>60.852000000000004</v>
      </c>
    </row>
    <row r="10" spans="1:3" x14ac:dyDescent="0.25">
      <c r="A10" s="11">
        <v>129</v>
      </c>
      <c r="B10" s="9">
        <v>42</v>
      </c>
      <c r="C10" s="9">
        <v>116.172</v>
      </c>
    </row>
    <row r="11" spans="1:3" x14ac:dyDescent="0.25">
      <c r="A11" s="11">
        <v>130</v>
      </c>
      <c r="B11" s="9">
        <v>56</v>
      </c>
      <c r="C11" s="9">
        <v>154.89599999999999</v>
      </c>
    </row>
    <row r="12" spans="1:3" x14ac:dyDescent="0.25">
      <c r="A12" s="11">
        <v>131</v>
      </c>
      <c r="B12" s="9">
        <v>43</v>
      </c>
      <c r="C12" s="9">
        <v>118.93800000000002</v>
      </c>
    </row>
    <row r="13" spans="1:3" x14ac:dyDescent="0.25">
      <c r="A13" s="11">
        <v>132</v>
      </c>
      <c r="B13" s="9">
        <v>55</v>
      </c>
      <c r="C13" s="9">
        <v>152.13</v>
      </c>
    </row>
    <row r="14" spans="1:3" x14ac:dyDescent="0.25">
      <c r="A14" s="11">
        <v>133</v>
      </c>
      <c r="B14" s="9">
        <v>14</v>
      </c>
      <c r="C14" s="9">
        <v>38.723999999999997</v>
      </c>
    </row>
    <row r="15" spans="1:3" x14ac:dyDescent="0.25">
      <c r="A15" s="11">
        <v>134</v>
      </c>
      <c r="B15" s="9">
        <v>36</v>
      </c>
      <c r="C15" s="9">
        <v>99.575999999999993</v>
      </c>
    </row>
    <row r="16" spans="1:3" x14ac:dyDescent="0.25">
      <c r="A16" s="11">
        <v>135</v>
      </c>
      <c r="B16" s="9">
        <v>40</v>
      </c>
      <c r="C16" s="9">
        <v>110.64</v>
      </c>
    </row>
    <row r="17" spans="1:3" x14ac:dyDescent="0.25">
      <c r="A17" s="11">
        <v>136</v>
      </c>
      <c r="B17" s="9">
        <v>44</v>
      </c>
      <c r="C17" s="9">
        <v>121.70400000000001</v>
      </c>
    </row>
    <row r="18" spans="1:3" x14ac:dyDescent="0.25">
      <c r="A18" s="11">
        <v>137</v>
      </c>
      <c r="B18" s="9">
        <v>53</v>
      </c>
      <c r="C18" s="9">
        <v>146.59800000000001</v>
      </c>
    </row>
    <row r="19" spans="1:3" x14ac:dyDescent="0.25">
      <c r="A19" s="11">
        <v>138</v>
      </c>
      <c r="B19" s="9">
        <v>73</v>
      </c>
      <c r="C19" s="9">
        <v>201.91800000000001</v>
      </c>
    </row>
    <row r="20" spans="1:3" x14ac:dyDescent="0.25">
      <c r="A20" s="11">
        <v>139</v>
      </c>
      <c r="B20" s="9">
        <v>25</v>
      </c>
      <c r="C20" s="9">
        <v>69.150000000000006</v>
      </c>
    </row>
    <row r="21" spans="1:3" x14ac:dyDescent="0.25">
      <c r="A21" s="11" t="s">
        <v>23</v>
      </c>
      <c r="B21" s="9">
        <v>672</v>
      </c>
      <c r="C21" s="9">
        <v>1858.752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CBF-3000-4EE6-879A-6E84073C6D45}">
  <dimension ref="A3:C27"/>
  <sheetViews>
    <sheetView workbookViewId="0">
      <selection activeCell="A18" sqref="A18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6.5703125" bestFit="1" customWidth="1"/>
    <col min="4" max="7" width="11.42578125" bestFit="1" customWidth="1"/>
    <col min="8" max="8" width="11.28515625" bestFit="1" customWidth="1"/>
    <col min="9" max="18" width="4" bestFit="1" customWidth="1"/>
    <col min="19" max="19" width="11.28515625" bestFit="1" customWidth="1"/>
    <col min="20" max="23" width="4" bestFit="1" customWidth="1"/>
    <col min="24" max="24" width="16.42578125" bestFit="1" customWidth="1"/>
    <col min="25" max="25" width="11.28515625" bestFit="1" customWidth="1"/>
  </cols>
  <sheetData>
    <row r="3" spans="1:3" ht="45" x14ac:dyDescent="0.25">
      <c r="A3" s="10" t="s">
        <v>22</v>
      </c>
      <c r="B3" s="13" t="s">
        <v>21</v>
      </c>
      <c r="C3" s="13" t="s">
        <v>24</v>
      </c>
    </row>
    <row r="4" spans="1:3" x14ac:dyDescent="0.25">
      <c r="A4" s="11" t="s">
        <v>15</v>
      </c>
      <c r="B4" s="9">
        <v>24</v>
      </c>
      <c r="C4" s="9">
        <v>66.384</v>
      </c>
    </row>
    <row r="5" spans="1:3" x14ac:dyDescent="0.25">
      <c r="A5" s="12">
        <v>123</v>
      </c>
      <c r="B5" s="9">
        <v>24</v>
      </c>
      <c r="C5" s="9">
        <v>66.384</v>
      </c>
    </row>
    <row r="6" spans="1:3" x14ac:dyDescent="0.25">
      <c r="A6" s="11" t="s">
        <v>16</v>
      </c>
      <c r="B6" s="9">
        <v>20</v>
      </c>
      <c r="C6" s="9">
        <v>55.32</v>
      </c>
    </row>
    <row r="7" spans="1:3" x14ac:dyDescent="0.25">
      <c r="A7" s="12">
        <v>124</v>
      </c>
      <c r="B7" s="9">
        <v>20</v>
      </c>
      <c r="C7" s="9">
        <v>55.32</v>
      </c>
    </row>
    <row r="8" spans="1:3" x14ac:dyDescent="0.25">
      <c r="A8" s="11" t="s">
        <v>17</v>
      </c>
      <c r="B8" s="9">
        <v>125</v>
      </c>
      <c r="C8" s="9">
        <v>345.75</v>
      </c>
    </row>
    <row r="9" spans="1:3" x14ac:dyDescent="0.25">
      <c r="A9" s="12">
        <v>125</v>
      </c>
      <c r="B9" s="9">
        <v>40</v>
      </c>
      <c r="C9" s="9">
        <v>110.64</v>
      </c>
    </row>
    <row r="10" spans="1:3" x14ac:dyDescent="0.25">
      <c r="A10" s="12">
        <v>126</v>
      </c>
      <c r="B10" s="9">
        <v>29</v>
      </c>
      <c r="C10" s="9">
        <v>80.213999999999999</v>
      </c>
    </row>
    <row r="11" spans="1:3" x14ac:dyDescent="0.25">
      <c r="A11" s="12">
        <v>127</v>
      </c>
      <c r="B11" s="9">
        <v>56</v>
      </c>
      <c r="C11" s="9">
        <v>154.89599999999999</v>
      </c>
    </row>
    <row r="12" spans="1:3" x14ac:dyDescent="0.25">
      <c r="A12" s="11" t="s">
        <v>18</v>
      </c>
      <c r="B12" s="9">
        <v>120</v>
      </c>
      <c r="C12" s="9">
        <v>331.91999999999996</v>
      </c>
    </row>
    <row r="13" spans="1:3" x14ac:dyDescent="0.25">
      <c r="A13" s="12">
        <v>128</v>
      </c>
      <c r="B13" s="9">
        <v>22</v>
      </c>
      <c r="C13" s="9">
        <v>60.852000000000004</v>
      </c>
    </row>
    <row r="14" spans="1:3" x14ac:dyDescent="0.25">
      <c r="A14" s="12">
        <v>129</v>
      </c>
      <c r="B14" s="9">
        <v>42</v>
      </c>
      <c r="C14" s="9">
        <v>116.172</v>
      </c>
    </row>
    <row r="15" spans="1:3" x14ac:dyDescent="0.25">
      <c r="A15" s="12">
        <v>130</v>
      </c>
      <c r="B15" s="9">
        <v>56</v>
      </c>
      <c r="C15" s="9">
        <v>154.89599999999999</v>
      </c>
    </row>
    <row r="16" spans="1:3" x14ac:dyDescent="0.25">
      <c r="A16" s="11" t="s">
        <v>19</v>
      </c>
      <c r="B16" s="9">
        <v>148</v>
      </c>
      <c r="C16" s="9">
        <v>409.36799999999994</v>
      </c>
    </row>
    <row r="17" spans="1:3" x14ac:dyDescent="0.25">
      <c r="A17" s="12">
        <v>131</v>
      </c>
      <c r="B17" s="9">
        <v>43</v>
      </c>
      <c r="C17" s="9">
        <v>118.93800000000002</v>
      </c>
    </row>
    <row r="18" spans="1:3" x14ac:dyDescent="0.25">
      <c r="A18" s="12">
        <v>132</v>
      </c>
      <c r="B18" s="9">
        <v>55</v>
      </c>
      <c r="C18" s="9">
        <v>152.13</v>
      </c>
    </row>
    <row r="19" spans="1:3" x14ac:dyDescent="0.25">
      <c r="A19" s="12">
        <v>133</v>
      </c>
      <c r="B19" s="9">
        <v>14</v>
      </c>
      <c r="C19" s="9">
        <v>38.723999999999997</v>
      </c>
    </row>
    <row r="20" spans="1:3" x14ac:dyDescent="0.25">
      <c r="A20" s="12">
        <v>134</v>
      </c>
      <c r="B20" s="9">
        <v>36</v>
      </c>
      <c r="C20" s="9">
        <v>99.575999999999993</v>
      </c>
    </row>
    <row r="21" spans="1:3" x14ac:dyDescent="0.25">
      <c r="A21" s="11" t="s">
        <v>20</v>
      </c>
      <c r="B21" s="9">
        <v>235</v>
      </c>
      <c r="C21" s="9">
        <v>650.01</v>
      </c>
    </row>
    <row r="22" spans="1:3" x14ac:dyDescent="0.25">
      <c r="A22" s="12">
        <v>135</v>
      </c>
      <c r="B22" s="9">
        <v>40</v>
      </c>
      <c r="C22" s="9">
        <v>110.64</v>
      </c>
    </row>
    <row r="23" spans="1:3" x14ac:dyDescent="0.25">
      <c r="A23" s="12">
        <v>136</v>
      </c>
      <c r="B23" s="9">
        <v>44</v>
      </c>
      <c r="C23" s="9">
        <v>121.70400000000001</v>
      </c>
    </row>
    <row r="24" spans="1:3" x14ac:dyDescent="0.25">
      <c r="A24" s="12">
        <v>137</v>
      </c>
      <c r="B24" s="9">
        <v>53</v>
      </c>
      <c r="C24" s="9">
        <v>146.59800000000001</v>
      </c>
    </row>
    <row r="25" spans="1:3" x14ac:dyDescent="0.25">
      <c r="A25" s="12">
        <v>138</v>
      </c>
      <c r="B25" s="9">
        <v>73</v>
      </c>
      <c r="C25" s="9">
        <v>201.91800000000001</v>
      </c>
    </row>
    <row r="26" spans="1:3" x14ac:dyDescent="0.25">
      <c r="A26" s="12">
        <v>139</v>
      </c>
      <c r="B26" s="9">
        <v>25</v>
      </c>
      <c r="C26" s="9">
        <v>69.150000000000006</v>
      </c>
    </row>
    <row r="27" spans="1:3" x14ac:dyDescent="0.25">
      <c r="A27" s="11" t="s">
        <v>23</v>
      </c>
      <c r="B27" s="9">
        <v>672</v>
      </c>
      <c r="C27" s="9">
        <v>1858.752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A4" workbookViewId="0">
      <selection activeCell="A4" sqref="A4"/>
    </sheetView>
  </sheetViews>
  <sheetFormatPr defaultRowHeight="15" x14ac:dyDescent="0.25"/>
  <cols>
    <col min="1" max="1" width="10.85546875" customWidth="1"/>
    <col min="3" max="3" width="12" customWidth="1"/>
    <col min="4" max="4" width="10.7109375" customWidth="1"/>
    <col min="5" max="5" width="13.42578125" customWidth="1"/>
    <col min="6" max="6" width="10.28515625" customWidth="1"/>
    <col min="7" max="7" width="8.7109375" customWidth="1"/>
    <col min="8" max="8" width="13" customWidth="1"/>
    <col min="9" max="9" width="11.42578125" customWidth="1"/>
    <col min="10" max="10" width="8.7109375" customWidth="1"/>
    <col min="11" max="11" width="22.140625" customWidth="1"/>
  </cols>
  <sheetData>
    <row r="1" spans="1:11" ht="14.45" customHeight="1" x14ac:dyDescent="0.25">
      <c r="F1" s="8" t="s">
        <v>11</v>
      </c>
      <c r="G1" s="8"/>
      <c r="H1" s="8"/>
    </row>
    <row r="2" spans="1:11" ht="24.6" customHeight="1" x14ac:dyDescent="0.25">
      <c r="F2" s="5" t="s">
        <v>14</v>
      </c>
      <c r="G2" s="2" t="s">
        <v>12</v>
      </c>
      <c r="H2" s="2" t="s">
        <v>13</v>
      </c>
    </row>
    <row r="3" spans="1:11" ht="19.5" customHeight="1" x14ac:dyDescent="0.25">
      <c r="F3" s="1">
        <v>1.4610000000000001</v>
      </c>
      <c r="G3" s="1">
        <v>0.495</v>
      </c>
      <c r="H3" s="1">
        <v>0.34899999999999998</v>
      </c>
    </row>
    <row r="4" spans="1:11" ht="45" x14ac:dyDescent="0.25">
      <c r="A4" s="6" t="s">
        <v>10</v>
      </c>
      <c r="B4" s="6" t="s">
        <v>0</v>
      </c>
      <c r="C4" s="7" t="s">
        <v>1</v>
      </c>
      <c r="D4" s="7" t="s">
        <v>2</v>
      </c>
      <c r="E4" s="7" t="s">
        <v>6</v>
      </c>
      <c r="F4" s="7" t="s">
        <v>3</v>
      </c>
      <c r="G4" s="7" t="s">
        <v>4</v>
      </c>
      <c r="H4" s="7" t="s">
        <v>5</v>
      </c>
      <c r="I4" s="7" t="s">
        <v>7</v>
      </c>
      <c r="J4" s="7" t="s">
        <v>8</v>
      </c>
      <c r="K4" s="7" t="s">
        <v>9</v>
      </c>
    </row>
    <row r="5" spans="1:11" x14ac:dyDescent="0.25">
      <c r="A5" s="2" t="s">
        <v>15</v>
      </c>
      <c r="B5" s="2">
        <v>123</v>
      </c>
      <c r="C5" s="4">
        <v>321</v>
      </c>
      <c r="D5" s="4">
        <v>345</v>
      </c>
      <c r="E5" s="2">
        <f t="shared" ref="E5:E21" si="0">D5-C5</f>
        <v>24</v>
      </c>
      <c r="F5" s="3">
        <f t="shared" ref="F5:F21" si="1">$F$3*$E5</f>
        <v>35.064</v>
      </c>
      <c r="G5" s="3">
        <f t="shared" ref="G5:G21" si="2">$E5*$G$3</f>
        <v>11.879999999999999</v>
      </c>
      <c r="H5" s="3">
        <f t="shared" ref="H5:H21" si="3">$E5*$H$3</f>
        <v>8.3759999999999994</v>
      </c>
      <c r="I5" s="3">
        <f t="shared" ref="I5:I21" si="4">F5+G5+H5</f>
        <v>55.32</v>
      </c>
      <c r="J5" s="3">
        <f t="shared" ref="J5:J21" si="5">I5*0.2</f>
        <v>11.064</v>
      </c>
      <c r="K5" s="3">
        <f t="shared" ref="K5:K21" si="6">I5+J5</f>
        <v>66.384</v>
      </c>
    </row>
    <row r="6" spans="1:11" x14ac:dyDescent="0.25">
      <c r="A6" s="2" t="s">
        <v>16</v>
      </c>
      <c r="B6" s="2">
        <v>124</v>
      </c>
      <c r="C6" s="4">
        <v>234</v>
      </c>
      <c r="D6" s="4">
        <v>254</v>
      </c>
      <c r="E6" s="2">
        <f t="shared" si="0"/>
        <v>20</v>
      </c>
      <c r="F6" s="3">
        <f t="shared" si="1"/>
        <v>29.220000000000002</v>
      </c>
      <c r="G6" s="3">
        <f t="shared" si="2"/>
        <v>9.9</v>
      </c>
      <c r="H6" s="3">
        <f t="shared" si="3"/>
        <v>6.9799999999999995</v>
      </c>
      <c r="I6" s="3">
        <f t="shared" si="4"/>
        <v>46.1</v>
      </c>
      <c r="J6" s="3">
        <f t="shared" si="5"/>
        <v>9.2200000000000006</v>
      </c>
      <c r="K6" s="3">
        <f t="shared" si="6"/>
        <v>55.32</v>
      </c>
    </row>
    <row r="7" spans="1:11" x14ac:dyDescent="0.25">
      <c r="A7" s="2" t="s">
        <v>17</v>
      </c>
      <c r="B7" s="2">
        <v>127</v>
      </c>
      <c r="C7" s="4">
        <v>1231</v>
      </c>
      <c r="D7" s="4">
        <v>1287</v>
      </c>
      <c r="E7" s="2">
        <f t="shared" si="0"/>
        <v>56</v>
      </c>
      <c r="F7" s="3">
        <f t="shared" si="1"/>
        <v>81.816000000000003</v>
      </c>
      <c r="G7" s="3">
        <f t="shared" si="2"/>
        <v>27.72</v>
      </c>
      <c r="H7" s="3">
        <f t="shared" si="3"/>
        <v>19.543999999999997</v>
      </c>
      <c r="I7" s="3">
        <f t="shared" si="4"/>
        <v>129.07999999999998</v>
      </c>
      <c r="J7" s="3">
        <f t="shared" si="5"/>
        <v>25.815999999999999</v>
      </c>
      <c r="K7" s="3">
        <f t="shared" si="6"/>
        <v>154.89599999999999</v>
      </c>
    </row>
    <row r="8" spans="1:11" x14ac:dyDescent="0.25">
      <c r="A8" s="2" t="s">
        <v>17</v>
      </c>
      <c r="B8" s="2">
        <v>125</v>
      </c>
      <c r="C8" s="4">
        <v>5433</v>
      </c>
      <c r="D8" s="4">
        <v>5473</v>
      </c>
      <c r="E8" s="2">
        <f t="shared" si="0"/>
        <v>40</v>
      </c>
      <c r="F8" s="3">
        <f t="shared" si="1"/>
        <v>58.440000000000005</v>
      </c>
      <c r="G8" s="3">
        <f t="shared" si="2"/>
        <v>19.8</v>
      </c>
      <c r="H8" s="3">
        <f t="shared" si="3"/>
        <v>13.959999999999999</v>
      </c>
      <c r="I8" s="3">
        <f t="shared" si="4"/>
        <v>92.2</v>
      </c>
      <c r="J8" s="3">
        <f t="shared" si="5"/>
        <v>18.440000000000001</v>
      </c>
      <c r="K8" s="3">
        <f t="shared" si="6"/>
        <v>110.64</v>
      </c>
    </row>
    <row r="9" spans="1:11" x14ac:dyDescent="0.25">
      <c r="A9" s="2" t="s">
        <v>17</v>
      </c>
      <c r="B9" s="2">
        <v>126</v>
      </c>
      <c r="C9" s="4">
        <v>1234</v>
      </c>
      <c r="D9" s="4">
        <v>1263</v>
      </c>
      <c r="E9" s="2">
        <f t="shared" si="0"/>
        <v>29</v>
      </c>
      <c r="F9" s="3">
        <f t="shared" si="1"/>
        <v>42.369</v>
      </c>
      <c r="G9" s="3">
        <f t="shared" si="2"/>
        <v>14.355</v>
      </c>
      <c r="H9" s="3">
        <f t="shared" si="3"/>
        <v>10.120999999999999</v>
      </c>
      <c r="I9" s="3">
        <f t="shared" si="4"/>
        <v>66.844999999999999</v>
      </c>
      <c r="J9" s="3">
        <f t="shared" si="5"/>
        <v>13.369</v>
      </c>
      <c r="K9" s="3">
        <f t="shared" si="6"/>
        <v>80.213999999999999</v>
      </c>
    </row>
    <row r="10" spans="1:11" x14ac:dyDescent="0.25">
      <c r="A10" s="2" t="s">
        <v>18</v>
      </c>
      <c r="B10" s="2">
        <v>130</v>
      </c>
      <c r="C10" s="4">
        <v>2341</v>
      </c>
      <c r="D10" s="4">
        <v>2397</v>
      </c>
      <c r="E10" s="2">
        <f t="shared" si="0"/>
        <v>56</v>
      </c>
      <c r="F10" s="3">
        <f t="shared" si="1"/>
        <v>81.816000000000003</v>
      </c>
      <c r="G10" s="3">
        <f t="shared" si="2"/>
        <v>27.72</v>
      </c>
      <c r="H10" s="3">
        <f t="shared" si="3"/>
        <v>19.543999999999997</v>
      </c>
      <c r="I10" s="3">
        <f t="shared" si="4"/>
        <v>129.07999999999998</v>
      </c>
      <c r="J10" s="3">
        <f t="shared" si="5"/>
        <v>25.815999999999999</v>
      </c>
      <c r="K10" s="3">
        <f t="shared" si="6"/>
        <v>154.89599999999999</v>
      </c>
    </row>
    <row r="11" spans="1:11" x14ac:dyDescent="0.25">
      <c r="A11" s="2" t="s">
        <v>18</v>
      </c>
      <c r="B11" s="2">
        <v>129</v>
      </c>
      <c r="C11" s="4">
        <v>123</v>
      </c>
      <c r="D11" s="4">
        <v>165</v>
      </c>
      <c r="E11" s="2">
        <f t="shared" si="0"/>
        <v>42</v>
      </c>
      <c r="F11" s="3">
        <f t="shared" si="1"/>
        <v>61.362000000000002</v>
      </c>
      <c r="G11" s="3">
        <f t="shared" si="2"/>
        <v>20.79</v>
      </c>
      <c r="H11" s="3">
        <f t="shared" si="3"/>
        <v>14.657999999999999</v>
      </c>
      <c r="I11" s="3">
        <f t="shared" si="4"/>
        <v>96.81</v>
      </c>
      <c r="J11" s="3">
        <f t="shared" si="5"/>
        <v>19.362000000000002</v>
      </c>
      <c r="K11" s="3">
        <f t="shared" si="6"/>
        <v>116.172</v>
      </c>
    </row>
    <row r="12" spans="1:11" x14ac:dyDescent="0.25">
      <c r="A12" s="2" t="s">
        <v>18</v>
      </c>
      <c r="B12" s="2">
        <v>128</v>
      </c>
      <c r="C12" s="4">
        <v>987</v>
      </c>
      <c r="D12" s="4">
        <v>1009</v>
      </c>
      <c r="E12" s="2">
        <f t="shared" si="0"/>
        <v>22</v>
      </c>
      <c r="F12" s="3">
        <f t="shared" si="1"/>
        <v>32.142000000000003</v>
      </c>
      <c r="G12" s="3">
        <f t="shared" si="2"/>
        <v>10.89</v>
      </c>
      <c r="H12" s="3">
        <f t="shared" si="3"/>
        <v>7.677999999999999</v>
      </c>
      <c r="I12" s="3">
        <f t="shared" si="4"/>
        <v>50.71</v>
      </c>
      <c r="J12" s="3">
        <f t="shared" si="5"/>
        <v>10.142000000000001</v>
      </c>
      <c r="K12" s="3">
        <f t="shared" si="6"/>
        <v>60.852000000000004</v>
      </c>
    </row>
    <row r="13" spans="1:11" x14ac:dyDescent="0.25">
      <c r="A13" s="2" t="s">
        <v>19</v>
      </c>
      <c r="B13" s="2">
        <v>132</v>
      </c>
      <c r="C13" s="4">
        <v>5432</v>
      </c>
      <c r="D13" s="4">
        <v>5487</v>
      </c>
      <c r="E13" s="2">
        <f t="shared" si="0"/>
        <v>55</v>
      </c>
      <c r="F13" s="3">
        <f t="shared" si="1"/>
        <v>80.355000000000004</v>
      </c>
      <c r="G13" s="3">
        <f t="shared" si="2"/>
        <v>27.225000000000001</v>
      </c>
      <c r="H13" s="3">
        <f t="shared" si="3"/>
        <v>19.195</v>
      </c>
      <c r="I13" s="3">
        <f t="shared" si="4"/>
        <v>126.77500000000001</v>
      </c>
      <c r="J13" s="3">
        <f t="shared" si="5"/>
        <v>25.355000000000004</v>
      </c>
      <c r="K13" s="3">
        <f t="shared" si="6"/>
        <v>152.13</v>
      </c>
    </row>
    <row r="14" spans="1:11" x14ac:dyDescent="0.25">
      <c r="A14" s="2" t="s">
        <v>19</v>
      </c>
      <c r="B14" s="2">
        <v>131</v>
      </c>
      <c r="C14" s="4">
        <v>546</v>
      </c>
      <c r="D14" s="4">
        <v>589</v>
      </c>
      <c r="E14" s="2">
        <f t="shared" si="0"/>
        <v>43</v>
      </c>
      <c r="F14" s="3">
        <f t="shared" si="1"/>
        <v>62.823</v>
      </c>
      <c r="G14" s="3">
        <f t="shared" si="2"/>
        <v>21.285</v>
      </c>
      <c r="H14" s="3">
        <f t="shared" si="3"/>
        <v>15.007</v>
      </c>
      <c r="I14" s="3">
        <f t="shared" si="4"/>
        <v>99.115000000000009</v>
      </c>
      <c r="J14" s="3">
        <f t="shared" si="5"/>
        <v>19.823000000000004</v>
      </c>
      <c r="K14" s="3">
        <f t="shared" si="6"/>
        <v>118.93800000000002</v>
      </c>
    </row>
    <row r="15" spans="1:11" x14ac:dyDescent="0.25">
      <c r="A15" s="2" t="s">
        <v>19</v>
      </c>
      <c r="B15" s="2">
        <v>134</v>
      </c>
      <c r="C15" s="4">
        <v>762</v>
      </c>
      <c r="D15" s="4">
        <v>798</v>
      </c>
      <c r="E15" s="2">
        <f t="shared" si="0"/>
        <v>36</v>
      </c>
      <c r="F15" s="3">
        <f t="shared" si="1"/>
        <v>52.596000000000004</v>
      </c>
      <c r="G15" s="3">
        <f t="shared" si="2"/>
        <v>17.82</v>
      </c>
      <c r="H15" s="3">
        <f t="shared" si="3"/>
        <v>12.564</v>
      </c>
      <c r="I15" s="3">
        <f t="shared" si="4"/>
        <v>82.97999999999999</v>
      </c>
      <c r="J15" s="3">
        <f t="shared" si="5"/>
        <v>16.596</v>
      </c>
      <c r="K15" s="3">
        <f t="shared" si="6"/>
        <v>99.575999999999993</v>
      </c>
    </row>
    <row r="16" spans="1:11" x14ac:dyDescent="0.25">
      <c r="A16" s="2" t="s">
        <v>19</v>
      </c>
      <c r="B16" s="2">
        <v>133</v>
      </c>
      <c r="C16" s="4">
        <v>876</v>
      </c>
      <c r="D16" s="4">
        <v>890</v>
      </c>
      <c r="E16" s="2">
        <f t="shared" si="0"/>
        <v>14</v>
      </c>
      <c r="F16" s="3">
        <f t="shared" si="1"/>
        <v>20.454000000000001</v>
      </c>
      <c r="G16" s="3">
        <f t="shared" si="2"/>
        <v>6.93</v>
      </c>
      <c r="H16" s="3">
        <f t="shared" si="3"/>
        <v>4.8859999999999992</v>
      </c>
      <c r="I16" s="3">
        <f t="shared" si="4"/>
        <v>32.269999999999996</v>
      </c>
      <c r="J16" s="3">
        <f t="shared" si="5"/>
        <v>6.4539999999999997</v>
      </c>
      <c r="K16" s="3">
        <f t="shared" si="6"/>
        <v>38.723999999999997</v>
      </c>
    </row>
    <row r="17" spans="1:11" x14ac:dyDescent="0.25">
      <c r="A17" s="2" t="s">
        <v>20</v>
      </c>
      <c r="B17" s="2">
        <v>138</v>
      </c>
      <c r="C17" s="4">
        <v>1248</v>
      </c>
      <c r="D17" s="4">
        <v>1321</v>
      </c>
      <c r="E17" s="2">
        <f t="shared" si="0"/>
        <v>73</v>
      </c>
      <c r="F17" s="3">
        <f t="shared" si="1"/>
        <v>106.65300000000001</v>
      </c>
      <c r="G17" s="3">
        <f t="shared" si="2"/>
        <v>36.134999999999998</v>
      </c>
      <c r="H17" s="3">
        <f t="shared" si="3"/>
        <v>25.476999999999997</v>
      </c>
      <c r="I17" s="3">
        <f t="shared" si="4"/>
        <v>168.26500000000001</v>
      </c>
      <c r="J17" s="3">
        <f t="shared" si="5"/>
        <v>33.653000000000006</v>
      </c>
      <c r="K17" s="3">
        <f t="shared" si="6"/>
        <v>201.91800000000001</v>
      </c>
    </row>
    <row r="18" spans="1:11" x14ac:dyDescent="0.25">
      <c r="A18" s="2" t="s">
        <v>20</v>
      </c>
      <c r="B18" s="2">
        <v>137</v>
      </c>
      <c r="C18" s="4">
        <v>679</v>
      </c>
      <c r="D18" s="4">
        <v>732</v>
      </c>
      <c r="E18" s="2">
        <f t="shared" si="0"/>
        <v>53</v>
      </c>
      <c r="F18" s="3">
        <f t="shared" si="1"/>
        <v>77.433000000000007</v>
      </c>
      <c r="G18" s="3">
        <f t="shared" si="2"/>
        <v>26.234999999999999</v>
      </c>
      <c r="H18" s="3">
        <f t="shared" si="3"/>
        <v>18.497</v>
      </c>
      <c r="I18" s="3">
        <f t="shared" si="4"/>
        <v>122.16500000000001</v>
      </c>
      <c r="J18" s="3">
        <f t="shared" si="5"/>
        <v>24.433000000000003</v>
      </c>
      <c r="K18" s="3">
        <f t="shared" si="6"/>
        <v>146.59800000000001</v>
      </c>
    </row>
    <row r="19" spans="1:11" x14ac:dyDescent="0.25">
      <c r="A19" s="2" t="s">
        <v>20</v>
      </c>
      <c r="B19" s="2">
        <v>136</v>
      </c>
      <c r="C19" s="4">
        <v>897</v>
      </c>
      <c r="D19" s="4">
        <v>941</v>
      </c>
      <c r="E19" s="2">
        <f t="shared" si="0"/>
        <v>44</v>
      </c>
      <c r="F19" s="3">
        <f t="shared" si="1"/>
        <v>64.284000000000006</v>
      </c>
      <c r="G19" s="3">
        <f t="shared" si="2"/>
        <v>21.78</v>
      </c>
      <c r="H19" s="3">
        <f t="shared" si="3"/>
        <v>15.355999999999998</v>
      </c>
      <c r="I19" s="3">
        <f t="shared" si="4"/>
        <v>101.42</v>
      </c>
      <c r="J19" s="3">
        <f t="shared" si="5"/>
        <v>20.284000000000002</v>
      </c>
      <c r="K19" s="3">
        <f t="shared" si="6"/>
        <v>121.70400000000001</v>
      </c>
    </row>
    <row r="20" spans="1:11" x14ac:dyDescent="0.25">
      <c r="A20" s="2" t="s">
        <v>20</v>
      </c>
      <c r="B20" s="2">
        <v>135</v>
      </c>
      <c r="C20" s="4">
        <v>981</v>
      </c>
      <c r="D20" s="4">
        <v>1021</v>
      </c>
      <c r="E20" s="2">
        <f t="shared" si="0"/>
        <v>40</v>
      </c>
      <c r="F20" s="3">
        <f t="shared" si="1"/>
        <v>58.440000000000005</v>
      </c>
      <c r="G20" s="3">
        <f t="shared" si="2"/>
        <v>19.8</v>
      </c>
      <c r="H20" s="3">
        <f t="shared" si="3"/>
        <v>13.959999999999999</v>
      </c>
      <c r="I20" s="3">
        <f t="shared" si="4"/>
        <v>92.2</v>
      </c>
      <c r="J20" s="3">
        <f t="shared" si="5"/>
        <v>18.440000000000001</v>
      </c>
      <c r="K20" s="3">
        <f t="shared" si="6"/>
        <v>110.64</v>
      </c>
    </row>
    <row r="21" spans="1:11" x14ac:dyDescent="0.25">
      <c r="A21" s="2" t="s">
        <v>20</v>
      </c>
      <c r="B21" s="2">
        <v>139</v>
      </c>
      <c r="C21" s="4">
        <v>987</v>
      </c>
      <c r="D21" s="4">
        <v>1012</v>
      </c>
      <c r="E21" s="2">
        <f t="shared" si="0"/>
        <v>25</v>
      </c>
      <c r="F21" s="3">
        <f t="shared" si="1"/>
        <v>36.524999999999999</v>
      </c>
      <c r="G21" s="3">
        <f t="shared" si="2"/>
        <v>12.375</v>
      </c>
      <c r="H21" s="3">
        <f t="shared" si="3"/>
        <v>8.7249999999999996</v>
      </c>
      <c r="I21" s="3">
        <f t="shared" si="4"/>
        <v>57.625</v>
      </c>
      <c r="J21" s="3">
        <f t="shared" si="5"/>
        <v>11.525</v>
      </c>
      <c r="K21" s="3">
        <f t="shared" si="6"/>
        <v>69.150000000000006</v>
      </c>
    </row>
  </sheetData>
  <sortState xmlns:xlrd2="http://schemas.microsoft.com/office/spreadsheetml/2017/richdata2" ref="A6:K22">
    <sortCondition ref="A5"/>
  </sortState>
  <mergeCells count="1">
    <mergeCell ref="F1:H1"/>
  </mergeCells>
  <dataValidations count="18">
    <dataValidation type="decimal" operator="greaterThanOrEqual" allowBlank="1" showInputMessage="1" showErrorMessage="1" prompt="Цяло по-голямо или равно С7" sqref="D5" xr:uid="{00000000-0002-0000-0000-000000000000}">
      <formula1>C5</formula1>
    </dataValidation>
    <dataValidation type="whole" operator="greaterThanOrEqual" allowBlank="1" showInputMessage="1" showErrorMessage="1" prompt="цяло по-голямо или равно на С7" sqref="D6" xr:uid="{00000000-0002-0000-0000-000001000000}">
      <formula1>C6</formula1>
    </dataValidation>
    <dataValidation type="whole" operator="greaterThanOrEqual" allowBlank="1" showInputMessage="1" showErrorMessage="1" prompt="Цяло положително число " sqref="C5:C21" xr:uid="{00000000-0002-0000-0000-000002000000}">
      <formula1>0</formula1>
    </dataValidation>
    <dataValidation type="whole" operator="greaterThanOrEqual" allowBlank="1" showInputMessage="1" showErrorMessage="1" prompt="цяло по-голямо или равно на С8" sqref="D7" xr:uid="{00000000-0002-0000-0000-000003000000}">
      <formula1>C7</formula1>
    </dataValidation>
    <dataValidation type="whole" operator="greaterThanOrEqual" allowBlank="1" showInputMessage="1" showErrorMessage="1" prompt="Цяло по-голямо или равно на С9" sqref="D8" xr:uid="{00000000-0002-0000-0000-000004000000}">
      <formula1>C8</formula1>
    </dataValidation>
    <dataValidation type="whole" operator="greaterThanOrEqual" allowBlank="1" showInputMessage="1" showErrorMessage="1" prompt="Цяло по-голямо или равно на С10" sqref="D9" xr:uid="{00000000-0002-0000-0000-000005000000}">
      <formula1>C9</formula1>
    </dataValidation>
    <dataValidation type="whole" operator="greaterThanOrEqual" allowBlank="1" showInputMessage="1" showErrorMessage="1" prompt="цяло по-голямо или равно на С11" sqref="D10" xr:uid="{00000000-0002-0000-0000-000006000000}">
      <formula1>C10</formula1>
    </dataValidation>
    <dataValidation type="whole" operator="greaterThanOrEqual" allowBlank="1" showInputMessage="1" showErrorMessage="1" prompt="Цяло по-голямо или равно на С12" sqref="D11" xr:uid="{00000000-0002-0000-0000-000007000000}">
      <formula1>C11</formula1>
    </dataValidation>
    <dataValidation type="whole" operator="greaterThanOrEqual" allowBlank="1" showInputMessage="1" showErrorMessage="1" prompt="Цяло по-голямо или равно на С13" sqref="D12" xr:uid="{00000000-0002-0000-0000-000008000000}">
      <formula1>C12</formula1>
    </dataValidation>
    <dataValidation type="whole" operator="greaterThanOrEqual" allowBlank="1" showInputMessage="1" showErrorMessage="1" sqref="D13" xr:uid="{00000000-0002-0000-0000-000009000000}">
      <formula1>C13</formula1>
    </dataValidation>
    <dataValidation type="whole" operator="greaterThanOrEqual" allowBlank="1" showInputMessage="1" showErrorMessage="1" prompt="Цяло по-голямо или равно на С15" sqref="D14" xr:uid="{00000000-0002-0000-0000-00000A000000}">
      <formula1>C14</formula1>
    </dataValidation>
    <dataValidation type="whole" operator="greaterThanOrEqual" allowBlank="1" showInputMessage="1" showErrorMessage="1" prompt="Цяло по-голямо или равно на С16" sqref="D15" xr:uid="{00000000-0002-0000-0000-00000B000000}">
      <formula1>C15</formula1>
    </dataValidation>
    <dataValidation type="whole" operator="greaterThanOrEqual" allowBlank="1" showInputMessage="1" showErrorMessage="1" prompt="Цяло по-голямо или равно на С17" sqref="D16" xr:uid="{00000000-0002-0000-0000-00000C000000}">
      <formula1>C16</formula1>
    </dataValidation>
    <dataValidation type="whole" operator="greaterThanOrEqual" allowBlank="1" showInputMessage="1" showErrorMessage="1" prompt="Цяло по-голямо или равно на С18" sqref="D17" xr:uid="{00000000-0002-0000-0000-00000D000000}">
      <formula1>C17</formula1>
    </dataValidation>
    <dataValidation type="whole" operator="greaterThanOrEqual" allowBlank="1" showInputMessage="1" showErrorMessage="1" prompt="Цяло по-голямо или равно на С19" sqref="D18" xr:uid="{00000000-0002-0000-0000-00000E000000}">
      <formula1>C18</formula1>
    </dataValidation>
    <dataValidation type="whole" operator="greaterThanOrEqual" allowBlank="1" showInputMessage="1" showErrorMessage="1" prompt="Цяло по-голямо или равно на С20" sqref="D19" xr:uid="{00000000-0002-0000-0000-00000F000000}">
      <formula1>C19</formula1>
    </dataValidation>
    <dataValidation type="whole" operator="greaterThanOrEqual" allowBlank="1" showInputMessage="1" showErrorMessage="1" prompt="Цяло по-голямо или равно на С21" sqref="D20" xr:uid="{00000000-0002-0000-0000-000010000000}">
      <formula1>C20</formula1>
    </dataValidation>
    <dataValidation type="whole" operator="greaterThanOrEqual" allowBlank="1" showInputMessage="1" showErrorMessage="1" prompt="Цяло по-голямо или равно на С22" sqref="D21" xr:uid="{00000000-0002-0000-0000-000011000000}">
      <formula1>C21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Вода, канал, пречистване Filter</vt:lpstr>
      <vt:lpstr>Вода, канал, пречистване </vt:lpstr>
      <vt:lpstr>Вода по сгради и партиди Filter</vt:lpstr>
      <vt:lpstr>Вода по сгради и партиди</vt:lpstr>
      <vt:lpstr>Разходи за вода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Marcheva</dc:creator>
  <cp:lastModifiedBy>Николай Табальов 06</cp:lastModifiedBy>
  <cp:lastPrinted>2020-01-14T16:56:55Z</cp:lastPrinted>
  <dcterms:created xsi:type="dcterms:W3CDTF">2020-01-07T10:14:41Z</dcterms:created>
  <dcterms:modified xsi:type="dcterms:W3CDTF">2023-10-23T11:03:57Z</dcterms:modified>
</cp:coreProperties>
</file>