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7.10.2023\"/>
    </mc:Choice>
  </mc:AlternateContent>
  <xr:revisionPtr revIDLastSave="0" documentId="13_ncr:1_{4114DCA7-4008-47FA-A64A-10A46DE78F9A}" xr6:coauthVersionLast="47" xr6:coauthVersionMax="47" xr10:uidLastSave="{00000000-0000-0000-0000-000000000000}"/>
  <bookViews>
    <workbookView xWindow="-120" yWindow="-120" windowWidth="20730" windowHeight="11760" firstSheet="1" activeTab="4" xr2:uid="{00000000-000D-0000-FFFF-FFFF00000000}"/>
  </bookViews>
  <sheets>
    <sheet name="Класирани за национален кръг" sheetId="5" r:id="rId1"/>
    <sheet name="Резултат" sheetId="3" r:id="rId2"/>
    <sheet name="Резултат по области" sheetId="7" r:id="rId3"/>
    <sheet name="Диаграма резултат по области" sheetId="8" r:id="rId4"/>
    <sheet name="Класиране" sheetId="6" r:id="rId5"/>
  </sheets>
  <definedNames>
    <definedName name="KlasiraniZaNacionalenKrug">'Класирани за национален кръг'!$D$2:$F$50</definedName>
    <definedName name="Rezultat">Резултат!$A$2:$C$50</definedName>
    <definedName name="Данни" localSheetId="0">'Класирани за национален кръг'!$A$1:$F$50</definedName>
    <definedName name="Данни">'Класирани за национален кръг'!$A$2:$F$50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E8" i="6"/>
  <c r="F8" i="6" s="1"/>
  <c r="E35" i="6"/>
  <c r="F35" i="6" s="1"/>
  <c r="E23" i="6"/>
  <c r="F23" i="6" s="1"/>
  <c r="E39" i="6"/>
  <c r="F39" i="6" s="1"/>
  <c r="E38" i="6"/>
  <c r="F38" i="6" s="1"/>
  <c r="E31" i="6"/>
  <c r="F31" i="6" s="1"/>
  <c r="E47" i="6"/>
  <c r="F47" i="6" s="1"/>
  <c r="E42" i="6"/>
  <c r="F42" i="6" s="1"/>
  <c r="E5" i="6"/>
  <c r="F5" i="6" s="1"/>
  <c r="E34" i="6"/>
  <c r="F34" i="6" s="1"/>
  <c r="E28" i="6"/>
  <c r="F28" i="6" s="1"/>
  <c r="E10" i="6"/>
  <c r="F10" i="6" s="1"/>
  <c r="E36" i="6"/>
  <c r="F36" i="6" s="1"/>
  <c r="E32" i="6"/>
  <c r="F32" i="6" s="1"/>
  <c r="E12" i="6"/>
  <c r="F12" i="6" s="1"/>
  <c r="E2" i="6"/>
  <c r="F2" i="6" s="1"/>
  <c r="E37" i="6"/>
  <c r="F37" i="6" s="1"/>
  <c r="E48" i="6"/>
  <c r="F48" i="6" s="1"/>
  <c r="E40" i="6"/>
  <c r="F40" i="6" s="1"/>
  <c r="E25" i="6"/>
  <c r="F25" i="6" s="1"/>
  <c r="E16" i="6"/>
  <c r="F16" i="6" s="1"/>
  <c r="E43" i="6"/>
  <c r="F43" i="6" s="1"/>
  <c r="E18" i="6"/>
  <c r="F18" i="6" s="1"/>
  <c r="E14" i="6"/>
  <c r="F14" i="6" s="1"/>
  <c r="E20" i="6"/>
  <c r="F20" i="6" s="1"/>
  <c r="E26" i="6"/>
  <c r="F26" i="6" s="1"/>
  <c r="E19" i="6"/>
  <c r="F19" i="6" s="1"/>
  <c r="E33" i="6"/>
  <c r="F33" i="6" s="1"/>
  <c r="E41" i="6"/>
  <c r="F41" i="6" s="1"/>
  <c r="E44" i="6"/>
  <c r="F44" i="6" s="1"/>
  <c r="E7" i="6"/>
  <c r="F7" i="6" s="1"/>
  <c r="E46" i="6"/>
  <c r="F46" i="6" s="1"/>
  <c r="E15" i="6"/>
  <c r="F15" i="6" s="1"/>
  <c r="E45" i="6"/>
  <c r="F45" i="6" s="1"/>
  <c r="E4" i="6"/>
  <c r="F4" i="6" s="1"/>
  <c r="E29" i="6"/>
  <c r="F29" i="6" s="1"/>
  <c r="E6" i="6"/>
  <c r="F6" i="6" s="1"/>
  <c r="E3" i="6"/>
  <c r="E21" i="6"/>
  <c r="F21" i="6" s="1"/>
  <c r="E9" i="6"/>
  <c r="F9" i="6" s="1"/>
  <c r="E13" i="6"/>
  <c r="F13" i="6" s="1"/>
  <c r="E17" i="6"/>
  <c r="F17" i="6" s="1"/>
  <c r="E49" i="6"/>
  <c r="F49" i="6" s="1"/>
  <c r="E24" i="6"/>
  <c r="F24" i="6" s="1"/>
  <c r="E11" i="6"/>
  <c r="F11" i="6" s="1"/>
  <c r="E50" i="6"/>
  <c r="F50" i="6" s="1"/>
  <c r="E30" i="6"/>
  <c r="F30" i="6" s="1"/>
  <c r="E27" i="6"/>
  <c r="F27" i="6" s="1"/>
  <c r="E22" i="6"/>
  <c r="F22" i="6" s="1"/>
  <c r="C8" i="6"/>
  <c r="C35" i="6"/>
  <c r="C23" i="6"/>
  <c r="C39" i="6"/>
  <c r="C38" i="6"/>
  <c r="C31" i="6"/>
  <c r="C47" i="6"/>
  <c r="C42" i="6"/>
  <c r="C5" i="6"/>
  <c r="C34" i="6"/>
  <c r="C28" i="6"/>
  <c r="C10" i="6"/>
  <c r="C36" i="6"/>
  <c r="C32" i="6"/>
  <c r="C12" i="6"/>
  <c r="C2" i="6"/>
  <c r="C37" i="6"/>
  <c r="C48" i="6"/>
  <c r="C40" i="6"/>
  <c r="C25" i="6"/>
  <c r="C16" i="6"/>
  <c r="C43" i="6"/>
  <c r="C18" i="6"/>
  <c r="C14" i="6"/>
  <c r="C20" i="6"/>
  <c r="C26" i="6"/>
  <c r="C19" i="6"/>
  <c r="C33" i="6"/>
  <c r="C41" i="6"/>
  <c r="C44" i="6"/>
  <c r="C7" i="6"/>
  <c r="C46" i="6"/>
  <c r="C15" i="6"/>
  <c r="C45" i="6"/>
  <c r="C4" i="6"/>
  <c r="C29" i="6"/>
  <c r="C6" i="6"/>
  <c r="C3" i="6"/>
  <c r="C21" i="6"/>
  <c r="C9" i="6"/>
  <c r="C13" i="6"/>
  <c r="C17" i="6"/>
  <c r="C49" i="6"/>
  <c r="C24" i="6"/>
  <c r="C11" i="6"/>
  <c r="C50" i="6"/>
  <c r="C30" i="6"/>
  <c r="C27" i="6"/>
  <c r="D8" i="6"/>
  <c r="D35" i="6"/>
  <c r="D23" i="6"/>
  <c r="D39" i="6"/>
  <c r="D38" i="6"/>
  <c r="D31" i="6"/>
  <c r="D47" i="6"/>
  <c r="D42" i="6"/>
  <c r="D5" i="6"/>
  <c r="D34" i="6"/>
  <c r="D28" i="6"/>
  <c r="D10" i="6"/>
  <c r="D36" i="6"/>
  <c r="D32" i="6"/>
  <c r="D12" i="6"/>
  <c r="D2" i="6"/>
  <c r="D37" i="6"/>
  <c r="D48" i="6"/>
  <c r="D40" i="6"/>
  <c r="D25" i="6"/>
  <c r="D16" i="6"/>
  <c r="D43" i="6"/>
  <c r="D18" i="6"/>
  <c r="D14" i="6"/>
  <c r="D20" i="6"/>
  <c r="D26" i="6"/>
  <c r="D19" i="6"/>
  <c r="D33" i="6"/>
  <c r="D41" i="6"/>
  <c r="D44" i="6"/>
  <c r="D7" i="6"/>
  <c r="D46" i="6"/>
  <c r="D15" i="6"/>
  <c r="D45" i="6"/>
  <c r="D4" i="6"/>
  <c r="D29" i="6"/>
  <c r="D6" i="6"/>
  <c r="D3" i="6"/>
  <c r="D21" i="6"/>
  <c r="D9" i="6"/>
  <c r="D13" i="6"/>
  <c r="D17" i="6"/>
  <c r="D49" i="6"/>
  <c r="D24" i="6"/>
  <c r="D11" i="6"/>
  <c r="D50" i="6"/>
  <c r="D30" i="6"/>
  <c r="D27" i="6"/>
  <c r="D22" i="6"/>
  <c r="C22" i="6"/>
</calcChain>
</file>

<file path=xl/sharedStrings.xml><?xml version="1.0" encoding="utf-8"?>
<sst xmlns="http://schemas.openxmlformats.org/spreadsheetml/2006/main" count="331" uniqueCount="118">
  <si>
    <t>Категория</t>
  </si>
  <si>
    <t>Велико Търново</t>
  </si>
  <si>
    <t>Благоевград</t>
  </si>
  <si>
    <t>Healther</t>
  </si>
  <si>
    <t>Интернет на нещата</t>
  </si>
  <si>
    <t>Добрич</t>
  </si>
  <si>
    <t>taxiZilla</t>
  </si>
  <si>
    <t>Разпределени уеб приложения</t>
  </si>
  <si>
    <t>Хасково</t>
  </si>
  <si>
    <t>FlatMeet</t>
  </si>
  <si>
    <t>H3 - Дърво на историята</t>
  </si>
  <si>
    <t>Пловдив</t>
  </si>
  <si>
    <t>Еделвайс - туристическа социална мрежа</t>
  </si>
  <si>
    <t>Кърджали</t>
  </si>
  <si>
    <t>АзБуки.ML</t>
  </si>
  <si>
    <t>Grow a Tree</t>
  </si>
  <si>
    <t>BeatsWave</t>
  </si>
  <si>
    <t>Бургас</t>
  </si>
  <si>
    <t>Smart Home</t>
  </si>
  <si>
    <t>БитМодс (BitMods)</t>
  </si>
  <si>
    <t>София</t>
  </si>
  <si>
    <t>Compatriots Abroad</t>
  </si>
  <si>
    <t>София - област</t>
  </si>
  <si>
    <t>Atlas Service Management</t>
  </si>
  <si>
    <t>Перник</t>
  </si>
  <si>
    <t>AirStatsBG</t>
  </si>
  <si>
    <t xml:space="preserve">Общността на разработчиците (Developer Community) </t>
  </si>
  <si>
    <t>UrbanRate</t>
  </si>
  <si>
    <t>Варна</t>
  </si>
  <si>
    <t>QUINN - AI assistant recognizing emotions</t>
  </si>
  <si>
    <t>Energy Path</t>
  </si>
  <si>
    <t>Шумен</t>
  </si>
  <si>
    <t>Aumo - дигиталните касови бележки</t>
  </si>
  <si>
    <t>Русе</t>
  </si>
  <si>
    <t>Система за разпределение на легла в болници</t>
  </si>
  <si>
    <t>еУчилище/ eSchool</t>
  </si>
  <si>
    <t>Враца</t>
  </si>
  <si>
    <t>Лаборатория за помощ "HelpLab"</t>
  </si>
  <si>
    <t>Система за управление на ПЖПС</t>
  </si>
  <si>
    <t>Пазарджик</t>
  </si>
  <si>
    <t xml:space="preserve">Museum Booking </t>
  </si>
  <si>
    <t>Разград</t>
  </si>
  <si>
    <t>Dots - помощник за анализ на здравосл. показатели</t>
  </si>
  <si>
    <t>Система за следене на качеството на въздуха</t>
  </si>
  <si>
    <t>ParKOMP - Паркинг на бъдещето</t>
  </si>
  <si>
    <t>MusicHub</t>
  </si>
  <si>
    <t>Смолян</t>
  </si>
  <si>
    <t>Ерисед (Erised)</t>
  </si>
  <si>
    <t>Габрово</t>
  </si>
  <si>
    <t>2D лазерен гравир</t>
  </si>
  <si>
    <t>Breaker</t>
  </si>
  <si>
    <t>SSM (Students Social Media)</t>
  </si>
  <si>
    <t>OpenSecurityCam</t>
  </si>
  <si>
    <t>Liquid Knot- моделиране с имплицитна стериометрия</t>
  </si>
  <si>
    <t>WorkNET</t>
  </si>
  <si>
    <t xml:space="preserve">MP1 </t>
  </si>
  <si>
    <t>22016С1</t>
  </si>
  <si>
    <t>22016С2</t>
  </si>
  <si>
    <t>22026С1</t>
  </si>
  <si>
    <t>22026С2</t>
  </si>
  <si>
    <t>22034С1</t>
  </si>
  <si>
    <t>22034С2</t>
  </si>
  <si>
    <t>22046С1</t>
  </si>
  <si>
    <t>22052С1</t>
  </si>
  <si>
    <t>22052С2</t>
  </si>
  <si>
    <t>22053С1</t>
  </si>
  <si>
    <t>22054С1</t>
  </si>
  <si>
    <t>22054С2</t>
  </si>
  <si>
    <t>22055С1</t>
  </si>
  <si>
    <t>22064С1</t>
  </si>
  <si>
    <t>22064С2</t>
  </si>
  <si>
    <t>22065С1</t>
  </si>
  <si>
    <t>22065С2</t>
  </si>
  <si>
    <t>22070С1</t>
  </si>
  <si>
    <t>22086С1</t>
  </si>
  <si>
    <t>22086С2</t>
  </si>
  <si>
    <t>22093С1</t>
  </si>
  <si>
    <t>22093С2</t>
  </si>
  <si>
    <t>22094С1</t>
  </si>
  <si>
    <t>22100С1</t>
  </si>
  <si>
    <t>22103С1</t>
  </si>
  <si>
    <t>22120С1</t>
  </si>
  <si>
    <t>22129С1</t>
  </si>
  <si>
    <t>22129С2</t>
  </si>
  <si>
    <t>22132С1</t>
  </si>
  <si>
    <t>22141С1</t>
  </si>
  <si>
    <t>22144С1</t>
  </si>
  <si>
    <t>22146С1</t>
  </si>
  <si>
    <t>22158С1</t>
  </si>
  <si>
    <t>22174С1</t>
  </si>
  <si>
    <t>22181С1</t>
  </si>
  <si>
    <t>22188С1</t>
  </si>
  <si>
    <t>22190С1</t>
  </si>
  <si>
    <t>22208С1</t>
  </si>
  <si>
    <t>22208С2</t>
  </si>
  <si>
    <t>22229С1</t>
  </si>
  <si>
    <t>22229С2</t>
  </si>
  <si>
    <t>22235С1</t>
  </si>
  <si>
    <t>22235С2</t>
  </si>
  <si>
    <t>22236С1</t>
  </si>
  <si>
    <t>22243С1</t>
  </si>
  <si>
    <t>22243С2</t>
  </si>
  <si>
    <t>22292С1</t>
  </si>
  <si>
    <t>22295С1</t>
  </si>
  <si>
    <t>22355С1</t>
  </si>
  <si>
    <t>№ на проект</t>
  </si>
  <si>
    <t>Фиктивен номер на участник</t>
  </si>
  <si>
    <t>Име на проект</t>
  </si>
  <si>
    <t>Област</t>
  </si>
  <si>
    <t>Клас</t>
  </si>
  <si>
    <t>Точки от проект</t>
  </si>
  <si>
    <t>Точки от тест</t>
  </si>
  <si>
    <t>Финален резултат</t>
  </si>
  <si>
    <t>Grand Total</t>
  </si>
  <si>
    <t>Average of Финален резултат</t>
  </si>
  <si>
    <t>Row Labels</t>
  </si>
  <si>
    <t>Резултат по области</t>
  </si>
  <si>
    <t>Място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</si>
</sst>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0" xfId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20% - Accent5" xfId="1" builtinId="46"/>
    <cellStyle name="Normal" xfId="0" builtinId="0"/>
  </cellStyles>
  <dxfs count="8">
    <dxf>
      <fill>
        <patternFill>
          <bgColor rgb="FF92D050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[zad.26_NOIT.xlsx]Резултат по области!PivotTable1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Диаграма резултат по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'Резултат по области'!$B$3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'Резултат по области'!$A$4:$A$22</c:f>
              <c:strCache>
                <c:ptCount val="18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Враца</c:v>
                </c:pt>
                <c:pt idx="5">
                  <c:v>Габрово</c:v>
                </c:pt>
                <c:pt idx="6">
                  <c:v>Добрич</c:v>
                </c:pt>
                <c:pt idx="7">
                  <c:v>Кърджали</c:v>
                </c:pt>
                <c:pt idx="8">
                  <c:v>Пазарджик</c:v>
                </c:pt>
                <c:pt idx="9">
                  <c:v>Перник</c:v>
                </c:pt>
                <c:pt idx="10">
                  <c:v>Пловдив</c:v>
                </c:pt>
                <c:pt idx="11">
                  <c:v>Разград</c:v>
                </c:pt>
                <c:pt idx="12">
                  <c:v>Русе</c:v>
                </c:pt>
                <c:pt idx="13">
                  <c:v>Смолян</c:v>
                </c:pt>
                <c:pt idx="14">
                  <c:v>София</c:v>
                </c:pt>
                <c:pt idx="15">
                  <c:v>София - област</c:v>
                </c:pt>
                <c:pt idx="16">
                  <c:v>Хасково</c:v>
                </c:pt>
                <c:pt idx="17">
                  <c:v>Шумен</c:v>
                </c:pt>
              </c:strCache>
            </c:strRef>
          </c:cat>
          <c:val>
            <c:numRef>
              <c:f>'Резултат по области'!$B$4:$B$22</c:f>
              <c:numCache>
                <c:formatCode>0.00</c:formatCode>
                <c:ptCount val="18"/>
                <c:pt idx="0">
                  <c:v>59.5</c:v>
                </c:pt>
                <c:pt idx="1">
                  <c:v>71.333333333333329</c:v>
                </c:pt>
                <c:pt idx="2">
                  <c:v>68</c:v>
                </c:pt>
                <c:pt idx="3">
                  <c:v>61.25</c:v>
                </c:pt>
                <c:pt idx="4">
                  <c:v>55</c:v>
                </c:pt>
                <c:pt idx="5">
                  <c:v>82.75</c:v>
                </c:pt>
                <c:pt idx="6">
                  <c:v>63.375</c:v>
                </c:pt>
                <c:pt idx="7">
                  <c:v>50.5</c:v>
                </c:pt>
                <c:pt idx="8">
                  <c:v>78.5</c:v>
                </c:pt>
                <c:pt idx="9">
                  <c:v>58.25</c:v>
                </c:pt>
                <c:pt idx="10">
                  <c:v>60.357142857142854</c:v>
                </c:pt>
                <c:pt idx="11">
                  <c:v>49</c:v>
                </c:pt>
                <c:pt idx="12">
                  <c:v>70.166666666666671</c:v>
                </c:pt>
                <c:pt idx="13">
                  <c:v>52.5</c:v>
                </c:pt>
                <c:pt idx="14">
                  <c:v>64.8</c:v>
                </c:pt>
                <c:pt idx="15">
                  <c:v>54.75</c:v>
                </c:pt>
                <c:pt idx="16">
                  <c:v>66.166666666666671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7-4C67-9BE6-396F53CA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1627487"/>
        <c:axId val="1678512543"/>
      </c:barChart>
      <c:catAx>
        <c:axId val="16116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78512543"/>
        <c:crosses val="autoZero"/>
        <c:auto val="1"/>
        <c:lblAlgn val="ctr"/>
        <c:lblOffset val="100"/>
        <c:noMultiLvlLbl val="0"/>
      </c:catAx>
      <c:valAx>
        <c:axId val="16785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116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9524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E3355-B7B3-AD3E-B2EB-62FE8768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16.463572916669" createdVersion="8" refreshedVersion="8" minRefreshableVersion="3" recordCount="49" xr:uid="{27E3650C-94AE-45BA-B8A1-F1C86D9EF764}">
  <cacheSource type="worksheet">
    <worksheetSource ref="B1:F50" sheet="Класиране"/>
  </cacheSource>
  <cacheFields count="5">
    <cacheField name="Фиктивен номер на участник" numFmtId="0">
      <sharedItems/>
    </cacheField>
    <cacheField name="Клас" numFmtId="0">
      <sharedItems containsSemiMixedTypes="0" containsString="0" containsNumber="1" containsInteger="1" minValue="9" maxValue="12"/>
    </cacheField>
    <cacheField name="Област" numFmtId="0">
      <sharedItems count="18">
        <s v="София"/>
        <s v="Габрово"/>
        <s v="Русе"/>
        <s v="Пловдив"/>
        <s v="Пазарджик"/>
        <s v="Добрич"/>
        <s v="Бургас"/>
        <s v="Хасково"/>
        <s v="Перник"/>
        <s v="Варна"/>
        <s v="Шумен"/>
        <s v="Велико Търново"/>
        <s v="Благоевград"/>
        <s v="Смолян"/>
        <s v="София - област"/>
        <s v="Враца"/>
        <s v="Кърджали"/>
        <s v="Разград"/>
      </sharedItems>
    </cacheField>
    <cacheField name="Точки от проект" numFmtId="0">
      <sharedItems containsSemiMixedTypes="0" containsString="0" containsNumber="1" containsInteger="1" minValue="0" maxValue="90"/>
    </cacheField>
    <cacheField name="Финален резултат" numFmtId="0">
      <sharedItems containsSemiMixedTypes="0" containsString="0" containsNumb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22065С2"/>
    <n v="10"/>
    <x v="0"/>
    <n v="87"/>
    <n v="86"/>
  </r>
  <r>
    <s v="22208С2"/>
    <n v="11"/>
    <x v="1"/>
    <n v="87"/>
    <n v="84"/>
  </r>
  <r>
    <s v="22188С1"/>
    <n v="12"/>
    <x v="2"/>
    <n v="90"/>
    <n v="83"/>
  </r>
  <r>
    <s v="22053С1"/>
    <n v="9"/>
    <x v="3"/>
    <n v="90"/>
    <n v="82"/>
  </r>
  <r>
    <s v="22208С1"/>
    <n v="11"/>
    <x v="1"/>
    <n v="87"/>
    <n v="81.5"/>
  </r>
  <r>
    <s v="22146С1"/>
    <n v="12"/>
    <x v="4"/>
    <n v="67"/>
    <n v="78.5"/>
  </r>
  <r>
    <s v="22016С2"/>
    <n v="11"/>
    <x v="5"/>
    <n v="76"/>
    <n v="77.5"/>
  </r>
  <r>
    <s v="22229С2"/>
    <n v="12"/>
    <x v="3"/>
    <n v="86"/>
    <n v="74.5"/>
  </r>
  <r>
    <s v="22055С1"/>
    <n v="12"/>
    <x v="6"/>
    <n v="74"/>
    <n v="73"/>
  </r>
  <r>
    <s v="22243С2"/>
    <n v="11"/>
    <x v="7"/>
    <n v="86"/>
    <n v="73"/>
  </r>
  <r>
    <s v="22065С1"/>
    <n v="10"/>
    <x v="0"/>
    <n v="87"/>
    <n v="72.5"/>
  </r>
  <r>
    <s v="22235С1"/>
    <n v="11"/>
    <x v="6"/>
    <n v="76"/>
    <n v="71.5"/>
  </r>
  <r>
    <s v="22103С1"/>
    <n v="11"/>
    <x v="3"/>
    <n v="76"/>
    <n v="70.5"/>
  </r>
  <r>
    <s v="22174С1"/>
    <n v="12"/>
    <x v="3"/>
    <n v="70"/>
    <n v="70"/>
  </r>
  <r>
    <s v="22093С2"/>
    <n v="11"/>
    <x v="8"/>
    <n v="83"/>
    <n v="69.5"/>
  </r>
  <r>
    <s v="22235С2"/>
    <n v="11"/>
    <x v="6"/>
    <n v="76"/>
    <n v="69.5"/>
  </r>
  <r>
    <s v="22100С1"/>
    <n v="11"/>
    <x v="9"/>
    <n v="76"/>
    <n v="68"/>
  </r>
  <r>
    <s v="22129С2"/>
    <n v="12"/>
    <x v="2"/>
    <n v="53"/>
    <n v="66"/>
  </r>
  <r>
    <s v="22120С1"/>
    <n v="12"/>
    <x v="10"/>
    <n v="89"/>
    <n v="65.5"/>
  </r>
  <r>
    <s v="22229С1"/>
    <n v="12"/>
    <x v="3"/>
    <n v="86"/>
    <n v="65.5"/>
  </r>
  <r>
    <s v="22016С1"/>
    <n v="11"/>
    <x v="5"/>
    <n v="76"/>
    <n v="65"/>
  </r>
  <r>
    <s v="22026С2"/>
    <n v="12"/>
    <x v="11"/>
    <n v="54"/>
    <n v="64"/>
  </r>
  <r>
    <s v="22243С1"/>
    <n v="11"/>
    <x v="7"/>
    <n v="86"/>
    <n v="64"/>
  </r>
  <r>
    <s v="22093С1"/>
    <n v="11"/>
    <x v="8"/>
    <n v="83"/>
    <n v="62.5"/>
  </r>
  <r>
    <s v="22129С1"/>
    <n v="12"/>
    <x v="2"/>
    <n v="53"/>
    <n v="61.5"/>
  </r>
  <r>
    <s v="22355С1"/>
    <n v="12"/>
    <x v="7"/>
    <n v="76"/>
    <n v="61.5"/>
  </r>
  <r>
    <s v="22054С2"/>
    <n v="12"/>
    <x v="12"/>
    <n v="67"/>
    <n v="60.5"/>
  </r>
  <r>
    <s v="22190С1"/>
    <n v="12"/>
    <x v="13"/>
    <n v="51"/>
    <n v="60.5"/>
  </r>
  <r>
    <s v="22295С1"/>
    <n v="11"/>
    <x v="10"/>
    <n v="70"/>
    <n v="60.5"/>
  </r>
  <r>
    <s v="22046С1"/>
    <n v="11"/>
    <x v="3"/>
    <n v="44"/>
    <n v="60"/>
  </r>
  <r>
    <s v="22064С2"/>
    <n v="12"/>
    <x v="12"/>
    <n v="66"/>
    <n v="60"/>
  </r>
  <r>
    <s v="22132С1"/>
    <n v="12"/>
    <x v="0"/>
    <n v="40"/>
    <n v="59.5"/>
  </r>
  <r>
    <s v="22054С1"/>
    <n v="12"/>
    <x v="12"/>
    <n v="67"/>
    <n v="59"/>
  </r>
  <r>
    <s v="22026С1"/>
    <n v="9"/>
    <x v="11"/>
    <n v="54"/>
    <n v="58.5"/>
  </r>
  <r>
    <s v="22064С1"/>
    <n v="12"/>
    <x v="12"/>
    <n v="66"/>
    <n v="58.5"/>
  </r>
  <r>
    <s v="22070С1"/>
    <n v="12"/>
    <x v="14"/>
    <n v="49"/>
    <n v="58"/>
  </r>
  <r>
    <s v="22034С2"/>
    <n v="11"/>
    <x v="5"/>
    <n v="54"/>
    <n v="56"/>
  </r>
  <r>
    <s v="22034С1"/>
    <n v="12"/>
    <x v="5"/>
    <n v="54"/>
    <n v="55"/>
  </r>
  <r>
    <s v="22086С2"/>
    <n v="12"/>
    <x v="8"/>
    <n v="45"/>
    <n v="55"/>
  </r>
  <r>
    <s v="22141С1"/>
    <n v="12"/>
    <x v="15"/>
    <n v="45"/>
    <n v="55"/>
  </r>
  <r>
    <s v="22052С2"/>
    <n v="11"/>
    <x v="16"/>
    <n v="53"/>
    <n v="54.5"/>
  </r>
  <r>
    <s v="22094С1"/>
    <n v="12"/>
    <x v="0"/>
    <n v="47"/>
    <n v="53.5"/>
  </r>
  <r>
    <s v="22144С1"/>
    <n v="11"/>
    <x v="0"/>
    <n v="45"/>
    <n v="52.5"/>
  </r>
  <r>
    <s v="22181С1"/>
    <n v="11"/>
    <x v="14"/>
    <n v="49"/>
    <n v="51.5"/>
  </r>
  <r>
    <s v="22158С1"/>
    <n v="12"/>
    <x v="17"/>
    <n v="44"/>
    <n v="49"/>
  </r>
  <r>
    <s v="22052С1"/>
    <n v="11"/>
    <x v="16"/>
    <n v="53"/>
    <n v="46.5"/>
  </r>
  <r>
    <s v="22086С1"/>
    <n v="12"/>
    <x v="8"/>
    <n v="45"/>
    <n v="46"/>
  </r>
  <r>
    <s v="22236С1"/>
    <n v="11"/>
    <x v="13"/>
    <n v="40"/>
    <n v="44.5"/>
  </r>
  <r>
    <s v="22292С1"/>
    <n v="12"/>
    <x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D108A-EA93-4EC5-893A-D70501D6AD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5">
    <pivotField showAll="0"/>
    <pivotField showAll="0"/>
    <pivotField axis="axisRow" showAll="0">
      <items count="19">
        <item x="12"/>
        <item x="6"/>
        <item x="9"/>
        <item x="11"/>
        <item x="15"/>
        <item x="1"/>
        <item x="5"/>
        <item x="16"/>
        <item x="4"/>
        <item x="8"/>
        <item x="3"/>
        <item x="17"/>
        <item x="2"/>
        <item x="13"/>
        <item x="0"/>
        <item x="14"/>
        <item x="7"/>
        <item x="10"/>
        <item t="default"/>
      </items>
    </pivotField>
    <pivotField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Финален резултат" fld="4" subtotal="average" baseField="2" baseItem="0" numFmtId="2"/>
  </dataFields>
  <formats count="7">
    <format dxfId="7">
      <pivotArea field="2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31" workbookViewId="0">
      <selection activeCell="D2" sqref="D2"/>
    </sheetView>
  </sheetViews>
  <sheetFormatPr defaultRowHeight="15" x14ac:dyDescent="0.25"/>
  <cols>
    <col min="2" max="2" width="42.28515625" customWidth="1"/>
    <col min="3" max="3" width="28.28515625" bestFit="1" customWidth="1"/>
    <col min="4" max="4" width="10.85546875" customWidth="1"/>
    <col min="5" max="5" width="5.28515625" customWidth="1"/>
    <col min="6" max="6" width="15.28515625" bestFit="1" customWidth="1"/>
    <col min="10" max="10" width="11.28515625" customWidth="1"/>
  </cols>
  <sheetData>
    <row r="1" spans="1:11" ht="48.6" customHeight="1" x14ac:dyDescent="0.25">
      <c r="A1" s="2" t="s">
        <v>105</v>
      </c>
      <c r="B1" s="3" t="s">
        <v>107</v>
      </c>
      <c r="C1" s="3" t="s">
        <v>0</v>
      </c>
      <c r="D1" s="2" t="s">
        <v>106</v>
      </c>
      <c r="E1" s="2" t="s">
        <v>109</v>
      </c>
      <c r="F1" s="3" t="s">
        <v>108</v>
      </c>
      <c r="G1" s="1"/>
      <c r="H1" s="1"/>
      <c r="I1" s="1"/>
      <c r="J1" s="1"/>
      <c r="K1" s="1"/>
    </row>
    <row r="2" spans="1:11" x14ac:dyDescent="0.25">
      <c r="A2">
        <v>16</v>
      </c>
      <c r="B2" t="s">
        <v>3</v>
      </c>
      <c r="C2" t="s">
        <v>4</v>
      </c>
      <c r="D2" t="s">
        <v>57</v>
      </c>
      <c r="E2">
        <v>11</v>
      </c>
      <c r="F2" t="s">
        <v>5</v>
      </c>
    </row>
    <row r="3" spans="1:11" x14ac:dyDescent="0.25">
      <c r="A3">
        <v>16</v>
      </c>
      <c r="B3" t="s">
        <v>3</v>
      </c>
      <c r="C3" t="s">
        <v>4</v>
      </c>
      <c r="D3" t="s">
        <v>56</v>
      </c>
      <c r="E3">
        <v>11</v>
      </c>
      <c r="F3" t="s">
        <v>5</v>
      </c>
    </row>
    <row r="4" spans="1:11" x14ac:dyDescent="0.25">
      <c r="A4">
        <v>26</v>
      </c>
      <c r="B4" t="s">
        <v>6</v>
      </c>
      <c r="C4" t="s">
        <v>7</v>
      </c>
      <c r="D4" t="s">
        <v>59</v>
      </c>
      <c r="E4">
        <v>12</v>
      </c>
      <c r="F4" t="s">
        <v>1</v>
      </c>
    </row>
    <row r="5" spans="1:11" x14ac:dyDescent="0.25">
      <c r="A5">
        <v>26</v>
      </c>
      <c r="B5" t="s">
        <v>6</v>
      </c>
      <c r="C5" t="s">
        <v>7</v>
      </c>
      <c r="D5" t="s">
        <v>58</v>
      </c>
      <c r="E5">
        <v>9</v>
      </c>
      <c r="F5" t="s">
        <v>1</v>
      </c>
    </row>
    <row r="6" spans="1:11" x14ac:dyDescent="0.25">
      <c r="A6">
        <v>34</v>
      </c>
      <c r="B6" t="s">
        <v>9</v>
      </c>
      <c r="C6" t="s">
        <v>7</v>
      </c>
      <c r="D6" t="s">
        <v>61</v>
      </c>
      <c r="E6">
        <v>11</v>
      </c>
      <c r="F6" t="s">
        <v>5</v>
      </c>
    </row>
    <row r="7" spans="1:11" x14ac:dyDescent="0.25">
      <c r="A7">
        <v>34</v>
      </c>
      <c r="B7" t="s">
        <v>9</v>
      </c>
      <c r="C7" t="s">
        <v>7</v>
      </c>
      <c r="D7" t="s">
        <v>60</v>
      </c>
      <c r="E7">
        <v>12</v>
      </c>
      <c r="F7" t="s">
        <v>5</v>
      </c>
    </row>
    <row r="8" spans="1:11" x14ac:dyDescent="0.25">
      <c r="A8">
        <v>46</v>
      </c>
      <c r="B8" t="s">
        <v>10</v>
      </c>
      <c r="C8" t="s">
        <v>7</v>
      </c>
      <c r="D8" t="s">
        <v>62</v>
      </c>
      <c r="E8">
        <v>11</v>
      </c>
      <c r="F8" t="s">
        <v>11</v>
      </c>
    </row>
    <row r="9" spans="1:11" ht="14.45" customHeight="1" x14ac:dyDescent="0.25">
      <c r="A9">
        <v>52</v>
      </c>
      <c r="B9" t="s">
        <v>12</v>
      </c>
      <c r="C9" t="s">
        <v>7</v>
      </c>
      <c r="D9" t="s">
        <v>64</v>
      </c>
      <c r="E9">
        <v>11</v>
      </c>
      <c r="F9" t="s">
        <v>13</v>
      </c>
    </row>
    <row r="10" spans="1:11" x14ac:dyDescent="0.25">
      <c r="A10">
        <v>52</v>
      </c>
      <c r="B10" t="s">
        <v>12</v>
      </c>
      <c r="C10" t="s">
        <v>7</v>
      </c>
      <c r="D10" t="s">
        <v>63</v>
      </c>
      <c r="E10">
        <v>11</v>
      </c>
      <c r="F10" t="s">
        <v>13</v>
      </c>
    </row>
    <row r="11" spans="1:11" x14ac:dyDescent="0.25">
      <c r="A11">
        <v>53</v>
      </c>
      <c r="B11" t="s">
        <v>14</v>
      </c>
      <c r="C11" t="s">
        <v>7</v>
      </c>
      <c r="D11" t="s">
        <v>65</v>
      </c>
      <c r="E11">
        <v>9</v>
      </c>
      <c r="F11" t="s">
        <v>11</v>
      </c>
    </row>
    <row r="12" spans="1:11" x14ac:dyDescent="0.25">
      <c r="A12">
        <v>54</v>
      </c>
      <c r="B12" t="s">
        <v>15</v>
      </c>
      <c r="C12" t="s">
        <v>7</v>
      </c>
      <c r="D12" t="s">
        <v>67</v>
      </c>
      <c r="E12">
        <v>12</v>
      </c>
      <c r="F12" t="s">
        <v>2</v>
      </c>
    </row>
    <row r="13" spans="1:11" x14ac:dyDescent="0.25">
      <c r="A13">
        <v>54</v>
      </c>
      <c r="B13" t="s">
        <v>15</v>
      </c>
      <c r="C13" t="s">
        <v>7</v>
      </c>
      <c r="D13" t="s">
        <v>66</v>
      </c>
      <c r="E13">
        <v>12</v>
      </c>
      <c r="F13" t="s">
        <v>2</v>
      </c>
    </row>
    <row r="14" spans="1:11" x14ac:dyDescent="0.25">
      <c r="A14">
        <v>55</v>
      </c>
      <c r="B14" t="s">
        <v>16</v>
      </c>
      <c r="C14" t="s">
        <v>7</v>
      </c>
      <c r="D14" t="s">
        <v>68</v>
      </c>
      <c r="E14">
        <v>12</v>
      </c>
      <c r="F14" t="s">
        <v>17</v>
      </c>
    </row>
    <row r="15" spans="1:11" x14ac:dyDescent="0.25">
      <c r="A15">
        <v>64</v>
      </c>
      <c r="B15" t="s">
        <v>18</v>
      </c>
      <c r="C15" t="s">
        <v>4</v>
      </c>
      <c r="D15" t="s">
        <v>70</v>
      </c>
      <c r="E15">
        <v>12</v>
      </c>
      <c r="F15" t="s">
        <v>2</v>
      </c>
    </row>
    <row r="16" spans="1:11" x14ac:dyDescent="0.25">
      <c r="A16">
        <v>64</v>
      </c>
      <c r="B16" t="s">
        <v>18</v>
      </c>
      <c r="C16" t="s">
        <v>4</v>
      </c>
      <c r="D16" t="s">
        <v>69</v>
      </c>
      <c r="E16">
        <v>12</v>
      </c>
      <c r="F16" t="s">
        <v>2</v>
      </c>
    </row>
    <row r="17" spans="1:6" x14ac:dyDescent="0.25">
      <c r="A17">
        <v>65</v>
      </c>
      <c r="B17" t="s">
        <v>19</v>
      </c>
      <c r="C17" t="s">
        <v>4</v>
      </c>
      <c r="D17" t="s">
        <v>72</v>
      </c>
      <c r="E17">
        <v>10</v>
      </c>
      <c r="F17" t="s">
        <v>20</v>
      </c>
    </row>
    <row r="18" spans="1:6" x14ac:dyDescent="0.25">
      <c r="A18">
        <v>65</v>
      </c>
      <c r="B18" t="s">
        <v>19</v>
      </c>
      <c r="C18" t="s">
        <v>4</v>
      </c>
      <c r="D18" t="s">
        <v>71</v>
      </c>
      <c r="E18">
        <v>10</v>
      </c>
      <c r="F18" t="s">
        <v>20</v>
      </c>
    </row>
    <row r="19" spans="1:6" x14ac:dyDescent="0.25">
      <c r="A19">
        <v>70</v>
      </c>
      <c r="B19" t="s">
        <v>21</v>
      </c>
      <c r="C19" t="s">
        <v>7</v>
      </c>
      <c r="D19" t="s">
        <v>73</v>
      </c>
      <c r="E19">
        <v>12</v>
      </c>
      <c r="F19" t="s">
        <v>22</v>
      </c>
    </row>
    <row r="20" spans="1:6" x14ac:dyDescent="0.25">
      <c r="A20">
        <v>86</v>
      </c>
      <c r="B20" t="s">
        <v>23</v>
      </c>
      <c r="C20" t="s">
        <v>7</v>
      </c>
      <c r="D20" t="s">
        <v>75</v>
      </c>
      <c r="E20">
        <v>12</v>
      </c>
      <c r="F20" t="s">
        <v>24</v>
      </c>
    </row>
    <row r="21" spans="1:6" x14ac:dyDescent="0.25">
      <c r="A21">
        <v>86</v>
      </c>
      <c r="B21" t="s">
        <v>23</v>
      </c>
      <c r="C21" t="s">
        <v>7</v>
      </c>
      <c r="D21" t="s">
        <v>74</v>
      </c>
      <c r="E21">
        <v>12</v>
      </c>
      <c r="F21" t="s">
        <v>24</v>
      </c>
    </row>
    <row r="22" spans="1:6" x14ac:dyDescent="0.25">
      <c r="A22">
        <v>93</v>
      </c>
      <c r="B22" t="s">
        <v>25</v>
      </c>
      <c r="C22" t="s">
        <v>4</v>
      </c>
      <c r="D22" t="s">
        <v>77</v>
      </c>
      <c r="E22">
        <v>11</v>
      </c>
      <c r="F22" t="s">
        <v>24</v>
      </c>
    </row>
    <row r="23" spans="1:6" x14ac:dyDescent="0.25">
      <c r="A23">
        <v>93</v>
      </c>
      <c r="B23" t="s">
        <v>25</v>
      </c>
      <c r="C23" t="s">
        <v>4</v>
      </c>
      <c r="D23" t="s">
        <v>76</v>
      </c>
      <c r="E23">
        <v>11</v>
      </c>
      <c r="F23" t="s">
        <v>24</v>
      </c>
    </row>
    <row r="24" spans="1:6" x14ac:dyDescent="0.25">
      <c r="A24">
        <v>94</v>
      </c>
      <c r="B24" t="s">
        <v>26</v>
      </c>
      <c r="C24" t="s">
        <v>7</v>
      </c>
      <c r="D24" t="s">
        <v>78</v>
      </c>
      <c r="E24">
        <v>12</v>
      </c>
      <c r="F24" t="s">
        <v>20</v>
      </c>
    </row>
    <row r="25" spans="1:6" x14ac:dyDescent="0.25">
      <c r="A25">
        <v>100</v>
      </c>
      <c r="B25" t="s">
        <v>27</v>
      </c>
      <c r="C25" t="s">
        <v>4</v>
      </c>
      <c r="D25" t="s">
        <v>79</v>
      </c>
      <c r="E25">
        <v>11</v>
      </c>
      <c r="F25" t="s">
        <v>28</v>
      </c>
    </row>
    <row r="26" spans="1:6" x14ac:dyDescent="0.25">
      <c r="A26">
        <v>103</v>
      </c>
      <c r="B26" t="s">
        <v>29</v>
      </c>
      <c r="C26" t="s">
        <v>4</v>
      </c>
      <c r="D26" t="s">
        <v>80</v>
      </c>
      <c r="E26">
        <v>11</v>
      </c>
      <c r="F26" t="s">
        <v>11</v>
      </c>
    </row>
    <row r="27" spans="1:6" x14ac:dyDescent="0.25">
      <c r="A27">
        <v>120</v>
      </c>
      <c r="B27" t="s">
        <v>30</v>
      </c>
      <c r="C27" t="s">
        <v>4</v>
      </c>
      <c r="D27" t="s">
        <v>81</v>
      </c>
      <c r="E27">
        <v>12</v>
      </c>
      <c r="F27" t="s">
        <v>31</v>
      </c>
    </row>
    <row r="28" spans="1:6" x14ac:dyDescent="0.25">
      <c r="A28">
        <v>129</v>
      </c>
      <c r="B28" t="s">
        <v>32</v>
      </c>
      <c r="C28" t="s">
        <v>7</v>
      </c>
      <c r="D28" t="s">
        <v>83</v>
      </c>
      <c r="E28">
        <v>12</v>
      </c>
      <c r="F28" t="s">
        <v>33</v>
      </c>
    </row>
    <row r="29" spans="1:6" x14ac:dyDescent="0.25">
      <c r="A29">
        <v>129</v>
      </c>
      <c r="B29" t="s">
        <v>32</v>
      </c>
      <c r="C29" t="s">
        <v>7</v>
      </c>
      <c r="D29" t="s">
        <v>82</v>
      </c>
      <c r="E29">
        <v>12</v>
      </c>
      <c r="F29" t="s">
        <v>33</v>
      </c>
    </row>
    <row r="30" spans="1:6" x14ac:dyDescent="0.25">
      <c r="A30">
        <v>132</v>
      </c>
      <c r="B30" t="s">
        <v>34</v>
      </c>
      <c r="C30" t="s">
        <v>4</v>
      </c>
      <c r="D30" t="s">
        <v>84</v>
      </c>
      <c r="E30">
        <v>12</v>
      </c>
      <c r="F30" t="s">
        <v>20</v>
      </c>
    </row>
    <row r="31" spans="1:6" x14ac:dyDescent="0.25">
      <c r="A31">
        <v>141</v>
      </c>
      <c r="B31" t="s">
        <v>35</v>
      </c>
      <c r="C31" t="s">
        <v>7</v>
      </c>
      <c r="D31" t="s">
        <v>85</v>
      </c>
      <c r="E31">
        <v>12</v>
      </c>
      <c r="F31" t="s">
        <v>36</v>
      </c>
    </row>
    <row r="32" spans="1:6" x14ac:dyDescent="0.25">
      <c r="A32">
        <v>144</v>
      </c>
      <c r="B32" t="s">
        <v>37</v>
      </c>
      <c r="C32" t="s">
        <v>7</v>
      </c>
      <c r="D32" t="s">
        <v>86</v>
      </c>
      <c r="E32">
        <v>11</v>
      </c>
      <c r="F32" t="s">
        <v>20</v>
      </c>
    </row>
    <row r="33" spans="1:6" x14ac:dyDescent="0.25">
      <c r="A33">
        <v>146</v>
      </c>
      <c r="B33" t="s">
        <v>38</v>
      </c>
      <c r="C33" t="s">
        <v>7</v>
      </c>
      <c r="D33" t="s">
        <v>87</v>
      </c>
      <c r="E33">
        <v>12</v>
      </c>
      <c r="F33" t="s">
        <v>39</v>
      </c>
    </row>
    <row r="34" spans="1:6" x14ac:dyDescent="0.25">
      <c r="A34">
        <v>158</v>
      </c>
      <c r="B34" t="s">
        <v>40</v>
      </c>
      <c r="C34" t="s">
        <v>7</v>
      </c>
      <c r="D34" t="s">
        <v>88</v>
      </c>
      <c r="E34">
        <v>12</v>
      </c>
      <c r="F34" t="s">
        <v>41</v>
      </c>
    </row>
    <row r="35" spans="1:6" x14ac:dyDescent="0.25">
      <c r="A35">
        <v>174</v>
      </c>
      <c r="B35" t="s">
        <v>42</v>
      </c>
      <c r="C35" t="s">
        <v>7</v>
      </c>
      <c r="D35" t="s">
        <v>89</v>
      </c>
      <c r="E35">
        <v>12</v>
      </c>
      <c r="F35" t="s">
        <v>11</v>
      </c>
    </row>
    <row r="36" spans="1:6" x14ac:dyDescent="0.25">
      <c r="A36">
        <v>181</v>
      </c>
      <c r="B36" t="s">
        <v>43</v>
      </c>
      <c r="C36" t="s">
        <v>4</v>
      </c>
      <c r="D36" t="s">
        <v>90</v>
      </c>
      <c r="E36">
        <v>11</v>
      </c>
      <c r="F36" t="s">
        <v>22</v>
      </c>
    </row>
    <row r="37" spans="1:6" x14ac:dyDescent="0.25">
      <c r="A37">
        <v>188</v>
      </c>
      <c r="B37" t="s">
        <v>44</v>
      </c>
      <c r="C37" t="s">
        <v>4</v>
      </c>
      <c r="D37" t="s">
        <v>91</v>
      </c>
      <c r="E37">
        <v>12</v>
      </c>
      <c r="F37" t="s">
        <v>33</v>
      </c>
    </row>
    <row r="38" spans="1:6" x14ac:dyDescent="0.25">
      <c r="A38">
        <v>190</v>
      </c>
      <c r="B38" t="s">
        <v>45</v>
      </c>
      <c r="C38" t="s">
        <v>7</v>
      </c>
      <c r="D38" t="s">
        <v>92</v>
      </c>
      <c r="E38">
        <v>12</v>
      </c>
      <c r="F38" t="s">
        <v>46</v>
      </c>
    </row>
    <row r="39" spans="1:6" x14ac:dyDescent="0.25">
      <c r="A39">
        <v>208</v>
      </c>
      <c r="B39" t="s">
        <v>47</v>
      </c>
      <c r="C39" t="s">
        <v>4</v>
      </c>
      <c r="D39" t="s">
        <v>94</v>
      </c>
      <c r="E39">
        <v>11</v>
      </c>
      <c r="F39" t="s">
        <v>48</v>
      </c>
    </row>
    <row r="40" spans="1:6" x14ac:dyDescent="0.25">
      <c r="A40">
        <v>208</v>
      </c>
      <c r="B40" t="s">
        <v>47</v>
      </c>
      <c r="C40" t="s">
        <v>4</v>
      </c>
      <c r="D40" t="s">
        <v>93</v>
      </c>
      <c r="E40">
        <v>11</v>
      </c>
      <c r="F40" t="s">
        <v>48</v>
      </c>
    </row>
    <row r="41" spans="1:6" x14ac:dyDescent="0.25">
      <c r="A41">
        <v>229</v>
      </c>
      <c r="B41" t="s">
        <v>49</v>
      </c>
      <c r="C41" t="s">
        <v>4</v>
      </c>
      <c r="D41" t="s">
        <v>96</v>
      </c>
      <c r="E41">
        <v>12</v>
      </c>
      <c r="F41" t="s">
        <v>11</v>
      </c>
    </row>
    <row r="42" spans="1:6" x14ac:dyDescent="0.25">
      <c r="A42">
        <v>229</v>
      </c>
      <c r="B42" t="s">
        <v>49</v>
      </c>
      <c r="C42" t="s">
        <v>4</v>
      </c>
      <c r="D42" t="s">
        <v>95</v>
      </c>
      <c r="E42">
        <v>12</v>
      </c>
      <c r="F42" t="s">
        <v>11</v>
      </c>
    </row>
    <row r="43" spans="1:6" x14ac:dyDescent="0.25">
      <c r="A43">
        <v>235</v>
      </c>
      <c r="B43" t="s">
        <v>50</v>
      </c>
      <c r="C43" t="s">
        <v>4</v>
      </c>
      <c r="D43" t="s">
        <v>97</v>
      </c>
      <c r="E43">
        <v>11</v>
      </c>
      <c r="F43" t="s">
        <v>17</v>
      </c>
    </row>
    <row r="44" spans="1:6" x14ac:dyDescent="0.25">
      <c r="A44">
        <v>235</v>
      </c>
      <c r="B44" t="s">
        <v>50</v>
      </c>
      <c r="C44" t="s">
        <v>4</v>
      </c>
      <c r="D44" t="s">
        <v>98</v>
      </c>
      <c r="E44">
        <v>11</v>
      </c>
      <c r="F44" t="s">
        <v>17</v>
      </c>
    </row>
    <row r="45" spans="1:6" x14ac:dyDescent="0.25">
      <c r="A45">
        <v>236</v>
      </c>
      <c r="B45" t="s">
        <v>51</v>
      </c>
      <c r="C45" t="s">
        <v>7</v>
      </c>
      <c r="D45" t="s">
        <v>99</v>
      </c>
      <c r="E45">
        <v>11</v>
      </c>
      <c r="F45" t="s">
        <v>46</v>
      </c>
    </row>
    <row r="46" spans="1:6" x14ac:dyDescent="0.25">
      <c r="A46">
        <v>243</v>
      </c>
      <c r="B46" t="s">
        <v>52</v>
      </c>
      <c r="C46" t="s">
        <v>4</v>
      </c>
      <c r="D46" t="s">
        <v>101</v>
      </c>
      <c r="E46">
        <v>11</v>
      </c>
      <c r="F46" t="s">
        <v>8</v>
      </c>
    </row>
    <row r="47" spans="1:6" x14ac:dyDescent="0.25">
      <c r="A47">
        <v>243</v>
      </c>
      <c r="B47" t="s">
        <v>52</v>
      </c>
      <c r="C47" t="s">
        <v>4</v>
      </c>
      <c r="D47" t="s">
        <v>100</v>
      </c>
      <c r="E47">
        <v>11</v>
      </c>
      <c r="F47" t="s">
        <v>8</v>
      </c>
    </row>
    <row r="48" spans="1:6" x14ac:dyDescent="0.25">
      <c r="A48">
        <v>292</v>
      </c>
      <c r="B48" t="s">
        <v>53</v>
      </c>
      <c r="C48" t="s">
        <v>4</v>
      </c>
      <c r="D48" t="s">
        <v>102</v>
      </c>
      <c r="E48">
        <v>12</v>
      </c>
      <c r="F48" t="s">
        <v>11</v>
      </c>
    </row>
    <row r="49" spans="1:6" x14ac:dyDescent="0.25">
      <c r="A49">
        <v>295</v>
      </c>
      <c r="B49" t="s">
        <v>54</v>
      </c>
      <c r="C49" t="s">
        <v>7</v>
      </c>
      <c r="D49" t="s">
        <v>103</v>
      </c>
      <c r="E49">
        <v>11</v>
      </c>
      <c r="F49" t="s">
        <v>31</v>
      </c>
    </row>
    <row r="50" spans="1:6" x14ac:dyDescent="0.25">
      <c r="A50">
        <v>355</v>
      </c>
      <c r="B50" t="s">
        <v>55</v>
      </c>
      <c r="C50" t="s">
        <v>4</v>
      </c>
      <c r="D50" t="s">
        <v>104</v>
      </c>
      <c r="E50">
        <v>12</v>
      </c>
      <c r="F50" t="s">
        <v>8</v>
      </c>
    </row>
  </sheetData>
  <sortState xmlns:xlrd2="http://schemas.microsoft.com/office/spreadsheetml/2017/richdata2" ref="A3:I51">
    <sortCondition ref="A3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H51" sqref="H51"/>
    </sheetView>
  </sheetViews>
  <sheetFormatPr defaultRowHeight="15" x14ac:dyDescent="0.25"/>
  <cols>
    <col min="1" max="1" width="9.85546875" style="15" customWidth="1"/>
    <col min="2" max="16384" width="9.140625" style="15"/>
  </cols>
  <sheetData>
    <row r="1" spans="1:3" ht="49.15" customHeight="1" x14ac:dyDescent="0.25">
      <c r="A1" s="14" t="s">
        <v>106</v>
      </c>
      <c r="B1" s="14" t="s">
        <v>110</v>
      </c>
      <c r="C1" s="14" t="s">
        <v>111</v>
      </c>
    </row>
    <row r="2" spans="1:3" x14ac:dyDescent="0.25">
      <c r="A2" s="15" t="s">
        <v>56</v>
      </c>
      <c r="B2">
        <v>76</v>
      </c>
      <c r="C2">
        <v>54</v>
      </c>
    </row>
    <row r="3" spans="1:3" x14ac:dyDescent="0.25">
      <c r="A3" s="15" t="s">
        <v>57</v>
      </c>
      <c r="B3">
        <v>76</v>
      </c>
      <c r="C3">
        <v>79</v>
      </c>
    </row>
    <row r="4" spans="1:3" x14ac:dyDescent="0.25">
      <c r="A4" s="15" t="s">
        <v>58</v>
      </c>
      <c r="B4">
        <v>54</v>
      </c>
      <c r="C4">
        <v>63</v>
      </c>
    </row>
    <row r="5" spans="1:3" x14ac:dyDescent="0.25">
      <c r="A5" s="15" t="s">
        <v>59</v>
      </c>
      <c r="B5">
        <v>54</v>
      </c>
      <c r="C5">
        <v>74</v>
      </c>
    </row>
    <row r="6" spans="1:3" x14ac:dyDescent="0.25">
      <c r="A6" s="15" t="s">
        <v>60</v>
      </c>
      <c r="B6">
        <v>54</v>
      </c>
      <c r="C6">
        <v>56</v>
      </c>
    </row>
    <row r="7" spans="1:3" x14ac:dyDescent="0.25">
      <c r="A7" s="15" t="s">
        <v>61</v>
      </c>
      <c r="B7">
        <v>54</v>
      </c>
      <c r="C7">
        <v>58</v>
      </c>
    </row>
    <row r="8" spans="1:3" x14ac:dyDescent="0.25">
      <c r="A8" s="15" t="s">
        <v>62</v>
      </c>
      <c r="B8">
        <v>44</v>
      </c>
      <c r="C8">
        <v>76</v>
      </c>
    </row>
    <row r="9" spans="1:3" x14ac:dyDescent="0.25">
      <c r="A9" s="15" t="s">
        <v>63</v>
      </c>
      <c r="B9">
        <v>53</v>
      </c>
      <c r="C9">
        <v>40</v>
      </c>
    </row>
    <row r="10" spans="1:3" x14ac:dyDescent="0.25">
      <c r="A10" s="15" t="s">
        <v>64</v>
      </c>
      <c r="B10">
        <v>53</v>
      </c>
      <c r="C10">
        <v>56</v>
      </c>
    </row>
    <row r="11" spans="1:3" x14ac:dyDescent="0.25">
      <c r="A11" s="15" t="s">
        <v>65</v>
      </c>
      <c r="B11">
        <v>90</v>
      </c>
      <c r="C11">
        <v>74</v>
      </c>
    </row>
    <row r="12" spans="1:3" x14ac:dyDescent="0.25">
      <c r="A12" s="15" t="s">
        <v>66</v>
      </c>
      <c r="B12">
        <v>67</v>
      </c>
      <c r="C12">
        <v>51</v>
      </c>
    </row>
    <row r="13" spans="1:3" x14ac:dyDescent="0.25">
      <c r="A13" s="15" t="s">
        <v>67</v>
      </c>
      <c r="B13">
        <v>67</v>
      </c>
      <c r="C13">
        <v>54</v>
      </c>
    </row>
    <row r="14" spans="1:3" x14ac:dyDescent="0.25">
      <c r="A14" s="15" t="s">
        <v>68</v>
      </c>
      <c r="B14">
        <v>74</v>
      </c>
      <c r="C14">
        <v>72</v>
      </c>
    </row>
    <row r="15" spans="1:3" x14ac:dyDescent="0.25">
      <c r="A15" s="15" t="s">
        <v>69</v>
      </c>
      <c r="B15">
        <v>66</v>
      </c>
      <c r="C15">
        <v>51</v>
      </c>
    </row>
    <row r="16" spans="1:3" x14ac:dyDescent="0.25">
      <c r="A16" s="15" t="s">
        <v>70</v>
      </c>
      <c r="B16">
        <v>66</v>
      </c>
      <c r="C16">
        <v>54</v>
      </c>
    </row>
    <row r="17" spans="1:3" x14ac:dyDescent="0.25">
      <c r="A17" s="15" t="s">
        <v>71</v>
      </c>
      <c r="B17">
        <v>87</v>
      </c>
      <c r="C17">
        <v>58</v>
      </c>
    </row>
    <row r="18" spans="1:3" x14ac:dyDescent="0.25">
      <c r="A18" s="15" t="s">
        <v>72</v>
      </c>
      <c r="B18">
        <v>87</v>
      </c>
      <c r="C18">
        <v>85</v>
      </c>
    </row>
    <row r="19" spans="1:3" x14ac:dyDescent="0.25">
      <c r="A19" s="15" t="s">
        <v>73</v>
      </c>
      <c r="B19">
        <v>49</v>
      </c>
      <c r="C19">
        <v>67</v>
      </c>
    </row>
    <row r="20" spans="1:3" x14ac:dyDescent="0.25">
      <c r="A20" s="15" t="s">
        <v>74</v>
      </c>
      <c r="B20">
        <v>45</v>
      </c>
      <c r="C20">
        <v>47</v>
      </c>
    </row>
    <row r="21" spans="1:3" x14ac:dyDescent="0.25">
      <c r="A21" s="15" t="s">
        <v>75</v>
      </c>
      <c r="B21">
        <v>45</v>
      </c>
      <c r="C21">
        <v>65</v>
      </c>
    </row>
    <row r="22" spans="1:3" x14ac:dyDescent="0.25">
      <c r="A22" s="15" t="s">
        <v>76</v>
      </c>
      <c r="B22">
        <v>83</v>
      </c>
      <c r="C22">
        <v>42</v>
      </c>
    </row>
    <row r="23" spans="1:3" x14ac:dyDescent="0.25">
      <c r="A23" s="15" t="s">
        <v>77</v>
      </c>
      <c r="B23">
        <v>83</v>
      </c>
      <c r="C23">
        <v>56</v>
      </c>
    </row>
    <row r="24" spans="1:3" x14ac:dyDescent="0.25">
      <c r="A24" s="15" t="s">
        <v>78</v>
      </c>
      <c r="B24">
        <v>47</v>
      </c>
      <c r="C24">
        <v>60</v>
      </c>
    </row>
    <row r="25" spans="1:3" x14ac:dyDescent="0.25">
      <c r="A25" s="15" t="s">
        <v>79</v>
      </c>
      <c r="B25">
        <v>76</v>
      </c>
      <c r="C25">
        <v>60</v>
      </c>
    </row>
    <row r="26" spans="1:3" x14ac:dyDescent="0.25">
      <c r="A26" s="15" t="s">
        <v>80</v>
      </c>
      <c r="B26">
        <v>76</v>
      </c>
      <c r="C26">
        <v>65</v>
      </c>
    </row>
    <row r="27" spans="1:3" x14ac:dyDescent="0.25">
      <c r="A27" s="15" t="s">
        <v>81</v>
      </c>
      <c r="B27">
        <v>89</v>
      </c>
      <c r="C27">
        <v>42</v>
      </c>
    </row>
    <row r="28" spans="1:3" x14ac:dyDescent="0.25">
      <c r="A28" s="15" t="s">
        <v>82</v>
      </c>
      <c r="B28">
        <v>53</v>
      </c>
      <c r="C28">
        <v>70</v>
      </c>
    </row>
    <row r="29" spans="1:3" x14ac:dyDescent="0.25">
      <c r="A29" s="15" t="s">
        <v>83</v>
      </c>
      <c r="B29">
        <v>53</v>
      </c>
      <c r="C29">
        <v>79</v>
      </c>
    </row>
    <row r="30" spans="1:3" x14ac:dyDescent="0.25">
      <c r="A30" s="15" t="s">
        <v>84</v>
      </c>
      <c r="B30">
        <v>40</v>
      </c>
      <c r="C30">
        <v>79</v>
      </c>
    </row>
    <row r="31" spans="1:3" x14ac:dyDescent="0.25">
      <c r="A31" s="15" t="s">
        <v>85</v>
      </c>
      <c r="B31">
        <v>45</v>
      </c>
      <c r="C31">
        <v>65</v>
      </c>
    </row>
    <row r="32" spans="1:3" x14ac:dyDescent="0.25">
      <c r="A32" s="15" t="s">
        <v>86</v>
      </c>
      <c r="B32">
        <v>45</v>
      </c>
      <c r="C32">
        <v>60</v>
      </c>
    </row>
    <row r="33" spans="1:3" x14ac:dyDescent="0.25">
      <c r="A33" s="15" t="s">
        <v>87</v>
      </c>
      <c r="B33">
        <v>67</v>
      </c>
      <c r="C33">
        <v>90</v>
      </c>
    </row>
    <row r="34" spans="1:3" x14ac:dyDescent="0.25">
      <c r="A34" s="15" t="s">
        <v>88</v>
      </c>
      <c r="B34">
        <v>44</v>
      </c>
      <c r="C34">
        <v>54</v>
      </c>
    </row>
    <row r="35" spans="1:3" x14ac:dyDescent="0.25">
      <c r="A35" s="15" t="s">
        <v>89</v>
      </c>
      <c r="B35">
        <v>70</v>
      </c>
      <c r="C35">
        <v>70</v>
      </c>
    </row>
    <row r="36" spans="1:3" x14ac:dyDescent="0.25">
      <c r="A36" s="15" t="s">
        <v>90</v>
      </c>
      <c r="B36">
        <v>49</v>
      </c>
      <c r="C36">
        <v>54</v>
      </c>
    </row>
    <row r="37" spans="1:3" x14ac:dyDescent="0.25">
      <c r="A37" s="15" t="s">
        <v>91</v>
      </c>
      <c r="B37">
        <v>90</v>
      </c>
      <c r="C37">
        <v>76</v>
      </c>
    </row>
    <row r="38" spans="1:3" x14ac:dyDescent="0.25">
      <c r="A38" s="15" t="s">
        <v>92</v>
      </c>
      <c r="B38">
        <v>51</v>
      </c>
      <c r="C38">
        <v>70</v>
      </c>
    </row>
    <row r="39" spans="1:3" x14ac:dyDescent="0.25">
      <c r="A39" s="15" t="s">
        <v>93</v>
      </c>
      <c r="B39">
        <v>87</v>
      </c>
      <c r="C39">
        <v>76</v>
      </c>
    </row>
    <row r="40" spans="1:3" x14ac:dyDescent="0.25">
      <c r="A40" s="15" t="s">
        <v>94</v>
      </c>
      <c r="B40">
        <v>87</v>
      </c>
      <c r="C40">
        <v>81</v>
      </c>
    </row>
    <row r="41" spans="1:3" x14ac:dyDescent="0.25">
      <c r="A41" s="15" t="s">
        <v>95</v>
      </c>
      <c r="B41">
        <v>86</v>
      </c>
      <c r="C41">
        <v>45</v>
      </c>
    </row>
    <row r="42" spans="1:3" x14ac:dyDescent="0.25">
      <c r="A42" s="15" t="s">
        <v>96</v>
      </c>
      <c r="B42">
        <v>86</v>
      </c>
      <c r="C42">
        <v>63</v>
      </c>
    </row>
    <row r="43" spans="1:3" x14ac:dyDescent="0.25">
      <c r="A43" s="15" t="s">
        <v>97</v>
      </c>
      <c r="B43">
        <v>76</v>
      </c>
      <c r="C43">
        <v>67</v>
      </c>
    </row>
    <row r="44" spans="1:3" x14ac:dyDescent="0.25">
      <c r="A44" s="15" t="s">
        <v>98</v>
      </c>
      <c r="B44">
        <v>76</v>
      </c>
      <c r="C44">
        <v>63</v>
      </c>
    </row>
    <row r="45" spans="1:3" x14ac:dyDescent="0.25">
      <c r="A45" s="15" t="s">
        <v>99</v>
      </c>
      <c r="B45">
        <v>40</v>
      </c>
      <c r="C45">
        <v>49</v>
      </c>
    </row>
    <row r="46" spans="1:3" x14ac:dyDescent="0.25">
      <c r="A46" s="15" t="s">
        <v>100</v>
      </c>
      <c r="B46">
        <v>86</v>
      </c>
      <c r="C46">
        <v>42</v>
      </c>
    </row>
    <row r="47" spans="1:3" x14ac:dyDescent="0.25">
      <c r="A47" s="15" t="s">
        <v>101</v>
      </c>
      <c r="B47">
        <v>86</v>
      </c>
      <c r="C47">
        <v>60</v>
      </c>
    </row>
    <row r="48" spans="1:3" x14ac:dyDescent="0.25">
      <c r="A48" s="15" t="s">
        <v>102</v>
      </c>
      <c r="B48">
        <v>0</v>
      </c>
      <c r="C48">
        <v>0</v>
      </c>
    </row>
    <row r="49" spans="1:3" x14ac:dyDescent="0.25">
      <c r="A49" s="15" t="s">
        <v>103</v>
      </c>
      <c r="B49">
        <v>70</v>
      </c>
      <c r="C49">
        <v>51</v>
      </c>
    </row>
    <row r="50" spans="1:3" x14ac:dyDescent="0.25">
      <c r="A50" s="15" t="s">
        <v>104</v>
      </c>
      <c r="B50">
        <v>76</v>
      </c>
      <c r="C50">
        <v>47</v>
      </c>
    </row>
  </sheetData>
  <sheetProtection algorithmName="SHA-512" hashValue="ZZyMPJrklzp0SFV7M6Yl8XhAb9pNHKce01ydn0GR2xr2qsnwq4jTu/TL7vPq/jgyLNPCfElMteQ3UjHnCxROeQ==" saltValue="3v2DwbAQJacWHZTzg432RQ==" spinCount="100000" sheet="1" objects="1" scenarios="1" formatCells="0" formatColumns="0" format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ED43-DB25-4A48-8084-56A81E87E4CB}">
  <dimension ref="A1:B22"/>
  <sheetViews>
    <sheetView workbookViewId="0">
      <selection sqref="A1:B1"/>
    </sheetView>
  </sheetViews>
  <sheetFormatPr defaultRowHeight="15" x14ac:dyDescent="0.25"/>
  <cols>
    <col min="1" max="1" width="16" bestFit="1" customWidth="1"/>
    <col min="2" max="2" width="15.28515625" customWidth="1"/>
    <col min="3" max="3" width="12" bestFit="1" customWidth="1"/>
    <col min="4" max="4" width="6.42578125" bestFit="1" customWidth="1"/>
    <col min="5" max="5" width="16" bestFit="1" customWidth="1"/>
    <col min="6" max="6" width="6.42578125" bestFit="1" customWidth="1"/>
    <col min="7" max="7" width="8.42578125" bestFit="1" customWidth="1"/>
    <col min="8" max="8" width="8" bestFit="1" customWidth="1"/>
    <col min="9" max="9" width="10.5703125" bestFit="1" customWidth="1"/>
    <col min="10" max="10" width="11.28515625" bestFit="1" customWidth="1"/>
    <col min="11" max="11" width="7.85546875" bestFit="1" customWidth="1"/>
    <col min="12" max="12" width="12" bestFit="1" customWidth="1"/>
    <col min="13" max="13" width="8.140625" bestFit="1" customWidth="1"/>
    <col min="14" max="14" width="12" bestFit="1" customWidth="1"/>
    <col min="15" max="15" width="8.140625" bestFit="1" customWidth="1"/>
    <col min="16" max="16" width="6.85546875" bestFit="1" customWidth="1"/>
    <col min="17" max="17" width="14.7109375" bestFit="1" customWidth="1"/>
    <col min="18" max="18" width="12" bestFit="1" customWidth="1"/>
    <col min="19" max="19" width="7.7109375" bestFit="1" customWidth="1"/>
    <col min="20" max="20" width="12" bestFit="1" customWidth="1"/>
  </cols>
  <sheetData>
    <row r="1" spans="1:2" x14ac:dyDescent="0.25">
      <c r="A1" s="16" t="s">
        <v>116</v>
      </c>
      <c r="B1" s="16"/>
    </row>
    <row r="3" spans="1:2" ht="45" x14ac:dyDescent="0.25">
      <c r="A3" s="11" t="s">
        <v>115</v>
      </c>
      <c r="B3" s="12" t="s">
        <v>114</v>
      </c>
    </row>
    <row r="4" spans="1:2" x14ac:dyDescent="0.25">
      <c r="A4" s="10" t="s">
        <v>2</v>
      </c>
      <c r="B4" s="13">
        <v>59.5</v>
      </c>
    </row>
    <row r="5" spans="1:2" x14ac:dyDescent="0.25">
      <c r="A5" s="10" t="s">
        <v>17</v>
      </c>
      <c r="B5" s="13">
        <v>71.333333333333329</v>
      </c>
    </row>
    <row r="6" spans="1:2" x14ac:dyDescent="0.25">
      <c r="A6" s="10" t="s">
        <v>28</v>
      </c>
      <c r="B6" s="13">
        <v>68</v>
      </c>
    </row>
    <row r="7" spans="1:2" x14ac:dyDescent="0.25">
      <c r="A7" s="10" t="s">
        <v>1</v>
      </c>
      <c r="B7" s="13">
        <v>61.25</v>
      </c>
    </row>
    <row r="8" spans="1:2" x14ac:dyDescent="0.25">
      <c r="A8" s="10" t="s">
        <v>36</v>
      </c>
      <c r="B8" s="13">
        <v>55</v>
      </c>
    </row>
    <row r="9" spans="1:2" x14ac:dyDescent="0.25">
      <c r="A9" s="10" t="s">
        <v>48</v>
      </c>
      <c r="B9" s="13">
        <v>82.75</v>
      </c>
    </row>
    <row r="10" spans="1:2" x14ac:dyDescent="0.25">
      <c r="A10" s="10" t="s">
        <v>5</v>
      </c>
      <c r="B10" s="13">
        <v>63.375</v>
      </c>
    </row>
    <row r="11" spans="1:2" x14ac:dyDescent="0.25">
      <c r="A11" s="10" t="s">
        <v>13</v>
      </c>
      <c r="B11" s="13">
        <v>50.5</v>
      </c>
    </row>
    <row r="12" spans="1:2" x14ac:dyDescent="0.25">
      <c r="A12" s="10" t="s">
        <v>39</v>
      </c>
      <c r="B12" s="13">
        <v>78.5</v>
      </c>
    </row>
    <row r="13" spans="1:2" x14ac:dyDescent="0.25">
      <c r="A13" s="10" t="s">
        <v>24</v>
      </c>
      <c r="B13" s="13">
        <v>58.25</v>
      </c>
    </row>
    <row r="14" spans="1:2" x14ac:dyDescent="0.25">
      <c r="A14" s="10" t="s">
        <v>11</v>
      </c>
      <c r="B14" s="13">
        <v>60.357142857142854</v>
      </c>
    </row>
    <row r="15" spans="1:2" x14ac:dyDescent="0.25">
      <c r="A15" s="10" t="s">
        <v>41</v>
      </c>
      <c r="B15" s="13">
        <v>49</v>
      </c>
    </row>
    <row r="16" spans="1:2" x14ac:dyDescent="0.25">
      <c r="A16" s="10" t="s">
        <v>33</v>
      </c>
      <c r="B16" s="13">
        <v>70.166666666666671</v>
      </c>
    </row>
    <row r="17" spans="1:2" x14ac:dyDescent="0.25">
      <c r="A17" s="10" t="s">
        <v>46</v>
      </c>
      <c r="B17" s="13">
        <v>52.5</v>
      </c>
    </row>
    <row r="18" spans="1:2" x14ac:dyDescent="0.25">
      <c r="A18" s="10" t="s">
        <v>20</v>
      </c>
      <c r="B18" s="13">
        <v>64.8</v>
      </c>
    </row>
    <row r="19" spans="1:2" x14ac:dyDescent="0.25">
      <c r="A19" s="10" t="s">
        <v>22</v>
      </c>
      <c r="B19" s="13">
        <v>54.75</v>
      </c>
    </row>
    <row r="20" spans="1:2" x14ac:dyDescent="0.25">
      <c r="A20" s="10" t="s">
        <v>8</v>
      </c>
      <c r="B20" s="13">
        <v>66.166666666666671</v>
      </c>
    </row>
    <row r="21" spans="1:2" x14ac:dyDescent="0.25">
      <c r="A21" s="10" t="s">
        <v>31</v>
      </c>
      <c r="B21" s="13">
        <v>63</v>
      </c>
    </row>
    <row r="22" spans="1:2" x14ac:dyDescent="0.25">
      <c r="A22" s="10" t="s">
        <v>113</v>
      </c>
      <c r="B22" s="13">
        <v>62.734693877551024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D960-FB70-4C7E-AF1C-13259914588E}">
  <dimension ref="A1"/>
  <sheetViews>
    <sheetView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647-34C4-4912-93DF-791CF187017B}">
  <dimension ref="A1:F50"/>
  <sheetViews>
    <sheetView tabSelected="1" workbookViewId="0">
      <selection activeCell="A3" sqref="A3"/>
    </sheetView>
  </sheetViews>
  <sheetFormatPr defaultRowHeight="15" x14ac:dyDescent="0.25"/>
  <cols>
    <col min="1" max="1" width="12.28515625" customWidth="1"/>
    <col min="2" max="2" width="11.85546875" customWidth="1"/>
    <col min="3" max="4" width="16" bestFit="1" customWidth="1"/>
  </cols>
  <sheetData>
    <row r="1" spans="1:6" ht="60" x14ac:dyDescent="0.25">
      <c r="A1" s="17" t="s">
        <v>117</v>
      </c>
      <c r="B1" s="6" t="s">
        <v>106</v>
      </c>
      <c r="C1" s="6" t="s">
        <v>109</v>
      </c>
      <c r="D1" s="8" t="s">
        <v>108</v>
      </c>
      <c r="E1" s="6" t="s">
        <v>110</v>
      </c>
      <c r="F1" s="5" t="s">
        <v>112</v>
      </c>
    </row>
    <row r="2" spans="1:6" x14ac:dyDescent="0.25">
      <c r="A2" s="7">
        <v>1</v>
      </c>
      <c r="B2" s="4" t="s">
        <v>72</v>
      </c>
      <c r="C2" s="4">
        <f t="shared" ref="C2:C33" si="0">VLOOKUP(B2,KlasiraniZaNacionalenKrug,2,FALSE)</f>
        <v>10</v>
      </c>
      <c r="D2" s="9" t="str">
        <f t="shared" ref="D2:D33" si="1">VLOOKUP(B2,KlasiraniZaNacionalenKrug,3,FALSE)</f>
        <v>София</v>
      </c>
      <c r="E2" s="4">
        <f t="shared" ref="E2:E33" si="2">VLOOKUP(B2,Rezultat,2,FALSE)</f>
        <v>87</v>
      </c>
      <c r="F2" s="7">
        <f>(E2+VLOOKUP(B2,Rezultat,3,FALSE))/2</f>
        <v>86</v>
      </c>
    </row>
    <row r="3" spans="1:6" x14ac:dyDescent="0.25">
      <c r="A3" s="7">
        <f>IF(F3=F2,A2,A2+1)</f>
        <v>2</v>
      </c>
      <c r="B3" s="4" t="s">
        <v>94</v>
      </c>
      <c r="C3" s="4">
        <f t="shared" si="0"/>
        <v>11</v>
      </c>
      <c r="D3" s="9" t="str">
        <f t="shared" si="1"/>
        <v>Габрово</v>
      </c>
      <c r="E3" s="4">
        <f t="shared" si="2"/>
        <v>87</v>
      </c>
      <c r="F3" s="7">
        <f>(E3+VLOOKUP(B3,Rezultat,3,FALSE))/2</f>
        <v>84</v>
      </c>
    </row>
    <row r="4" spans="1:6" x14ac:dyDescent="0.25">
      <c r="A4" s="7">
        <f t="shared" ref="A4:A50" si="3">IF(F4=F3,A3,A3+1)</f>
        <v>3</v>
      </c>
      <c r="B4" s="4" t="s">
        <v>91</v>
      </c>
      <c r="C4" s="4">
        <f t="shared" si="0"/>
        <v>12</v>
      </c>
      <c r="D4" s="9" t="str">
        <f t="shared" si="1"/>
        <v>Русе</v>
      </c>
      <c r="E4" s="4">
        <f t="shared" si="2"/>
        <v>90</v>
      </c>
      <c r="F4" s="7">
        <f>(E4+VLOOKUP(B4,Rezultat,3,FALSE))/2</f>
        <v>83</v>
      </c>
    </row>
    <row r="5" spans="1:6" x14ac:dyDescent="0.25">
      <c r="A5" s="7">
        <f t="shared" si="3"/>
        <v>4</v>
      </c>
      <c r="B5" s="4" t="s">
        <v>65</v>
      </c>
      <c r="C5" s="4">
        <f t="shared" si="0"/>
        <v>9</v>
      </c>
      <c r="D5" s="9" t="str">
        <f t="shared" si="1"/>
        <v>Пловдив</v>
      </c>
      <c r="E5" s="4">
        <f t="shared" si="2"/>
        <v>90</v>
      </c>
      <c r="F5" s="7">
        <f>(E5+VLOOKUP(B5,Rezultat,3,FALSE))/2</f>
        <v>82</v>
      </c>
    </row>
    <row r="6" spans="1:6" x14ac:dyDescent="0.25">
      <c r="A6" s="7">
        <f t="shared" si="3"/>
        <v>5</v>
      </c>
      <c r="B6" s="4" t="s">
        <v>93</v>
      </c>
      <c r="C6" s="4">
        <f t="shared" si="0"/>
        <v>11</v>
      </c>
      <c r="D6" s="9" t="str">
        <f t="shared" si="1"/>
        <v>Габрово</v>
      </c>
      <c r="E6" s="4">
        <f t="shared" si="2"/>
        <v>87</v>
      </c>
      <c r="F6" s="7">
        <f>(E6+VLOOKUP(B6,Rezultat,3,FALSE))/2</f>
        <v>81.5</v>
      </c>
    </row>
    <row r="7" spans="1:6" x14ac:dyDescent="0.25">
      <c r="A7" s="7">
        <f t="shared" si="3"/>
        <v>6</v>
      </c>
      <c r="B7" s="4" t="s">
        <v>87</v>
      </c>
      <c r="C7" s="4">
        <f t="shared" si="0"/>
        <v>12</v>
      </c>
      <c r="D7" s="9" t="str">
        <f t="shared" si="1"/>
        <v>Пазарджик</v>
      </c>
      <c r="E7" s="4">
        <f t="shared" si="2"/>
        <v>67</v>
      </c>
      <c r="F7" s="7">
        <f>(E7+VLOOKUP(B7,Rezultat,3,FALSE))/2</f>
        <v>78.5</v>
      </c>
    </row>
    <row r="8" spans="1:6" x14ac:dyDescent="0.25">
      <c r="A8" s="7">
        <f t="shared" si="3"/>
        <v>7</v>
      </c>
      <c r="B8" s="4" t="s">
        <v>57</v>
      </c>
      <c r="C8" s="4">
        <f t="shared" si="0"/>
        <v>11</v>
      </c>
      <c r="D8" s="9" t="str">
        <f t="shared" si="1"/>
        <v>Добрич</v>
      </c>
      <c r="E8" s="4">
        <f t="shared" si="2"/>
        <v>76</v>
      </c>
      <c r="F8" s="7">
        <f>(E8+VLOOKUP(B8,Rezultat,3,FALSE))/2</f>
        <v>77.5</v>
      </c>
    </row>
    <row r="9" spans="1:6" x14ac:dyDescent="0.25">
      <c r="A9" s="7">
        <f t="shared" si="3"/>
        <v>8</v>
      </c>
      <c r="B9" s="4" t="s">
        <v>96</v>
      </c>
      <c r="C9" s="4">
        <f t="shared" si="0"/>
        <v>12</v>
      </c>
      <c r="D9" s="9" t="str">
        <f t="shared" si="1"/>
        <v>Пловдив</v>
      </c>
      <c r="E9" s="4">
        <f t="shared" si="2"/>
        <v>86</v>
      </c>
      <c r="F9" s="7">
        <f>(E9+VLOOKUP(B9,Rezultat,3,FALSE))/2</f>
        <v>74.5</v>
      </c>
    </row>
    <row r="10" spans="1:6" x14ac:dyDescent="0.25">
      <c r="A10" s="7">
        <f t="shared" si="3"/>
        <v>9</v>
      </c>
      <c r="B10" s="4" t="s">
        <v>68</v>
      </c>
      <c r="C10" s="4">
        <f t="shared" si="0"/>
        <v>12</v>
      </c>
      <c r="D10" s="9" t="str">
        <f t="shared" si="1"/>
        <v>Бургас</v>
      </c>
      <c r="E10" s="4">
        <f t="shared" si="2"/>
        <v>74</v>
      </c>
      <c r="F10" s="7">
        <f>(E10+VLOOKUP(B10,Rezultat,3,FALSE))/2</f>
        <v>73</v>
      </c>
    </row>
    <row r="11" spans="1:6" x14ac:dyDescent="0.25">
      <c r="A11" s="7">
        <f t="shared" si="3"/>
        <v>9</v>
      </c>
      <c r="B11" s="4" t="s">
        <v>101</v>
      </c>
      <c r="C11" s="4">
        <f t="shared" si="0"/>
        <v>11</v>
      </c>
      <c r="D11" s="9" t="str">
        <f t="shared" si="1"/>
        <v>Хасково</v>
      </c>
      <c r="E11" s="4">
        <f t="shared" si="2"/>
        <v>86</v>
      </c>
      <c r="F11" s="7">
        <f>(E11+VLOOKUP(B11,Rezultat,3,FALSE))/2</f>
        <v>73</v>
      </c>
    </row>
    <row r="12" spans="1:6" x14ac:dyDescent="0.25">
      <c r="A12" s="7">
        <f t="shared" si="3"/>
        <v>10</v>
      </c>
      <c r="B12" s="4" t="s">
        <v>71</v>
      </c>
      <c r="C12" s="4">
        <f t="shared" si="0"/>
        <v>10</v>
      </c>
      <c r="D12" s="9" t="str">
        <f t="shared" si="1"/>
        <v>София</v>
      </c>
      <c r="E12" s="4">
        <f t="shared" si="2"/>
        <v>87</v>
      </c>
      <c r="F12" s="7">
        <f>(E12+VLOOKUP(B12,Rezultat,3,FALSE))/2</f>
        <v>72.5</v>
      </c>
    </row>
    <row r="13" spans="1:6" x14ac:dyDescent="0.25">
      <c r="A13" s="7">
        <f t="shared" si="3"/>
        <v>11</v>
      </c>
      <c r="B13" s="4" t="s">
        <v>97</v>
      </c>
      <c r="C13" s="4">
        <f t="shared" si="0"/>
        <v>11</v>
      </c>
      <c r="D13" s="9" t="str">
        <f t="shared" si="1"/>
        <v>Бургас</v>
      </c>
      <c r="E13" s="4">
        <f t="shared" si="2"/>
        <v>76</v>
      </c>
      <c r="F13" s="7">
        <f>(E13+VLOOKUP(B13,Rezultat,3,FALSE))/2</f>
        <v>71.5</v>
      </c>
    </row>
    <row r="14" spans="1:6" x14ac:dyDescent="0.25">
      <c r="A14" s="7">
        <f t="shared" si="3"/>
        <v>12</v>
      </c>
      <c r="B14" s="4" t="s">
        <v>80</v>
      </c>
      <c r="C14" s="4">
        <f t="shared" si="0"/>
        <v>11</v>
      </c>
      <c r="D14" s="9" t="str">
        <f t="shared" si="1"/>
        <v>Пловдив</v>
      </c>
      <c r="E14" s="4">
        <f t="shared" si="2"/>
        <v>76</v>
      </c>
      <c r="F14" s="7">
        <f>(E14+VLOOKUP(B14,Rezultat,3,FALSE))/2</f>
        <v>70.5</v>
      </c>
    </row>
    <row r="15" spans="1:6" x14ac:dyDescent="0.25">
      <c r="A15" s="7">
        <f t="shared" si="3"/>
        <v>13</v>
      </c>
      <c r="B15" s="4" t="s">
        <v>89</v>
      </c>
      <c r="C15" s="4">
        <f t="shared" si="0"/>
        <v>12</v>
      </c>
      <c r="D15" s="9" t="str">
        <f t="shared" si="1"/>
        <v>Пловдив</v>
      </c>
      <c r="E15" s="4">
        <f t="shared" si="2"/>
        <v>70</v>
      </c>
      <c r="F15" s="7">
        <f>(E15+VLOOKUP(B15,Rezultat,3,FALSE))/2</f>
        <v>70</v>
      </c>
    </row>
    <row r="16" spans="1:6" x14ac:dyDescent="0.25">
      <c r="A16" s="7">
        <f t="shared" si="3"/>
        <v>14</v>
      </c>
      <c r="B16" s="4" t="s">
        <v>77</v>
      </c>
      <c r="C16" s="4">
        <f t="shared" si="0"/>
        <v>11</v>
      </c>
      <c r="D16" s="9" t="str">
        <f t="shared" si="1"/>
        <v>Перник</v>
      </c>
      <c r="E16" s="4">
        <f t="shared" si="2"/>
        <v>83</v>
      </c>
      <c r="F16" s="7">
        <f>(E16+VLOOKUP(B16,Rezultat,3,FALSE))/2</f>
        <v>69.5</v>
      </c>
    </row>
    <row r="17" spans="1:6" x14ac:dyDescent="0.25">
      <c r="A17" s="7">
        <f t="shared" si="3"/>
        <v>14</v>
      </c>
      <c r="B17" s="4" t="s">
        <v>98</v>
      </c>
      <c r="C17" s="4">
        <f t="shared" si="0"/>
        <v>11</v>
      </c>
      <c r="D17" s="9" t="str">
        <f t="shared" si="1"/>
        <v>Бургас</v>
      </c>
      <c r="E17" s="4">
        <f t="shared" si="2"/>
        <v>76</v>
      </c>
      <c r="F17" s="7">
        <f>(E17+VLOOKUP(B17,Rezultat,3,FALSE))/2</f>
        <v>69.5</v>
      </c>
    </row>
    <row r="18" spans="1:6" x14ac:dyDescent="0.25">
      <c r="A18" s="7">
        <f t="shared" si="3"/>
        <v>15</v>
      </c>
      <c r="B18" s="4" t="s">
        <v>79</v>
      </c>
      <c r="C18" s="4">
        <f t="shared" si="0"/>
        <v>11</v>
      </c>
      <c r="D18" s="9" t="str">
        <f t="shared" si="1"/>
        <v>Варна</v>
      </c>
      <c r="E18" s="4">
        <f t="shared" si="2"/>
        <v>76</v>
      </c>
      <c r="F18" s="7">
        <f>(E18+VLOOKUP(B18,Rezultat,3,FALSE))/2</f>
        <v>68</v>
      </c>
    </row>
    <row r="19" spans="1:6" x14ac:dyDescent="0.25">
      <c r="A19" s="7">
        <f t="shared" si="3"/>
        <v>16</v>
      </c>
      <c r="B19" s="4" t="s">
        <v>83</v>
      </c>
      <c r="C19" s="4">
        <f t="shared" si="0"/>
        <v>12</v>
      </c>
      <c r="D19" s="9" t="str">
        <f t="shared" si="1"/>
        <v>Русе</v>
      </c>
      <c r="E19" s="4">
        <f t="shared" si="2"/>
        <v>53</v>
      </c>
      <c r="F19" s="7">
        <f>(E19+VLOOKUP(B19,Rezultat,3,FALSE))/2</f>
        <v>66</v>
      </c>
    </row>
    <row r="20" spans="1:6" x14ac:dyDescent="0.25">
      <c r="A20" s="7">
        <f t="shared" si="3"/>
        <v>17</v>
      </c>
      <c r="B20" s="4" t="s">
        <v>81</v>
      </c>
      <c r="C20" s="4">
        <f t="shared" si="0"/>
        <v>12</v>
      </c>
      <c r="D20" s="9" t="str">
        <f t="shared" si="1"/>
        <v>Шумен</v>
      </c>
      <c r="E20" s="4">
        <f t="shared" si="2"/>
        <v>89</v>
      </c>
      <c r="F20" s="7">
        <f>(E20+VLOOKUP(B20,Rezultat,3,FALSE))/2</f>
        <v>65.5</v>
      </c>
    </row>
    <row r="21" spans="1:6" x14ac:dyDescent="0.25">
      <c r="A21" s="7">
        <f t="shared" si="3"/>
        <v>17</v>
      </c>
      <c r="B21" s="4" t="s">
        <v>95</v>
      </c>
      <c r="C21" s="4">
        <f t="shared" si="0"/>
        <v>12</v>
      </c>
      <c r="D21" s="9" t="str">
        <f t="shared" si="1"/>
        <v>Пловдив</v>
      </c>
      <c r="E21" s="4">
        <f t="shared" si="2"/>
        <v>86</v>
      </c>
      <c r="F21" s="7">
        <f>(E21+VLOOKUP(B21,Rezultat,3,FALSE))/2</f>
        <v>65.5</v>
      </c>
    </row>
    <row r="22" spans="1:6" x14ac:dyDescent="0.25">
      <c r="A22" s="7">
        <f t="shared" si="3"/>
        <v>18</v>
      </c>
      <c r="B22" s="4" t="s">
        <v>56</v>
      </c>
      <c r="C22" s="4">
        <f t="shared" si="0"/>
        <v>11</v>
      </c>
      <c r="D22" s="9" t="str">
        <f t="shared" si="1"/>
        <v>Добрич</v>
      </c>
      <c r="E22" s="4">
        <f t="shared" si="2"/>
        <v>76</v>
      </c>
      <c r="F22" s="7">
        <f>(E22+VLOOKUP(B22,Rezultat,3,FALSE))/2</f>
        <v>65</v>
      </c>
    </row>
    <row r="23" spans="1:6" x14ac:dyDescent="0.25">
      <c r="A23" s="7">
        <f t="shared" si="3"/>
        <v>19</v>
      </c>
      <c r="B23" s="4" t="s">
        <v>59</v>
      </c>
      <c r="C23" s="4">
        <f t="shared" si="0"/>
        <v>12</v>
      </c>
      <c r="D23" s="9" t="str">
        <f t="shared" si="1"/>
        <v>Велико Търново</v>
      </c>
      <c r="E23" s="4">
        <f t="shared" si="2"/>
        <v>54</v>
      </c>
      <c r="F23" s="7">
        <f>(E23+VLOOKUP(B23,Rezultat,3,FALSE))/2</f>
        <v>64</v>
      </c>
    </row>
    <row r="24" spans="1:6" x14ac:dyDescent="0.25">
      <c r="A24" s="7">
        <f t="shared" si="3"/>
        <v>19</v>
      </c>
      <c r="B24" s="4" t="s">
        <v>100</v>
      </c>
      <c r="C24" s="4">
        <f t="shared" si="0"/>
        <v>11</v>
      </c>
      <c r="D24" s="9" t="str">
        <f t="shared" si="1"/>
        <v>Хасково</v>
      </c>
      <c r="E24" s="4">
        <f t="shared" si="2"/>
        <v>86</v>
      </c>
      <c r="F24" s="7">
        <f>(E24+VLOOKUP(B24,Rezultat,3,FALSE))/2</f>
        <v>64</v>
      </c>
    </row>
    <row r="25" spans="1:6" x14ac:dyDescent="0.25">
      <c r="A25" s="7">
        <f t="shared" si="3"/>
        <v>20</v>
      </c>
      <c r="B25" s="4" t="s">
        <v>76</v>
      </c>
      <c r="C25" s="4">
        <f t="shared" si="0"/>
        <v>11</v>
      </c>
      <c r="D25" s="9" t="str">
        <f t="shared" si="1"/>
        <v>Перник</v>
      </c>
      <c r="E25" s="4">
        <f t="shared" si="2"/>
        <v>83</v>
      </c>
      <c r="F25" s="7">
        <f>(E25+VLOOKUP(B25,Rezultat,3,FALSE))/2</f>
        <v>62.5</v>
      </c>
    </row>
    <row r="26" spans="1:6" x14ac:dyDescent="0.25">
      <c r="A26" s="7">
        <f t="shared" si="3"/>
        <v>21</v>
      </c>
      <c r="B26" s="4" t="s">
        <v>82</v>
      </c>
      <c r="C26" s="4">
        <f t="shared" si="0"/>
        <v>12</v>
      </c>
      <c r="D26" s="9" t="str">
        <f t="shared" si="1"/>
        <v>Русе</v>
      </c>
      <c r="E26" s="4">
        <f t="shared" si="2"/>
        <v>53</v>
      </c>
      <c r="F26" s="7">
        <f>(E26+VLOOKUP(B26,Rezultat,3,FALSE))/2</f>
        <v>61.5</v>
      </c>
    </row>
    <row r="27" spans="1:6" x14ac:dyDescent="0.25">
      <c r="A27" s="7">
        <f t="shared" si="3"/>
        <v>21</v>
      </c>
      <c r="B27" s="4" t="s">
        <v>104</v>
      </c>
      <c r="C27" s="4">
        <f t="shared" si="0"/>
        <v>12</v>
      </c>
      <c r="D27" s="9" t="str">
        <f t="shared" si="1"/>
        <v>Хасково</v>
      </c>
      <c r="E27" s="4">
        <f t="shared" si="2"/>
        <v>76</v>
      </c>
      <c r="F27" s="7">
        <f>(E27+VLOOKUP(B27,Rezultat,3,FALSE))/2</f>
        <v>61.5</v>
      </c>
    </row>
    <row r="28" spans="1:6" x14ac:dyDescent="0.25">
      <c r="A28" s="7">
        <f t="shared" si="3"/>
        <v>22</v>
      </c>
      <c r="B28" s="4" t="s">
        <v>67</v>
      </c>
      <c r="C28" s="4">
        <f t="shared" si="0"/>
        <v>12</v>
      </c>
      <c r="D28" s="9" t="str">
        <f t="shared" si="1"/>
        <v>Благоевград</v>
      </c>
      <c r="E28" s="4">
        <f t="shared" si="2"/>
        <v>67</v>
      </c>
      <c r="F28" s="7">
        <f>(E28+VLOOKUP(B28,Rezultat,3,FALSE))/2</f>
        <v>60.5</v>
      </c>
    </row>
    <row r="29" spans="1:6" x14ac:dyDescent="0.25">
      <c r="A29" s="7">
        <f t="shared" si="3"/>
        <v>22</v>
      </c>
      <c r="B29" s="4" t="s">
        <v>92</v>
      </c>
      <c r="C29" s="4">
        <f t="shared" si="0"/>
        <v>12</v>
      </c>
      <c r="D29" s="9" t="str">
        <f t="shared" si="1"/>
        <v>Смолян</v>
      </c>
      <c r="E29" s="4">
        <f t="shared" si="2"/>
        <v>51</v>
      </c>
      <c r="F29" s="7">
        <f>(E29+VLOOKUP(B29,Rezultat,3,FALSE))/2</f>
        <v>60.5</v>
      </c>
    </row>
    <row r="30" spans="1:6" x14ac:dyDescent="0.25">
      <c r="A30" s="7">
        <f t="shared" si="3"/>
        <v>22</v>
      </c>
      <c r="B30" s="4" t="s">
        <v>103</v>
      </c>
      <c r="C30" s="4">
        <f t="shared" si="0"/>
        <v>11</v>
      </c>
      <c r="D30" s="9" t="str">
        <f t="shared" si="1"/>
        <v>Шумен</v>
      </c>
      <c r="E30" s="4">
        <f t="shared" si="2"/>
        <v>70</v>
      </c>
      <c r="F30" s="7">
        <f>(E30+VLOOKUP(B30,Rezultat,3,FALSE))/2</f>
        <v>60.5</v>
      </c>
    </row>
    <row r="31" spans="1:6" x14ac:dyDescent="0.25">
      <c r="A31" s="7">
        <f t="shared" si="3"/>
        <v>23</v>
      </c>
      <c r="B31" s="4" t="s">
        <v>62</v>
      </c>
      <c r="C31" s="4">
        <f t="shared" si="0"/>
        <v>11</v>
      </c>
      <c r="D31" s="9" t="str">
        <f t="shared" si="1"/>
        <v>Пловдив</v>
      </c>
      <c r="E31" s="4">
        <f t="shared" si="2"/>
        <v>44</v>
      </c>
      <c r="F31" s="7">
        <f>(E31+VLOOKUP(B31,Rezultat,3,FALSE))/2</f>
        <v>60</v>
      </c>
    </row>
    <row r="32" spans="1:6" x14ac:dyDescent="0.25">
      <c r="A32" s="7">
        <f t="shared" si="3"/>
        <v>23</v>
      </c>
      <c r="B32" s="4" t="s">
        <v>70</v>
      </c>
      <c r="C32" s="4">
        <f t="shared" si="0"/>
        <v>12</v>
      </c>
      <c r="D32" s="9" t="str">
        <f t="shared" si="1"/>
        <v>Благоевград</v>
      </c>
      <c r="E32" s="4">
        <f t="shared" si="2"/>
        <v>66</v>
      </c>
      <c r="F32" s="7">
        <f>(E32+VLOOKUP(B32,Rezultat,3,FALSE))/2</f>
        <v>60</v>
      </c>
    </row>
    <row r="33" spans="1:6" x14ac:dyDescent="0.25">
      <c r="A33" s="7">
        <f t="shared" si="3"/>
        <v>24</v>
      </c>
      <c r="B33" s="4" t="s">
        <v>84</v>
      </c>
      <c r="C33" s="4">
        <f t="shared" si="0"/>
        <v>12</v>
      </c>
      <c r="D33" s="9" t="str">
        <f t="shared" si="1"/>
        <v>София</v>
      </c>
      <c r="E33" s="4">
        <f t="shared" si="2"/>
        <v>40</v>
      </c>
      <c r="F33" s="7">
        <f>(E33+VLOOKUP(B33,Rezultat,3,FALSE))/2</f>
        <v>59.5</v>
      </c>
    </row>
    <row r="34" spans="1:6" x14ac:dyDescent="0.25">
      <c r="A34" s="7">
        <f t="shared" si="3"/>
        <v>25</v>
      </c>
      <c r="B34" s="4" t="s">
        <v>66</v>
      </c>
      <c r="C34" s="4">
        <f t="shared" ref="C34:C50" si="4">VLOOKUP(B34,KlasiraniZaNacionalenKrug,2,FALSE)</f>
        <v>12</v>
      </c>
      <c r="D34" s="9" t="str">
        <f t="shared" ref="D34:D50" si="5">VLOOKUP(B34,KlasiraniZaNacionalenKrug,3,FALSE)</f>
        <v>Благоевград</v>
      </c>
      <c r="E34" s="4">
        <f t="shared" ref="E34:E50" si="6">VLOOKUP(B34,Rezultat,2,FALSE)</f>
        <v>67</v>
      </c>
      <c r="F34" s="7">
        <f>(E34+VLOOKUP(B34,Rezultat,3,FALSE))/2</f>
        <v>59</v>
      </c>
    </row>
    <row r="35" spans="1:6" x14ac:dyDescent="0.25">
      <c r="A35" s="7">
        <f t="shared" si="3"/>
        <v>26</v>
      </c>
      <c r="B35" s="4" t="s">
        <v>58</v>
      </c>
      <c r="C35" s="4">
        <f t="shared" si="4"/>
        <v>9</v>
      </c>
      <c r="D35" s="9" t="str">
        <f t="shared" si="5"/>
        <v>Велико Търново</v>
      </c>
      <c r="E35" s="4">
        <f t="shared" si="6"/>
        <v>54</v>
      </c>
      <c r="F35" s="7">
        <f>(E35+VLOOKUP(B35,Rezultat,3,FALSE))/2</f>
        <v>58.5</v>
      </c>
    </row>
    <row r="36" spans="1:6" x14ac:dyDescent="0.25">
      <c r="A36" s="7">
        <f t="shared" si="3"/>
        <v>26</v>
      </c>
      <c r="B36" s="4" t="s">
        <v>69</v>
      </c>
      <c r="C36" s="4">
        <f t="shared" si="4"/>
        <v>12</v>
      </c>
      <c r="D36" s="9" t="str">
        <f t="shared" si="5"/>
        <v>Благоевград</v>
      </c>
      <c r="E36" s="4">
        <f t="shared" si="6"/>
        <v>66</v>
      </c>
      <c r="F36" s="7">
        <f>(E36+VLOOKUP(B36,Rezultat,3,FALSE))/2</f>
        <v>58.5</v>
      </c>
    </row>
    <row r="37" spans="1:6" x14ac:dyDescent="0.25">
      <c r="A37" s="7">
        <f t="shared" si="3"/>
        <v>27</v>
      </c>
      <c r="B37" s="4" t="s">
        <v>73</v>
      </c>
      <c r="C37" s="4">
        <f t="shared" si="4"/>
        <v>12</v>
      </c>
      <c r="D37" s="9" t="str">
        <f t="shared" si="5"/>
        <v>София - област</v>
      </c>
      <c r="E37" s="4">
        <f t="shared" si="6"/>
        <v>49</v>
      </c>
      <c r="F37" s="7">
        <f>(E37+VLOOKUP(B37,Rezultat,3,FALSE))/2</f>
        <v>58</v>
      </c>
    </row>
    <row r="38" spans="1:6" x14ac:dyDescent="0.25">
      <c r="A38" s="7">
        <f t="shared" si="3"/>
        <v>28</v>
      </c>
      <c r="B38" s="4" t="s">
        <v>61</v>
      </c>
      <c r="C38" s="4">
        <f t="shared" si="4"/>
        <v>11</v>
      </c>
      <c r="D38" s="9" t="str">
        <f t="shared" si="5"/>
        <v>Добрич</v>
      </c>
      <c r="E38" s="4">
        <f t="shared" si="6"/>
        <v>54</v>
      </c>
      <c r="F38" s="7">
        <f>(E38+VLOOKUP(B38,Rezultat,3,FALSE))/2</f>
        <v>56</v>
      </c>
    </row>
    <row r="39" spans="1:6" x14ac:dyDescent="0.25">
      <c r="A39" s="7">
        <f t="shared" si="3"/>
        <v>29</v>
      </c>
      <c r="B39" s="4" t="s">
        <v>60</v>
      </c>
      <c r="C39" s="4">
        <f t="shared" si="4"/>
        <v>12</v>
      </c>
      <c r="D39" s="9" t="str">
        <f t="shared" si="5"/>
        <v>Добрич</v>
      </c>
      <c r="E39" s="4">
        <f t="shared" si="6"/>
        <v>54</v>
      </c>
      <c r="F39" s="7">
        <f>(E39+VLOOKUP(B39,Rezultat,3,FALSE))/2</f>
        <v>55</v>
      </c>
    </row>
    <row r="40" spans="1:6" x14ac:dyDescent="0.25">
      <c r="A40" s="7">
        <f t="shared" si="3"/>
        <v>29</v>
      </c>
      <c r="B40" s="4" t="s">
        <v>75</v>
      </c>
      <c r="C40" s="4">
        <f t="shared" si="4"/>
        <v>12</v>
      </c>
      <c r="D40" s="9" t="str">
        <f t="shared" si="5"/>
        <v>Перник</v>
      </c>
      <c r="E40" s="4">
        <f t="shared" si="6"/>
        <v>45</v>
      </c>
      <c r="F40" s="7">
        <f>(E40+VLOOKUP(B40,Rezultat,3,FALSE))/2</f>
        <v>55</v>
      </c>
    </row>
    <row r="41" spans="1:6" x14ac:dyDescent="0.25">
      <c r="A41" s="7">
        <f t="shared" si="3"/>
        <v>29</v>
      </c>
      <c r="B41" s="4" t="s">
        <v>85</v>
      </c>
      <c r="C41" s="4">
        <f t="shared" si="4"/>
        <v>12</v>
      </c>
      <c r="D41" s="9" t="str">
        <f t="shared" si="5"/>
        <v>Враца</v>
      </c>
      <c r="E41" s="4">
        <f t="shared" si="6"/>
        <v>45</v>
      </c>
      <c r="F41" s="7">
        <f>(E41+VLOOKUP(B41,Rezultat,3,FALSE))/2</f>
        <v>55</v>
      </c>
    </row>
    <row r="42" spans="1:6" x14ac:dyDescent="0.25">
      <c r="A42" s="7">
        <f t="shared" si="3"/>
        <v>30</v>
      </c>
      <c r="B42" s="4" t="s">
        <v>64</v>
      </c>
      <c r="C42" s="4">
        <f t="shared" si="4"/>
        <v>11</v>
      </c>
      <c r="D42" s="9" t="str">
        <f t="shared" si="5"/>
        <v>Кърджали</v>
      </c>
      <c r="E42" s="4">
        <f t="shared" si="6"/>
        <v>53</v>
      </c>
      <c r="F42" s="7">
        <f>(E42+VLOOKUP(B42,Rezultat,3,FALSE))/2</f>
        <v>54.5</v>
      </c>
    </row>
    <row r="43" spans="1:6" x14ac:dyDescent="0.25">
      <c r="A43" s="7">
        <f t="shared" si="3"/>
        <v>31</v>
      </c>
      <c r="B43" s="4" t="s">
        <v>78</v>
      </c>
      <c r="C43" s="4">
        <f t="shared" si="4"/>
        <v>12</v>
      </c>
      <c r="D43" s="9" t="str">
        <f t="shared" si="5"/>
        <v>София</v>
      </c>
      <c r="E43" s="4">
        <f t="shared" si="6"/>
        <v>47</v>
      </c>
      <c r="F43" s="7">
        <f>(E43+VLOOKUP(B43,Rezultat,3,FALSE))/2</f>
        <v>53.5</v>
      </c>
    </row>
    <row r="44" spans="1:6" x14ac:dyDescent="0.25">
      <c r="A44" s="7">
        <f t="shared" si="3"/>
        <v>32</v>
      </c>
      <c r="B44" s="4" t="s">
        <v>86</v>
      </c>
      <c r="C44" s="4">
        <f t="shared" si="4"/>
        <v>11</v>
      </c>
      <c r="D44" s="9" t="str">
        <f t="shared" si="5"/>
        <v>София</v>
      </c>
      <c r="E44" s="4">
        <f t="shared" si="6"/>
        <v>45</v>
      </c>
      <c r="F44" s="7">
        <f>(E44+VLOOKUP(B44,Rezultat,3,FALSE))/2</f>
        <v>52.5</v>
      </c>
    </row>
    <row r="45" spans="1:6" x14ac:dyDescent="0.25">
      <c r="A45" s="7">
        <f t="shared" si="3"/>
        <v>33</v>
      </c>
      <c r="B45" s="4" t="s">
        <v>90</v>
      </c>
      <c r="C45" s="4">
        <f t="shared" si="4"/>
        <v>11</v>
      </c>
      <c r="D45" s="9" t="str">
        <f t="shared" si="5"/>
        <v>София - област</v>
      </c>
      <c r="E45" s="4">
        <f t="shared" si="6"/>
        <v>49</v>
      </c>
      <c r="F45" s="7">
        <f>(E45+VLOOKUP(B45,Rezultat,3,FALSE))/2</f>
        <v>51.5</v>
      </c>
    </row>
    <row r="46" spans="1:6" x14ac:dyDescent="0.25">
      <c r="A46" s="7">
        <f t="shared" si="3"/>
        <v>34</v>
      </c>
      <c r="B46" s="4" t="s">
        <v>88</v>
      </c>
      <c r="C46" s="4">
        <f t="shared" si="4"/>
        <v>12</v>
      </c>
      <c r="D46" s="9" t="str">
        <f t="shared" si="5"/>
        <v>Разград</v>
      </c>
      <c r="E46" s="4">
        <f t="shared" si="6"/>
        <v>44</v>
      </c>
      <c r="F46" s="7">
        <f>(E46+VLOOKUP(B46,Rezultat,3,FALSE))/2</f>
        <v>49</v>
      </c>
    </row>
    <row r="47" spans="1:6" x14ac:dyDescent="0.25">
      <c r="A47" s="7">
        <f t="shared" si="3"/>
        <v>35</v>
      </c>
      <c r="B47" s="4" t="s">
        <v>63</v>
      </c>
      <c r="C47" s="4">
        <f t="shared" si="4"/>
        <v>11</v>
      </c>
      <c r="D47" s="9" t="str">
        <f t="shared" si="5"/>
        <v>Кърджали</v>
      </c>
      <c r="E47" s="4">
        <f t="shared" si="6"/>
        <v>53</v>
      </c>
      <c r="F47" s="7">
        <f>(E47+VLOOKUP(B47,Rezultat,3,FALSE))/2</f>
        <v>46.5</v>
      </c>
    </row>
    <row r="48" spans="1:6" x14ac:dyDescent="0.25">
      <c r="A48" s="7">
        <f t="shared" si="3"/>
        <v>36</v>
      </c>
      <c r="B48" s="4" t="s">
        <v>74</v>
      </c>
      <c r="C48" s="4">
        <f t="shared" si="4"/>
        <v>12</v>
      </c>
      <c r="D48" s="9" t="str">
        <f t="shared" si="5"/>
        <v>Перник</v>
      </c>
      <c r="E48" s="4">
        <f t="shared" si="6"/>
        <v>45</v>
      </c>
      <c r="F48" s="7">
        <f>(E48+VLOOKUP(B48,Rezultat,3,FALSE))/2</f>
        <v>46</v>
      </c>
    </row>
    <row r="49" spans="1:6" x14ac:dyDescent="0.25">
      <c r="A49" s="7">
        <f t="shared" si="3"/>
        <v>37</v>
      </c>
      <c r="B49" s="4" t="s">
        <v>99</v>
      </c>
      <c r="C49" s="4">
        <f t="shared" si="4"/>
        <v>11</v>
      </c>
      <c r="D49" s="9" t="str">
        <f t="shared" si="5"/>
        <v>Смолян</v>
      </c>
      <c r="E49" s="4">
        <f t="shared" si="6"/>
        <v>40</v>
      </c>
      <c r="F49" s="7">
        <f>(E49+VLOOKUP(B49,Rezultat,3,FALSE))/2</f>
        <v>44.5</v>
      </c>
    </row>
    <row r="50" spans="1:6" x14ac:dyDescent="0.25">
      <c r="A50" s="7">
        <f t="shared" si="3"/>
        <v>38</v>
      </c>
      <c r="B50" s="4" t="s">
        <v>102</v>
      </c>
      <c r="C50" s="4">
        <f t="shared" si="4"/>
        <v>12</v>
      </c>
      <c r="D50" s="9" t="str">
        <f t="shared" si="5"/>
        <v>Пловдив</v>
      </c>
      <c r="E50" s="4">
        <f t="shared" si="6"/>
        <v>0</v>
      </c>
      <c r="F50" s="7">
        <f>(E50+VLOOKUP(B50,Rezultat,3,FALSE))/2</f>
        <v>0</v>
      </c>
    </row>
  </sheetData>
  <sortState xmlns:xlrd2="http://schemas.microsoft.com/office/spreadsheetml/2017/richdata2" ref="B2:F50">
    <sortCondition descending="1" ref="F2:F50"/>
  </sortState>
  <conditionalFormatting sqref="F2:F50">
    <cfRule type="cellIs" dxfId="0" priority="1" operator="greaterThanOrEqual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Класирани за национален кръг</vt:lpstr>
      <vt:lpstr>Резултат</vt:lpstr>
      <vt:lpstr>Резултат по области</vt:lpstr>
      <vt:lpstr>Диаграма резултат по области</vt:lpstr>
      <vt:lpstr>Класиране</vt:lpstr>
      <vt:lpstr>KlasiraniZaNacionalenKrug</vt:lpstr>
      <vt:lpstr>Rezultat</vt:lpstr>
      <vt:lpstr>'Класирани за национален кръг'!Данни</vt:lpstr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DChardakova</dc:creator>
  <cp:lastModifiedBy>Николай Табальов 06</cp:lastModifiedBy>
  <dcterms:created xsi:type="dcterms:W3CDTF">2022-03-13T07:58:54Z</dcterms:created>
  <dcterms:modified xsi:type="dcterms:W3CDTF">2023-10-17T08:37:06Z</dcterms:modified>
</cp:coreProperties>
</file>