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480" windowHeight="11640" activeTab="1"/>
  </bookViews>
  <sheets>
    <sheet name="Mitglied &amp; Promoter" sheetId="2" r:id="rId1"/>
    <sheet name="Übersicht" sheetId="1" r:id="rId2"/>
    <sheet name="Zielländer" sheetId="3" r:id="rId3"/>
    <sheet name="Rentenrechner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/>
  <c r="L4" s="1"/>
  <c r="K4"/>
  <c r="K5"/>
  <c r="K6"/>
  <c r="L12" s="1"/>
  <c r="K7"/>
  <c r="K8"/>
  <c r="K9"/>
  <c r="K10"/>
  <c r="K11"/>
  <c r="K12"/>
  <c r="K13"/>
  <c r="K14"/>
  <c r="K15"/>
  <c r="K16"/>
  <c r="K17"/>
  <c r="K18"/>
  <c r="K19"/>
  <c r="K2"/>
  <c r="L5"/>
  <c r="L15"/>
  <c r="L2"/>
  <c r="H3" i="2"/>
  <c r="H4"/>
  <c r="H5"/>
  <c r="H6"/>
  <c r="H7"/>
  <c r="H8"/>
  <c r="H9"/>
  <c r="H10"/>
  <c r="H11"/>
  <c r="H12"/>
  <c r="H13"/>
  <c r="H14"/>
  <c r="H15"/>
  <c r="H16"/>
  <c r="H17"/>
  <c r="H18"/>
  <c r="H19"/>
  <c r="H20"/>
  <c r="H21"/>
  <c r="H2"/>
  <c r="L17" i="1" l="1"/>
  <c r="L6"/>
  <c r="L18"/>
  <c r="L7"/>
  <c r="L8"/>
  <c r="L9"/>
  <c r="L13"/>
  <c r="L11"/>
  <c r="L14"/>
  <c r="L19"/>
  <c r="L10"/>
  <c r="L16"/>
  <c r="L3"/>
  <c r="E25"/>
  <c r="F2" i="2"/>
  <c r="B2"/>
  <c r="C2" l="1"/>
  <c r="D2"/>
  <c r="G2"/>
  <c r="B3"/>
  <c r="C3"/>
  <c r="F3"/>
  <c r="G3"/>
  <c r="E2" i="1"/>
  <c r="F2" s="1"/>
  <c r="F4" i="2" l="1"/>
  <c r="B4"/>
  <c r="D3"/>
  <c r="I3" s="1"/>
  <c r="E3"/>
  <c r="I2"/>
  <c r="E2"/>
  <c r="B5" i="4"/>
  <c r="B2"/>
  <c r="B73" i="3"/>
  <c r="B74"/>
  <c r="B71"/>
  <c r="B3" i="1"/>
  <c r="E3" s="1"/>
  <c r="D2"/>
  <c r="E23"/>
  <c r="I2" l="1"/>
  <c r="I8"/>
  <c r="J3" i="2"/>
  <c r="J2"/>
  <c r="B5"/>
  <c r="D4"/>
  <c r="C4"/>
  <c r="C5"/>
  <c r="F5"/>
  <c r="G4"/>
  <c r="G5"/>
  <c r="F3" i="1"/>
  <c r="I3"/>
  <c r="B4"/>
  <c r="E4" s="1"/>
  <c r="F4" s="1"/>
  <c r="E24"/>
  <c r="G2" s="1"/>
  <c r="J2"/>
  <c r="F6" i="2" l="1"/>
  <c r="I4"/>
  <c r="E4"/>
  <c r="B6"/>
  <c r="D5"/>
  <c r="I5" s="1"/>
  <c r="G3" i="1"/>
  <c r="B5"/>
  <c r="E5" s="1"/>
  <c r="G4"/>
  <c r="I4"/>
  <c r="H2"/>
  <c r="B7" i="2" l="1"/>
  <c r="D6"/>
  <c r="C6"/>
  <c r="C7"/>
  <c r="J5"/>
  <c r="J4"/>
  <c r="F7"/>
  <c r="G6"/>
  <c r="G7"/>
  <c r="E5"/>
  <c r="E6"/>
  <c r="F5" i="1"/>
  <c r="B6"/>
  <c r="E6" s="1"/>
  <c r="G5"/>
  <c r="I5"/>
  <c r="C3"/>
  <c r="F8" i="2" l="1"/>
  <c r="B8"/>
  <c r="D7"/>
  <c r="I6"/>
  <c r="F6" i="1"/>
  <c r="B7"/>
  <c r="E7" s="1"/>
  <c r="G6"/>
  <c r="I6"/>
  <c r="D3"/>
  <c r="C5"/>
  <c r="D5" s="1"/>
  <c r="C4"/>
  <c r="D4" s="1"/>
  <c r="J6" i="2" l="1"/>
  <c r="I7"/>
  <c r="E7"/>
  <c r="B9"/>
  <c r="D8"/>
  <c r="C8"/>
  <c r="C9"/>
  <c r="F9"/>
  <c r="G8"/>
  <c r="G9"/>
  <c r="F7" i="1"/>
  <c r="B8"/>
  <c r="E8" s="1"/>
  <c r="F8" s="1"/>
  <c r="G7"/>
  <c r="I7"/>
  <c r="H3"/>
  <c r="J3"/>
  <c r="J4"/>
  <c r="H4"/>
  <c r="F10" i="2" l="1"/>
  <c r="B10"/>
  <c r="D9"/>
  <c r="I9" s="1"/>
  <c r="I8"/>
  <c r="E9"/>
  <c r="E8"/>
  <c r="J7"/>
  <c r="J8"/>
  <c r="J9"/>
  <c r="B9" i="1"/>
  <c r="E9" s="1"/>
  <c r="F9" s="1"/>
  <c r="G8"/>
  <c r="J5"/>
  <c r="H5"/>
  <c r="C7"/>
  <c r="D7" s="1"/>
  <c r="C6"/>
  <c r="D6" s="1"/>
  <c r="B11" i="2" l="1"/>
  <c r="D10"/>
  <c r="C10"/>
  <c r="C11"/>
  <c r="F11"/>
  <c r="G10"/>
  <c r="G11"/>
  <c r="B10" i="1"/>
  <c r="E10" s="1"/>
  <c r="F10" s="1"/>
  <c r="G9"/>
  <c r="I9"/>
  <c r="F12" i="2" l="1"/>
  <c r="I10"/>
  <c r="E10"/>
  <c r="B12"/>
  <c r="D11"/>
  <c r="B11" i="1"/>
  <c r="E11" s="1"/>
  <c r="F11" s="1"/>
  <c r="G10"/>
  <c r="I10"/>
  <c r="H7"/>
  <c r="H6"/>
  <c r="J7"/>
  <c r="J6"/>
  <c r="C8"/>
  <c r="D8" s="1"/>
  <c r="I11" i="2" l="1"/>
  <c r="E11"/>
  <c r="B13"/>
  <c r="D12"/>
  <c r="C12"/>
  <c r="J10"/>
  <c r="J11"/>
  <c r="F13"/>
  <c r="G12"/>
  <c r="B12" i="1"/>
  <c r="E12" s="1"/>
  <c r="F12" s="1"/>
  <c r="G11"/>
  <c r="I11"/>
  <c r="C9"/>
  <c r="D9" s="1"/>
  <c r="F14" i="2" l="1"/>
  <c r="G13"/>
  <c r="I12"/>
  <c r="J12" s="1"/>
  <c r="E12"/>
  <c r="B14"/>
  <c r="D13"/>
  <c r="C13"/>
  <c r="B13" i="1"/>
  <c r="E13" s="1"/>
  <c r="F13" s="1"/>
  <c r="G12"/>
  <c r="I12"/>
  <c r="H8"/>
  <c r="J8"/>
  <c r="C10"/>
  <c r="D10" s="1"/>
  <c r="C11"/>
  <c r="D11" s="1"/>
  <c r="I13" i="2" l="1"/>
  <c r="J13" s="1"/>
  <c r="E13"/>
  <c r="B15"/>
  <c r="D14"/>
  <c r="C14"/>
  <c r="F15"/>
  <c r="G14"/>
  <c r="B14" i="1"/>
  <c r="E14" s="1"/>
  <c r="F14" s="1"/>
  <c r="G13"/>
  <c r="I13"/>
  <c r="J9"/>
  <c r="H9"/>
  <c r="J10"/>
  <c r="H10"/>
  <c r="C12"/>
  <c r="D12" s="1"/>
  <c r="F16" i="2" l="1"/>
  <c r="G15"/>
  <c r="I14"/>
  <c r="J14" s="1"/>
  <c r="E14"/>
  <c r="B16"/>
  <c r="D15"/>
  <c r="C15"/>
  <c r="B15" i="1"/>
  <c r="G14"/>
  <c r="I14"/>
  <c r="H11"/>
  <c r="J11"/>
  <c r="J12"/>
  <c r="H12"/>
  <c r="C13"/>
  <c r="D13" s="1"/>
  <c r="I15" i="2" l="1"/>
  <c r="J15" s="1"/>
  <c r="E15"/>
  <c r="B17"/>
  <c r="D16"/>
  <c r="C16"/>
  <c r="F17"/>
  <c r="G16"/>
  <c r="B16" i="1"/>
  <c r="G15"/>
  <c r="I15"/>
  <c r="J13"/>
  <c r="H13"/>
  <c r="C14"/>
  <c r="D14" s="1"/>
  <c r="F18" i="2" l="1"/>
  <c r="G17"/>
  <c r="I16"/>
  <c r="J16" s="1"/>
  <c r="E16"/>
  <c r="B18"/>
  <c r="D17"/>
  <c r="C17"/>
  <c r="E16" i="1"/>
  <c r="D16"/>
  <c r="B17"/>
  <c r="E17" s="1"/>
  <c r="G16"/>
  <c r="I16"/>
  <c r="C16"/>
  <c r="J14"/>
  <c r="H14"/>
  <c r="C15"/>
  <c r="D15" s="1"/>
  <c r="I17" i="2" l="1"/>
  <c r="J17" s="1"/>
  <c r="E17"/>
  <c r="B19"/>
  <c r="D18"/>
  <c r="C18"/>
  <c r="F19"/>
  <c r="G18"/>
  <c r="B18" i="1"/>
  <c r="E18" s="1"/>
  <c r="G17"/>
  <c r="I17"/>
  <c r="E15"/>
  <c r="F15" s="1"/>
  <c r="J15"/>
  <c r="H15"/>
  <c r="F20" i="2" l="1"/>
  <c r="G19"/>
  <c r="I18"/>
  <c r="J18" s="1"/>
  <c r="E18"/>
  <c r="B20"/>
  <c r="D19"/>
  <c r="C19"/>
  <c r="F18" i="1"/>
  <c r="F16"/>
  <c r="F17"/>
  <c r="B19"/>
  <c r="G18"/>
  <c r="I18"/>
  <c r="J16"/>
  <c r="H16"/>
  <c r="C17"/>
  <c r="I19" i="2" l="1"/>
  <c r="J19" s="1"/>
  <c r="E19"/>
  <c r="B21"/>
  <c r="D20"/>
  <c r="C20"/>
  <c r="F21"/>
  <c r="G20"/>
  <c r="E19" i="1"/>
  <c r="F19" s="1"/>
  <c r="D19"/>
  <c r="G19"/>
  <c r="I19"/>
  <c r="D17"/>
  <c r="J17"/>
  <c r="H17"/>
  <c r="C18"/>
  <c r="G21" i="2" l="1"/>
  <c r="I20"/>
  <c r="J20" s="1"/>
  <c r="E20"/>
  <c r="D21"/>
  <c r="C21"/>
  <c r="D18" i="1"/>
  <c r="J18"/>
  <c r="H18"/>
  <c r="C19"/>
  <c r="I21" i="2" l="1"/>
  <c r="J21" s="1"/>
  <c r="E21"/>
  <c r="J19" i="1"/>
  <c r="H19"/>
</calcChain>
</file>

<file path=xl/sharedStrings.xml><?xml version="1.0" encoding="utf-8"?>
<sst xmlns="http://schemas.openxmlformats.org/spreadsheetml/2006/main" count="120" uniqueCount="115">
  <si>
    <t>Ebene</t>
  </si>
  <si>
    <t>Neue Mitglieder je Ebene</t>
  </si>
  <si>
    <t>Vereinsbeitrag</t>
  </si>
  <si>
    <t>Anwalt</t>
  </si>
  <si>
    <t>Verein</t>
  </si>
  <si>
    <t>Verdienst Anwalt je Ebene</t>
  </si>
  <si>
    <t>VS 1</t>
  </si>
  <si>
    <t>VS 2</t>
  </si>
  <si>
    <t>Faktor</t>
  </si>
  <si>
    <t>Promoter</t>
  </si>
  <si>
    <t>Verdienst Promoter je Ebene</t>
  </si>
  <si>
    <t>Land</t>
  </si>
  <si>
    <t>Indien</t>
  </si>
  <si>
    <t>Indonesien</t>
  </si>
  <si>
    <t>Brasilien</t>
  </si>
  <si>
    <t>Einwohner in Mio.</t>
  </si>
  <si>
    <t>Pakistan</t>
  </si>
  <si>
    <t>Mexico</t>
  </si>
  <si>
    <t>Vietnam</t>
  </si>
  <si>
    <t>Türkei</t>
  </si>
  <si>
    <t>Thailand</t>
  </si>
  <si>
    <t>Nigeria</t>
  </si>
  <si>
    <t>Italien</t>
  </si>
  <si>
    <t>Japan</t>
  </si>
  <si>
    <t>Kasachstan</t>
  </si>
  <si>
    <t>Süd-Korea</t>
  </si>
  <si>
    <t>Malaysia</t>
  </si>
  <si>
    <t>Philippinen</t>
  </si>
  <si>
    <t>Rumänien</t>
  </si>
  <si>
    <t>Bulgarien</t>
  </si>
  <si>
    <t>Südafrika</t>
  </si>
  <si>
    <t>Spanien</t>
  </si>
  <si>
    <t>Portugal</t>
  </si>
  <si>
    <t>Argentinien</t>
  </si>
  <si>
    <t>Urugay</t>
  </si>
  <si>
    <t>Paraguay</t>
  </si>
  <si>
    <t>Bolivien</t>
  </si>
  <si>
    <t>Peru</t>
  </si>
  <si>
    <t>Ecuador</t>
  </si>
  <si>
    <t>Venezuela</t>
  </si>
  <si>
    <t>Namibia</t>
  </si>
  <si>
    <t>Polen</t>
  </si>
  <si>
    <t>Turkmenistan</t>
  </si>
  <si>
    <t>Uzbekistan</t>
  </si>
  <si>
    <t>Aserbaidchan</t>
  </si>
  <si>
    <t>Georgien</t>
  </si>
  <si>
    <t>Armenien</t>
  </si>
  <si>
    <t>Serbien</t>
  </si>
  <si>
    <t>Kosovo</t>
  </si>
  <si>
    <t>Albanien</t>
  </si>
  <si>
    <t>Montenegro</t>
  </si>
  <si>
    <t>Bosnien Herzegowinia</t>
  </si>
  <si>
    <t>Kroatien</t>
  </si>
  <si>
    <t>Slowenien</t>
  </si>
  <si>
    <t>Slowakei</t>
  </si>
  <si>
    <t>Ägypten</t>
  </si>
  <si>
    <t>Marokko</t>
  </si>
  <si>
    <t>Tunesien</t>
  </si>
  <si>
    <t>Myanmar (Burma)</t>
  </si>
  <si>
    <t>Kambodscha</t>
  </si>
  <si>
    <t>Chile</t>
  </si>
  <si>
    <t>Tschechien</t>
  </si>
  <si>
    <t>Ungarn</t>
  </si>
  <si>
    <t>Kenia</t>
  </si>
  <si>
    <t>Litauen</t>
  </si>
  <si>
    <t>Moldawien</t>
  </si>
  <si>
    <t>Singapur</t>
  </si>
  <si>
    <t>Tadschikistan</t>
  </si>
  <si>
    <t>Tansania</t>
  </si>
  <si>
    <t>Ukaine</t>
  </si>
  <si>
    <t>Mazedonien</t>
  </si>
  <si>
    <t>Algerien</t>
  </si>
  <si>
    <t>Bangladesch</t>
  </si>
  <si>
    <t>Kongo (Kinshasa)</t>
  </si>
  <si>
    <t>Ghana</t>
  </si>
  <si>
    <t>Lettland</t>
  </si>
  <si>
    <t>Estland</t>
  </si>
  <si>
    <t>Guatemala</t>
  </si>
  <si>
    <t>Nicaragua</t>
  </si>
  <si>
    <t>Honduras</t>
  </si>
  <si>
    <t>Costa Rica</t>
  </si>
  <si>
    <t>Panama</t>
  </si>
  <si>
    <t>Gesamtpotenzial:</t>
  </si>
  <si>
    <t>Quote:</t>
  </si>
  <si>
    <t>Ergebnis:</t>
  </si>
  <si>
    <t>Mindestziel:</t>
  </si>
  <si>
    <t>Ziel ist einer von</t>
  </si>
  <si>
    <t>Lebenserwartung in Jahren</t>
  </si>
  <si>
    <t>In Monaten</t>
  </si>
  <si>
    <t>Dynamik pro Jahr in %</t>
  </si>
  <si>
    <t>Notwendiges Kapital</t>
  </si>
  <si>
    <t>Monatlich anfängliche Rente</t>
  </si>
  <si>
    <t>C 20 / M 60 vor Captura</t>
  </si>
  <si>
    <t>Verzinsung</t>
  </si>
  <si>
    <t>Bank &amp; TH &amp; Verw.</t>
  </si>
  <si>
    <t>Mitglieder insgesamt</t>
  </si>
  <si>
    <t>Verdienst je Ebene</t>
  </si>
  <si>
    <t>Verdienst insgesamt</t>
  </si>
  <si>
    <t>Bonus Promoter je Ebene</t>
  </si>
  <si>
    <t>Gesamtverdienst Promoter</t>
  </si>
  <si>
    <t>Mitglied x</t>
  </si>
  <si>
    <t>maximal 2</t>
  </si>
  <si>
    <t>Promoter x</t>
  </si>
  <si>
    <t>Gebühren je Ebene</t>
  </si>
  <si>
    <t>Verdienst Christoph je Ebene</t>
  </si>
  <si>
    <t>Verdienst Anwalt insgesamt</t>
  </si>
  <si>
    <t>Verdienst Christoph insgesamt</t>
  </si>
  <si>
    <t>Verdienst Marcus je Ebene</t>
  </si>
  <si>
    <t>Verdienst Marcus insgesamt</t>
  </si>
  <si>
    <t>Marcus</t>
  </si>
  <si>
    <t>Christoph</t>
  </si>
  <si>
    <t>Tom</t>
  </si>
  <si>
    <t>Verdienst Tom je Ebene</t>
  </si>
  <si>
    <t>Verdienst Tom insgesamt</t>
  </si>
  <si>
    <t>Promoter &amp; OL &amp; VL</t>
  </si>
</sst>
</file>

<file path=xl/styles.xml><?xml version="1.0" encoding="utf-8"?>
<styleSheet xmlns="http://schemas.openxmlformats.org/spreadsheetml/2006/main">
  <numFmts count="5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\ _€_-;\-* #,##0\ _€_-;_-* &quot;-&quot;??\ _€_-;_-@_-"/>
    <numFmt numFmtId="165" formatCode="_-* #,##0\ &quot;€&quot;_-;\-* #,##0\ &quot;€&quot;_-;_-* &quot;-&quot;??\ &quot;€&quot;_-;_-@_-"/>
    <numFmt numFmtId="166" formatCode="_-[$$-409]* #,##0_ ;_-[$$-409]* \-#,##0\ ;_-[$$-409]* &quot;-&quot;??_ ;_-@_ "/>
  </numFmts>
  <fonts count="2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rgb="FF0070C0"/>
      <name val="Arial"/>
      <family val="2"/>
    </font>
    <font>
      <b/>
      <sz val="9"/>
      <color rgb="FF002060"/>
      <name val="Arial"/>
      <family val="2"/>
    </font>
    <font>
      <b/>
      <sz val="9"/>
      <color rgb="FF00B050"/>
      <name val="Arial"/>
      <family val="2"/>
    </font>
    <font>
      <sz val="8"/>
      <color rgb="FF00B050"/>
      <name val="Arial"/>
      <family val="2"/>
    </font>
    <font>
      <b/>
      <sz val="8"/>
      <color rgb="FF00B050"/>
      <name val="Arial"/>
      <family val="2"/>
    </font>
    <font>
      <sz val="8"/>
      <color rgb="FF0070C0"/>
      <name val="Arial"/>
      <family val="2"/>
    </font>
    <font>
      <b/>
      <sz val="8"/>
      <color rgb="FF0070C0"/>
      <name val="Arial"/>
      <family val="2"/>
    </font>
    <font>
      <sz val="8"/>
      <color rgb="FFC00000"/>
      <name val="Arial"/>
      <family val="2"/>
    </font>
    <font>
      <b/>
      <sz val="8"/>
      <color rgb="FFC00000"/>
      <name val="Arial"/>
      <family val="2"/>
    </font>
    <font>
      <sz val="8"/>
      <color rgb="FF7030A0"/>
      <name val="Arial"/>
      <family val="2"/>
    </font>
    <font>
      <b/>
      <sz val="8"/>
      <color rgb="FF7030A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53">
    <xf numFmtId="0" fontId="0" fillId="0" borderId="0" xfId="0"/>
    <xf numFmtId="0" fontId="4" fillId="2" borderId="0" xfId="0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/>
    <xf numFmtId="44" fontId="4" fillId="2" borderId="0" xfId="0" applyNumberFormat="1" applyFont="1" applyFill="1"/>
    <xf numFmtId="0" fontId="6" fillId="2" borderId="0" xfId="0" applyFont="1" applyFill="1" applyAlignment="1">
      <alignment horizontal="center" vertical="top" wrapText="1"/>
    </xf>
    <xf numFmtId="0" fontId="6" fillId="2" borderId="0" xfId="0" applyFont="1" applyFill="1" applyAlignment="1">
      <alignment horizontal="center"/>
    </xf>
    <xf numFmtId="0" fontId="2" fillId="2" borderId="0" xfId="0" applyFont="1" applyFill="1"/>
    <xf numFmtId="0" fontId="7" fillId="2" borderId="0" xfId="0" applyFont="1" applyFill="1"/>
    <xf numFmtId="0" fontId="1" fillId="2" borderId="0" xfId="0" applyFont="1" applyFill="1"/>
    <xf numFmtId="0" fontId="1" fillId="2" borderId="1" xfId="0" applyFont="1" applyFill="1" applyBorder="1"/>
    <xf numFmtId="164" fontId="1" fillId="2" borderId="1" xfId="1" applyNumberFormat="1" applyFont="1" applyFill="1" applyBorder="1" applyAlignment="1">
      <alignment horizontal="center"/>
    </xf>
    <xf numFmtId="164" fontId="6" fillId="2" borderId="0" xfId="1" applyNumberFormat="1" applyFont="1" applyFill="1" applyAlignment="1">
      <alignment horizontal="center"/>
    </xf>
    <xf numFmtId="10" fontId="1" fillId="2" borderId="0" xfId="0" applyNumberFormat="1" applyFont="1" applyFill="1"/>
    <xf numFmtId="43" fontId="1" fillId="2" borderId="0" xfId="0" applyNumberFormat="1" applyFont="1" applyFill="1"/>
    <xf numFmtId="10" fontId="1" fillId="2" borderId="0" xfId="3" applyNumberFormat="1" applyFont="1" applyFill="1"/>
    <xf numFmtId="164" fontId="1" fillId="3" borderId="0" xfId="1" applyNumberFormat="1" applyFont="1" applyFill="1"/>
    <xf numFmtId="43" fontId="1" fillId="2" borderId="0" xfId="1" applyNumberFormat="1" applyFont="1" applyFill="1"/>
    <xf numFmtId="0" fontId="1" fillId="3" borderId="1" xfId="0" applyFont="1" applyFill="1" applyBorder="1"/>
    <xf numFmtId="9" fontId="1" fillId="3" borderId="1" xfId="3" applyFont="1" applyFill="1" applyBorder="1"/>
    <xf numFmtId="165" fontId="1" fillId="3" borderId="1" xfId="2" applyNumberFormat="1" applyFont="1" applyFill="1" applyBorder="1"/>
    <xf numFmtId="165" fontId="1" fillId="2" borderId="1" xfId="0" applyNumberFormat="1" applyFont="1" applyFill="1" applyBorder="1"/>
    <xf numFmtId="0" fontId="5" fillId="3" borderId="1" xfId="0" applyFont="1" applyFill="1" applyBorder="1" applyAlignment="1">
      <alignment horizontal="center"/>
    </xf>
    <xf numFmtId="0" fontId="8" fillId="2" borderId="0" xfId="0" applyFont="1" applyFill="1"/>
    <xf numFmtId="0" fontId="1" fillId="2" borderId="5" xfId="0" applyFont="1" applyFill="1" applyBorder="1"/>
    <xf numFmtId="0" fontId="5" fillId="3" borderId="2" xfId="0" applyFont="1" applyFill="1" applyBorder="1" applyAlignment="1">
      <alignment horizontal="center"/>
    </xf>
    <xf numFmtId="164" fontId="4" fillId="0" borderId="12" xfId="1" applyNumberFormat="1" applyFont="1" applyFill="1" applyBorder="1"/>
    <xf numFmtId="164" fontId="4" fillId="0" borderId="13" xfId="1" applyNumberFormat="1" applyFont="1" applyFill="1" applyBorder="1"/>
    <xf numFmtId="0" fontId="9" fillId="2" borderId="0" xfId="0" applyFont="1" applyFill="1"/>
    <xf numFmtId="164" fontId="9" fillId="0" borderId="12" xfId="1" applyNumberFormat="1" applyFont="1" applyFill="1" applyBorder="1"/>
    <xf numFmtId="164" fontId="9" fillId="0" borderId="10" xfId="0" applyNumberFormat="1" applyFont="1" applyFill="1" applyBorder="1"/>
    <xf numFmtId="164" fontId="9" fillId="0" borderId="13" xfId="1" applyNumberFormat="1" applyFont="1" applyFill="1" applyBorder="1"/>
    <xf numFmtId="164" fontId="9" fillId="0" borderId="6" xfId="0" applyNumberFormat="1" applyFont="1" applyFill="1" applyBorder="1"/>
    <xf numFmtId="164" fontId="9" fillId="0" borderId="8" xfId="0" applyNumberFormat="1" applyFont="1" applyFill="1" applyBorder="1"/>
    <xf numFmtId="164" fontId="10" fillId="4" borderId="3" xfId="0" applyNumberFormat="1" applyFont="1" applyFill="1" applyBorder="1"/>
    <xf numFmtId="164" fontId="10" fillId="4" borderId="7" xfId="0" applyNumberFormat="1" applyFont="1" applyFill="1" applyBorder="1"/>
    <xf numFmtId="164" fontId="9" fillId="0" borderId="9" xfId="0" applyNumberFormat="1" applyFont="1" applyFill="1" applyBorder="1"/>
    <xf numFmtId="0" fontId="10" fillId="2" borderId="0" xfId="0" applyFont="1" applyFill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64" fontId="9" fillId="2" borderId="0" xfId="1" applyNumberFormat="1" applyFont="1" applyFill="1"/>
    <xf numFmtId="43" fontId="9" fillId="2" borderId="0" xfId="1" applyFont="1" applyFill="1"/>
    <xf numFmtId="0" fontId="9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164" fontId="9" fillId="0" borderId="18" xfId="1" applyNumberFormat="1" applyFont="1" applyFill="1" applyBorder="1"/>
    <xf numFmtId="164" fontId="9" fillId="0" borderId="20" xfId="1" applyNumberFormat="1" applyFont="1" applyFill="1" applyBorder="1"/>
    <xf numFmtId="0" fontId="5" fillId="2" borderId="0" xfId="0" applyFont="1" applyFill="1" applyAlignment="1">
      <alignment horizontal="center" vertical="center" wrapText="1"/>
    </xf>
    <xf numFmtId="164" fontId="4" fillId="5" borderId="12" xfId="1" applyNumberFormat="1" applyFont="1" applyFill="1" applyBorder="1"/>
    <xf numFmtId="164" fontId="4" fillId="5" borderId="13" xfId="1" applyNumberFormat="1" applyFont="1" applyFill="1" applyBorder="1"/>
    <xf numFmtId="164" fontId="4" fillId="4" borderId="13" xfId="1" applyNumberFormat="1" applyFont="1" applyFill="1" applyBorder="1"/>
    <xf numFmtId="164" fontId="4" fillId="2" borderId="13" xfId="1" applyNumberFormat="1" applyFont="1" applyFill="1" applyBorder="1"/>
    <xf numFmtId="164" fontId="4" fillId="5" borderId="14" xfId="1" applyNumberFormat="1" applyFont="1" applyFill="1" applyBorder="1"/>
    <xf numFmtId="164" fontId="4" fillId="0" borderId="14" xfId="1" applyNumberFormat="1" applyFont="1" applyFill="1" applyBorder="1"/>
    <xf numFmtId="0" fontId="10" fillId="2" borderId="0" xfId="0" applyFont="1" applyFill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6" fillId="2" borderId="0" xfId="0" applyFont="1" applyFill="1"/>
    <xf numFmtId="0" fontId="16" fillId="2" borderId="1" xfId="0" applyFont="1" applyFill="1" applyBorder="1" applyAlignment="1">
      <alignment horizontal="center"/>
    </xf>
    <xf numFmtId="0" fontId="14" fillId="2" borderId="0" xfId="0" applyFont="1" applyFill="1"/>
    <xf numFmtId="0" fontId="14" fillId="2" borderId="1" xfId="0" applyFont="1" applyFill="1" applyBorder="1" applyAlignment="1">
      <alignment horizontal="center"/>
    </xf>
    <xf numFmtId="0" fontId="18" fillId="2" borderId="0" xfId="0" applyFont="1" applyFill="1"/>
    <xf numFmtId="0" fontId="19" fillId="3" borderId="2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20" fillId="2" borderId="0" xfId="0" applyFont="1" applyFill="1"/>
    <xf numFmtId="0" fontId="21" fillId="3" borderId="1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 vertical="center" wrapText="1"/>
    </xf>
    <xf numFmtId="166" fontId="13" fillId="0" borderId="10" xfId="1" applyNumberFormat="1" applyFont="1" applyFill="1" applyBorder="1"/>
    <xf numFmtId="166" fontId="13" fillId="0" borderId="6" xfId="1" applyNumberFormat="1" applyFont="1" applyFill="1" applyBorder="1"/>
    <xf numFmtId="166" fontId="13" fillId="4" borderId="6" xfId="1" applyNumberFormat="1" applyFont="1" applyFill="1" applyBorder="1"/>
    <xf numFmtId="166" fontId="13" fillId="2" borderId="6" xfId="1" applyNumberFormat="1" applyFont="1" applyFill="1" applyBorder="1"/>
    <xf numFmtId="166" fontId="13" fillId="0" borderId="11" xfId="1" applyNumberFormat="1" applyFont="1" applyFill="1" applyBorder="1"/>
    <xf numFmtId="166" fontId="4" fillId="5" borderId="10" xfId="2" applyNumberFormat="1" applyFont="1" applyFill="1" applyBorder="1"/>
    <xf numFmtId="166" fontId="4" fillId="5" borderId="6" xfId="2" applyNumberFormat="1" applyFont="1" applyFill="1" applyBorder="1"/>
    <xf numFmtId="166" fontId="4" fillId="4" borderId="6" xfId="2" applyNumberFormat="1" applyFont="1" applyFill="1" applyBorder="1"/>
    <xf numFmtId="166" fontId="4" fillId="5" borderId="11" xfId="2" applyNumberFormat="1" applyFont="1" applyFill="1" applyBorder="1"/>
    <xf numFmtId="166" fontId="20" fillId="0" borderId="15" xfId="2" applyNumberFormat="1" applyFont="1" applyFill="1" applyBorder="1"/>
    <xf numFmtId="166" fontId="18" fillId="0" borderId="12" xfId="2" applyNumberFormat="1" applyFont="1" applyFill="1" applyBorder="1"/>
    <xf numFmtId="166" fontId="18" fillId="0" borderId="10" xfId="2" applyNumberFormat="1" applyFont="1" applyFill="1" applyBorder="1"/>
    <xf numFmtId="166" fontId="16" fillId="0" borderId="12" xfId="1" applyNumberFormat="1" applyFont="1" applyFill="1" applyBorder="1"/>
    <xf numFmtId="166" fontId="14" fillId="0" borderId="12" xfId="1" applyNumberFormat="1" applyFont="1" applyFill="1" applyBorder="1"/>
    <xf numFmtId="166" fontId="14" fillId="2" borderId="10" xfId="0" applyNumberFormat="1" applyFont="1" applyFill="1" applyBorder="1"/>
    <xf numFmtId="166" fontId="20" fillId="0" borderId="16" xfId="2" applyNumberFormat="1" applyFont="1" applyFill="1" applyBorder="1"/>
    <xf numFmtId="166" fontId="18" fillId="0" borderId="13" xfId="2" applyNumberFormat="1" applyFont="1" applyFill="1" applyBorder="1"/>
    <xf numFmtId="166" fontId="18" fillId="0" borderId="6" xfId="2" applyNumberFormat="1" applyFont="1" applyFill="1" applyBorder="1"/>
    <xf numFmtId="166" fontId="16" fillId="0" borderId="13" xfId="1" applyNumberFormat="1" applyFont="1" applyFill="1" applyBorder="1"/>
    <xf numFmtId="166" fontId="14" fillId="0" borderId="13" xfId="1" applyNumberFormat="1" applyFont="1" applyFill="1" applyBorder="1"/>
    <xf numFmtId="166" fontId="14" fillId="2" borderId="6" xfId="0" applyNumberFormat="1" applyFont="1" applyFill="1" applyBorder="1"/>
    <xf numFmtId="166" fontId="20" fillId="0" borderId="19" xfId="2" applyNumberFormat="1" applyFont="1" applyFill="1" applyBorder="1"/>
    <xf numFmtId="166" fontId="18" fillId="0" borderId="18" xfId="2" applyNumberFormat="1" applyFont="1" applyFill="1" applyBorder="1"/>
    <xf numFmtId="166" fontId="18" fillId="0" borderId="8" xfId="2" applyNumberFormat="1" applyFont="1" applyFill="1" applyBorder="1"/>
    <xf numFmtId="166" fontId="16" fillId="0" borderId="18" xfId="1" applyNumberFormat="1" applyFont="1" applyFill="1" applyBorder="1"/>
    <xf numFmtId="166" fontId="14" fillId="0" borderId="18" xfId="1" applyNumberFormat="1" applyFont="1" applyFill="1" applyBorder="1"/>
    <xf numFmtId="166" fontId="14" fillId="2" borderId="8" xfId="0" applyNumberFormat="1" applyFont="1" applyFill="1" applyBorder="1"/>
    <xf numFmtId="166" fontId="21" fillId="4" borderId="4" xfId="2" applyNumberFormat="1" applyFont="1" applyFill="1" applyBorder="1"/>
    <xf numFmtId="166" fontId="19" fillId="4" borderId="3" xfId="2" applyNumberFormat="1" applyFont="1" applyFill="1" applyBorder="1"/>
    <xf numFmtId="166" fontId="19" fillId="4" borderId="7" xfId="2" applyNumberFormat="1" applyFont="1" applyFill="1" applyBorder="1"/>
    <xf numFmtId="166" fontId="17" fillId="4" borderId="3" xfId="1" applyNumberFormat="1" applyFont="1" applyFill="1" applyBorder="1"/>
    <xf numFmtId="166" fontId="15" fillId="4" borderId="3" xfId="1" applyNumberFormat="1" applyFont="1" applyFill="1" applyBorder="1"/>
    <xf numFmtId="166" fontId="15" fillId="4" borderId="7" xfId="1" applyNumberFormat="1" applyFont="1" applyFill="1" applyBorder="1"/>
    <xf numFmtId="166" fontId="20" fillId="0" borderId="21" xfId="2" applyNumberFormat="1" applyFont="1" applyFill="1" applyBorder="1"/>
    <xf numFmtId="166" fontId="18" fillId="0" borderId="20" xfId="2" applyNumberFormat="1" applyFont="1" applyFill="1" applyBorder="1"/>
    <xf numFmtId="166" fontId="18" fillId="0" borderId="9" xfId="2" applyNumberFormat="1" applyFont="1" applyFill="1" applyBorder="1"/>
    <xf numFmtId="166" fontId="16" fillId="0" borderId="20" xfId="1" applyNumberFormat="1" applyFont="1" applyFill="1" applyBorder="1"/>
    <xf numFmtId="166" fontId="14" fillId="0" borderId="20" xfId="1" applyNumberFormat="1" applyFont="1" applyFill="1" applyBorder="1"/>
    <xf numFmtId="166" fontId="14" fillId="2" borderId="9" xfId="0" applyNumberFormat="1" applyFont="1" applyFill="1" applyBorder="1"/>
    <xf numFmtId="166" fontId="18" fillId="0" borderId="11" xfId="2" applyNumberFormat="1" applyFont="1" applyFill="1" applyBorder="1"/>
    <xf numFmtId="164" fontId="4" fillId="5" borderId="10" xfId="0" applyNumberFormat="1" applyFont="1" applyFill="1" applyBorder="1"/>
    <xf numFmtId="164" fontId="4" fillId="5" borderId="6" xfId="0" applyNumberFormat="1" applyFont="1" applyFill="1" applyBorder="1"/>
    <xf numFmtId="164" fontId="4" fillId="4" borderId="6" xfId="0" applyNumberFormat="1" applyFont="1" applyFill="1" applyBorder="1"/>
    <xf numFmtId="164" fontId="4" fillId="5" borderId="6" xfId="1" applyNumberFormat="1" applyFont="1" applyFill="1" applyBorder="1"/>
    <xf numFmtId="164" fontId="4" fillId="5" borderId="11" xfId="1" applyNumberFormat="1" applyFont="1" applyFill="1" applyBorder="1"/>
    <xf numFmtId="166" fontId="11" fillId="5" borderId="12" xfId="2" applyNumberFormat="1" applyFont="1" applyFill="1" applyBorder="1"/>
    <xf numFmtId="166" fontId="11" fillId="5" borderId="13" xfId="2" applyNumberFormat="1" applyFont="1" applyFill="1" applyBorder="1"/>
    <xf numFmtId="166" fontId="11" fillId="4" borderId="13" xfId="2" applyNumberFormat="1" applyFont="1" applyFill="1" applyBorder="1"/>
    <xf numFmtId="166" fontId="11" fillId="5" borderId="14" xfId="2" applyNumberFormat="1" applyFont="1" applyFill="1" applyBorder="1"/>
    <xf numFmtId="164" fontId="4" fillId="0" borderId="10" xfId="1" applyNumberFormat="1" applyFont="1" applyFill="1" applyBorder="1"/>
    <xf numFmtId="164" fontId="4" fillId="0" borderId="6" xfId="1" applyNumberFormat="1" applyFont="1" applyFill="1" applyBorder="1"/>
    <xf numFmtId="164" fontId="4" fillId="4" borderId="6" xfId="1" applyNumberFormat="1" applyFont="1" applyFill="1" applyBorder="1"/>
    <xf numFmtId="164" fontId="4" fillId="2" borderId="6" xfId="1" applyNumberFormat="1" applyFont="1" applyFill="1" applyBorder="1"/>
    <xf numFmtId="164" fontId="4" fillId="0" borderId="11" xfId="1" applyNumberFormat="1" applyFont="1" applyFill="1" applyBorder="1"/>
    <xf numFmtId="166" fontId="12" fillId="0" borderId="22" xfId="1" applyNumberFormat="1" applyFont="1" applyFill="1" applyBorder="1"/>
    <xf numFmtId="166" fontId="12" fillId="0" borderId="23" xfId="1" applyNumberFormat="1" applyFont="1" applyFill="1" applyBorder="1"/>
    <xf numFmtId="166" fontId="12" fillId="4" borderId="23" xfId="1" applyNumberFormat="1" applyFont="1" applyFill="1" applyBorder="1"/>
    <xf numFmtId="166" fontId="12" fillId="2" borderId="23" xfId="1" applyNumberFormat="1" applyFont="1" applyFill="1" applyBorder="1"/>
    <xf numFmtId="166" fontId="12" fillId="0" borderId="24" xfId="1" applyNumberFormat="1" applyFont="1" applyFill="1" applyBorder="1"/>
    <xf numFmtId="166" fontId="11" fillId="2" borderId="15" xfId="1" applyNumberFormat="1" applyFont="1" applyFill="1" applyBorder="1"/>
    <xf numFmtId="166" fontId="11" fillId="2" borderId="16" xfId="1" applyNumberFormat="1" applyFont="1" applyFill="1" applyBorder="1"/>
    <xf numFmtId="166" fontId="11" fillId="2" borderId="17" xfId="1" applyNumberFormat="1" applyFont="1" applyFill="1" applyBorder="1"/>
    <xf numFmtId="166" fontId="11" fillId="4" borderId="16" xfId="1" applyNumberFormat="1" applyFont="1" applyFill="1" applyBorder="1"/>
    <xf numFmtId="166" fontId="16" fillId="2" borderId="25" xfId="0" applyNumberFormat="1" applyFont="1" applyFill="1" applyBorder="1"/>
    <xf numFmtId="166" fontId="16" fillId="2" borderId="26" xfId="0" applyNumberFormat="1" applyFont="1" applyFill="1" applyBorder="1"/>
    <xf numFmtId="166" fontId="16" fillId="2" borderId="27" xfId="0" applyNumberFormat="1" applyFont="1" applyFill="1" applyBorder="1"/>
    <xf numFmtId="166" fontId="17" fillId="4" borderId="28" xfId="1" applyNumberFormat="1" applyFont="1" applyFill="1" applyBorder="1"/>
    <xf numFmtId="166" fontId="16" fillId="2" borderId="29" xfId="0" applyNumberFormat="1" applyFont="1" applyFill="1" applyBorder="1"/>
    <xf numFmtId="0" fontId="15" fillId="2" borderId="0" xfId="0" applyFont="1" applyFill="1" applyBorder="1" applyAlignment="1">
      <alignment horizontal="center" vertical="center" wrapText="1"/>
    </xf>
    <xf numFmtId="166" fontId="9" fillId="2" borderId="10" xfId="0" applyNumberFormat="1" applyFont="1" applyFill="1" applyBorder="1"/>
    <xf numFmtId="166" fontId="9" fillId="2" borderId="6" xfId="0" applyNumberFormat="1" applyFont="1" applyFill="1" applyBorder="1"/>
    <xf numFmtId="166" fontId="9" fillId="2" borderId="11" xfId="0" applyNumberFormat="1" applyFont="1" applyFill="1" applyBorder="1"/>
    <xf numFmtId="166" fontId="9" fillId="2" borderId="8" xfId="0" applyNumberFormat="1" applyFont="1" applyFill="1" applyBorder="1"/>
    <xf numFmtId="166" fontId="9" fillId="2" borderId="9" xfId="0" applyNumberFormat="1" applyFont="1" applyFill="1" applyBorder="1"/>
    <xf numFmtId="166" fontId="10" fillId="4" borderId="7" xfId="1" applyNumberFormat="1" applyFont="1" applyFill="1" applyBorder="1"/>
    <xf numFmtId="166" fontId="16" fillId="0" borderId="26" xfId="1" applyNumberFormat="1" applyFont="1" applyFill="1" applyBorder="1"/>
    <xf numFmtId="166" fontId="14" fillId="0" borderId="6" xfId="1" applyNumberFormat="1" applyFont="1" applyFill="1" applyBorder="1"/>
    <xf numFmtId="166" fontId="20" fillId="0" borderId="17" xfId="2" applyNumberFormat="1" applyFont="1" applyFill="1" applyBorder="1"/>
    <xf numFmtId="166" fontId="18" fillId="0" borderId="14" xfId="2" applyNumberFormat="1" applyFont="1" applyFill="1" applyBorder="1"/>
    <xf numFmtId="166" fontId="16" fillId="0" borderId="14" xfId="1" applyNumberFormat="1" applyFont="1" applyFill="1" applyBorder="1"/>
    <xf numFmtId="166" fontId="16" fillId="0" borderId="30" xfId="1" applyNumberFormat="1" applyFont="1" applyFill="1" applyBorder="1"/>
    <xf numFmtId="166" fontId="14" fillId="0" borderId="14" xfId="1" applyNumberFormat="1" applyFont="1" applyFill="1" applyBorder="1"/>
    <xf numFmtId="166" fontId="14" fillId="0" borderId="11" xfId="1" applyNumberFormat="1" applyFont="1" applyFill="1" applyBorder="1"/>
    <xf numFmtId="164" fontId="9" fillId="0" borderId="13" xfId="0" applyNumberFormat="1" applyFont="1" applyFill="1" applyBorder="1"/>
    <xf numFmtId="164" fontId="9" fillId="0" borderId="14" xfId="0" applyNumberFormat="1" applyFont="1" applyFill="1" applyBorder="1"/>
    <xf numFmtId="164" fontId="9" fillId="0" borderId="11" xfId="0" applyNumberFormat="1" applyFont="1" applyFill="1" applyBorder="1"/>
  </cellXfs>
  <cellStyles count="4">
    <cellStyle name="Dezimal" xfId="1" builtinId="3"/>
    <cellStyle name="Prozent" xfId="3" builtinId="5"/>
    <cellStyle name="Standard" xfId="0" builtinId="0"/>
    <cellStyle name="Währung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H17" sqref="H17"/>
    </sheetView>
  </sheetViews>
  <sheetFormatPr baseColWidth="10" defaultColWidth="15" defaultRowHeight="12.75"/>
  <cols>
    <col min="1" max="1" width="6" style="8" bestFit="1" customWidth="1"/>
    <col min="2" max="2" width="13.5703125" style="8" bestFit="1" customWidth="1"/>
    <col min="3" max="3" width="11.42578125" style="8" bestFit="1" customWidth="1"/>
    <col min="4" max="5" width="11.85546875" style="8" bestFit="1" customWidth="1"/>
    <col min="6" max="7" width="14.85546875" style="8" bestFit="1" customWidth="1"/>
    <col min="8" max="9" width="14.28515625" style="8" bestFit="1" customWidth="1"/>
    <col min="10" max="10" width="14.85546875" style="8" bestFit="1" customWidth="1"/>
    <col min="11" max="16384" width="15" style="8"/>
  </cols>
  <sheetData>
    <row r="1" spans="1:10" ht="40.5" customHeight="1" thickBot="1">
      <c r="A1" s="47" t="s">
        <v>0</v>
      </c>
      <c r="B1" s="47" t="s">
        <v>1</v>
      </c>
      <c r="C1" s="47" t="s">
        <v>95</v>
      </c>
      <c r="D1" s="47" t="s">
        <v>96</v>
      </c>
      <c r="E1" s="47" t="s">
        <v>97</v>
      </c>
      <c r="F1" s="47" t="s">
        <v>1</v>
      </c>
      <c r="G1" s="47" t="s">
        <v>95</v>
      </c>
      <c r="H1" s="47" t="s">
        <v>98</v>
      </c>
      <c r="I1" s="47" t="s">
        <v>10</v>
      </c>
      <c r="J1" s="47" t="s">
        <v>99</v>
      </c>
    </row>
    <row r="2" spans="1:10" ht="14.25" customHeight="1">
      <c r="A2" s="2">
        <v>1</v>
      </c>
      <c r="B2" s="48">
        <f>SUM(C22)</f>
        <v>2</v>
      </c>
      <c r="C2" s="107">
        <f>SUM(B2)</f>
        <v>2</v>
      </c>
      <c r="D2" s="112">
        <f>SUM(B2*15)</f>
        <v>30</v>
      </c>
      <c r="E2" s="72">
        <f>SUM(D2)</f>
        <v>30</v>
      </c>
      <c r="F2" s="26">
        <f>SUM(C23)</f>
        <v>3</v>
      </c>
      <c r="G2" s="116">
        <f>SUM(F2)</f>
        <v>3</v>
      </c>
      <c r="H2" s="126">
        <f>SUM(F2)</f>
        <v>3</v>
      </c>
      <c r="I2" s="121">
        <f t="shared" ref="I2:I21" si="0">SUM(D2+H2)</f>
        <v>33</v>
      </c>
      <c r="J2" s="67">
        <f>SUM(I2)</f>
        <v>33</v>
      </c>
    </row>
    <row r="3" spans="1:10" ht="14.25" customHeight="1">
      <c r="A3" s="2">
        <v>2</v>
      </c>
      <c r="B3" s="49">
        <f t="shared" ref="B3:B21" si="1">SUM(B2)*$C$22</f>
        <v>4</v>
      </c>
      <c r="C3" s="108">
        <f>SUM($B$2:B3)</f>
        <v>6</v>
      </c>
      <c r="D3" s="113">
        <f t="shared" ref="D3:D21" si="2">SUM(B3*15)</f>
        <v>60</v>
      </c>
      <c r="E3" s="73">
        <f>SUM($D$2:D3)</f>
        <v>90</v>
      </c>
      <c r="F3" s="27">
        <f t="shared" ref="F3:F21" si="3">SUM(F2)*$C$23</f>
        <v>9</v>
      </c>
      <c r="G3" s="117">
        <f>SUM($F$2:F3)</f>
        <v>12</v>
      </c>
      <c r="H3" s="127">
        <f t="shared" ref="H3:H21" si="4">SUM(F3)</f>
        <v>9</v>
      </c>
      <c r="I3" s="122">
        <f t="shared" si="0"/>
        <v>69</v>
      </c>
      <c r="J3" s="68">
        <f>SUM($I$2:I3)</f>
        <v>102</v>
      </c>
    </row>
    <row r="4" spans="1:10" ht="14.25" customHeight="1">
      <c r="A4" s="2">
        <v>3</v>
      </c>
      <c r="B4" s="49">
        <f t="shared" si="1"/>
        <v>8</v>
      </c>
      <c r="C4" s="108">
        <f>SUM($B$2:B4)</f>
        <v>14</v>
      </c>
      <c r="D4" s="113">
        <f t="shared" si="2"/>
        <v>120</v>
      </c>
      <c r="E4" s="73">
        <f>SUM($D$2:D4)</f>
        <v>210</v>
      </c>
      <c r="F4" s="27">
        <f t="shared" si="3"/>
        <v>27</v>
      </c>
      <c r="G4" s="117">
        <f>SUM($F$2:F4)</f>
        <v>39</v>
      </c>
      <c r="H4" s="127">
        <f t="shared" si="4"/>
        <v>27</v>
      </c>
      <c r="I4" s="122">
        <f t="shared" si="0"/>
        <v>147</v>
      </c>
      <c r="J4" s="68">
        <f>SUM($I$2:I4)</f>
        <v>249</v>
      </c>
    </row>
    <row r="5" spans="1:10" ht="14.25" customHeight="1">
      <c r="A5" s="2">
        <v>4</v>
      </c>
      <c r="B5" s="49">
        <f t="shared" si="1"/>
        <v>16</v>
      </c>
      <c r="C5" s="108">
        <f>SUM($B$2:B5)</f>
        <v>30</v>
      </c>
      <c r="D5" s="113">
        <f t="shared" si="2"/>
        <v>240</v>
      </c>
      <c r="E5" s="73">
        <f>SUM($D$2:D5)</f>
        <v>450</v>
      </c>
      <c r="F5" s="27">
        <f t="shared" si="3"/>
        <v>81</v>
      </c>
      <c r="G5" s="117">
        <f>SUM($F$2:F5)</f>
        <v>120</v>
      </c>
      <c r="H5" s="127">
        <f t="shared" si="4"/>
        <v>81</v>
      </c>
      <c r="I5" s="122">
        <f t="shared" si="0"/>
        <v>321</v>
      </c>
      <c r="J5" s="68">
        <f>SUM($I$2:I5)</f>
        <v>570</v>
      </c>
    </row>
    <row r="6" spans="1:10" ht="14.25" customHeight="1">
      <c r="A6" s="2">
        <v>5</v>
      </c>
      <c r="B6" s="49">
        <f t="shared" si="1"/>
        <v>32</v>
      </c>
      <c r="C6" s="108">
        <f>SUM($B$2:B6)</f>
        <v>62</v>
      </c>
      <c r="D6" s="113">
        <f t="shared" si="2"/>
        <v>480</v>
      </c>
      <c r="E6" s="73">
        <f>SUM($D$2:D6)</f>
        <v>930</v>
      </c>
      <c r="F6" s="27">
        <f t="shared" si="3"/>
        <v>243</v>
      </c>
      <c r="G6" s="117">
        <f>SUM($F$2:F6)</f>
        <v>363</v>
      </c>
      <c r="H6" s="127">
        <f t="shared" si="4"/>
        <v>243</v>
      </c>
      <c r="I6" s="122">
        <f t="shared" si="0"/>
        <v>723</v>
      </c>
      <c r="J6" s="68">
        <f>SUM($I$2:I6)</f>
        <v>1293</v>
      </c>
    </row>
    <row r="7" spans="1:10" ht="14.25" customHeight="1">
      <c r="A7" s="2">
        <v>6</v>
      </c>
      <c r="B7" s="49">
        <f t="shared" si="1"/>
        <v>64</v>
      </c>
      <c r="C7" s="108">
        <f>SUM($B$2:B7)</f>
        <v>126</v>
      </c>
      <c r="D7" s="113">
        <f t="shared" si="2"/>
        <v>960</v>
      </c>
      <c r="E7" s="73">
        <f>SUM($D$2:D7)</f>
        <v>1890</v>
      </c>
      <c r="F7" s="27">
        <f t="shared" si="3"/>
        <v>729</v>
      </c>
      <c r="G7" s="117">
        <f>SUM($F$2:F7)</f>
        <v>1092</v>
      </c>
      <c r="H7" s="127">
        <f t="shared" si="4"/>
        <v>729</v>
      </c>
      <c r="I7" s="122">
        <f t="shared" si="0"/>
        <v>1689</v>
      </c>
      <c r="J7" s="68">
        <f>SUM($I$2:I7)</f>
        <v>2982</v>
      </c>
    </row>
    <row r="8" spans="1:10" ht="14.25" customHeight="1">
      <c r="A8" s="2">
        <v>7</v>
      </c>
      <c r="B8" s="49">
        <f t="shared" si="1"/>
        <v>128</v>
      </c>
      <c r="C8" s="108">
        <f>SUM($B$2:B8)</f>
        <v>254</v>
      </c>
      <c r="D8" s="113">
        <f t="shared" si="2"/>
        <v>1920</v>
      </c>
      <c r="E8" s="73">
        <f>SUM($D$2:D8)</f>
        <v>3810</v>
      </c>
      <c r="F8" s="27">
        <f t="shared" si="3"/>
        <v>2187</v>
      </c>
      <c r="G8" s="117">
        <f>SUM($F$2:F8)</f>
        <v>3279</v>
      </c>
      <c r="H8" s="127">
        <f t="shared" si="4"/>
        <v>2187</v>
      </c>
      <c r="I8" s="122">
        <f t="shared" si="0"/>
        <v>4107</v>
      </c>
      <c r="J8" s="68">
        <f>SUM($I$2:I8)</f>
        <v>7089</v>
      </c>
    </row>
    <row r="9" spans="1:10" ht="14.25" customHeight="1">
      <c r="A9" s="2">
        <v>8</v>
      </c>
      <c r="B9" s="49">
        <f t="shared" si="1"/>
        <v>256</v>
      </c>
      <c r="C9" s="108">
        <f>SUM($B$2:B9)</f>
        <v>510</v>
      </c>
      <c r="D9" s="113">
        <f t="shared" si="2"/>
        <v>3840</v>
      </c>
      <c r="E9" s="73">
        <f>SUM($D$2:D9)</f>
        <v>7650</v>
      </c>
      <c r="F9" s="27">
        <f t="shared" si="3"/>
        <v>6561</v>
      </c>
      <c r="G9" s="117">
        <f>SUM($F$2:F9)</f>
        <v>9840</v>
      </c>
      <c r="H9" s="127">
        <f t="shared" si="4"/>
        <v>6561</v>
      </c>
      <c r="I9" s="122">
        <f t="shared" si="0"/>
        <v>10401</v>
      </c>
      <c r="J9" s="68">
        <f>SUM($I$2:I9)</f>
        <v>17490</v>
      </c>
    </row>
    <row r="10" spans="1:10" ht="14.25" customHeight="1">
      <c r="A10" s="2">
        <v>9</v>
      </c>
      <c r="B10" s="49">
        <f t="shared" si="1"/>
        <v>512</v>
      </c>
      <c r="C10" s="108">
        <f>SUM($B$2:B10)</f>
        <v>1022</v>
      </c>
      <c r="D10" s="113">
        <f t="shared" si="2"/>
        <v>7680</v>
      </c>
      <c r="E10" s="73">
        <f>SUM($D$2:D10)</f>
        <v>15330</v>
      </c>
      <c r="F10" s="27">
        <f t="shared" si="3"/>
        <v>19683</v>
      </c>
      <c r="G10" s="117">
        <f>SUM($F$2:F10)</f>
        <v>29523</v>
      </c>
      <c r="H10" s="127">
        <f t="shared" si="4"/>
        <v>19683</v>
      </c>
      <c r="I10" s="122">
        <f t="shared" si="0"/>
        <v>27363</v>
      </c>
      <c r="J10" s="68">
        <f>SUM($I$2:I10)</f>
        <v>44853</v>
      </c>
    </row>
    <row r="11" spans="1:10" ht="14.25" customHeight="1">
      <c r="A11" s="2">
        <v>10</v>
      </c>
      <c r="B11" s="49">
        <f t="shared" si="1"/>
        <v>1024</v>
      </c>
      <c r="C11" s="108">
        <f>SUM($B$2:B11)</f>
        <v>2046</v>
      </c>
      <c r="D11" s="113">
        <f t="shared" si="2"/>
        <v>15360</v>
      </c>
      <c r="E11" s="73">
        <f>SUM($D$2:D11)</f>
        <v>30690</v>
      </c>
      <c r="F11" s="27">
        <f t="shared" si="3"/>
        <v>59049</v>
      </c>
      <c r="G11" s="117">
        <f>SUM($F$2:F11)</f>
        <v>88572</v>
      </c>
      <c r="H11" s="127">
        <f t="shared" si="4"/>
        <v>59049</v>
      </c>
      <c r="I11" s="122">
        <f t="shared" si="0"/>
        <v>74409</v>
      </c>
      <c r="J11" s="68">
        <f>SUM($I$2:I11)</f>
        <v>119262</v>
      </c>
    </row>
    <row r="12" spans="1:10" ht="14.25" customHeight="1">
      <c r="A12" s="2">
        <v>11</v>
      </c>
      <c r="B12" s="49">
        <f t="shared" si="1"/>
        <v>2048</v>
      </c>
      <c r="C12" s="108">
        <f>SUM($B$2:B12)</f>
        <v>4094</v>
      </c>
      <c r="D12" s="113">
        <f t="shared" si="2"/>
        <v>30720</v>
      </c>
      <c r="E12" s="73">
        <f>SUM($D$2:D12)</f>
        <v>61410</v>
      </c>
      <c r="F12" s="27">
        <f t="shared" si="3"/>
        <v>177147</v>
      </c>
      <c r="G12" s="117">
        <f>SUM($F$2:F12)</f>
        <v>265719</v>
      </c>
      <c r="H12" s="127">
        <f t="shared" si="4"/>
        <v>177147</v>
      </c>
      <c r="I12" s="122">
        <f t="shared" si="0"/>
        <v>207867</v>
      </c>
      <c r="J12" s="68">
        <f>SUM($I$2:I12)</f>
        <v>327129</v>
      </c>
    </row>
    <row r="13" spans="1:10" ht="14.25" customHeight="1">
      <c r="A13" s="2">
        <v>12</v>
      </c>
      <c r="B13" s="50">
        <f t="shared" si="1"/>
        <v>4096</v>
      </c>
      <c r="C13" s="109">
        <f>SUM($B$2:B13)</f>
        <v>8190</v>
      </c>
      <c r="D13" s="114">
        <f t="shared" si="2"/>
        <v>61440</v>
      </c>
      <c r="E13" s="74">
        <f>SUM($D$2:D13)</f>
        <v>122850</v>
      </c>
      <c r="F13" s="50">
        <f t="shared" si="3"/>
        <v>531441</v>
      </c>
      <c r="G13" s="118">
        <f>SUM($F$2:F13)</f>
        <v>797160</v>
      </c>
      <c r="H13" s="129">
        <f t="shared" si="4"/>
        <v>531441</v>
      </c>
      <c r="I13" s="123">
        <f t="shared" si="0"/>
        <v>592881</v>
      </c>
      <c r="J13" s="69">
        <f>SUM($I$2:I13)</f>
        <v>920010</v>
      </c>
    </row>
    <row r="14" spans="1:10" ht="14.25" customHeight="1">
      <c r="A14" s="2">
        <v>13</v>
      </c>
      <c r="B14" s="49">
        <f t="shared" si="1"/>
        <v>8192</v>
      </c>
      <c r="C14" s="110">
        <f>SUM($B$2:B14)</f>
        <v>16382</v>
      </c>
      <c r="D14" s="113">
        <f t="shared" si="2"/>
        <v>122880</v>
      </c>
      <c r="E14" s="73">
        <f>SUM($D$2:D14)</f>
        <v>245730</v>
      </c>
      <c r="F14" s="27">
        <f t="shared" si="3"/>
        <v>1594323</v>
      </c>
      <c r="G14" s="117">
        <f>SUM($F$2:F14)</f>
        <v>2391483</v>
      </c>
      <c r="H14" s="127">
        <f t="shared" si="4"/>
        <v>1594323</v>
      </c>
      <c r="I14" s="122">
        <f t="shared" si="0"/>
        <v>1717203</v>
      </c>
      <c r="J14" s="68">
        <f>SUM($I$2:I14)</f>
        <v>2637213</v>
      </c>
    </row>
    <row r="15" spans="1:10" ht="14.25" customHeight="1">
      <c r="A15" s="2">
        <v>14</v>
      </c>
      <c r="B15" s="49">
        <f t="shared" si="1"/>
        <v>16384</v>
      </c>
      <c r="C15" s="110">
        <f>SUM($B$2:B15)</f>
        <v>32766</v>
      </c>
      <c r="D15" s="113">
        <f t="shared" si="2"/>
        <v>245760</v>
      </c>
      <c r="E15" s="73">
        <f>SUM($D$2:D15)</f>
        <v>491490</v>
      </c>
      <c r="F15" s="51">
        <f t="shared" si="3"/>
        <v>4782969</v>
      </c>
      <c r="G15" s="119">
        <f>SUM($F$2:F15)</f>
        <v>7174452</v>
      </c>
      <c r="H15" s="127">
        <f t="shared" si="4"/>
        <v>4782969</v>
      </c>
      <c r="I15" s="124">
        <f t="shared" si="0"/>
        <v>5028729</v>
      </c>
      <c r="J15" s="70">
        <f>SUM($I$2:I15)</f>
        <v>7665942</v>
      </c>
    </row>
    <row r="16" spans="1:10" ht="14.25" customHeight="1">
      <c r="A16" s="2">
        <v>15</v>
      </c>
      <c r="B16" s="49">
        <f t="shared" si="1"/>
        <v>32768</v>
      </c>
      <c r="C16" s="110">
        <f>SUM($B$2:B16)</f>
        <v>65534</v>
      </c>
      <c r="D16" s="113">
        <f t="shared" si="2"/>
        <v>491520</v>
      </c>
      <c r="E16" s="73">
        <f>SUM($D$2:D16)</f>
        <v>983010</v>
      </c>
      <c r="F16" s="27">
        <f t="shared" si="3"/>
        <v>14348907</v>
      </c>
      <c r="G16" s="117">
        <f>SUM($F$2:F16)</f>
        <v>21523359</v>
      </c>
      <c r="H16" s="127">
        <f t="shared" si="4"/>
        <v>14348907</v>
      </c>
      <c r="I16" s="122">
        <f t="shared" si="0"/>
        <v>14840427</v>
      </c>
      <c r="J16" s="68">
        <f>SUM($I$2:I16)</f>
        <v>22506369</v>
      </c>
    </row>
    <row r="17" spans="1:10" ht="14.25" customHeight="1">
      <c r="A17" s="2">
        <v>16</v>
      </c>
      <c r="B17" s="49">
        <f t="shared" si="1"/>
        <v>65536</v>
      </c>
      <c r="C17" s="110">
        <f>SUM($B$2:B17)</f>
        <v>131070</v>
      </c>
      <c r="D17" s="113">
        <f t="shared" si="2"/>
        <v>983040</v>
      </c>
      <c r="E17" s="73">
        <f>SUM($D$2:D17)</f>
        <v>1966050</v>
      </c>
      <c r="F17" s="27">
        <f t="shared" si="3"/>
        <v>43046721</v>
      </c>
      <c r="G17" s="117">
        <f>SUM($F$2:F17)</f>
        <v>64570080</v>
      </c>
      <c r="H17" s="127">
        <f t="shared" si="4"/>
        <v>43046721</v>
      </c>
      <c r="I17" s="122">
        <f t="shared" si="0"/>
        <v>44029761</v>
      </c>
      <c r="J17" s="68">
        <f>SUM($I$2:I17)</f>
        <v>66536130</v>
      </c>
    </row>
    <row r="18" spans="1:10" ht="14.25" customHeight="1">
      <c r="A18" s="2">
        <v>17</v>
      </c>
      <c r="B18" s="49">
        <f t="shared" si="1"/>
        <v>131072</v>
      </c>
      <c r="C18" s="110">
        <f>SUM($B$2:B18)</f>
        <v>262142</v>
      </c>
      <c r="D18" s="113">
        <f t="shared" si="2"/>
        <v>1966080</v>
      </c>
      <c r="E18" s="73">
        <f>SUM($D$2:D18)</f>
        <v>3932130</v>
      </c>
      <c r="F18" s="27">
        <f t="shared" si="3"/>
        <v>129140163</v>
      </c>
      <c r="G18" s="117">
        <f>SUM($F$2:F18)</f>
        <v>193710243</v>
      </c>
      <c r="H18" s="127">
        <f t="shared" si="4"/>
        <v>129140163</v>
      </c>
      <c r="I18" s="122">
        <f t="shared" si="0"/>
        <v>131106243</v>
      </c>
      <c r="J18" s="68">
        <f>SUM($I$2:I18)</f>
        <v>197642373</v>
      </c>
    </row>
    <row r="19" spans="1:10" ht="14.25" customHeight="1">
      <c r="A19" s="2">
        <v>18</v>
      </c>
      <c r="B19" s="49">
        <f t="shared" si="1"/>
        <v>262144</v>
      </c>
      <c r="C19" s="110">
        <f>SUM($B$2:B19)</f>
        <v>524286</v>
      </c>
      <c r="D19" s="113">
        <f t="shared" si="2"/>
        <v>3932160</v>
      </c>
      <c r="E19" s="73">
        <f>SUM($D$2:D19)</f>
        <v>7864290</v>
      </c>
      <c r="F19" s="27">
        <f t="shared" si="3"/>
        <v>387420489</v>
      </c>
      <c r="G19" s="117">
        <f>SUM($F$2:F19)</f>
        <v>581130732</v>
      </c>
      <c r="H19" s="127">
        <f t="shared" si="4"/>
        <v>387420489</v>
      </c>
      <c r="I19" s="122">
        <f t="shared" si="0"/>
        <v>391352649</v>
      </c>
      <c r="J19" s="68">
        <f>SUM($I$2:I19)</f>
        <v>588995022</v>
      </c>
    </row>
    <row r="20" spans="1:10" ht="14.25" customHeight="1">
      <c r="A20" s="2">
        <v>19</v>
      </c>
      <c r="B20" s="49">
        <f t="shared" si="1"/>
        <v>524288</v>
      </c>
      <c r="C20" s="110">
        <f>SUM($B$2:B20)</f>
        <v>1048574</v>
      </c>
      <c r="D20" s="113">
        <f t="shared" si="2"/>
        <v>7864320</v>
      </c>
      <c r="E20" s="73">
        <f>SUM($D$2:D20)</f>
        <v>15728610</v>
      </c>
      <c r="F20" s="27">
        <f t="shared" si="3"/>
        <v>1162261467</v>
      </c>
      <c r="G20" s="117">
        <f>SUM($F$2:F20)</f>
        <v>1743392199</v>
      </c>
      <c r="H20" s="127">
        <f t="shared" si="4"/>
        <v>1162261467</v>
      </c>
      <c r="I20" s="122">
        <f t="shared" si="0"/>
        <v>1170125787</v>
      </c>
      <c r="J20" s="68">
        <f>SUM($I$2:I20)</f>
        <v>1759120809</v>
      </c>
    </row>
    <row r="21" spans="1:10" ht="14.25" customHeight="1" thickBot="1">
      <c r="A21" s="2">
        <v>20</v>
      </c>
      <c r="B21" s="52">
        <f t="shared" si="1"/>
        <v>1048576</v>
      </c>
      <c r="C21" s="111">
        <f>SUM($B$2:B21)</f>
        <v>2097150</v>
      </c>
      <c r="D21" s="115">
        <f t="shared" si="2"/>
        <v>15728640</v>
      </c>
      <c r="E21" s="75">
        <f>SUM($D$2:D21)</f>
        <v>31457250</v>
      </c>
      <c r="F21" s="53">
        <f t="shared" si="3"/>
        <v>3486784401</v>
      </c>
      <c r="G21" s="120">
        <f>SUM($F$2:F21)</f>
        <v>5230176600</v>
      </c>
      <c r="H21" s="128">
        <f t="shared" si="4"/>
        <v>3486784401</v>
      </c>
      <c r="I21" s="125">
        <f t="shared" si="0"/>
        <v>3502513041</v>
      </c>
      <c r="J21" s="71">
        <f>SUM($I$2:I21)</f>
        <v>5261633850</v>
      </c>
    </row>
    <row r="22" spans="1:10" ht="14.25" customHeight="1">
      <c r="A22" s="2"/>
      <c r="B22" s="1" t="s">
        <v>100</v>
      </c>
      <c r="C22" s="25">
        <v>2</v>
      </c>
      <c r="D22" s="23" t="s">
        <v>101</v>
      </c>
      <c r="E22" s="1"/>
      <c r="F22" s="1"/>
      <c r="G22" s="23"/>
      <c r="H22" s="23"/>
      <c r="I22" s="23"/>
      <c r="J22" s="23"/>
    </row>
    <row r="23" spans="1:10">
      <c r="A23" s="23"/>
      <c r="B23" s="1" t="s">
        <v>102</v>
      </c>
      <c r="C23" s="22">
        <v>3</v>
      </c>
      <c r="D23" s="23"/>
      <c r="E23" s="23"/>
      <c r="F23" s="23"/>
      <c r="G23" s="23"/>
      <c r="H23" s="23"/>
      <c r="I23" s="23"/>
      <c r="J23" s="23"/>
    </row>
    <row r="24" spans="1:10">
      <c r="A24" s="6"/>
      <c r="E24" s="7"/>
    </row>
  </sheetData>
  <pageMargins left="0.7" right="0.7" top="0.78740157499999996" bottom="0.78740157499999996" header="0.3" footer="0.3"/>
  <ignoredErrors>
    <ignoredError sqref="D2 F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tabSelected="1" zoomScale="110" zoomScaleNormal="110" workbookViewId="0">
      <selection activeCell="E21" sqref="E21"/>
    </sheetView>
  </sheetViews>
  <sheetFormatPr baseColWidth="10" defaultColWidth="13.28515625" defaultRowHeight="12"/>
  <cols>
    <col min="1" max="1" width="5.85546875" style="2" bestFit="1" customWidth="1"/>
    <col min="2" max="2" width="13.42578125" style="1" bestFit="1" customWidth="1"/>
    <col min="3" max="3" width="12.5703125" style="1" bestFit="1" customWidth="1"/>
    <col min="4" max="4" width="15.7109375" style="1" bestFit="1" customWidth="1"/>
    <col min="5" max="5" width="14.7109375" style="1" bestFit="1" customWidth="1"/>
    <col min="6" max="6" width="11.42578125" style="1" bestFit="1" customWidth="1"/>
    <col min="7" max="8" width="13.28515625" style="1" bestFit="1" customWidth="1"/>
    <col min="9" max="9" width="13.5703125" style="1" bestFit="1" customWidth="1"/>
    <col min="10" max="10" width="13.5703125" style="1" customWidth="1"/>
    <col min="11" max="11" width="11.7109375" style="1" bestFit="1" customWidth="1"/>
    <col min="12" max="12" width="10.85546875" style="1" bestFit="1" customWidth="1"/>
    <col min="13" max="16384" width="13.28515625" style="1"/>
  </cols>
  <sheetData>
    <row r="1" spans="1:12" s="47" customFormat="1" ht="38.25" customHeight="1" thickBot="1">
      <c r="A1" s="54" t="s">
        <v>0</v>
      </c>
      <c r="B1" s="55" t="s">
        <v>1</v>
      </c>
      <c r="C1" s="55" t="s">
        <v>95</v>
      </c>
      <c r="D1" s="66" t="s">
        <v>103</v>
      </c>
      <c r="E1" s="62" t="s">
        <v>5</v>
      </c>
      <c r="F1" s="62" t="s">
        <v>105</v>
      </c>
      <c r="G1" s="63" t="s">
        <v>104</v>
      </c>
      <c r="H1" s="63" t="s">
        <v>106</v>
      </c>
      <c r="I1" s="135" t="s">
        <v>107</v>
      </c>
      <c r="J1" s="135" t="s">
        <v>108</v>
      </c>
      <c r="K1" s="55" t="s">
        <v>112</v>
      </c>
      <c r="L1" s="55" t="s">
        <v>113</v>
      </c>
    </row>
    <row r="2" spans="1:12">
      <c r="A2" s="44">
        <v>1</v>
      </c>
      <c r="B2" s="29">
        <v>1</v>
      </c>
      <c r="C2" s="30">
        <v>1</v>
      </c>
      <c r="D2" s="76">
        <f t="shared" ref="D2:D18" si="0">SUM(C2*$E$21)</f>
        <v>5</v>
      </c>
      <c r="E2" s="77">
        <f>SUM(B2*$E$20)</f>
        <v>3.3</v>
      </c>
      <c r="F2" s="78">
        <f>SUM(E2)</f>
        <v>3.3</v>
      </c>
      <c r="G2" s="79">
        <f>SUM(B2*$E$24)</f>
        <v>9.625</v>
      </c>
      <c r="H2" s="130">
        <f>SUM(G2)</f>
        <v>9.625</v>
      </c>
      <c r="I2" s="80">
        <f>SUM(B2*$E$23)</f>
        <v>28.875</v>
      </c>
      <c r="J2" s="81">
        <f>SUM(I2)</f>
        <v>28.875</v>
      </c>
      <c r="K2" s="136">
        <f>SUM(B2*$C$23)</f>
        <v>0.2</v>
      </c>
      <c r="L2" s="136">
        <f>SUM(K2)</f>
        <v>0.2</v>
      </c>
    </row>
    <row r="3" spans="1:12">
      <c r="A3" s="44">
        <v>2</v>
      </c>
      <c r="B3" s="31">
        <f t="shared" ref="B3:B19" si="1">SUM(B2*$C$24)</f>
        <v>3</v>
      </c>
      <c r="C3" s="32">
        <f>SUM($B$2:B3)</f>
        <v>4</v>
      </c>
      <c r="D3" s="82">
        <f t="shared" si="0"/>
        <v>20</v>
      </c>
      <c r="E3" s="83">
        <f t="shared" ref="E3:E14" si="2">SUM(B3*$E$20)</f>
        <v>9.8999999999999986</v>
      </c>
      <c r="F3" s="84">
        <f>SUM($E$2:E3)</f>
        <v>13.2</v>
      </c>
      <c r="G3" s="85">
        <f t="shared" ref="G3:G19" si="3">SUM(B3*$E$24)</f>
        <v>28.875</v>
      </c>
      <c r="H3" s="131">
        <f>SUM($G$2:G3)</f>
        <v>38.5</v>
      </c>
      <c r="I3" s="86">
        <f t="shared" ref="I3:I19" si="4">SUM(B3*$E$23)</f>
        <v>86.625</v>
      </c>
      <c r="J3" s="87">
        <f>SUM($I$2:I3)</f>
        <v>115.5</v>
      </c>
      <c r="K3" s="137">
        <f t="shared" ref="K3:K19" si="5">SUM(B3*$C$23)</f>
        <v>0.60000000000000009</v>
      </c>
      <c r="L3" s="137">
        <f>SUM($K$2:K3)</f>
        <v>0.8</v>
      </c>
    </row>
    <row r="4" spans="1:12">
      <c r="A4" s="44">
        <v>3</v>
      </c>
      <c r="B4" s="31">
        <f t="shared" si="1"/>
        <v>9</v>
      </c>
      <c r="C4" s="32">
        <f>SUM($B$2:B4)</f>
        <v>13</v>
      </c>
      <c r="D4" s="82">
        <f t="shared" si="0"/>
        <v>65</v>
      </c>
      <c r="E4" s="83">
        <f t="shared" si="2"/>
        <v>29.7</v>
      </c>
      <c r="F4" s="84">
        <f>SUM($E$2:E4)</f>
        <v>42.9</v>
      </c>
      <c r="G4" s="85">
        <f t="shared" si="3"/>
        <v>86.625</v>
      </c>
      <c r="H4" s="131">
        <f>SUM($G$2:G4)</f>
        <v>125.125</v>
      </c>
      <c r="I4" s="86">
        <f t="shared" si="4"/>
        <v>259.875</v>
      </c>
      <c r="J4" s="87">
        <f>SUM($I$2:I4)</f>
        <v>375.375</v>
      </c>
      <c r="K4" s="137">
        <f t="shared" si="5"/>
        <v>1.8</v>
      </c>
      <c r="L4" s="137">
        <f>SUM($K$2:K4)</f>
        <v>2.6</v>
      </c>
    </row>
    <row r="5" spans="1:12">
      <c r="A5" s="44">
        <v>4</v>
      </c>
      <c r="B5" s="31">
        <f t="shared" si="1"/>
        <v>27</v>
      </c>
      <c r="C5" s="32">
        <f>SUM($B$2:B5)</f>
        <v>40</v>
      </c>
      <c r="D5" s="82">
        <f t="shared" si="0"/>
        <v>200</v>
      </c>
      <c r="E5" s="83">
        <f t="shared" si="2"/>
        <v>89.1</v>
      </c>
      <c r="F5" s="84">
        <f>SUM($E$2:E5)</f>
        <v>132</v>
      </c>
      <c r="G5" s="85">
        <f t="shared" si="3"/>
        <v>259.875</v>
      </c>
      <c r="H5" s="131">
        <f>SUM($G$2:G5)</f>
        <v>385</v>
      </c>
      <c r="I5" s="86">
        <f t="shared" si="4"/>
        <v>779.625</v>
      </c>
      <c r="J5" s="87">
        <f>SUM($I$2:I5)</f>
        <v>1155</v>
      </c>
      <c r="K5" s="137">
        <f t="shared" si="5"/>
        <v>5.4</v>
      </c>
      <c r="L5" s="137">
        <f>SUM($K$2:K5)</f>
        <v>8</v>
      </c>
    </row>
    <row r="6" spans="1:12">
      <c r="A6" s="44">
        <v>5</v>
      </c>
      <c r="B6" s="31">
        <f t="shared" si="1"/>
        <v>81</v>
      </c>
      <c r="C6" s="32">
        <f>SUM($B$2:B6)</f>
        <v>121</v>
      </c>
      <c r="D6" s="82">
        <f t="shared" si="0"/>
        <v>605</v>
      </c>
      <c r="E6" s="83">
        <f t="shared" si="2"/>
        <v>267.3</v>
      </c>
      <c r="F6" s="84">
        <f>SUM($E$2:E6)</f>
        <v>399.3</v>
      </c>
      <c r="G6" s="85">
        <f t="shared" si="3"/>
        <v>779.625</v>
      </c>
      <c r="H6" s="131">
        <f>SUM($G$2:G6)</f>
        <v>1164.625</v>
      </c>
      <c r="I6" s="86">
        <f t="shared" si="4"/>
        <v>2338.875</v>
      </c>
      <c r="J6" s="87">
        <f>SUM($I$2:I6)</f>
        <v>3493.875</v>
      </c>
      <c r="K6" s="137">
        <f t="shared" si="5"/>
        <v>16.2</v>
      </c>
      <c r="L6" s="137">
        <f>SUM($K$2:K6)</f>
        <v>24.2</v>
      </c>
    </row>
    <row r="7" spans="1:12">
      <c r="A7" s="44">
        <v>6</v>
      </c>
      <c r="B7" s="31">
        <f t="shared" si="1"/>
        <v>243</v>
      </c>
      <c r="C7" s="32">
        <f>SUM($B$2:B7)</f>
        <v>364</v>
      </c>
      <c r="D7" s="82">
        <f t="shared" si="0"/>
        <v>1820</v>
      </c>
      <c r="E7" s="83">
        <f t="shared" si="2"/>
        <v>801.9</v>
      </c>
      <c r="F7" s="84">
        <f>SUM($E$2:E7)</f>
        <v>1201.2</v>
      </c>
      <c r="G7" s="85">
        <f t="shared" si="3"/>
        <v>2338.875</v>
      </c>
      <c r="H7" s="131">
        <f>SUM($G$2:G7)</f>
        <v>3503.5</v>
      </c>
      <c r="I7" s="86">
        <f t="shared" si="4"/>
        <v>7016.625</v>
      </c>
      <c r="J7" s="87">
        <f>SUM($I$2:I7)</f>
        <v>10510.5</v>
      </c>
      <c r="K7" s="137">
        <f t="shared" si="5"/>
        <v>48.6</v>
      </c>
      <c r="L7" s="137">
        <f>SUM($K$2:K7)</f>
        <v>72.8</v>
      </c>
    </row>
    <row r="8" spans="1:12">
      <c r="A8" s="44">
        <v>7</v>
      </c>
      <c r="B8" s="31">
        <f t="shared" si="1"/>
        <v>729</v>
      </c>
      <c r="C8" s="32">
        <f>SUM($B$2:B8)</f>
        <v>1093</v>
      </c>
      <c r="D8" s="82">
        <f t="shared" si="0"/>
        <v>5465</v>
      </c>
      <c r="E8" s="83">
        <f t="shared" si="2"/>
        <v>2405.6999999999998</v>
      </c>
      <c r="F8" s="84">
        <f>SUM($E$2:E8)</f>
        <v>3606.8999999999996</v>
      </c>
      <c r="G8" s="85">
        <f t="shared" si="3"/>
        <v>7016.625</v>
      </c>
      <c r="H8" s="131">
        <f>SUM($G$2:G8)</f>
        <v>10520.125</v>
      </c>
      <c r="I8" s="86">
        <f>SUM(B8*$E$23)</f>
        <v>21049.875</v>
      </c>
      <c r="J8" s="87">
        <f>SUM($I$2:I8)</f>
        <v>31560.375</v>
      </c>
      <c r="K8" s="137">
        <f t="shared" si="5"/>
        <v>145.80000000000001</v>
      </c>
      <c r="L8" s="137">
        <f>SUM($K$2:K8)</f>
        <v>218.60000000000002</v>
      </c>
    </row>
    <row r="9" spans="1:12">
      <c r="A9" s="44">
        <v>8</v>
      </c>
      <c r="B9" s="31">
        <f t="shared" si="1"/>
        <v>2187</v>
      </c>
      <c r="C9" s="32">
        <f>SUM($B$2:B9)</f>
        <v>3280</v>
      </c>
      <c r="D9" s="82">
        <f t="shared" si="0"/>
        <v>16400</v>
      </c>
      <c r="E9" s="83">
        <f t="shared" si="2"/>
        <v>7217.0999999999995</v>
      </c>
      <c r="F9" s="84">
        <f>SUM($E$2:E9)</f>
        <v>10824</v>
      </c>
      <c r="G9" s="85">
        <f t="shared" si="3"/>
        <v>21049.875</v>
      </c>
      <c r="H9" s="131">
        <f>SUM($G$2:G9)</f>
        <v>31570</v>
      </c>
      <c r="I9" s="86">
        <f t="shared" si="4"/>
        <v>63149.625</v>
      </c>
      <c r="J9" s="87">
        <f>SUM($I$2:I9)</f>
        <v>94710</v>
      </c>
      <c r="K9" s="137">
        <f t="shared" si="5"/>
        <v>437.40000000000003</v>
      </c>
      <c r="L9" s="137">
        <f>SUM($K$2:K9)</f>
        <v>656</v>
      </c>
    </row>
    <row r="10" spans="1:12">
      <c r="A10" s="44">
        <v>9</v>
      </c>
      <c r="B10" s="31">
        <f t="shared" si="1"/>
        <v>6561</v>
      </c>
      <c r="C10" s="32">
        <f>SUM($B$2:B10)</f>
        <v>9841</v>
      </c>
      <c r="D10" s="82">
        <f t="shared" si="0"/>
        <v>49205</v>
      </c>
      <c r="E10" s="83">
        <f t="shared" si="2"/>
        <v>21651.3</v>
      </c>
      <c r="F10" s="84">
        <f>SUM($E$2:E10)</f>
        <v>32475.3</v>
      </c>
      <c r="G10" s="85">
        <f t="shared" si="3"/>
        <v>63149.625</v>
      </c>
      <c r="H10" s="131">
        <f>SUM($G$2:G10)</f>
        <v>94719.625</v>
      </c>
      <c r="I10" s="86">
        <f t="shared" si="4"/>
        <v>189448.875</v>
      </c>
      <c r="J10" s="87">
        <f>SUM($I$2:I10)</f>
        <v>284158.875</v>
      </c>
      <c r="K10" s="137">
        <f t="shared" si="5"/>
        <v>1312.2</v>
      </c>
      <c r="L10" s="137">
        <f>SUM($K$2:K10)</f>
        <v>1968.2</v>
      </c>
    </row>
    <row r="11" spans="1:12">
      <c r="A11" s="44">
        <v>10</v>
      </c>
      <c r="B11" s="31">
        <f t="shared" si="1"/>
        <v>19683</v>
      </c>
      <c r="C11" s="32">
        <f>SUM($B$2:B11)</f>
        <v>29524</v>
      </c>
      <c r="D11" s="82">
        <f t="shared" si="0"/>
        <v>147620</v>
      </c>
      <c r="E11" s="83">
        <f t="shared" si="2"/>
        <v>64953.899999999994</v>
      </c>
      <c r="F11" s="84">
        <f>SUM($E$2:E11)</f>
        <v>97429.2</v>
      </c>
      <c r="G11" s="85">
        <f t="shared" si="3"/>
        <v>189448.875</v>
      </c>
      <c r="H11" s="131">
        <f>SUM($G$2:G11)</f>
        <v>284168.5</v>
      </c>
      <c r="I11" s="86">
        <f t="shared" si="4"/>
        <v>568346.625</v>
      </c>
      <c r="J11" s="87">
        <f>SUM($I$2:I11)</f>
        <v>852505.5</v>
      </c>
      <c r="K11" s="137">
        <f t="shared" si="5"/>
        <v>3936.6000000000004</v>
      </c>
      <c r="L11" s="137">
        <f>SUM($K$2:K11)</f>
        <v>5904.8</v>
      </c>
    </row>
    <row r="12" spans="1:12">
      <c r="A12" s="44">
        <v>11</v>
      </c>
      <c r="B12" s="31">
        <f t="shared" si="1"/>
        <v>59049</v>
      </c>
      <c r="C12" s="32">
        <f>SUM($B$2:B12)</f>
        <v>88573</v>
      </c>
      <c r="D12" s="82">
        <f t="shared" si="0"/>
        <v>442865</v>
      </c>
      <c r="E12" s="83">
        <f t="shared" si="2"/>
        <v>194861.69999999998</v>
      </c>
      <c r="F12" s="84">
        <f>SUM($E$2:E12)</f>
        <v>292290.89999999997</v>
      </c>
      <c r="G12" s="85">
        <f t="shared" si="3"/>
        <v>568346.625</v>
      </c>
      <c r="H12" s="131">
        <f>SUM($G$2:G12)</f>
        <v>852515.125</v>
      </c>
      <c r="I12" s="86">
        <f t="shared" si="4"/>
        <v>1705039.875</v>
      </c>
      <c r="J12" s="87">
        <f>SUM($I$2:I12)</f>
        <v>2557545.375</v>
      </c>
      <c r="K12" s="137">
        <f t="shared" si="5"/>
        <v>11809.800000000001</v>
      </c>
      <c r="L12" s="137">
        <f>SUM($K$2:K12)</f>
        <v>17714.600000000002</v>
      </c>
    </row>
    <row r="13" spans="1:12">
      <c r="A13" s="44">
        <v>12</v>
      </c>
      <c r="B13" s="31">
        <f t="shared" si="1"/>
        <v>177147</v>
      </c>
      <c r="C13" s="32">
        <f>SUM($B$2:B13)</f>
        <v>265720</v>
      </c>
      <c r="D13" s="82">
        <f t="shared" si="0"/>
        <v>1328600</v>
      </c>
      <c r="E13" s="83">
        <f t="shared" si="2"/>
        <v>584585.1</v>
      </c>
      <c r="F13" s="84">
        <f>SUM($E$2:E13)</f>
        <v>876876</v>
      </c>
      <c r="G13" s="85">
        <f t="shared" si="3"/>
        <v>1705039.875</v>
      </c>
      <c r="H13" s="131">
        <f>SUM($G$2:G13)</f>
        <v>2557555</v>
      </c>
      <c r="I13" s="86">
        <f t="shared" si="4"/>
        <v>5115119.625</v>
      </c>
      <c r="J13" s="87">
        <f>SUM($I$2:I13)</f>
        <v>7672665</v>
      </c>
      <c r="K13" s="137">
        <f t="shared" si="5"/>
        <v>35429.4</v>
      </c>
      <c r="L13" s="137">
        <f>SUM($K$2:K13)</f>
        <v>53144</v>
      </c>
    </row>
    <row r="14" spans="1:12">
      <c r="A14" s="44">
        <v>13</v>
      </c>
      <c r="B14" s="31">
        <f t="shared" si="1"/>
        <v>531441</v>
      </c>
      <c r="C14" s="32">
        <f>SUM($B$2:B14)</f>
        <v>797161</v>
      </c>
      <c r="D14" s="82">
        <f t="shared" si="0"/>
        <v>3985805</v>
      </c>
      <c r="E14" s="83">
        <f t="shared" si="2"/>
        <v>1753755.2999999998</v>
      </c>
      <c r="F14" s="84">
        <f>SUM($E$2:E14)</f>
        <v>2630631.2999999998</v>
      </c>
      <c r="G14" s="85">
        <f t="shared" si="3"/>
        <v>5115119.625</v>
      </c>
      <c r="H14" s="131">
        <f>SUM($G$2:G14)</f>
        <v>7672674.625</v>
      </c>
      <c r="I14" s="86">
        <f t="shared" si="4"/>
        <v>15345358.875</v>
      </c>
      <c r="J14" s="87">
        <f>SUM($I$2:I14)</f>
        <v>23018023.875</v>
      </c>
      <c r="K14" s="137">
        <f t="shared" si="5"/>
        <v>106288.20000000001</v>
      </c>
      <c r="L14" s="137">
        <f>SUM($K$2:K14)</f>
        <v>159432.20000000001</v>
      </c>
    </row>
    <row r="15" spans="1:12" ht="12.75" thickBot="1">
      <c r="A15" s="44">
        <v>14</v>
      </c>
      <c r="B15" s="45">
        <f t="shared" si="1"/>
        <v>1594323</v>
      </c>
      <c r="C15" s="33">
        <f>SUM($B$2:B15)</f>
        <v>2391484</v>
      </c>
      <c r="D15" s="88">
        <f t="shared" si="0"/>
        <v>11957420</v>
      </c>
      <c r="E15" s="89">
        <f t="shared" ref="E15" si="6">SUM(C15*$E$20)</f>
        <v>7891897.1999999993</v>
      </c>
      <c r="F15" s="90">
        <f>SUM($E$2:E15)</f>
        <v>10522528.5</v>
      </c>
      <c r="G15" s="91">
        <f t="shared" si="3"/>
        <v>15345358.875</v>
      </c>
      <c r="H15" s="132">
        <f>SUM($G$2:G15)</f>
        <v>23018033.5</v>
      </c>
      <c r="I15" s="92">
        <f t="shared" si="4"/>
        <v>46036076.625</v>
      </c>
      <c r="J15" s="93">
        <f>SUM($I$2:I15)</f>
        <v>69054100.5</v>
      </c>
      <c r="K15" s="139">
        <f t="shared" si="5"/>
        <v>318864.60000000003</v>
      </c>
      <c r="L15" s="139">
        <f>SUM($K$2:K15)</f>
        <v>478296.80000000005</v>
      </c>
    </row>
    <row r="16" spans="1:12" s="3" customFormat="1" ht="12.75" thickBot="1">
      <c r="A16" s="44">
        <v>15</v>
      </c>
      <c r="B16" s="34">
        <f t="shared" si="1"/>
        <v>4782969</v>
      </c>
      <c r="C16" s="35">
        <f>SUM($B$2:B16)</f>
        <v>7174453</v>
      </c>
      <c r="D16" s="94">
        <f>SUM(B16*$E$21)</f>
        <v>23914845</v>
      </c>
      <c r="E16" s="95">
        <f>SUM(B16*$E$20)</f>
        <v>15783797.699999999</v>
      </c>
      <c r="F16" s="96">
        <f>SUM($E$2:E16)</f>
        <v>26306326.199999999</v>
      </c>
      <c r="G16" s="97">
        <f t="shared" si="3"/>
        <v>46036076.625</v>
      </c>
      <c r="H16" s="133">
        <f>SUM($G$2:G16)</f>
        <v>69054110.125</v>
      </c>
      <c r="I16" s="98">
        <f t="shared" si="4"/>
        <v>138108229.875</v>
      </c>
      <c r="J16" s="99">
        <f>SUM($I$2:I16)</f>
        <v>207162330.375</v>
      </c>
      <c r="K16" s="141">
        <f t="shared" si="5"/>
        <v>956593.8</v>
      </c>
      <c r="L16" s="141">
        <f>SUM($K$2:K16)</f>
        <v>1434890.6</v>
      </c>
    </row>
    <row r="17" spans="1:12">
      <c r="A17" s="44">
        <v>16</v>
      </c>
      <c r="B17" s="46">
        <f t="shared" si="1"/>
        <v>14348907</v>
      </c>
      <c r="C17" s="36">
        <f>SUM($B$2:B17)</f>
        <v>21523360</v>
      </c>
      <c r="D17" s="100">
        <f t="shared" si="0"/>
        <v>107616800</v>
      </c>
      <c r="E17" s="101">
        <f>SUM(B17*$E$20)</f>
        <v>47351393.099999994</v>
      </c>
      <c r="F17" s="102">
        <f>SUM($E$2:E17)</f>
        <v>73657719.299999997</v>
      </c>
      <c r="G17" s="103">
        <f t="shared" si="3"/>
        <v>138108229.875</v>
      </c>
      <c r="H17" s="134">
        <f>SUM($G$2:G17)</f>
        <v>207162340</v>
      </c>
      <c r="I17" s="104">
        <f t="shared" si="4"/>
        <v>414324689.625</v>
      </c>
      <c r="J17" s="105">
        <f>SUM($I$2:I17)</f>
        <v>621487020</v>
      </c>
      <c r="K17" s="140">
        <f t="shared" si="5"/>
        <v>2869781.4000000004</v>
      </c>
      <c r="L17" s="140">
        <f>SUM($K$2:K17)</f>
        <v>4304672</v>
      </c>
    </row>
    <row r="18" spans="1:12">
      <c r="A18" s="44">
        <v>17</v>
      </c>
      <c r="B18" s="150">
        <f t="shared" si="1"/>
        <v>43046721</v>
      </c>
      <c r="C18" s="32">
        <f>SUM($B$2:B18)</f>
        <v>64570081</v>
      </c>
      <c r="D18" s="82">
        <f t="shared" si="0"/>
        <v>322850405</v>
      </c>
      <c r="E18" s="83">
        <f>SUM(B18*$E$20)</f>
        <v>142054179.29999998</v>
      </c>
      <c r="F18" s="84">
        <f>SUM($E$2:E18)</f>
        <v>215711898.59999996</v>
      </c>
      <c r="G18" s="85">
        <f t="shared" si="3"/>
        <v>414324689.625</v>
      </c>
      <c r="H18" s="142">
        <f>SUM($G$2:G18)</f>
        <v>621487029.625</v>
      </c>
      <c r="I18" s="86">
        <f t="shared" si="4"/>
        <v>1242974068.875</v>
      </c>
      <c r="J18" s="143">
        <f>SUM($I$2:I18)</f>
        <v>1864461088.875</v>
      </c>
      <c r="K18" s="137">
        <f t="shared" si="5"/>
        <v>8609344.2000000011</v>
      </c>
      <c r="L18" s="137">
        <f>SUM($K$2:K18)</f>
        <v>12914016.200000001</v>
      </c>
    </row>
    <row r="19" spans="1:12" ht="12.75" thickBot="1">
      <c r="A19" s="44">
        <v>18</v>
      </c>
      <c r="B19" s="151">
        <f t="shared" si="1"/>
        <v>129140163</v>
      </c>
      <c r="C19" s="152">
        <f>SUM($B$2:B19)</f>
        <v>193710244</v>
      </c>
      <c r="D19" s="144">
        <f>SUM(B19*$E$21)</f>
        <v>645700815</v>
      </c>
      <c r="E19" s="145">
        <f>SUM(B19*$E$20)</f>
        <v>426162537.89999998</v>
      </c>
      <c r="F19" s="106">
        <f>SUM($E$2:E19)</f>
        <v>641874436.5</v>
      </c>
      <c r="G19" s="146">
        <f t="shared" si="3"/>
        <v>1242974068.875</v>
      </c>
      <c r="H19" s="147">
        <f>SUM($G$2:G19)</f>
        <v>1864461098.5</v>
      </c>
      <c r="I19" s="148">
        <f t="shared" si="4"/>
        <v>3728922206.625</v>
      </c>
      <c r="J19" s="149">
        <f>SUM($I$2:I19)</f>
        <v>5593383295.5</v>
      </c>
      <c r="K19" s="138">
        <f t="shared" si="5"/>
        <v>25828032.600000001</v>
      </c>
      <c r="L19" s="138">
        <f>SUM($K$2:K19)</f>
        <v>38742048.800000004</v>
      </c>
    </row>
    <row r="20" spans="1:12">
      <c r="A20" s="37"/>
      <c r="B20" s="28" t="s">
        <v>2</v>
      </c>
      <c r="C20" s="38">
        <v>70</v>
      </c>
      <c r="D20" s="60" t="s">
        <v>3</v>
      </c>
      <c r="E20" s="61">
        <v>3.3</v>
      </c>
      <c r="F20" s="41"/>
      <c r="G20" s="28"/>
      <c r="H20" s="28"/>
      <c r="I20" s="28"/>
      <c r="J20" s="28"/>
    </row>
    <row r="21" spans="1:12">
      <c r="A21" s="37"/>
      <c r="B21" s="28" t="s">
        <v>6</v>
      </c>
      <c r="C21" s="39">
        <v>5</v>
      </c>
      <c r="D21" s="64" t="s">
        <v>94</v>
      </c>
      <c r="E21" s="65">
        <v>5</v>
      </c>
      <c r="F21" s="41"/>
      <c r="G21" s="28"/>
      <c r="H21" s="28"/>
      <c r="I21" s="28"/>
      <c r="J21" s="28"/>
    </row>
    <row r="22" spans="1:12">
      <c r="A22" s="37"/>
      <c r="B22" s="28" t="s">
        <v>7</v>
      </c>
      <c r="C22" s="39">
        <v>15</v>
      </c>
      <c r="D22" s="28" t="s">
        <v>114</v>
      </c>
      <c r="E22" s="39">
        <v>3</v>
      </c>
      <c r="F22" s="41"/>
      <c r="G22" s="28"/>
      <c r="H22" s="28"/>
      <c r="I22" s="28"/>
      <c r="J22" s="28"/>
    </row>
    <row r="23" spans="1:12">
      <c r="A23" s="37"/>
      <c r="B23" s="28" t="s">
        <v>111</v>
      </c>
      <c r="C23" s="39">
        <v>0.2</v>
      </c>
      <c r="D23" s="58" t="s">
        <v>109</v>
      </c>
      <c r="E23" s="59">
        <f>SUM(E25*0.75)</f>
        <v>28.875</v>
      </c>
      <c r="F23" s="43"/>
      <c r="G23" s="41"/>
      <c r="H23" s="28"/>
      <c r="I23" s="28"/>
      <c r="J23" s="28"/>
    </row>
    <row r="24" spans="1:12">
      <c r="A24" s="37"/>
      <c r="B24" s="28" t="s">
        <v>8</v>
      </c>
      <c r="C24" s="39">
        <v>3</v>
      </c>
      <c r="D24" s="56" t="s">
        <v>110</v>
      </c>
      <c r="E24" s="57">
        <f>SUM(E25*0.25)</f>
        <v>9.625</v>
      </c>
      <c r="F24" s="43"/>
      <c r="G24" s="28"/>
      <c r="H24" s="42"/>
      <c r="I24" s="28"/>
      <c r="J24" s="28"/>
    </row>
    <row r="25" spans="1:12">
      <c r="D25" s="28" t="s">
        <v>4</v>
      </c>
      <c r="E25" s="40">
        <f>SUM(C20-C21-C22-E20-E21-E22-C23)</f>
        <v>38.5</v>
      </c>
    </row>
    <row r="26" spans="1:12">
      <c r="G26" s="4"/>
    </row>
  </sheetData>
  <pageMargins left="0.25" right="0.25" top="0.75" bottom="0.75" header="0.3" footer="0.3"/>
  <pageSetup paperSize="9" orientation="landscape" r:id="rId1"/>
  <ignoredErrors>
    <ignoredError sqref="I2 D16 E15 G2 J2:J19 K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77"/>
  <sheetViews>
    <sheetView topLeftCell="A60" workbookViewId="0">
      <selection activeCell="B73" sqref="B73"/>
    </sheetView>
  </sheetViews>
  <sheetFormatPr baseColWidth="10" defaultRowHeight="12.75"/>
  <cols>
    <col min="1" max="1" width="21.7109375" style="9" customWidth="1"/>
    <col min="2" max="2" width="10.7109375" style="9" bestFit="1" customWidth="1"/>
    <col min="3" max="3" width="29.140625" style="9" customWidth="1"/>
    <col min="4" max="16384" width="11.42578125" style="9"/>
  </cols>
  <sheetData>
    <row r="1" spans="1:3" ht="28.5" customHeight="1">
      <c r="A1" s="5" t="s">
        <v>11</v>
      </c>
      <c r="B1" s="5" t="s">
        <v>15</v>
      </c>
      <c r="C1" s="5" t="s">
        <v>9</v>
      </c>
    </row>
    <row r="2" spans="1:3" ht="15" customHeight="1">
      <c r="A2" s="10" t="s">
        <v>55</v>
      </c>
      <c r="B2" s="11">
        <v>85</v>
      </c>
      <c r="C2" s="10"/>
    </row>
    <row r="3" spans="1:3" ht="15" customHeight="1">
      <c r="A3" s="10" t="s">
        <v>49</v>
      </c>
      <c r="B3" s="11">
        <v>3</v>
      </c>
      <c r="C3" s="10"/>
    </row>
    <row r="4" spans="1:3" ht="15" customHeight="1">
      <c r="A4" s="10" t="s">
        <v>71</v>
      </c>
      <c r="B4" s="11">
        <v>38</v>
      </c>
      <c r="C4" s="10"/>
    </row>
    <row r="5" spans="1:3" ht="15" customHeight="1">
      <c r="A5" s="10" t="s">
        <v>33</v>
      </c>
      <c r="B5" s="11">
        <v>42</v>
      </c>
      <c r="C5" s="10"/>
    </row>
    <row r="6" spans="1:3" ht="15" customHeight="1">
      <c r="A6" s="10" t="s">
        <v>46</v>
      </c>
      <c r="B6" s="11">
        <v>3</v>
      </c>
      <c r="C6" s="10"/>
    </row>
    <row r="7" spans="1:3" ht="15" customHeight="1">
      <c r="A7" s="10" t="s">
        <v>44</v>
      </c>
      <c r="B7" s="11">
        <v>9</v>
      </c>
      <c r="C7" s="10"/>
    </row>
    <row r="8" spans="1:3" ht="15" customHeight="1">
      <c r="A8" s="10" t="s">
        <v>72</v>
      </c>
      <c r="B8" s="11">
        <v>163</v>
      </c>
      <c r="C8" s="10"/>
    </row>
    <row r="9" spans="1:3" ht="15" customHeight="1">
      <c r="A9" s="10" t="s">
        <v>36</v>
      </c>
      <c r="B9" s="11">
        <v>10</v>
      </c>
      <c r="C9" s="10"/>
    </row>
    <row r="10" spans="1:3" ht="15" customHeight="1">
      <c r="A10" s="10" t="s">
        <v>51</v>
      </c>
      <c r="B10" s="11">
        <v>4</v>
      </c>
      <c r="C10" s="10"/>
    </row>
    <row r="11" spans="1:3" ht="15" customHeight="1">
      <c r="A11" s="10" t="s">
        <v>14</v>
      </c>
      <c r="B11" s="11">
        <v>202</v>
      </c>
      <c r="C11" s="10"/>
    </row>
    <row r="12" spans="1:3" ht="15" customHeight="1">
      <c r="A12" s="10" t="s">
        <v>29</v>
      </c>
      <c r="B12" s="11">
        <v>7</v>
      </c>
      <c r="C12" s="10"/>
    </row>
    <row r="13" spans="1:3" ht="15" customHeight="1">
      <c r="A13" s="10" t="s">
        <v>60</v>
      </c>
      <c r="B13" s="11">
        <v>17</v>
      </c>
      <c r="C13" s="10"/>
    </row>
    <row r="14" spans="1:3" ht="15" customHeight="1">
      <c r="A14" s="10" t="s">
        <v>80</v>
      </c>
      <c r="B14" s="11">
        <v>4</v>
      </c>
      <c r="C14" s="10"/>
    </row>
    <row r="15" spans="1:3" ht="15" customHeight="1">
      <c r="A15" s="10" t="s">
        <v>38</v>
      </c>
      <c r="B15" s="11">
        <v>15</v>
      </c>
      <c r="C15" s="10"/>
    </row>
    <row r="16" spans="1:3" ht="15" customHeight="1">
      <c r="A16" s="10" t="s">
        <v>76</v>
      </c>
      <c r="B16" s="11">
        <v>6</v>
      </c>
      <c r="C16" s="10"/>
    </row>
    <row r="17" spans="1:8" ht="15" customHeight="1">
      <c r="A17" s="10" t="s">
        <v>45</v>
      </c>
      <c r="B17" s="11">
        <v>4</v>
      </c>
      <c r="C17" s="10"/>
    </row>
    <row r="18" spans="1:8" ht="15" customHeight="1">
      <c r="A18" s="10" t="s">
        <v>74</v>
      </c>
      <c r="B18" s="11">
        <v>25</v>
      </c>
      <c r="C18" s="10"/>
    </row>
    <row r="19" spans="1:8" ht="15" customHeight="1">
      <c r="A19" s="10" t="s">
        <v>77</v>
      </c>
      <c r="B19" s="11">
        <v>14</v>
      </c>
      <c r="C19" s="10"/>
      <c r="H19" s="24"/>
    </row>
    <row r="20" spans="1:8" ht="15" customHeight="1">
      <c r="A20" s="10" t="s">
        <v>79</v>
      </c>
      <c r="B20" s="11">
        <v>8</v>
      </c>
      <c r="C20" s="10"/>
    </row>
    <row r="21" spans="1:8" ht="15" customHeight="1">
      <c r="A21" s="10" t="s">
        <v>12</v>
      </c>
      <c r="B21" s="11">
        <v>1243</v>
      </c>
      <c r="C21" s="10"/>
    </row>
    <row r="22" spans="1:8" ht="15" customHeight="1">
      <c r="A22" s="10" t="s">
        <v>13</v>
      </c>
      <c r="B22" s="11">
        <v>251</v>
      </c>
      <c r="C22" s="10"/>
    </row>
    <row r="23" spans="1:8" ht="15" customHeight="1">
      <c r="A23" s="10" t="s">
        <v>22</v>
      </c>
      <c r="B23" s="11">
        <v>61</v>
      </c>
      <c r="C23" s="10"/>
    </row>
    <row r="24" spans="1:8" ht="15" customHeight="1">
      <c r="A24" s="10" t="s">
        <v>23</v>
      </c>
      <c r="B24" s="11">
        <v>127</v>
      </c>
      <c r="C24" s="10"/>
    </row>
    <row r="25" spans="1:8" ht="15" customHeight="1">
      <c r="A25" s="10" t="s">
        <v>59</v>
      </c>
      <c r="B25" s="11">
        <v>15</v>
      </c>
      <c r="C25" s="10"/>
    </row>
    <row r="26" spans="1:8" ht="15" customHeight="1">
      <c r="A26" s="10" t="s">
        <v>24</v>
      </c>
      <c r="B26" s="11">
        <v>17</v>
      </c>
      <c r="C26" s="10"/>
    </row>
    <row r="27" spans="1:8" ht="15" customHeight="1">
      <c r="A27" s="10" t="s">
        <v>63</v>
      </c>
      <c r="B27" s="11">
        <v>44</v>
      </c>
      <c r="C27" s="10"/>
    </row>
    <row r="28" spans="1:8" ht="15" customHeight="1">
      <c r="A28" s="10" t="s">
        <v>73</v>
      </c>
      <c r="B28" s="11">
        <v>75</v>
      </c>
      <c r="C28" s="10"/>
    </row>
    <row r="29" spans="1:8" ht="15" customHeight="1">
      <c r="A29" s="10" t="s">
        <v>48</v>
      </c>
      <c r="B29" s="11">
        <v>2</v>
      </c>
      <c r="C29" s="10"/>
    </row>
    <row r="30" spans="1:8" ht="15" customHeight="1">
      <c r="A30" s="10" t="s">
        <v>52</v>
      </c>
      <c r="B30" s="11">
        <v>4</v>
      </c>
      <c r="C30" s="10"/>
    </row>
    <row r="31" spans="1:8" ht="15" customHeight="1">
      <c r="A31" s="10" t="s">
        <v>75</v>
      </c>
      <c r="B31" s="11">
        <v>2</v>
      </c>
      <c r="C31" s="10"/>
    </row>
    <row r="32" spans="1:8" ht="15" customHeight="1">
      <c r="A32" s="10" t="s">
        <v>64</v>
      </c>
      <c r="B32" s="11">
        <v>3</v>
      </c>
      <c r="C32" s="10"/>
    </row>
    <row r="33" spans="1:3" ht="15" customHeight="1">
      <c r="A33" s="10" t="s">
        <v>26</v>
      </c>
      <c r="B33" s="11">
        <v>29</v>
      </c>
      <c r="C33" s="10"/>
    </row>
    <row r="34" spans="1:3" ht="15" customHeight="1">
      <c r="A34" s="10" t="s">
        <v>56</v>
      </c>
      <c r="B34" s="11">
        <v>32</v>
      </c>
      <c r="C34" s="10"/>
    </row>
    <row r="35" spans="1:3" ht="15" customHeight="1">
      <c r="A35" s="10" t="s">
        <v>70</v>
      </c>
      <c r="B35" s="11">
        <v>2</v>
      </c>
      <c r="C35" s="10"/>
    </row>
    <row r="36" spans="1:3" ht="15" customHeight="1">
      <c r="A36" s="10" t="s">
        <v>17</v>
      </c>
      <c r="B36" s="11">
        <v>118</v>
      </c>
      <c r="C36" s="10"/>
    </row>
    <row r="37" spans="1:3" ht="15" customHeight="1">
      <c r="A37" s="10" t="s">
        <v>65</v>
      </c>
      <c r="B37" s="11">
        <v>3</v>
      </c>
      <c r="C37" s="10"/>
    </row>
    <row r="38" spans="1:3" ht="15" customHeight="1">
      <c r="A38" s="10" t="s">
        <v>50</v>
      </c>
      <c r="B38" s="11">
        <v>1</v>
      </c>
      <c r="C38" s="10"/>
    </row>
    <row r="39" spans="1:3" ht="15" customHeight="1">
      <c r="A39" s="10" t="s">
        <v>58</v>
      </c>
      <c r="B39" s="11">
        <v>55</v>
      </c>
      <c r="C39" s="10"/>
    </row>
    <row r="40" spans="1:3" ht="15" customHeight="1">
      <c r="A40" s="10" t="s">
        <v>40</v>
      </c>
      <c r="B40" s="11">
        <v>2</v>
      </c>
      <c r="C40" s="10"/>
    </row>
    <row r="41" spans="1:3" ht="15" customHeight="1">
      <c r="A41" s="10" t="s">
        <v>78</v>
      </c>
      <c r="B41" s="11">
        <v>6</v>
      </c>
      <c r="C41" s="10"/>
    </row>
    <row r="42" spans="1:3" ht="15" customHeight="1">
      <c r="A42" s="10" t="s">
        <v>21</v>
      </c>
      <c r="B42" s="11">
        <v>174</v>
      </c>
      <c r="C42" s="10"/>
    </row>
    <row r="43" spans="1:3" ht="15" customHeight="1">
      <c r="A43" s="10" t="s">
        <v>16</v>
      </c>
      <c r="B43" s="11">
        <v>193</v>
      </c>
      <c r="C43" s="10"/>
    </row>
    <row r="44" spans="1:3" ht="15" customHeight="1">
      <c r="A44" s="10" t="s">
        <v>81</v>
      </c>
      <c r="B44" s="11">
        <v>3</v>
      </c>
      <c r="C44" s="10"/>
    </row>
    <row r="45" spans="1:3" ht="15" customHeight="1">
      <c r="A45" s="10" t="s">
        <v>35</v>
      </c>
      <c r="B45" s="11">
        <v>6</v>
      </c>
      <c r="C45" s="10"/>
    </row>
    <row r="46" spans="1:3" ht="15" customHeight="1">
      <c r="A46" s="10" t="s">
        <v>37</v>
      </c>
      <c r="B46" s="11">
        <v>6</v>
      </c>
      <c r="C46" s="10"/>
    </row>
    <row r="47" spans="1:3" ht="15" customHeight="1">
      <c r="A47" s="10" t="s">
        <v>27</v>
      </c>
      <c r="B47" s="11">
        <v>105</v>
      </c>
      <c r="C47" s="10"/>
    </row>
    <row r="48" spans="1:3" ht="15" customHeight="1">
      <c r="A48" s="10" t="s">
        <v>41</v>
      </c>
      <c r="B48" s="11">
        <v>38</v>
      </c>
      <c r="C48" s="10"/>
    </row>
    <row r="49" spans="1:3" ht="15" customHeight="1">
      <c r="A49" s="10" t="s">
        <v>32</v>
      </c>
      <c r="B49" s="11">
        <v>10</v>
      </c>
      <c r="C49" s="10"/>
    </row>
    <row r="50" spans="1:3" ht="15" customHeight="1">
      <c r="A50" s="10" t="s">
        <v>28</v>
      </c>
      <c r="B50" s="11">
        <v>21</v>
      </c>
      <c r="C50" s="10"/>
    </row>
    <row r="51" spans="1:3" ht="15" customHeight="1">
      <c r="A51" s="10" t="s">
        <v>47</v>
      </c>
      <c r="B51" s="11">
        <v>7</v>
      </c>
      <c r="C51" s="10"/>
    </row>
    <row r="52" spans="1:3" ht="15" customHeight="1">
      <c r="A52" s="10" t="s">
        <v>66</v>
      </c>
      <c r="B52" s="11">
        <v>5</v>
      </c>
      <c r="C52" s="10"/>
    </row>
    <row r="53" spans="1:3" ht="15" customHeight="1">
      <c r="A53" s="10" t="s">
        <v>54</v>
      </c>
      <c r="B53" s="11">
        <v>5</v>
      </c>
      <c r="C53" s="10"/>
    </row>
    <row r="54" spans="1:3" ht="15" customHeight="1">
      <c r="A54" s="10" t="s">
        <v>53</v>
      </c>
      <c r="B54" s="11">
        <v>2</v>
      </c>
      <c r="C54" s="10"/>
    </row>
    <row r="55" spans="1:3" ht="15" customHeight="1">
      <c r="A55" s="10" t="s">
        <v>31</v>
      </c>
      <c r="B55" s="11">
        <v>47</v>
      </c>
      <c r="C55" s="10"/>
    </row>
    <row r="56" spans="1:3" ht="15" customHeight="1">
      <c r="A56" s="10" t="s">
        <v>30</v>
      </c>
      <c r="B56" s="11">
        <v>48</v>
      </c>
      <c r="C56" s="10"/>
    </row>
    <row r="57" spans="1:3" ht="15" customHeight="1">
      <c r="A57" s="10" t="s">
        <v>25</v>
      </c>
      <c r="B57" s="11">
        <v>49</v>
      </c>
      <c r="C57" s="10"/>
    </row>
    <row r="58" spans="1:3" ht="15" customHeight="1">
      <c r="A58" s="10" t="s">
        <v>67</v>
      </c>
      <c r="B58" s="11">
        <v>8</v>
      </c>
      <c r="C58" s="10"/>
    </row>
    <row r="59" spans="1:3" ht="15" customHeight="1">
      <c r="A59" s="10" t="s">
        <v>68</v>
      </c>
      <c r="B59" s="11">
        <v>48</v>
      </c>
      <c r="C59" s="10"/>
    </row>
    <row r="60" spans="1:3" ht="15" customHeight="1">
      <c r="A60" s="10" t="s">
        <v>20</v>
      </c>
      <c r="B60" s="11">
        <v>68</v>
      </c>
      <c r="C60" s="10"/>
    </row>
    <row r="61" spans="1:3" ht="15" customHeight="1">
      <c r="A61" s="10" t="s">
        <v>61</v>
      </c>
      <c r="B61" s="11">
        <v>10</v>
      </c>
      <c r="C61" s="10"/>
    </row>
    <row r="62" spans="1:3" ht="15" customHeight="1">
      <c r="A62" s="10" t="s">
        <v>57</v>
      </c>
      <c r="B62" s="11">
        <v>10</v>
      </c>
      <c r="C62" s="10"/>
    </row>
    <row r="63" spans="1:3" ht="15" customHeight="1">
      <c r="A63" s="10" t="s">
        <v>19</v>
      </c>
      <c r="B63" s="11">
        <v>80</v>
      </c>
      <c r="C63" s="10"/>
    </row>
    <row r="64" spans="1:3" ht="15" customHeight="1">
      <c r="A64" s="10" t="s">
        <v>42</v>
      </c>
      <c r="B64" s="11">
        <v>5</v>
      </c>
      <c r="C64" s="10"/>
    </row>
    <row r="65" spans="1:3" ht="15" customHeight="1">
      <c r="A65" s="10" t="s">
        <v>69</v>
      </c>
      <c r="B65" s="11">
        <v>44</v>
      </c>
      <c r="C65" s="10"/>
    </row>
    <row r="66" spans="1:3" ht="15" customHeight="1">
      <c r="A66" s="10" t="s">
        <v>62</v>
      </c>
      <c r="B66" s="11">
        <v>10</v>
      </c>
      <c r="C66" s="10"/>
    </row>
    <row r="67" spans="1:3" ht="15" customHeight="1">
      <c r="A67" s="10" t="s">
        <v>34</v>
      </c>
      <c r="B67" s="11">
        <v>3</v>
      </c>
      <c r="C67" s="10"/>
    </row>
    <row r="68" spans="1:3" ht="15" customHeight="1">
      <c r="A68" s="10" t="s">
        <v>43</v>
      </c>
      <c r="B68" s="11">
        <v>28</v>
      </c>
      <c r="C68" s="10"/>
    </row>
    <row r="69" spans="1:3" ht="15" customHeight="1">
      <c r="A69" s="10" t="s">
        <v>39</v>
      </c>
      <c r="B69" s="11">
        <v>28</v>
      </c>
      <c r="C69" s="10"/>
    </row>
    <row r="70" spans="1:3" ht="15" customHeight="1">
      <c r="A70" s="10" t="s">
        <v>18</v>
      </c>
      <c r="B70" s="11">
        <v>92</v>
      </c>
      <c r="C70" s="10"/>
    </row>
    <row r="71" spans="1:3" ht="15" customHeight="1">
      <c r="A71" s="9" t="s">
        <v>82</v>
      </c>
      <c r="B71" s="12">
        <f>SUM(B2:B70)</f>
        <v>3904</v>
      </c>
    </row>
    <row r="72" spans="1:3" ht="15" customHeight="1">
      <c r="A72" s="9" t="s">
        <v>86</v>
      </c>
      <c r="B72" s="16">
        <v>1450</v>
      </c>
    </row>
    <row r="73" spans="1:3" ht="15" customHeight="1">
      <c r="A73" s="9" t="s">
        <v>83</v>
      </c>
      <c r="B73" s="13">
        <f>SUM(1/B72)</f>
        <v>6.8965517241379305E-4</v>
      </c>
    </row>
    <row r="74" spans="1:3" ht="15" customHeight="1">
      <c r="A74" s="9" t="s">
        <v>84</v>
      </c>
      <c r="B74" s="14">
        <f>SUM(B71*B73)</f>
        <v>2.692413793103448</v>
      </c>
    </row>
    <row r="75" spans="1:3" ht="15" customHeight="1">
      <c r="A75" s="9" t="s">
        <v>85</v>
      </c>
      <c r="B75" s="17">
        <v>2.7</v>
      </c>
      <c r="C75" s="9" t="s">
        <v>92</v>
      </c>
    </row>
    <row r="76" spans="1:3" ht="15" customHeight="1"/>
    <row r="77" spans="1:3" ht="15" customHeight="1"/>
    <row r="78" spans="1:3" ht="15" customHeight="1"/>
    <row r="79" spans="1:3" ht="15" customHeight="1">
      <c r="C79" s="15"/>
    </row>
    <row r="80" spans="1:3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</sheetData>
  <sortState ref="A2:C69">
    <sortCondition ref="A69"/>
  </sortState>
  <pageMargins left="0.7" right="0.7" top="0.78740157499999996" bottom="0.78740157499999996" header="0.3" footer="0.3"/>
  <pageSetup paperSize="9" orientation="portrait" horizontalDpi="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zoomScale="140" zoomScaleNormal="140" workbookViewId="0">
      <selection activeCell="A21" sqref="A21"/>
    </sheetView>
  </sheetViews>
  <sheetFormatPr baseColWidth="10" defaultRowHeight="12.75"/>
  <cols>
    <col min="1" max="1" width="25.140625" style="9" bestFit="1" customWidth="1"/>
    <col min="2" max="2" width="15.140625" style="9" customWidth="1"/>
    <col min="3" max="16384" width="11.42578125" style="9"/>
  </cols>
  <sheetData>
    <row r="1" spans="1:2">
      <c r="A1" s="10" t="s">
        <v>87</v>
      </c>
      <c r="B1" s="18">
        <v>40</v>
      </c>
    </row>
    <row r="2" spans="1:2">
      <c r="A2" s="10" t="s">
        <v>88</v>
      </c>
      <c r="B2" s="10">
        <f>SUM(B1)*12</f>
        <v>480</v>
      </c>
    </row>
    <row r="3" spans="1:2">
      <c r="A3" s="10" t="s">
        <v>91</v>
      </c>
      <c r="B3" s="20">
        <v>5000</v>
      </c>
    </row>
    <row r="4" spans="1:2">
      <c r="A4" s="10" t="s">
        <v>89</v>
      </c>
      <c r="B4" s="19">
        <v>0.03</v>
      </c>
    </row>
    <row r="5" spans="1:2">
      <c r="A5" s="10" t="s">
        <v>90</v>
      </c>
      <c r="B5" s="21">
        <f>SUM(B2*B3)</f>
        <v>2400000</v>
      </c>
    </row>
    <row r="6" spans="1:2">
      <c r="A6" s="10" t="s">
        <v>93</v>
      </c>
      <c r="B6" s="19">
        <v>0.02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Mitglied &amp; Promoter</vt:lpstr>
      <vt:lpstr>Übersicht</vt:lpstr>
      <vt:lpstr>Zielländer</vt:lpstr>
      <vt:lpstr>Rentenrechner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Scheffold</dc:creator>
  <cp:lastModifiedBy>Your User Name</cp:lastModifiedBy>
  <cp:lastPrinted>2015-06-26T10:37:01Z</cp:lastPrinted>
  <dcterms:created xsi:type="dcterms:W3CDTF">2015-06-23T12:42:49Z</dcterms:created>
  <dcterms:modified xsi:type="dcterms:W3CDTF">2015-07-09T06:49:32Z</dcterms:modified>
</cp:coreProperties>
</file>