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21015" windowHeight="9690"/>
  </bookViews>
  <sheets>
    <sheet name="Resumen" sheetId="1" r:id="rId1"/>
    <sheet name="Detalle" sheetId="11" r:id="rId2"/>
  </sheets>
  <calcPr calcId="125725"/>
</workbook>
</file>

<file path=xl/calcChain.xml><?xml version="1.0" encoding="utf-8"?>
<calcChain xmlns="http://schemas.openxmlformats.org/spreadsheetml/2006/main">
  <c r="D9" i="1"/>
  <c r="D11"/>
  <c r="D22" s="1"/>
  <c r="D10"/>
  <c r="D8"/>
  <c r="D7"/>
  <c r="D18" s="1"/>
  <c r="D84" i="11" l="1"/>
  <c r="D21" i="1"/>
  <c r="D20"/>
  <c r="D12"/>
  <c r="D19"/>
  <c r="D85" i="11"/>
  <c r="M11" i="1"/>
  <c r="L11"/>
  <c r="K11"/>
  <c r="J11"/>
  <c r="I11"/>
  <c r="H11"/>
  <c r="G11"/>
  <c r="F11"/>
  <c r="E11"/>
  <c r="N10"/>
  <c r="M10"/>
  <c r="L10"/>
  <c r="K10"/>
  <c r="J10"/>
  <c r="I10"/>
  <c r="H10"/>
  <c r="G10"/>
  <c r="F10"/>
  <c r="E10"/>
  <c r="M9"/>
  <c r="L9"/>
  <c r="K9"/>
  <c r="J9"/>
  <c r="I9"/>
  <c r="H9"/>
  <c r="G9"/>
  <c r="F9"/>
  <c r="E9"/>
  <c r="N8"/>
  <c r="M8"/>
  <c r="L8"/>
  <c r="K8"/>
  <c r="J8"/>
  <c r="I8"/>
  <c r="H8"/>
  <c r="G8"/>
  <c r="F8"/>
  <c r="E8"/>
  <c r="N7"/>
  <c r="M7"/>
  <c r="L7"/>
  <c r="K7"/>
  <c r="J7"/>
  <c r="I7"/>
  <c r="H7"/>
  <c r="G7"/>
  <c r="F7"/>
  <c r="E7"/>
  <c r="C11"/>
  <c r="C10"/>
  <c r="C9"/>
  <c r="C8"/>
  <c r="C7"/>
  <c r="M85" i="11"/>
  <c r="L85"/>
  <c r="K85"/>
  <c r="J85"/>
  <c r="I85"/>
  <c r="H85"/>
  <c r="G85"/>
  <c r="F85"/>
  <c r="E85"/>
  <c r="C85"/>
  <c r="M84"/>
  <c r="L84"/>
  <c r="K84"/>
  <c r="J84"/>
  <c r="I84"/>
  <c r="H84"/>
  <c r="G84"/>
  <c r="F84"/>
  <c r="E84"/>
  <c r="C84"/>
  <c r="N11" i="1"/>
  <c r="N9"/>
  <c r="D23" l="1"/>
  <c r="N22"/>
  <c r="H22"/>
  <c r="L22"/>
  <c r="G22"/>
  <c r="K22"/>
  <c r="F22"/>
  <c r="J22"/>
  <c r="C22"/>
  <c r="E22"/>
  <c r="I22"/>
  <c r="M22"/>
  <c r="N85" i="11"/>
  <c r="N84"/>
  <c r="M21" i="1"/>
  <c r="M20"/>
  <c r="M19"/>
  <c r="M18"/>
  <c r="M12"/>
  <c r="L21"/>
  <c r="K21"/>
  <c r="J21"/>
  <c r="I21"/>
  <c r="H21"/>
  <c r="G21"/>
  <c r="F21"/>
  <c r="E21"/>
  <c r="C21"/>
  <c r="L20"/>
  <c r="K20"/>
  <c r="J20"/>
  <c r="I20"/>
  <c r="H20"/>
  <c r="G20"/>
  <c r="F20"/>
  <c r="E20"/>
  <c r="L19"/>
  <c r="K19"/>
  <c r="J19"/>
  <c r="I19"/>
  <c r="H19"/>
  <c r="G19"/>
  <c r="F19"/>
  <c r="E19"/>
  <c r="L18"/>
  <c r="K18"/>
  <c r="J18"/>
  <c r="I18"/>
  <c r="H18"/>
  <c r="G18"/>
  <c r="F18"/>
  <c r="E18"/>
  <c r="C20"/>
  <c r="C19"/>
  <c r="C18"/>
  <c r="L12"/>
  <c r="K12"/>
  <c r="J12"/>
  <c r="I12"/>
  <c r="H12"/>
  <c r="G12"/>
  <c r="F12"/>
  <c r="E12"/>
  <c r="C12"/>
  <c r="P11"/>
  <c r="N21"/>
  <c r="P7"/>
  <c r="M23" l="1"/>
  <c r="C23"/>
  <c r="H23"/>
  <c r="L23"/>
  <c r="I23"/>
  <c r="K23"/>
  <c r="E23"/>
  <c r="G23"/>
  <c r="F23"/>
  <c r="J23"/>
  <c r="P21"/>
  <c r="P22"/>
  <c r="N19"/>
  <c r="P19" s="1"/>
  <c r="P8"/>
  <c r="N18"/>
  <c r="P18" s="1"/>
  <c r="N12"/>
  <c r="P10"/>
  <c r="N20"/>
  <c r="P20" s="1"/>
  <c r="P9"/>
  <c r="N23" l="1"/>
  <c r="P23"/>
  <c r="Q20" s="1"/>
  <c r="P12"/>
  <c r="Q10" s="1"/>
  <c r="P13"/>
  <c r="Q18" l="1"/>
  <c r="Q9"/>
  <c r="Q13"/>
  <c r="Q8"/>
  <c r="Q21"/>
  <c r="Q23"/>
  <c r="Q19"/>
  <c r="Q22"/>
  <c r="Q12"/>
  <c r="Q11"/>
  <c r="Q7"/>
</calcChain>
</file>

<file path=xl/sharedStrings.xml><?xml version="1.0" encoding="utf-8"?>
<sst xmlns="http://schemas.openxmlformats.org/spreadsheetml/2006/main" count="83" uniqueCount="58">
  <si>
    <t>Menores</t>
  </si>
  <si>
    <t xml:space="preserve">BAHIA BLANCA </t>
  </si>
  <si>
    <t>CORRIENTES</t>
  </si>
  <si>
    <t>GENERAL ROCA</t>
  </si>
  <si>
    <t xml:space="preserve">MAR DEL PLATA </t>
  </si>
  <si>
    <t>PARANA</t>
  </si>
  <si>
    <t>POSADAS</t>
  </si>
  <si>
    <t xml:space="preserve">RESISTENCIA </t>
  </si>
  <si>
    <t xml:space="preserve">TUCUMAN  </t>
  </si>
  <si>
    <t>SAN MARTIN Nº1</t>
  </si>
  <si>
    <t>SAN MARTIN Nº2</t>
  </si>
  <si>
    <t xml:space="preserve">SAN MARTIN Nº3 </t>
  </si>
  <si>
    <t xml:space="preserve">SAN MARTIN Nº5 </t>
  </si>
  <si>
    <t>CORDOBA Nº1</t>
  </si>
  <si>
    <t xml:space="preserve">MENDOZA Nº2  </t>
  </si>
  <si>
    <t xml:space="preserve">ROSARIO Nº2   </t>
  </si>
  <si>
    <t>SANTA FE</t>
  </si>
  <si>
    <t xml:space="preserve">LA PLATA Nº1 </t>
  </si>
  <si>
    <t>LA PLATA Nº2</t>
  </si>
  <si>
    <t xml:space="preserve">CATAMARCA </t>
  </si>
  <si>
    <t xml:space="preserve">FORMOSA </t>
  </si>
  <si>
    <t xml:space="preserve">JUJUY </t>
  </si>
  <si>
    <t xml:space="preserve">LA RIOJA   </t>
  </si>
  <si>
    <t>NEUQUEN</t>
  </si>
  <si>
    <t xml:space="preserve">SAN JUAN </t>
  </si>
  <si>
    <t xml:space="preserve">SAN LUIS    </t>
  </si>
  <si>
    <t xml:space="preserve">STGO. DEL ESTERO </t>
  </si>
  <si>
    <t>TIERRA DEL FUEGO</t>
  </si>
  <si>
    <t>SANTA CRUZ</t>
  </si>
  <si>
    <t>COM. RIVADAVIA</t>
  </si>
  <si>
    <t xml:space="preserve">SALTA   </t>
  </si>
  <si>
    <t xml:space="preserve">SAN MARTIN Nº4 </t>
  </si>
  <si>
    <t xml:space="preserve">MENDOZA Nº1  </t>
  </si>
  <si>
    <t xml:space="preserve">ROSARIO Nº1  </t>
  </si>
  <si>
    <t xml:space="preserve">LA PAMPA  </t>
  </si>
  <si>
    <t>TOTAL</t>
  </si>
  <si>
    <t>PROMEDIO</t>
  </si>
  <si>
    <t>CORDOBA Nº2</t>
  </si>
  <si>
    <t>Interior</t>
  </si>
  <si>
    <t>Promedio</t>
  </si>
  <si>
    <t>Aporte</t>
  </si>
  <si>
    <t>Tribunal Oral</t>
  </si>
  <si>
    <t>Competencia</t>
  </si>
  <si>
    <t>Criminal</t>
  </si>
  <si>
    <t>Federal</t>
  </si>
  <si>
    <t>Penal Económico</t>
  </si>
  <si>
    <t>Penal Económ.</t>
  </si>
  <si>
    <t>General Sistema</t>
  </si>
  <si>
    <t>desvio estándar anual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</si>
  <si>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año</t>
    </r>
  </si>
  <si>
    <t>JUICIOS ORALES  por  A Ñ O</t>
  </si>
  <si>
    <r>
      <t xml:space="preserve">JUICIO ORAL  </t>
    </r>
    <r>
      <rPr>
        <b/>
        <sz val="11"/>
        <color theme="1"/>
        <rFont val="Calibri"/>
        <family val="2"/>
        <scheme val="minor"/>
      </rPr>
      <t>totales</t>
    </r>
    <r>
      <rPr>
        <sz val="11"/>
        <color theme="1"/>
        <rFont val="Calibri"/>
        <family val="2"/>
        <scheme val="minor"/>
      </rPr>
      <t xml:space="preserve">  por competencia por año</t>
    </r>
  </si>
  <si>
    <r>
      <t xml:space="preserve">JUICIO ORAL </t>
    </r>
    <r>
      <rPr>
        <b/>
        <sz val="11"/>
        <color theme="1"/>
        <rFont val="Calibri"/>
        <family val="2"/>
        <scheme val="minor"/>
      </rPr>
      <t>promedio</t>
    </r>
    <r>
      <rPr>
        <sz val="11"/>
        <color theme="1"/>
        <rFont val="Calibri"/>
        <family val="2"/>
        <scheme val="minor"/>
      </rPr>
      <t xml:space="preserve"> por tribunal por año</t>
    </r>
  </si>
  <si>
    <t>Cantidad de Expedientes - DETALLE por Tribunal - período 2001-2012</t>
  </si>
  <si>
    <t>Cantidad de Expedientes - RESÚMENES por Competencia - período 2001-2012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</si>
  <si>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período 2001-2012</t>
    </r>
  </si>
  <si>
    <t>Tribunales Orales Nacionales y Federales - JUICIOS ORALES</t>
  </si>
  <si>
    <r>
      <rPr>
        <b/>
        <sz val="11"/>
        <color theme="1"/>
        <rFont val="Calibri"/>
        <family val="2"/>
        <scheme val="minor"/>
      </rPr>
      <t>aporte porcentual</t>
    </r>
    <r>
      <rPr>
        <sz val="11"/>
        <color theme="1"/>
        <rFont val="Calibri"/>
        <family val="2"/>
        <scheme val="minor"/>
      </rPr>
      <t xml:space="preserve"> JUICIO ORAL s/ TOTAL SENTENCIAS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</si>
</sst>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gradientFill>
        <stop position="0">
          <color theme="0"/>
        </stop>
        <stop position="1">
          <color rgb="FFFFFF00"/>
        </stop>
      </gradient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 applyAlignment="1">
      <alignment horizontal="center" vertical="center"/>
    </xf>
    <xf numFmtId="1" fontId="5" fillId="0" borderId="0" xfId="0" applyNumberFormat="1" applyFont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4" fillId="3" borderId="8" xfId="0" applyFont="1" applyFill="1" applyBorder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/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/>
    <xf numFmtId="1" fontId="5" fillId="0" borderId="0" xfId="0" applyNumberFormat="1" applyFont="1" applyFill="1"/>
    <xf numFmtId="0" fontId="0" fillId="0" borderId="0" xfId="0" applyFill="1"/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9" fontId="4" fillId="0" borderId="14" xfId="1" applyFont="1" applyBorder="1"/>
    <xf numFmtId="9" fontId="4" fillId="0" borderId="15" xfId="1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16" xfId="0" applyBorder="1"/>
    <xf numFmtId="0" fontId="0" fillId="0" borderId="17" xfId="0" applyBorder="1"/>
    <xf numFmtId="1" fontId="0" fillId="0" borderId="18" xfId="0" applyNumberFormat="1" applyBorder="1"/>
    <xf numFmtId="1" fontId="0" fillId="0" borderId="1" xfId="0" applyNumberFormat="1" applyBorder="1"/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4" fillId="0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9" fontId="2" fillId="0" borderId="0" xfId="1" applyFont="1"/>
    <xf numFmtId="10" fontId="2" fillId="0" borderId="0" xfId="1" applyNumberFormat="1" applyFont="1"/>
    <xf numFmtId="0" fontId="4" fillId="3" borderId="28" xfId="0" applyFont="1" applyFill="1" applyBorder="1" applyAlignment="1">
      <alignment horizontal="center" vertical="center"/>
    </xf>
    <xf numFmtId="1" fontId="0" fillId="0" borderId="19" xfId="0" applyNumberFormat="1" applyBorder="1"/>
    <xf numFmtId="1" fontId="0" fillId="0" borderId="20" xfId="0" applyNumberFormat="1" applyBorder="1"/>
    <xf numFmtId="9" fontId="4" fillId="0" borderId="0" xfId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7" fillId="0" borderId="0" xfId="0" applyNumberFormat="1" applyFont="1"/>
    <xf numFmtId="9" fontId="7" fillId="0" borderId="0" xfId="1" applyFont="1"/>
    <xf numFmtId="1" fontId="0" fillId="0" borderId="28" xfId="0" applyNumberFormat="1" applyBorder="1" applyAlignment="1">
      <alignment horizontal="center"/>
    </xf>
    <xf numFmtId="10" fontId="2" fillId="0" borderId="29" xfId="1" applyNumberFormat="1" applyFont="1" applyBorder="1" applyAlignment="1">
      <alignment horizontal="center"/>
    </xf>
    <xf numFmtId="9" fontId="0" fillId="0" borderId="18" xfId="1" applyFont="1" applyBorder="1"/>
    <xf numFmtId="9" fontId="0" fillId="0" borderId="19" xfId="1" applyFont="1" applyBorder="1"/>
    <xf numFmtId="9" fontId="0" fillId="0" borderId="1" xfId="1" applyFont="1" applyBorder="1"/>
    <xf numFmtId="9" fontId="0" fillId="0" borderId="20" xfId="1" applyFont="1" applyBorder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18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2" xfId="0" applyFont="1" applyFill="1" applyBorder="1" applyAlignment="1">
      <alignment horizontal="center" vertical="center" textRotation="90" wrapText="1"/>
    </xf>
    <xf numFmtId="0" fontId="6" fillId="0" borderId="18" xfId="0" applyFont="1" applyFill="1" applyBorder="1" applyAlignment="1">
      <alignment horizontal="center" vertical="center" textRotation="90"/>
    </xf>
    <xf numFmtId="0" fontId="6" fillId="0" borderId="1" xfId="0" applyFont="1" applyFill="1" applyBorder="1" applyAlignment="1">
      <alignment horizontal="center" vertical="center" textRotation="90"/>
    </xf>
    <xf numFmtId="0" fontId="6" fillId="0" borderId="2" xfId="0" applyFont="1" applyFill="1" applyBorder="1" applyAlignment="1">
      <alignment horizontal="center" vertical="center" textRotation="90"/>
    </xf>
    <xf numFmtId="0" fontId="6" fillId="0" borderId="21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3399FF"/>
      <color rgb="FF66FFFF"/>
      <color rgb="FF99FF99"/>
      <color rgb="FFCCFF99"/>
      <color rgb="FFCCFFCC"/>
      <color rgb="FFCCFF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37"/>
  <sheetViews>
    <sheetView showGridLines="0" showRowColHeaders="0" tabSelected="1" zoomScale="92" zoomScaleNormal="92" workbookViewId="0">
      <selection activeCell="A2" sqref="A2:Q2"/>
    </sheetView>
  </sheetViews>
  <sheetFormatPr baseColWidth="10" defaultRowHeight="15"/>
  <cols>
    <col min="1" max="1" width="5.5703125" customWidth="1"/>
    <col min="2" max="2" width="16.140625" style="2" bestFit="1" customWidth="1"/>
    <col min="3" max="12" width="6" bestFit="1" customWidth="1"/>
    <col min="13" max="13" width="6" customWidth="1"/>
    <col min="14" max="14" width="6" bestFit="1" customWidth="1"/>
    <col min="15" max="15" width="2" style="23" customWidth="1"/>
    <col min="16" max="16" width="13.140625" bestFit="1" customWidth="1"/>
    <col min="17" max="17" width="7.5703125" bestFit="1" customWidth="1"/>
    <col min="18" max="26" width="6" bestFit="1" customWidth="1"/>
    <col min="27" max="27" width="2.5703125" customWidth="1"/>
    <col min="28" max="28" width="10.140625" bestFit="1" customWidth="1"/>
    <col min="29" max="29" width="7.5703125" bestFit="1" customWidth="1"/>
    <col min="30" max="30" width="5.5703125" bestFit="1" customWidth="1"/>
  </cols>
  <sheetData>
    <row r="2" spans="1:18" ht="21">
      <c r="A2" s="81" t="s">
        <v>56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18" ht="21">
      <c r="A3" s="81" t="s">
        <v>54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8" ht="15.75" thickBot="1"/>
    <row r="5" spans="1:18">
      <c r="B5" s="24"/>
      <c r="C5" s="84" t="s">
        <v>51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  <c r="O5"/>
      <c r="P5" s="36" t="s">
        <v>39</v>
      </c>
    </row>
    <row r="6" spans="1:18">
      <c r="B6" s="25" t="s">
        <v>42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59">
        <v>2011</v>
      </c>
      <c r="N6" s="26">
        <v>2012</v>
      </c>
      <c r="O6" s="1"/>
      <c r="P6" s="64" t="s">
        <v>42</v>
      </c>
      <c r="Q6" s="36" t="s">
        <v>40</v>
      </c>
      <c r="R6" s="1"/>
    </row>
    <row r="7" spans="1:18">
      <c r="B7" s="27" t="s">
        <v>43</v>
      </c>
      <c r="C7" s="4">
        <f>SUM(Detalle!C7:C36)</f>
        <v>1391</v>
      </c>
      <c r="D7" s="4">
        <f>SUM(Detalle!D7:D36)</f>
        <v>1475</v>
      </c>
      <c r="E7" s="4">
        <f>SUM(Detalle!E7:E36)</f>
        <v>1367</v>
      </c>
      <c r="F7" s="4">
        <f>SUM(Detalle!F7:F36)</f>
        <v>1243</v>
      </c>
      <c r="G7" s="4">
        <f>SUM(Detalle!G7:G36)</f>
        <v>1301</v>
      </c>
      <c r="H7" s="4">
        <f>SUM(Detalle!H7:H36)</f>
        <v>1511</v>
      </c>
      <c r="I7" s="4">
        <f>SUM(Detalle!I7:I36)</f>
        <v>1320</v>
      </c>
      <c r="J7" s="4">
        <f>SUM(Detalle!J7:J36)</f>
        <v>1123</v>
      </c>
      <c r="K7" s="4">
        <f>SUM(Detalle!K7:K36)</f>
        <v>1074</v>
      </c>
      <c r="L7" s="4">
        <f>SUM(Detalle!L7:L36)</f>
        <v>1085</v>
      </c>
      <c r="M7" s="4">
        <f>SUM(Detalle!M7:M36)</f>
        <v>1115</v>
      </c>
      <c r="N7" s="28">
        <f>SUM(Detalle!N7:N36)</f>
        <v>1057</v>
      </c>
      <c r="O7"/>
      <c r="P7" s="16">
        <f t="shared" ref="P7:P12" si="0">AVERAGE(C7:N7)</f>
        <v>1255.1666666666667</v>
      </c>
      <c r="Q7" s="57">
        <f t="shared" ref="Q7:Q12" si="1">P7/$P$12</f>
        <v>0.48004844467108626</v>
      </c>
    </row>
    <row r="8" spans="1:18">
      <c r="B8" s="27" t="s">
        <v>0</v>
      </c>
      <c r="C8" s="38">
        <f>SUM(Detalle!C37:C39)</f>
        <v>358</v>
      </c>
      <c r="D8" s="38">
        <f>SUM(Detalle!D37:D39)</f>
        <v>331</v>
      </c>
      <c r="E8" s="38">
        <f>SUM(Detalle!E37:E39)</f>
        <v>216</v>
      </c>
      <c r="F8" s="38">
        <f>SUM(Detalle!F37:F39)</f>
        <v>172</v>
      </c>
      <c r="G8" s="38">
        <f>SUM(Detalle!G37:G39)</f>
        <v>235</v>
      </c>
      <c r="H8" s="38">
        <f>SUM(Detalle!H37:H39)</f>
        <v>299</v>
      </c>
      <c r="I8" s="38">
        <f>SUM(Detalle!I37:I39)</f>
        <v>413</v>
      </c>
      <c r="J8" s="38">
        <f>SUM(Detalle!J37:J39)</f>
        <v>365</v>
      </c>
      <c r="K8" s="38">
        <f>SUM(Detalle!K37:K39)</f>
        <v>387</v>
      </c>
      <c r="L8" s="38">
        <f>SUM(Detalle!L37:L39)</f>
        <v>249</v>
      </c>
      <c r="M8" s="38">
        <f>SUM(Detalle!M37:M39)</f>
        <v>217</v>
      </c>
      <c r="N8" s="39">
        <f>SUM(Detalle!N37:N39)</f>
        <v>199</v>
      </c>
      <c r="O8"/>
      <c r="P8" s="16">
        <f t="shared" si="0"/>
        <v>286.75</v>
      </c>
      <c r="Q8" s="57">
        <f t="shared" si="1"/>
        <v>0.10966981132075472</v>
      </c>
    </row>
    <row r="9" spans="1:18">
      <c r="B9" s="27" t="s">
        <v>44</v>
      </c>
      <c r="C9" s="4">
        <f>SUM(Detalle!C40:C45)</f>
        <v>149</v>
      </c>
      <c r="D9" s="4">
        <f>SUM(Detalle!D40:D45)</f>
        <v>134</v>
      </c>
      <c r="E9" s="4">
        <f>SUM(Detalle!E40:E45)</f>
        <v>123</v>
      </c>
      <c r="F9" s="4">
        <f>SUM(Detalle!F40:F45)</f>
        <v>124</v>
      </c>
      <c r="G9" s="4">
        <f>SUM(Detalle!G40:G45)</f>
        <v>121</v>
      </c>
      <c r="H9" s="4">
        <f>SUM(Detalle!H40:H45)</f>
        <v>143</v>
      </c>
      <c r="I9" s="4">
        <f>SUM(Detalle!I40:I45)</f>
        <v>139</v>
      </c>
      <c r="J9" s="4">
        <f>SUM(Detalle!J40:J45)</f>
        <v>58</v>
      </c>
      <c r="K9" s="4">
        <f>SUM(Detalle!K40:K45)</f>
        <v>43</v>
      </c>
      <c r="L9" s="4">
        <f>SUM(Detalle!L40:L45)</f>
        <v>26</v>
      </c>
      <c r="M9" s="4">
        <f>SUM(Detalle!M40:M45)</f>
        <v>37</v>
      </c>
      <c r="N9" s="28">
        <f>SUM(Detalle!N40:N45)</f>
        <v>64</v>
      </c>
      <c r="O9"/>
      <c r="P9" s="16">
        <f t="shared" si="0"/>
        <v>96.75</v>
      </c>
      <c r="Q9" s="57">
        <f t="shared" si="1"/>
        <v>3.700280469148394E-2</v>
      </c>
    </row>
    <row r="10" spans="1:18">
      <c r="B10" s="27" t="s">
        <v>45</v>
      </c>
      <c r="C10" s="38">
        <f>SUM(Detalle!C46:C48)</f>
        <v>162</v>
      </c>
      <c r="D10" s="38">
        <f>SUM(Detalle!D46:D48)</f>
        <v>136</v>
      </c>
      <c r="E10" s="38">
        <f>SUM(Detalle!E46:E48)</f>
        <v>167</v>
      </c>
      <c r="F10" s="38">
        <f>SUM(Detalle!F46:F48)</f>
        <v>87</v>
      </c>
      <c r="G10" s="38">
        <f>SUM(Detalle!G46:G48)</f>
        <v>72</v>
      </c>
      <c r="H10" s="38">
        <f>SUM(Detalle!H46:H48)</f>
        <v>53</v>
      </c>
      <c r="I10" s="38">
        <f>SUM(Detalle!I46:I48)</f>
        <v>52</v>
      </c>
      <c r="J10" s="38">
        <f>SUM(Detalle!J46:J48)</f>
        <v>35</v>
      </c>
      <c r="K10" s="38">
        <f>SUM(Detalle!K46:K48)</f>
        <v>30</v>
      </c>
      <c r="L10" s="38">
        <f>SUM(Detalle!L46:L48)</f>
        <v>25</v>
      </c>
      <c r="M10" s="38">
        <f>SUM(Detalle!M46:M48)</f>
        <v>28</v>
      </c>
      <c r="N10" s="39">
        <f>SUM(Detalle!N46:N48)</f>
        <v>27</v>
      </c>
      <c r="O10"/>
      <c r="P10" s="16">
        <f t="shared" si="0"/>
        <v>72.833333333333329</v>
      </c>
      <c r="Q10" s="57">
        <f t="shared" si="1"/>
        <v>2.7855685874553799E-2</v>
      </c>
    </row>
    <row r="11" spans="1:18">
      <c r="B11" s="27" t="s">
        <v>38</v>
      </c>
      <c r="C11" s="38">
        <f>SUM(Detalle!C49:C83)</f>
        <v>1072</v>
      </c>
      <c r="D11" s="38">
        <f>SUM(Detalle!D49:D83)</f>
        <v>1217</v>
      </c>
      <c r="E11" s="38">
        <f>SUM(Detalle!E49:E83)</f>
        <v>1162</v>
      </c>
      <c r="F11" s="38">
        <f>SUM(Detalle!F49:F83)</f>
        <v>1097</v>
      </c>
      <c r="G11" s="38">
        <f>SUM(Detalle!G49:G83)</f>
        <v>1106</v>
      </c>
      <c r="H11" s="38">
        <f>SUM(Detalle!H49:H83)</f>
        <v>1089</v>
      </c>
      <c r="I11" s="38">
        <f>SUM(Detalle!I49:I83)</f>
        <v>1012</v>
      </c>
      <c r="J11" s="38">
        <f>SUM(Detalle!J49:J83)</f>
        <v>846</v>
      </c>
      <c r="K11" s="38">
        <f>SUM(Detalle!K49:K83)</f>
        <v>596</v>
      </c>
      <c r="L11" s="38">
        <f>SUM(Detalle!L49:L83)</f>
        <v>575</v>
      </c>
      <c r="M11" s="38">
        <f>SUM(Detalle!M49:M83)</f>
        <v>538</v>
      </c>
      <c r="N11" s="39">
        <f>SUM(Detalle!N49:N83)</f>
        <v>528</v>
      </c>
      <c r="O11"/>
      <c r="P11" s="16">
        <f t="shared" si="0"/>
        <v>903.16666666666663</v>
      </c>
      <c r="Q11" s="57">
        <f t="shared" si="1"/>
        <v>0.34542325344212138</v>
      </c>
    </row>
    <row r="12" spans="1:18" ht="15.75" thickBot="1">
      <c r="B12" s="29" t="s">
        <v>35</v>
      </c>
      <c r="C12" s="30">
        <f>SUM(C7:C11)</f>
        <v>3132</v>
      </c>
      <c r="D12" s="30">
        <f>SUM(D7:D11)</f>
        <v>3293</v>
      </c>
      <c r="E12" s="30">
        <f t="shared" ref="E12:N12" si="2">SUM(E7:E11)</f>
        <v>3035</v>
      </c>
      <c r="F12" s="30">
        <f t="shared" si="2"/>
        <v>2723</v>
      </c>
      <c r="G12" s="30">
        <f t="shared" si="2"/>
        <v>2835</v>
      </c>
      <c r="H12" s="30">
        <f t="shared" si="2"/>
        <v>3095</v>
      </c>
      <c r="I12" s="30">
        <f t="shared" si="2"/>
        <v>2936</v>
      </c>
      <c r="J12" s="30">
        <f t="shared" si="2"/>
        <v>2427</v>
      </c>
      <c r="K12" s="30">
        <f t="shared" si="2"/>
        <v>2130</v>
      </c>
      <c r="L12" s="30">
        <f t="shared" si="2"/>
        <v>1960</v>
      </c>
      <c r="M12" s="30">
        <f t="shared" ref="M12" si="3">SUM(M7:M11)</f>
        <v>1935</v>
      </c>
      <c r="N12" s="31">
        <f t="shared" si="2"/>
        <v>1875</v>
      </c>
      <c r="O12"/>
      <c r="P12" s="17">
        <f t="shared" si="0"/>
        <v>2614.6666666666665</v>
      </c>
      <c r="Q12" s="62">
        <f t="shared" si="1"/>
        <v>1</v>
      </c>
    </row>
    <row r="13" spans="1:18">
      <c r="B13" s="9"/>
      <c r="O13" s="63" t="s">
        <v>48</v>
      </c>
      <c r="P13" s="74">
        <f>STDEV(C12:N12)</f>
        <v>522.79586374752012</v>
      </c>
      <c r="Q13" s="75">
        <f>P13/P12</f>
        <v>0.19994742366682311</v>
      </c>
    </row>
    <row r="14" spans="1:18">
      <c r="B14"/>
      <c r="E14" s="37" t="s">
        <v>55</v>
      </c>
      <c r="O14"/>
      <c r="Q14" s="57"/>
    </row>
    <row r="15" spans="1:18" ht="15.75" thickBot="1">
      <c r="B15"/>
      <c r="O15"/>
    </row>
    <row r="16" spans="1:18">
      <c r="B16" s="24"/>
      <c r="C16" s="84" t="s">
        <v>52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5"/>
      <c r="O16"/>
      <c r="P16" s="36" t="s">
        <v>39</v>
      </c>
    </row>
    <row r="17" spans="2:17">
      <c r="B17" s="25" t="s">
        <v>42</v>
      </c>
      <c r="C17" s="56">
        <v>2001</v>
      </c>
      <c r="D17" s="56">
        <v>2002</v>
      </c>
      <c r="E17" s="15">
        <v>2003</v>
      </c>
      <c r="F17" s="15">
        <v>2004</v>
      </c>
      <c r="G17" s="15">
        <v>2005</v>
      </c>
      <c r="H17" s="15">
        <v>2006</v>
      </c>
      <c r="I17" s="15">
        <v>2007</v>
      </c>
      <c r="J17" s="15">
        <v>2008</v>
      </c>
      <c r="K17" s="15">
        <v>2009</v>
      </c>
      <c r="L17" s="15">
        <v>2010</v>
      </c>
      <c r="M17" s="59">
        <v>2011</v>
      </c>
      <c r="N17" s="26">
        <v>2012</v>
      </c>
      <c r="O17"/>
      <c r="P17" s="64" t="s">
        <v>42</v>
      </c>
      <c r="Q17" s="36" t="s">
        <v>40</v>
      </c>
    </row>
    <row r="18" spans="2:17">
      <c r="B18" s="27" t="s">
        <v>43</v>
      </c>
      <c r="C18" s="40">
        <f t="shared" ref="C18:N18" si="4">C7/30</f>
        <v>46.366666666666667</v>
      </c>
      <c r="D18" s="40">
        <f t="shared" ref="D18" si="5">D7/30</f>
        <v>49.166666666666664</v>
      </c>
      <c r="E18" s="40">
        <f t="shared" si="4"/>
        <v>45.56666666666667</v>
      </c>
      <c r="F18" s="40">
        <f t="shared" si="4"/>
        <v>41.43333333333333</v>
      </c>
      <c r="G18" s="40">
        <f t="shared" si="4"/>
        <v>43.366666666666667</v>
      </c>
      <c r="H18" s="40">
        <f t="shared" si="4"/>
        <v>50.366666666666667</v>
      </c>
      <c r="I18" s="40">
        <f t="shared" si="4"/>
        <v>44</v>
      </c>
      <c r="J18" s="40">
        <f t="shared" si="4"/>
        <v>37.43333333333333</v>
      </c>
      <c r="K18" s="40">
        <f t="shared" si="4"/>
        <v>35.799999999999997</v>
      </c>
      <c r="L18" s="40">
        <f t="shared" si="4"/>
        <v>36.166666666666664</v>
      </c>
      <c r="M18" s="40">
        <f t="shared" ref="M18" si="6">M7/30</f>
        <v>37.166666666666664</v>
      </c>
      <c r="N18" s="60">
        <f t="shared" si="4"/>
        <v>35.233333333333334</v>
      </c>
      <c r="O18"/>
      <c r="P18" s="16">
        <f>AVERAGE(C18:N18)</f>
        <v>41.838888888888896</v>
      </c>
      <c r="Q18" s="57">
        <f t="shared" ref="Q18:Q23" si="7">P18/$P$23</f>
        <v>0.20460276358669097</v>
      </c>
    </row>
    <row r="19" spans="2:17">
      <c r="B19" s="27" t="s">
        <v>0</v>
      </c>
      <c r="C19" s="41">
        <f t="shared" ref="C19:N21" si="8">C8/3</f>
        <v>119.33333333333333</v>
      </c>
      <c r="D19" s="41">
        <f t="shared" ref="D19" si="9">D8/3</f>
        <v>110.33333333333333</v>
      </c>
      <c r="E19" s="41">
        <f t="shared" si="8"/>
        <v>72</v>
      </c>
      <c r="F19" s="41">
        <f t="shared" si="8"/>
        <v>57.333333333333336</v>
      </c>
      <c r="G19" s="41">
        <f t="shared" si="8"/>
        <v>78.333333333333329</v>
      </c>
      <c r="H19" s="41">
        <f t="shared" si="8"/>
        <v>99.666666666666671</v>
      </c>
      <c r="I19" s="41">
        <f t="shared" si="8"/>
        <v>137.66666666666666</v>
      </c>
      <c r="J19" s="41">
        <f t="shared" si="8"/>
        <v>121.66666666666667</v>
      </c>
      <c r="K19" s="41">
        <f t="shared" si="8"/>
        <v>129</v>
      </c>
      <c r="L19" s="41">
        <f t="shared" si="8"/>
        <v>83</v>
      </c>
      <c r="M19" s="41">
        <f t="shared" ref="M19" si="10">M8/3</f>
        <v>72.333333333333329</v>
      </c>
      <c r="N19" s="61">
        <f t="shared" si="8"/>
        <v>66.333333333333329</v>
      </c>
      <c r="O19"/>
      <c r="P19" s="16">
        <f>AVERAGE(C19:N19)</f>
        <v>95.583333333333314</v>
      </c>
      <c r="Q19" s="57">
        <f t="shared" si="7"/>
        <v>0.46742670926955476</v>
      </c>
    </row>
    <row r="20" spans="2:17">
      <c r="B20" s="27" t="s">
        <v>44</v>
      </c>
      <c r="C20" s="41">
        <f t="shared" ref="C20:N20" si="11">C9/6</f>
        <v>24.833333333333332</v>
      </c>
      <c r="D20" s="41">
        <f t="shared" ref="D20" si="12">D9/6</f>
        <v>22.333333333333332</v>
      </c>
      <c r="E20" s="41">
        <f t="shared" si="11"/>
        <v>20.5</v>
      </c>
      <c r="F20" s="41">
        <f t="shared" si="11"/>
        <v>20.666666666666668</v>
      </c>
      <c r="G20" s="41">
        <f t="shared" si="11"/>
        <v>20.166666666666668</v>
      </c>
      <c r="H20" s="41">
        <f t="shared" si="11"/>
        <v>23.833333333333332</v>
      </c>
      <c r="I20" s="41">
        <f t="shared" si="11"/>
        <v>23.166666666666668</v>
      </c>
      <c r="J20" s="41">
        <f t="shared" si="11"/>
        <v>9.6666666666666661</v>
      </c>
      <c r="K20" s="41">
        <f t="shared" si="11"/>
        <v>7.166666666666667</v>
      </c>
      <c r="L20" s="41">
        <f t="shared" si="11"/>
        <v>4.333333333333333</v>
      </c>
      <c r="M20" s="41">
        <f t="shared" ref="M20" si="13">M9/6</f>
        <v>6.166666666666667</v>
      </c>
      <c r="N20" s="61">
        <f t="shared" si="11"/>
        <v>10.666666666666666</v>
      </c>
      <c r="O20"/>
      <c r="P20" s="16">
        <f>AVERAGE(C20:N20)</f>
        <v>16.124999999999996</v>
      </c>
      <c r="Q20" s="57">
        <f t="shared" si="7"/>
        <v>7.8855334126991139E-2</v>
      </c>
    </row>
    <row r="21" spans="2:17">
      <c r="B21" s="27" t="s">
        <v>45</v>
      </c>
      <c r="C21" s="41">
        <f t="shared" si="8"/>
        <v>54</v>
      </c>
      <c r="D21" s="41">
        <f t="shared" ref="D21" si="14">D10/3</f>
        <v>45.333333333333336</v>
      </c>
      <c r="E21" s="41">
        <f t="shared" si="8"/>
        <v>55.666666666666664</v>
      </c>
      <c r="F21" s="41">
        <f t="shared" si="8"/>
        <v>29</v>
      </c>
      <c r="G21" s="41">
        <f t="shared" si="8"/>
        <v>24</v>
      </c>
      <c r="H21" s="41">
        <f t="shared" si="8"/>
        <v>17.666666666666668</v>
      </c>
      <c r="I21" s="41">
        <f t="shared" si="8"/>
        <v>17.333333333333332</v>
      </c>
      <c r="J21" s="41">
        <f t="shared" si="8"/>
        <v>11.666666666666666</v>
      </c>
      <c r="K21" s="41">
        <f t="shared" si="8"/>
        <v>10</v>
      </c>
      <c r="L21" s="41">
        <f t="shared" si="8"/>
        <v>8.3333333333333339</v>
      </c>
      <c r="M21" s="41">
        <f t="shared" ref="M21" si="15">M10/3</f>
        <v>9.3333333333333339</v>
      </c>
      <c r="N21" s="61">
        <f t="shared" si="8"/>
        <v>9</v>
      </c>
      <c r="O21"/>
      <c r="P21" s="16">
        <f>AVERAGE(C21:N21)</f>
        <v>24.277777777777771</v>
      </c>
      <c r="Q21" s="57">
        <f t="shared" si="7"/>
        <v>0.11872448238930276</v>
      </c>
    </row>
    <row r="22" spans="2:17">
      <c r="B22" s="27" t="s">
        <v>38</v>
      </c>
      <c r="C22" s="41">
        <f>C11/COUNT(Detalle!C49:C83)</f>
        <v>32.484848484848484</v>
      </c>
      <c r="D22" s="41">
        <f>D11/COUNT(Detalle!D49:D83)</f>
        <v>36.878787878787875</v>
      </c>
      <c r="E22" s="41">
        <f>E11/COUNT(Detalle!E49:E83)</f>
        <v>35.212121212121211</v>
      </c>
      <c r="F22" s="41">
        <f>F11/COUNT(Detalle!F49:F83)</f>
        <v>32.264705882352942</v>
      </c>
      <c r="G22" s="41">
        <f>G11/COUNT(Detalle!G49:G83)</f>
        <v>32.529411764705884</v>
      </c>
      <c r="H22" s="41">
        <f>H11/COUNT(Detalle!H49:H83)</f>
        <v>32.029411764705884</v>
      </c>
      <c r="I22" s="41">
        <f>I11/COUNT(Detalle!I49:I83)</f>
        <v>29.764705882352942</v>
      </c>
      <c r="J22" s="41">
        <f>J11/COUNT(Detalle!J49:J83)</f>
        <v>24.882352941176471</v>
      </c>
      <c r="K22" s="41">
        <f>K11/COUNT(Detalle!K49:K83)</f>
        <v>17.028571428571428</v>
      </c>
      <c r="L22" s="41">
        <f>L11/COUNT(Detalle!L49:L83)</f>
        <v>16.428571428571427</v>
      </c>
      <c r="M22" s="41">
        <f>M11/COUNT(Detalle!M49:M83)</f>
        <v>15.371428571428572</v>
      </c>
      <c r="N22" s="61">
        <f>N11/COUNT(Detalle!N49:N83)</f>
        <v>15.085714285714285</v>
      </c>
      <c r="O22"/>
      <c r="P22" s="16">
        <f>AVERAGE(C22:N22)</f>
        <v>26.663385960444781</v>
      </c>
      <c r="Q22" s="57">
        <f t="shared" si="7"/>
        <v>0.13039071062746035</v>
      </c>
    </row>
    <row r="23" spans="2:17" ht="15.75" thickBot="1">
      <c r="B23" s="29" t="s">
        <v>47</v>
      </c>
      <c r="C23" s="32">
        <f>C12/COUNT(Detalle!C7:C83)</f>
        <v>41.76</v>
      </c>
      <c r="D23" s="32">
        <f>D12/COUNT(Detalle!D7:D83)</f>
        <v>43.906666666666666</v>
      </c>
      <c r="E23" s="32">
        <f>E12/COUNT(Detalle!E7:E83)</f>
        <v>40.466666666666669</v>
      </c>
      <c r="F23" s="32">
        <f>F12/COUNT(Detalle!F7:F83)</f>
        <v>35.828947368421055</v>
      </c>
      <c r="G23" s="32">
        <f>G12/COUNT(Detalle!G7:G83)</f>
        <v>37.30263157894737</v>
      </c>
      <c r="H23" s="32">
        <f>H12/COUNT(Detalle!H7:H83)</f>
        <v>40.723684210526315</v>
      </c>
      <c r="I23" s="32">
        <f>I12/COUNT(Detalle!I7:I83)</f>
        <v>38.631578947368418</v>
      </c>
      <c r="J23" s="32">
        <f>J12/COUNT(Detalle!J7:J83)</f>
        <v>31.934210526315791</v>
      </c>
      <c r="K23" s="32">
        <f>K12/COUNT(Detalle!K7:K83)</f>
        <v>27.662337662337663</v>
      </c>
      <c r="L23" s="32">
        <f>L12/COUNT(Detalle!L7:L83)</f>
        <v>25.454545454545453</v>
      </c>
      <c r="M23" s="32">
        <f>M12/COUNT(Detalle!M7:M83)</f>
        <v>25.129870129870131</v>
      </c>
      <c r="N23" s="33">
        <f>N12/COUNT(Detalle!N7:N83)</f>
        <v>24.350649350649352</v>
      </c>
      <c r="O23"/>
      <c r="P23" s="72">
        <f>SUM(P18:P22)</f>
        <v>204.48838596044476</v>
      </c>
      <c r="Q23" s="73">
        <f t="shared" si="7"/>
        <v>1</v>
      </c>
    </row>
    <row r="24" spans="2:17">
      <c r="B24"/>
      <c r="O24"/>
      <c r="P24" s="16"/>
      <c r="Q24" s="58"/>
    </row>
    <row r="25" spans="2:17">
      <c r="B25"/>
      <c r="E25" s="37" t="s">
        <v>49</v>
      </c>
      <c r="F25" s="37"/>
      <c r="O25"/>
      <c r="Q25" s="57"/>
    </row>
    <row r="26" spans="2:17" ht="15.75" thickBot="1">
      <c r="B26"/>
      <c r="O26"/>
    </row>
    <row r="27" spans="2:17" ht="15.75" thickBot="1">
      <c r="B27" s="24"/>
      <c r="C27" s="82" t="s">
        <v>57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3"/>
      <c r="O27"/>
    </row>
    <row r="28" spans="2:17">
      <c r="B28" s="25" t="s">
        <v>42</v>
      </c>
      <c r="C28" s="15">
        <v>2001</v>
      </c>
      <c r="D28" s="15">
        <v>2002</v>
      </c>
      <c r="E28" s="15">
        <v>2003</v>
      </c>
      <c r="F28" s="15">
        <v>2004</v>
      </c>
      <c r="G28" s="15">
        <v>2005</v>
      </c>
      <c r="H28" s="15">
        <v>2006</v>
      </c>
      <c r="I28" s="15">
        <v>2007</v>
      </c>
      <c r="J28" s="15">
        <v>2008</v>
      </c>
      <c r="K28" s="15">
        <v>2009</v>
      </c>
      <c r="L28" s="15">
        <v>2010</v>
      </c>
      <c r="M28" s="59">
        <v>2011</v>
      </c>
      <c r="N28" s="26">
        <v>2012</v>
      </c>
      <c r="O28"/>
    </row>
    <row r="29" spans="2:17">
      <c r="B29" s="27" t="s">
        <v>43</v>
      </c>
      <c r="C29" s="76">
        <v>0.36337513061650994</v>
      </c>
      <c r="D29" s="76">
        <v>0.37172379032258063</v>
      </c>
      <c r="E29" s="76">
        <v>0.34013436178153772</v>
      </c>
      <c r="F29" s="76">
        <v>0.30075006048874908</v>
      </c>
      <c r="G29" s="76">
        <v>0.30039251904871855</v>
      </c>
      <c r="H29" s="76">
        <v>0.3264203931734716</v>
      </c>
      <c r="I29" s="76">
        <v>0.28833551769331583</v>
      </c>
      <c r="J29" s="76">
        <v>0.26510859301227574</v>
      </c>
      <c r="K29" s="76">
        <v>0.2755259107234479</v>
      </c>
      <c r="L29" s="76">
        <v>0.28925619834710742</v>
      </c>
      <c r="M29" s="76">
        <v>0.30963621216328796</v>
      </c>
      <c r="N29" s="77">
        <v>0.30487453129506781</v>
      </c>
    </row>
    <row r="30" spans="2:17">
      <c r="B30" s="27" t="s">
        <v>0</v>
      </c>
      <c r="C30" s="78">
        <v>0.5028089887640449</v>
      </c>
      <c r="D30" s="78">
        <v>0.5313001605136437</v>
      </c>
      <c r="E30" s="78">
        <v>0.43724696356275305</v>
      </c>
      <c r="F30" s="78">
        <v>0.36363636363636365</v>
      </c>
      <c r="G30" s="78">
        <v>0.43518518518518517</v>
      </c>
      <c r="H30" s="78">
        <v>0.43649635036496348</v>
      </c>
      <c r="I30" s="78">
        <v>0.50987654320987652</v>
      </c>
      <c r="J30" s="78">
        <v>0.54887218045112784</v>
      </c>
      <c r="K30" s="78">
        <v>0.5953846153846154</v>
      </c>
      <c r="L30" s="78">
        <v>0.55333333333333334</v>
      </c>
      <c r="M30" s="78">
        <v>0.5178997613365155</v>
      </c>
      <c r="N30" s="79">
        <v>0.47607655502392343</v>
      </c>
    </row>
    <row r="31" spans="2:17">
      <c r="B31" s="27" t="s">
        <v>44</v>
      </c>
      <c r="C31" s="78">
        <v>0.51916376306620204</v>
      </c>
      <c r="D31" s="78">
        <v>0.47857142857142859</v>
      </c>
      <c r="E31" s="78">
        <v>0.43157894736842106</v>
      </c>
      <c r="F31" s="78">
        <v>0.41891891891891891</v>
      </c>
      <c r="G31" s="78">
        <v>0.37812499999999999</v>
      </c>
      <c r="H31" s="78">
        <v>0.43730886850152906</v>
      </c>
      <c r="I31" s="78">
        <v>0.4276923076923077</v>
      </c>
      <c r="J31" s="78">
        <v>0.32222222222222224</v>
      </c>
      <c r="K31" s="78">
        <v>0.31386861313868614</v>
      </c>
      <c r="L31" s="78">
        <v>0.17449664429530201</v>
      </c>
      <c r="M31" s="78">
        <v>0.21764705882352942</v>
      </c>
      <c r="N31" s="79">
        <v>0.25098039215686274</v>
      </c>
      <c r="O31"/>
    </row>
    <row r="32" spans="2:17">
      <c r="B32" s="27" t="s">
        <v>45</v>
      </c>
      <c r="C32" s="78">
        <v>0.66122448979591841</v>
      </c>
      <c r="D32" s="78">
        <v>0.5787234042553191</v>
      </c>
      <c r="E32" s="78">
        <v>0.48405797101449277</v>
      </c>
      <c r="F32" s="78">
        <v>0.36401673640167365</v>
      </c>
      <c r="G32" s="78">
        <v>0.38918918918918921</v>
      </c>
      <c r="H32" s="78">
        <v>0.34193548387096773</v>
      </c>
      <c r="I32" s="78">
        <v>0.17993079584775087</v>
      </c>
      <c r="J32" s="78">
        <v>0.11182108626198083</v>
      </c>
      <c r="K32" s="78">
        <v>0.10526315789473684</v>
      </c>
      <c r="L32" s="78">
        <v>0.10548523206751055</v>
      </c>
      <c r="M32" s="78">
        <v>0.12121212121212122</v>
      </c>
      <c r="N32" s="79">
        <v>0.1111111111111111</v>
      </c>
      <c r="O32"/>
    </row>
    <row r="33" spans="2:15">
      <c r="B33" s="27" t="s">
        <v>38</v>
      </c>
      <c r="C33" s="78">
        <v>0.69161290322580649</v>
      </c>
      <c r="D33" s="78">
        <v>0.64255543822597672</v>
      </c>
      <c r="E33" s="78">
        <v>0.6304937601736299</v>
      </c>
      <c r="F33" s="78">
        <v>0.56372045220966083</v>
      </c>
      <c r="G33" s="78">
        <v>0.56113647894469809</v>
      </c>
      <c r="H33" s="78">
        <v>0.58297644539614557</v>
      </c>
      <c r="I33" s="78">
        <v>0.6174496644295302</v>
      </c>
      <c r="J33" s="78">
        <v>0.56778523489932886</v>
      </c>
      <c r="K33" s="78">
        <v>0.54478976234003651</v>
      </c>
      <c r="L33" s="78">
        <v>0.46</v>
      </c>
      <c r="M33" s="78">
        <v>0.40634441087613293</v>
      </c>
      <c r="N33" s="79">
        <v>0.42718446601941745</v>
      </c>
      <c r="O33"/>
    </row>
    <row r="34" spans="2:15" ht="15.75" thickBot="1">
      <c r="B34" s="29" t="s">
        <v>35</v>
      </c>
      <c r="C34" s="34">
        <v>0.47296889157354272</v>
      </c>
      <c r="D34" s="34">
        <v>0.47042857142857142</v>
      </c>
      <c r="E34" s="34">
        <v>0.43444030918980819</v>
      </c>
      <c r="F34" s="34">
        <v>0.38422463665867079</v>
      </c>
      <c r="G34" s="34">
        <v>0.38587178440179665</v>
      </c>
      <c r="H34" s="34">
        <v>0.40383611691022964</v>
      </c>
      <c r="I34" s="34">
        <v>0.38424290014396023</v>
      </c>
      <c r="J34" s="34">
        <v>0.35255665310865775</v>
      </c>
      <c r="K34" s="34">
        <v>0.3512532981530343</v>
      </c>
      <c r="L34" s="34">
        <v>0.3357889326708926</v>
      </c>
      <c r="M34" s="34">
        <v>0.33681462140992169</v>
      </c>
      <c r="N34" s="35">
        <v>0.33368926855312331</v>
      </c>
      <c r="O34"/>
    </row>
    <row r="35" spans="2:15">
      <c r="B35"/>
    </row>
    <row r="36" spans="2:15">
      <c r="B36"/>
      <c r="E36" s="37" t="s">
        <v>49</v>
      </c>
      <c r="F36" s="37"/>
    </row>
    <row r="37" spans="2:15">
      <c r="B37"/>
    </row>
  </sheetData>
  <mergeCells count="5">
    <mergeCell ref="A3:Q3"/>
    <mergeCell ref="C27:N27"/>
    <mergeCell ref="C5:N5"/>
    <mergeCell ref="C16:N16"/>
    <mergeCell ref="A2:Q2"/>
  </mergeCells>
  <conditionalFormatting sqref="C12:N12">
    <cfRule type="aboveAverage" dxfId="78" priority="120" stopIfTrue="1"/>
    <cfRule type="expression" dxfId="77" priority="124" stopIfTrue="1">
      <formula>C12&lt;&gt;#REF!</formula>
    </cfRule>
  </conditionalFormatting>
  <conditionalFormatting sqref="C23:N23">
    <cfRule type="expression" dxfId="76" priority="123" stopIfTrue="1">
      <formula>C23&lt;&gt;#REF!</formula>
    </cfRule>
  </conditionalFormatting>
  <conditionalFormatting sqref="C7:N7">
    <cfRule type="aboveAverage" dxfId="75" priority="119" stopIfTrue="1"/>
  </conditionalFormatting>
  <conditionalFormatting sqref="C8:N8">
    <cfRule type="aboveAverage" dxfId="74" priority="118" stopIfTrue="1"/>
  </conditionalFormatting>
  <conditionalFormatting sqref="C9:N9">
    <cfRule type="aboveAverage" dxfId="73" priority="117" stopIfTrue="1"/>
  </conditionalFormatting>
  <conditionalFormatting sqref="C10:N10">
    <cfRule type="aboveAverage" dxfId="72" priority="116" stopIfTrue="1"/>
  </conditionalFormatting>
  <conditionalFormatting sqref="C11:N11">
    <cfRule type="aboveAverage" dxfId="71" priority="115" stopIfTrue="1"/>
  </conditionalFormatting>
  <conditionalFormatting sqref="C18:D22">
    <cfRule type="aboveAverage" dxfId="70" priority="107"/>
  </conditionalFormatting>
  <conditionalFormatting sqref="E18:E22">
    <cfRule type="aboveAverage" dxfId="69" priority="106"/>
  </conditionalFormatting>
  <conditionalFormatting sqref="F18:F22">
    <cfRule type="aboveAverage" dxfId="68" priority="105"/>
  </conditionalFormatting>
  <conditionalFormatting sqref="G18:G22">
    <cfRule type="aboveAverage" dxfId="67" priority="104"/>
  </conditionalFormatting>
  <conditionalFormatting sqref="H18:H22">
    <cfRule type="aboveAverage" dxfId="66" priority="103"/>
  </conditionalFormatting>
  <conditionalFormatting sqref="I18:I22">
    <cfRule type="aboveAverage" dxfId="65" priority="102"/>
  </conditionalFormatting>
  <conditionalFormatting sqref="J18:J22">
    <cfRule type="aboveAverage" dxfId="64" priority="101"/>
  </conditionalFormatting>
  <conditionalFormatting sqref="K18:K22">
    <cfRule type="aboveAverage" dxfId="63" priority="100"/>
  </conditionalFormatting>
  <conditionalFormatting sqref="L18:L22">
    <cfRule type="aboveAverage" dxfId="62" priority="99"/>
  </conditionalFormatting>
  <conditionalFormatting sqref="M18:M22">
    <cfRule type="aboveAverage" dxfId="61" priority="98"/>
  </conditionalFormatting>
  <conditionalFormatting sqref="N18:N22">
    <cfRule type="aboveAverage" dxfId="60" priority="97"/>
  </conditionalFormatting>
  <conditionalFormatting sqref="P7:P11">
    <cfRule type="dataBar" priority="85">
      <dataBar>
        <cfvo type="num" val="0"/>
        <cfvo type="max" val="0"/>
        <color rgb="FFFF555A"/>
      </dataBar>
    </cfRule>
  </conditionalFormatting>
  <conditionalFormatting sqref="P18:P22">
    <cfRule type="dataBar" priority="84">
      <dataBar>
        <cfvo type="num" val="0"/>
        <cfvo type="max" val="0"/>
        <color rgb="FFFF555A"/>
      </dataBar>
    </cfRule>
  </conditionalFormatting>
  <conditionalFormatting sqref="B18:B22">
    <cfRule type="dataBar" priority="83">
      <dataBar>
        <cfvo type="min" val="0"/>
        <cfvo type="max" val="0"/>
        <color rgb="FFFF555A"/>
      </dataBar>
    </cfRule>
  </conditionalFormatting>
  <conditionalFormatting sqref="C29:D29">
    <cfRule type="expression" dxfId="59" priority="60">
      <formula>C29&gt;C34</formula>
    </cfRule>
  </conditionalFormatting>
  <conditionalFormatting sqref="C30:D30">
    <cfRule type="expression" dxfId="58" priority="59">
      <formula>C30&gt;C34</formula>
    </cfRule>
  </conditionalFormatting>
  <conditionalFormatting sqref="E29">
    <cfRule type="expression" dxfId="57" priority="58">
      <formula>E29&gt;E34</formula>
    </cfRule>
  </conditionalFormatting>
  <conditionalFormatting sqref="E30">
    <cfRule type="expression" dxfId="56" priority="57">
      <formula>E30&gt;E34</formula>
    </cfRule>
  </conditionalFormatting>
  <conditionalFormatting sqref="C31:D31">
    <cfRule type="expression" dxfId="55" priority="56">
      <formula>C31&gt;C34</formula>
    </cfRule>
  </conditionalFormatting>
  <conditionalFormatting sqref="E29">
    <cfRule type="expression" dxfId="54" priority="55">
      <formula>E29&gt;E34</formula>
    </cfRule>
  </conditionalFormatting>
  <conditionalFormatting sqref="E30">
    <cfRule type="expression" dxfId="53" priority="54">
      <formula>E30&gt;E34</formula>
    </cfRule>
  </conditionalFormatting>
  <conditionalFormatting sqref="E31">
    <cfRule type="expression" dxfId="52" priority="53">
      <formula>E31&gt;E34</formula>
    </cfRule>
  </conditionalFormatting>
  <conditionalFormatting sqref="C32:D32">
    <cfRule type="expression" dxfId="51" priority="52">
      <formula>C32&gt;C34</formula>
    </cfRule>
  </conditionalFormatting>
  <conditionalFormatting sqref="C33:D33">
    <cfRule type="expression" dxfId="50" priority="51">
      <formula>C33&gt;C34</formula>
    </cfRule>
  </conditionalFormatting>
  <conditionalFormatting sqref="E29">
    <cfRule type="expression" dxfId="49" priority="50">
      <formula>E29&gt;E34</formula>
    </cfRule>
  </conditionalFormatting>
  <conditionalFormatting sqref="E30">
    <cfRule type="expression" dxfId="48" priority="49">
      <formula>E30&gt;E34</formula>
    </cfRule>
  </conditionalFormatting>
  <conditionalFormatting sqref="E31">
    <cfRule type="expression" dxfId="47" priority="48">
      <formula>E31&gt;E34</formula>
    </cfRule>
  </conditionalFormatting>
  <conditionalFormatting sqref="E32">
    <cfRule type="expression" dxfId="46" priority="47">
      <formula>E32&gt;E34</formula>
    </cfRule>
  </conditionalFormatting>
  <conditionalFormatting sqref="E33">
    <cfRule type="expression" dxfId="45" priority="46">
      <formula>E33&gt;E34</formula>
    </cfRule>
  </conditionalFormatting>
  <conditionalFormatting sqref="F29">
    <cfRule type="expression" dxfId="44" priority="45">
      <formula>F29&gt;F34</formula>
    </cfRule>
  </conditionalFormatting>
  <conditionalFormatting sqref="F30">
    <cfRule type="expression" dxfId="43" priority="44">
      <formula>F30&gt;F34</formula>
    </cfRule>
  </conditionalFormatting>
  <conditionalFormatting sqref="F31">
    <cfRule type="expression" dxfId="42" priority="43">
      <formula>F31&gt;F34</formula>
    </cfRule>
  </conditionalFormatting>
  <conditionalFormatting sqref="F32">
    <cfRule type="expression" dxfId="41" priority="42">
      <formula>F32&gt;F34</formula>
    </cfRule>
  </conditionalFormatting>
  <conditionalFormatting sqref="F33">
    <cfRule type="expression" dxfId="40" priority="41">
      <formula>F33&gt;F34</formula>
    </cfRule>
  </conditionalFormatting>
  <conditionalFormatting sqref="G29">
    <cfRule type="expression" dxfId="39" priority="40">
      <formula>G29&gt;G34</formula>
    </cfRule>
  </conditionalFormatting>
  <conditionalFormatting sqref="G30">
    <cfRule type="expression" dxfId="38" priority="39">
      <formula>G30&gt;G34</formula>
    </cfRule>
  </conditionalFormatting>
  <conditionalFormatting sqref="G31">
    <cfRule type="expression" dxfId="37" priority="38">
      <formula>G31&gt;G34</formula>
    </cfRule>
  </conditionalFormatting>
  <conditionalFormatting sqref="G32">
    <cfRule type="expression" dxfId="36" priority="37">
      <formula>G32&gt;G34</formula>
    </cfRule>
  </conditionalFormatting>
  <conditionalFormatting sqref="G33">
    <cfRule type="expression" dxfId="35" priority="36">
      <formula>G33&gt;G34</formula>
    </cfRule>
  </conditionalFormatting>
  <conditionalFormatting sqref="H29">
    <cfRule type="expression" dxfId="34" priority="35">
      <formula>H29&gt;H34</formula>
    </cfRule>
  </conditionalFormatting>
  <conditionalFormatting sqref="H30">
    <cfRule type="expression" dxfId="33" priority="34">
      <formula>H30&gt;H34</formula>
    </cfRule>
  </conditionalFormatting>
  <conditionalFormatting sqref="H31">
    <cfRule type="expression" dxfId="32" priority="33">
      <formula>H31&gt;H34</formula>
    </cfRule>
  </conditionalFormatting>
  <conditionalFormatting sqref="H32">
    <cfRule type="expression" dxfId="31" priority="32">
      <formula>H32&gt;H34</formula>
    </cfRule>
  </conditionalFormatting>
  <conditionalFormatting sqref="H33">
    <cfRule type="expression" dxfId="30" priority="31">
      <formula>H33&gt;H34</formula>
    </cfRule>
  </conditionalFormatting>
  <conditionalFormatting sqref="I29">
    <cfRule type="expression" dxfId="29" priority="30">
      <formula>I29&gt;I34</formula>
    </cfRule>
  </conditionalFormatting>
  <conditionalFormatting sqref="I30">
    <cfRule type="expression" dxfId="28" priority="29">
      <formula>I30&gt;I34</formula>
    </cfRule>
  </conditionalFormatting>
  <conditionalFormatting sqref="I31">
    <cfRule type="expression" dxfId="27" priority="28">
      <formula>I31&gt;I34</formula>
    </cfRule>
  </conditionalFormatting>
  <conditionalFormatting sqref="I32">
    <cfRule type="expression" dxfId="26" priority="27">
      <formula>I32&gt;I34</formula>
    </cfRule>
  </conditionalFormatting>
  <conditionalFormatting sqref="I33">
    <cfRule type="expression" dxfId="25" priority="26">
      <formula>I33&gt;I34</formula>
    </cfRule>
  </conditionalFormatting>
  <conditionalFormatting sqref="J29">
    <cfRule type="expression" dxfId="24" priority="25">
      <formula>J29&gt;J34</formula>
    </cfRule>
  </conditionalFormatting>
  <conditionalFormatting sqref="J30">
    <cfRule type="expression" dxfId="23" priority="24">
      <formula>J30&gt;J34</formula>
    </cfRule>
  </conditionalFormatting>
  <conditionalFormatting sqref="J31">
    <cfRule type="expression" dxfId="22" priority="23">
      <formula>J31&gt;J34</formula>
    </cfRule>
  </conditionalFormatting>
  <conditionalFormatting sqref="J32">
    <cfRule type="expression" dxfId="21" priority="22">
      <formula>J32&gt;J34</formula>
    </cfRule>
  </conditionalFormatting>
  <conditionalFormatting sqref="J33">
    <cfRule type="expression" dxfId="20" priority="21">
      <formula>J33&gt;J34</formula>
    </cfRule>
  </conditionalFormatting>
  <conditionalFormatting sqref="K29">
    <cfRule type="expression" dxfId="19" priority="20">
      <formula>K29&gt;K34</formula>
    </cfRule>
  </conditionalFormatting>
  <conditionalFormatting sqref="K30">
    <cfRule type="expression" dxfId="18" priority="19">
      <formula>K30&gt;K34</formula>
    </cfRule>
  </conditionalFormatting>
  <conditionalFormatting sqref="K31">
    <cfRule type="expression" dxfId="17" priority="18">
      <formula>K31&gt;K34</formula>
    </cfRule>
  </conditionalFormatting>
  <conditionalFormatting sqref="K32">
    <cfRule type="expression" dxfId="16" priority="17">
      <formula>K32&gt;K34</formula>
    </cfRule>
  </conditionalFormatting>
  <conditionalFormatting sqref="K33">
    <cfRule type="expression" dxfId="15" priority="16">
      <formula>K33&gt;K34</formula>
    </cfRule>
  </conditionalFormatting>
  <conditionalFormatting sqref="L29">
    <cfRule type="expression" dxfId="14" priority="15">
      <formula>L29&gt;L34</formula>
    </cfRule>
  </conditionalFormatting>
  <conditionalFormatting sqref="L30">
    <cfRule type="expression" dxfId="13" priority="14">
      <formula>L30&gt;L34</formula>
    </cfRule>
  </conditionalFormatting>
  <conditionalFormatting sqref="L31">
    <cfRule type="expression" dxfId="12" priority="13">
      <formula>L31&gt;L34</formula>
    </cfRule>
  </conditionalFormatting>
  <conditionalFormatting sqref="L32">
    <cfRule type="expression" dxfId="11" priority="12">
      <formula>L32&gt;L34</formula>
    </cfRule>
  </conditionalFormatting>
  <conditionalFormatting sqref="L33">
    <cfRule type="expression" dxfId="10" priority="11">
      <formula>L33&gt;L34</formula>
    </cfRule>
  </conditionalFormatting>
  <conditionalFormatting sqref="M29">
    <cfRule type="expression" dxfId="9" priority="10">
      <formula>M29&gt;M34</formula>
    </cfRule>
  </conditionalFormatting>
  <conditionalFormatting sqref="M30">
    <cfRule type="expression" dxfId="8" priority="9">
      <formula>M30&gt;M34</formula>
    </cfRule>
  </conditionalFormatting>
  <conditionalFormatting sqref="M31">
    <cfRule type="expression" dxfId="7" priority="8">
      <formula>M31&gt;M34</formula>
    </cfRule>
  </conditionalFormatting>
  <conditionalFormatting sqref="M32">
    <cfRule type="expression" dxfId="6" priority="7">
      <formula>M32&gt;M34</formula>
    </cfRule>
  </conditionalFormatting>
  <conditionalFormatting sqref="M33">
    <cfRule type="expression" dxfId="5" priority="6">
      <formula>M33&gt;M34</formula>
    </cfRule>
  </conditionalFormatting>
  <conditionalFormatting sqref="N29">
    <cfRule type="expression" dxfId="4" priority="5">
      <formula>N29&gt;N34</formula>
    </cfRule>
  </conditionalFormatting>
  <conditionalFormatting sqref="N30">
    <cfRule type="expression" dxfId="3" priority="4">
      <formula>N30&gt;N34</formula>
    </cfRule>
  </conditionalFormatting>
  <conditionalFormatting sqref="N31">
    <cfRule type="expression" dxfId="2" priority="3">
      <formula>N31&gt;N34</formula>
    </cfRule>
  </conditionalFormatting>
  <conditionalFormatting sqref="N32">
    <cfRule type="expression" dxfId="1" priority="2">
      <formula>N32&gt;N34</formula>
    </cfRule>
  </conditionalFormatting>
  <conditionalFormatting sqref="N33">
    <cfRule type="expression" dxfId="0" priority="1">
      <formula>N33&gt;N34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&amp;R&amp;"-,Cursiva"&amp;K0000FF&amp;F</oddHeader>
    <oddFooter>&amp;R&amp;"-,Cursiva"&amp;K0000FF&amp;A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85"/>
  <sheetViews>
    <sheetView showGridLines="0" showRowColHeaders="0"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5.5703125" style="23" customWidth="1"/>
    <col min="2" max="2" width="17.42578125" style="68" bestFit="1" customWidth="1"/>
    <col min="3" max="12" width="6" bestFit="1" customWidth="1"/>
    <col min="13" max="13" width="6" customWidth="1"/>
    <col min="14" max="14" width="6" bestFit="1" customWidth="1"/>
    <col min="15" max="15" width="2" style="23" customWidth="1"/>
    <col min="16" max="16" width="12" bestFit="1" customWidth="1"/>
    <col min="17" max="17" width="7.5703125" bestFit="1" customWidth="1"/>
    <col min="18" max="26" width="6" bestFit="1" customWidth="1"/>
    <col min="27" max="27" width="2.5703125" customWidth="1"/>
    <col min="28" max="28" width="10.140625" bestFit="1" customWidth="1"/>
    <col min="29" max="29" width="7.5703125" bestFit="1" customWidth="1"/>
    <col min="30" max="30" width="5.5703125" bestFit="1" customWidth="1"/>
  </cols>
  <sheetData>
    <row r="2" spans="1:17" ht="21">
      <c r="A2" s="86" t="s">
        <v>56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0"/>
      <c r="P2" s="80"/>
      <c r="Q2" s="80"/>
    </row>
    <row r="3" spans="1:17" ht="21">
      <c r="A3" s="81" t="s">
        <v>53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7" ht="15.75" thickBot="1"/>
    <row r="5" spans="1:17" ht="15.75" thickBot="1">
      <c r="A5" s="93" t="s">
        <v>42</v>
      </c>
      <c r="B5" s="94"/>
      <c r="C5" s="95" t="s">
        <v>50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  <c r="O5" s="18"/>
      <c r="P5" s="9"/>
    </row>
    <row r="6" spans="1:17" s="1" customFormat="1">
      <c r="A6" s="69"/>
      <c r="B6" s="67" t="s">
        <v>41</v>
      </c>
      <c r="C6" s="66">
        <v>2001</v>
      </c>
      <c r="D6" s="66">
        <v>2002</v>
      </c>
      <c r="E6" s="65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19"/>
    </row>
    <row r="7" spans="1:17" ht="15" customHeight="1">
      <c r="A7" s="90" t="s">
        <v>43</v>
      </c>
      <c r="B7" s="53">
        <v>1</v>
      </c>
      <c r="C7" s="43">
        <v>50</v>
      </c>
      <c r="D7" s="44">
        <v>47</v>
      </c>
      <c r="E7" s="44">
        <v>28</v>
      </c>
      <c r="F7" s="44">
        <v>42</v>
      </c>
      <c r="G7" s="44">
        <v>41</v>
      </c>
      <c r="H7" s="44">
        <v>45</v>
      </c>
      <c r="I7" s="44">
        <v>29</v>
      </c>
      <c r="J7" s="44">
        <v>30</v>
      </c>
      <c r="K7" s="44">
        <v>34</v>
      </c>
      <c r="L7" s="44">
        <v>38</v>
      </c>
      <c r="M7" s="44">
        <v>57</v>
      </c>
      <c r="N7" s="45">
        <v>32</v>
      </c>
      <c r="O7" s="20"/>
    </row>
    <row r="8" spans="1:17">
      <c r="A8" s="91"/>
      <c r="B8" s="54">
        <v>2</v>
      </c>
      <c r="C8" s="47">
        <v>53</v>
      </c>
      <c r="D8" s="20">
        <v>41</v>
      </c>
      <c r="E8" s="20">
        <v>61</v>
      </c>
      <c r="F8" s="20">
        <v>69</v>
      </c>
      <c r="G8" s="20">
        <v>69</v>
      </c>
      <c r="H8" s="20">
        <v>67</v>
      </c>
      <c r="I8" s="20">
        <v>83</v>
      </c>
      <c r="J8" s="20">
        <v>30</v>
      </c>
      <c r="K8" s="20">
        <v>34</v>
      </c>
      <c r="L8" s="20">
        <v>34</v>
      </c>
      <c r="M8" s="20">
        <v>37</v>
      </c>
      <c r="N8" s="48">
        <v>32</v>
      </c>
      <c r="O8" s="20"/>
    </row>
    <row r="9" spans="1:17">
      <c r="A9" s="91"/>
      <c r="B9" s="54">
        <v>3</v>
      </c>
      <c r="C9" s="47">
        <v>67</v>
      </c>
      <c r="D9" s="20">
        <v>76</v>
      </c>
      <c r="E9" s="20">
        <v>68</v>
      </c>
      <c r="F9" s="20">
        <v>76</v>
      </c>
      <c r="G9" s="20">
        <v>57</v>
      </c>
      <c r="H9" s="20">
        <v>59</v>
      </c>
      <c r="I9" s="20">
        <v>64</v>
      </c>
      <c r="J9" s="20">
        <v>51</v>
      </c>
      <c r="K9" s="20">
        <v>29</v>
      </c>
      <c r="L9" s="20">
        <v>42</v>
      </c>
      <c r="M9" s="20">
        <v>33</v>
      </c>
      <c r="N9" s="48">
        <v>50</v>
      </c>
      <c r="O9" s="20"/>
    </row>
    <row r="10" spans="1:17">
      <c r="A10" s="91"/>
      <c r="B10" s="54">
        <v>4</v>
      </c>
      <c r="C10" s="47">
        <v>26</v>
      </c>
      <c r="D10" s="20">
        <v>25</v>
      </c>
      <c r="E10" s="20">
        <v>29</v>
      </c>
      <c r="F10" s="20">
        <v>18</v>
      </c>
      <c r="G10" s="20">
        <v>21</v>
      </c>
      <c r="H10" s="20">
        <v>23</v>
      </c>
      <c r="I10" s="20">
        <v>23</v>
      </c>
      <c r="J10" s="20">
        <v>33</v>
      </c>
      <c r="K10" s="20">
        <v>44</v>
      </c>
      <c r="L10" s="20">
        <v>62</v>
      </c>
      <c r="M10" s="20">
        <v>62</v>
      </c>
      <c r="N10" s="48">
        <v>76</v>
      </c>
      <c r="O10" s="20"/>
    </row>
    <row r="11" spans="1:17">
      <c r="A11" s="91"/>
      <c r="B11" s="54">
        <v>5</v>
      </c>
      <c r="C11" s="47">
        <v>32</v>
      </c>
      <c r="D11" s="20">
        <v>43</v>
      </c>
      <c r="E11" s="20">
        <v>16</v>
      </c>
      <c r="F11" s="20">
        <v>5</v>
      </c>
      <c r="G11" s="20">
        <v>31</v>
      </c>
      <c r="H11" s="20">
        <v>36</v>
      </c>
      <c r="I11" s="20">
        <v>25</v>
      </c>
      <c r="J11" s="20">
        <v>21</v>
      </c>
      <c r="K11" s="20">
        <v>27</v>
      </c>
      <c r="L11" s="20">
        <v>37</v>
      </c>
      <c r="M11" s="20">
        <v>23</v>
      </c>
      <c r="N11" s="48">
        <v>12</v>
      </c>
      <c r="O11" s="20"/>
      <c r="P11" s="20"/>
    </row>
    <row r="12" spans="1:17">
      <c r="A12" s="91"/>
      <c r="B12" s="54">
        <v>6</v>
      </c>
      <c r="C12" s="47">
        <v>48</v>
      </c>
      <c r="D12" s="20">
        <v>47</v>
      </c>
      <c r="E12" s="20">
        <v>53</v>
      </c>
      <c r="F12" s="20">
        <v>44</v>
      </c>
      <c r="G12" s="20">
        <v>71</v>
      </c>
      <c r="H12" s="20">
        <v>64</v>
      </c>
      <c r="I12" s="20">
        <v>44</v>
      </c>
      <c r="J12" s="20">
        <v>59</v>
      </c>
      <c r="K12" s="20">
        <v>36</v>
      </c>
      <c r="L12" s="20">
        <v>34</v>
      </c>
      <c r="M12" s="20">
        <v>31</v>
      </c>
      <c r="N12" s="48">
        <v>39</v>
      </c>
      <c r="O12" s="20"/>
    </row>
    <row r="13" spans="1:17">
      <c r="A13" s="91"/>
      <c r="B13" s="54">
        <v>7</v>
      </c>
      <c r="C13" s="47">
        <v>33</v>
      </c>
      <c r="D13" s="20">
        <v>32</v>
      </c>
      <c r="E13" s="20">
        <v>36</v>
      </c>
      <c r="F13" s="20">
        <v>22</v>
      </c>
      <c r="G13" s="20">
        <v>56</v>
      </c>
      <c r="H13" s="20">
        <v>48</v>
      </c>
      <c r="I13" s="20">
        <v>37</v>
      </c>
      <c r="J13" s="20">
        <v>34</v>
      </c>
      <c r="K13" s="20">
        <v>56</v>
      </c>
      <c r="L13" s="20">
        <v>33</v>
      </c>
      <c r="M13" s="20">
        <v>29</v>
      </c>
      <c r="N13" s="48">
        <v>25</v>
      </c>
      <c r="O13" s="20"/>
    </row>
    <row r="14" spans="1:17">
      <c r="A14" s="91"/>
      <c r="B14" s="54">
        <v>8</v>
      </c>
      <c r="C14" s="47">
        <v>47</v>
      </c>
      <c r="D14" s="20">
        <v>43</v>
      </c>
      <c r="E14" s="20">
        <v>35</v>
      </c>
      <c r="F14" s="20">
        <v>41</v>
      </c>
      <c r="G14" s="20">
        <v>57</v>
      </c>
      <c r="H14" s="20">
        <v>26</v>
      </c>
      <c r="I14" s="20">
        <v>33</v>
      </c>
      <c r="J14" s="20">
        <v>27</v>
      </c>
      <c r="K14" s="20">
        <v>22</v>
      </c>
      <c r="L14" s="20">
        <v>20</v>
      </c>
      <c r="M14" s="20">
        <v>33</v>
      </c>
      <c r="N14" s="48">
        <v>16</v>
      </c>
      <c r="O14" s="20"/>
    </row>
    <row r="15" spans="1:17">
      <c r="A15" s="91"/>
      <c r="B15" s="54">
        <v>9</v>
      </c>
      <c r="C15" s="47">
        <v>73</v>
      </c>
      <c r="D15" s="20">
        <v>67</v>
      </c>
      <c r="E15" s="20">
        <v>61</v>
      </c>
      <c r="F15" s="20">
        <v>72</v>
      </c>
      <c r="G15" s="20">
        <v>71</v>
      </c>
      <c r="H15" s="20">
        <v>54</v>
      </c>
      <c r="I15" s="20">
        <v>80</v>
      </c>
      <c r="J15" s="20">
        <v>57</v>
      </c>
      <c r="K15" s="20">
        <v>43</v>
      </c>
      <c r="L15" s="20">
        <v>29</v>
      </c>
      <c r="M15" s="20">
        <v>24</v>
      </c>
      <c r="N15" s="48">
        <v>23</v>
      </c>
      <c r="O15" s="20"/>
    </row>
    <row r="16" spans="1:17">
      <c r="A16" s="91"/>
      <c r="B16" s="54">
        <v>10</v>
      </c>
      <c r="C16" s="47">
        <v>70</v>
      </c>
      <c r="D16" s="20">
        <v>62</v>
      </c>
      <c r="E16" s="20">
        <v>66</v>
      </c>
      <c r="F16" s="20">
        <v>68</v>
      </c>
      <c r="G16" s="20">
        <v>68</v>
      </c>
      <c r="H16" s="20">
        <v>51</v>
      </c>
      <c r="I16" s="20">
        <v>66</v>
      </c>
      <c r="J16" s="20">
        <v>36</v>
      </c>
      <c r="K16" s="20">
        <v>48</v>
      </c>
      <c r="L16" s="20">
        <v>43</v>
      </c>
      <c r="M16" s="20">
        <v>42</v>
      </c>
      <c r="N16" s="48">
        <v>38</v>
      </c>
      <c r="O16" s="20"/>
    </row>
    <row r="17" spans="1:16">
      <c r="A17" s="91"/>
      <c r="B17" s="54">
        <v>11</v>
      </c>
      <c r="C17" s="47">
        <v>38</v>
      </c>
      <c r="D17" s="20">
        <v>50</v>
      </c>
      <c r="E17" s="20">
        <v>23</v>
      </c>
      <c r="F17" s="20">
        <v>23</v>
      </c>
      <c r="G17" s="20">
        <v>27</v>
      </c>
      <c r="H17" s="20">
        <v>20</v>
      </c>
      <c r="I17" s="20">
        <v>25</v>
      </c>
      <c r="J17" s="20">
        <v>23</v>
      </c>
      <c r="K17" s="20">
        <v>34</v>
      </c>
      <c r="L17" s="20">
        <v>17</v>
      </c>
      <c r="M17" s="20">
        <v>22</v>
      </c>
      <c r="N17" s="48">
        <v>16</v>
      </c>
      <c r="O17" s="20"/>
    </row>
    <row r="18" spans="1:16">
      <c r="A18" s="91"/>
      <c r="B18" s="54">
        <v>12</v>
      </c>
      <c r="C18" s="47">
        <v>66</v>
      </c>
      <c r="D18" s="20">
        <v>60</v>
      </c>
      <c r="E18" s="20">
        <v>82</v>
      </c>
      <c r="F18" s="20">
        <v>71</v>
      </c>
      <c r="G18" s="20">
        <v>78</v>
      </c>
      <c r="H18" s="20">
        <v>67</v>
      </c>
      <c r="I18" s="20">
        <v>40</v>
      </c>
      <c r="J18" s="20">
        <v>30</v>
      </c>
      <c r="K18" s="20">
        <v>26</v>
      </c>
      <c r="L18" s="20">
        <v>22</v>
      </c>
      <c r="M18" s="20">
        <v>17</v>
      </c>
      <c r="N18" s="48">
        <v>17</v>
      </c>
      <c r="O18" s="20"/>
      <c r="P18" s="20"/>
    </row>
    <row r="19" spans="1:16">
      <c r="A19" s="91"/>
      <c r="B19" s="54">
        <v>13</v>
      </c>
      <c r="C19" s="47">
        <v>37</v>
      </c>
      <c r="D19" s="20">
        <v>83</v>
      </c>
      <c r="E19" s="20">
        <v>62</v>
      </c>
      <c r="F19" s="20">
        <v>55</v>
      </c>
      <c r="G19" s="20">
        <v>36</v>
      </c>
      <c r="H19" s="20">
        <v>75</v>
      </c>
      <c r="I19" s="20">
        <v>42</v>
      </c>
      <c r="J19" s="20">
        <v>31</v>
      </c>
      <c r="K19" s="20">
        <v>36</v>
      </c>
      <c r="L19" s="20">
        <v>29</v>
      </c>
      <c r="M19" s="20">
        <v>34</v>
      </c>
      <c r="N19" s="48">
        <v>39</v>
      </c>
      <c r="O19" s="20"/>
    </row>
    <row r="20" spans="1:16">
      <c r="A20" s="91"/>
      <c r="B20" s="54">
        <v>14</v>
      </c>
      <c r="C20" s="3">
        <v>51</v>
      </c>
      <c r="D20" s="4">
        <v>59</v>
      </c>
      <c r="E20" s="4">
        <v>59</v>
      </c>
      <c r="F20" s="4">
        <v>55</v>
      </c>
      <c r="G20" s="4">
        <v>45</v>
      </c>
      <c r="H20" s="4">
        <v>39</v>
      </c>
      <c r="I20" s="4">
        <v>41</v>
      </c>
      <c r="J20" s="4">
        <v>37</v>
      </c>
      <c r="K20" s="4">
        <v>23</v>
      </c>
      <c r="L20" s="4">
        <v>16</v>
      </c>
      <c r="M20" s="4">
        <v>29</v>
      </c>
      <c r="N20" s="5">
        <v>27</v>
      </c>
      <c r="O20" s="20"/>
    </row>
    <row r="21" spans="1:16">
      <c r="A21" s="91"/>
      <c r="B21" s="54">
        <v>15</v>
      </c>
      <c r="C21" s="3">
        <v>61</v>
      </c>
      <c r="D21" s="4">
        <v>52</v>
      </c>
      <c r="E21" s="4">
        <v>48</v>
      </c>
      <c r="F21" s="4">
        <v>18</v>
      </c>
      <c r="G21" s="4">
        <v>24</v>
      </c>
      <c r="H21" s="4">
        <v>47</v>
      </c>
      <c r="I21" s="4">
        <v>48</v>
      </c>
      <c r="J21" s="4">
        <v>28</v>
      </c>
      <c r="K21" s="4">
        <v>22</v>
      </c>
      <c r="L21" s="4">
        <v>13</v>
      </c>
      <c r="M21" s="4">
        <v>9</v>
      </c>
      <c r="N21" s="5">
        <v>42</v>
      </c>
      <c r="O21" s="20"/>
    </row>
    <row r="22" spans="1:16">
      <c r="A22" s="91"/>
      <c r="B22" s="54">
        <v>16</v>
      </c>
      <c r="C22" s="3">
        <v>27</v>
      </c>
      <c r="D22" s="4">
        <v>41</v>
      </c>
      <c r="E22" s="4">
        <v>31</v>
      </c>
      <c r="F22" s="4">
        <v>28</v>
      </c>
      <c r="G22" s="4">
        <v>28</v>
      </c>
      <c r="H22" s="4">
        <v>33</v>
      </c>
      <c r="I22" s="4">
        <v>42</v>
      </c>
      <c r="J22" s="4">
        <v>35</v>
      </c>
      <c r="K22" s="4">
        <v>25</v>
      </c>
      <c r="L22" s="4">
        <v>24</v>
      </c>
      <c r="M22" s="4">
        <v>33</v>
      </c>
      <c r="N22" s="5">
        <v>23</v>
      </c>
      <c r="O22" s="20"/>
    </row>
    <row r="23" spans="1:16">
      <c r="A23" s="91"/>
      <c r="B23" s="54">
        <v>17</v>
      </c>
      <c r="C23" s="3">
        <v>88</v>
      </c>
      <c r="D23" s="4">
        <v>94</v>
      </c>
      <c r="E23" s="4">
        <v>99</v>
      </c>
      <c r="F23" s="4">
        <v>84</v>
      </c>
      <c r="G23" s="4">
        <v>84</v>
      </c>
      <c r="H23" s="4">
        <v>149</v>
      </c>
      <c r="I23" s="4">
        <v>49</v>
      </c>
      <c r="J23" s="4">
        <v>135</v>
      </c>
      <c r="K23" s="4">
        <v>162</v>
      </c>
      <c r="L23" s="4">
        <v>196</v>
      </c>
      <c r="M23" s="4">
        <v>216</v>
      </c>
      <c r="N23" s="5">
        <v>169</v>
      </c>
      <c r="O23" s="20"/>
    </row>
    <row r="24" spans="1:16">
      <c r="A24" s="91"/>
      <c r="B24" s="54">
        <v>18</v>
      </c>
      <c r="C24" s="3">
        <v>56</v>
      </c>
      <c r="D24" s="4">
        <v>78</v>
      </c>
      <c r="E24" s="4">
        <v>42</v>
      </c>
      <c r="F24" s="4">
        <v>57</v>
      </c>
      <c r="G24" s="4">
        <v>22</v>
      </c>
      <c r="H24" s="4">
        <v>54</v>
      </c>
      <c r="I24" s="4">
        <v>58</v>
      </c>
      <c r="J24" s="4">
        <v>35</v>
      </c>
      <c r="K24" s="4">
        <v>42</v>
      </c>
      <c r="L24" s="4">
        <v>43</v>
      </c>
      <c r="M24" s="4">
        <v>25</v>
      </c>
      <c r="N24" s="5">
        <v>21</v>
      </c>
      <c r="O24" s="20"/>
    </row>
    <row r="25" spans="1:16">
      <c r="A25" s="91"/>
      <c r="B25" s="54">
        <v>19</v>
      </c>
      <c r="C25" s="3">
        <v>57</v>
      </c>
      <c r="D25" s="4">
        <v>58</v>
      </c>
      <c r="E25" s="4">
        <v>70</v>
      </c>
      <c r="F25" s="4">
        <v>32</v>
      </c>
      <c r="G25" s="4">
        <v>47</v>
      </c>
      <c r="H25" s="4">
        <v>70</v>
      </c>
      <c r="I25" s="4">
        <v>60</v>
      </c>
      <c r="J25" s="4">
        <v>37</v>
      </c>
      <c r="K25" s="4">
        <v>17</v>
      </c>
      <c r="L25" s="4">
        <v>35</v>
      </c>
      <c r="M25" s="4">
        <v>38</v>
      </c>
      <c r="N25" s="5">
        <v>17</v>
      </c>
      <c r="O25" s="20"/>
    </row>
    <row r="26" spans="1:16">
      <c r="A26" s="91"/>
      <c r="B26" s="54">
        <v>20</v>
      </c>
      <c r="C26" s="3">
        <v>76</v>
      </c>
      <c r="D26" s="4">
        <v>95</v>
      </c>
      <c r="E26" s="4">
        <v>97</v>
      </c>
      <c r="F26" s="4">
        <v>69</v>
      </c>
      <c r="G26" s="4">
        <v>52</v>
      </c>
      <c r="H26" s="4">
        <v>58</v>
      </c>
      <c r="I26" s="4">
        <v>35</v>
      </c>
      <c r="J26" s="4">
        <v>28</v>
      </c>
      <c r="K26" s="4">
        <v>29</v>
      </c>
      <c r="L26" s="4">
        <v>21</v>
      </c>
      <c r="M26" s="4">
        <v>24</v>
      </c>
      <c r="N26" s="5">
        <v>40</v>
      </c>
      <c r="O26" s="20"/>
    </row>
    <row r="27" spans="1:16">
      <c r="A27" s="91"/>
      <c r="B27" s="54">
        <v>21</v>
      </c>
      <c r="C27" s="3">
        <v>46</v>
      </c>
      <c r="D27" s="4">
        <v>16</v>
      </c>
      <c r="E27" s="4">
        <v>11</v>
      </c>
      <c r="F27" s="4">
        <v>26</v>
      </c>
      <c r="G27" s="4">
        <v>18</v>
      </c>
      <c r="H27" s="4">
        <v>68</v>
      </c>
      <c r="I27" s="4">
        <v>57</v>
      </c>
      <c r="J27" s="4">
        <v>57</v>
      </c>
      <c r="K27" s="4">
        <v>38</v>
      </c>
      <c r="L27" s="4">
        <v>53</v>
      </c>
      <c r="M27" s="4">
        <v>29</v>
      </c>
      <c r="N27" s="5">
        <v>13</v>
      </c>
      <c r="O27" s="20"/>
    </row>
    <row r="28" spans="1:16">
      <c r="A28" s="91"/>
      <c r="B28" s="54">
        <v>22</v>
      </c>
      <c r="C28" s="3">
        <v>22</v>
      </c>
      <c r="D28" s="4">
        <v>17</v>
      </c>
      <c r="E28" s="4">
        <v>15</v>
      </c>
      <c r="F28" s="4">
        <v>36</v>
      </c>
      <c r="G28" s="4">
        <v>67</v>
      </c>
      <c r="H28" s="4">
        <v>73</v>
      </c>
      <c r="I28" s="4">
        <v>40</v>
      </c>
      <c r="J28" s="4">
        <v>44</v>
      </c>
      <c r="K28" s="4">
        <v>46</v>
      </c>
      <c r="L28" s="4">
        <v>34</v>
      </c>
      <c r="M28" s="4">
        <v>32</v>
      </c>
      <c r="N28" s="5">
        <v>28</v>
      </c>
      <c r="O28" s="20"/>
    </row>
    <row r="29" spans="1:16">
      <c r="A29" s="91"/>
      <c r="B29" s="54">
        <v>23</v>
      </c>
      <c r="C29" s="3">
        <v>29</v>
      </c>
      <c r="D29" s="4">
        <v>40</v>
      </c>
      <c r="E29" s="4">
        <v>46</v>
      </c>
      <c r="F29" s="4">
        <v>59</v>
      </c>
      <c r="G29" s="4">
        <v>43</v>
      </c>
      <c r="H29" s="4">
        <v>40</v>
      </c>
      <c r="I29" s="4">
        <v>30</v>
      </c>
      <c r="J29" s="4">
        <v>45</v>
      </c>
      <c r="K29" s="4">
        <v>36</v>
      </c>
      <c r="L29" s="4">
        <v>25</v>
      </c>
      <c r="M29" s="4">
        <v>47</v>
      </c>
      <c r="N29" s="5">
        <v>39</v>
      </c>
      <c r="O29" s="20"/>
    </row>
    <row r="30" spans="1:16">
      <c r="A30" s="91"/>
      <c r="B30" s="54">
        <v>24</v>
      </c>
      <c r="C30" s="3">
        <v>37</v>
      </c>
      <c r="D30" s="4">
        <v>18</v>
      </c>
      <c r="E30" s="4">
        <v>39</v>
      </c>
      <c r="F30" s="4">
        <v>27</v>
      </c>
      <c r="G30" s="4">
        <v>50</v>
      </c>
      <c r="H30" s="4">
        <v>53</v>
      </c>
      <c r="I30" s="4">
        <v>40</v>
      </c>
      <c r="J30" s="4">
        <v>12</v>
      </c>
      <c r="K30" s="4">
        <v>11</v>
      </c>
      <c r="L30" s="4">
        <v>48</v>
      </c>
      <c r="M30" s="4">
        <v>31</v>
      </c>
      <c r="N30" s="5">
        <v>47</v>
      </c>
      <c r="O30" s="20"/>
    </row>
    <row r="31" spans="1:16">
      <c r="A31" s="91"/>
      <c r="B31" s="54">
        <v>25</v>
      </c>
      <c r="C31" s="3">
        <v>73</v>
      </c>
      <c r="D31" s="4">
        <v>60</v>
      </c>
      <c r="E31" s="4">
        <v>41</v>
      </c>
      <c r="F31" s="4">
        <v>50</v>
      </c>
      <c r="G31" s="4">
        <v>26</v>
      </c>
      <c r="H31" s="4">
        <v>27</v>
      </c>
      <c r="I31" s="4">
        <v>18</v>
      </c>
      <c r="J31" s="4">
        <v>12</v>
      </c>
      <c r="K31" s="4">
        <v>13</v>
      </c>
      <c r="L31" s="4">
        <v>12</v>
      </c>
      <c r="M31" s="4">
        <v>7</v>
      </c>
      <c r="N31" s="5">
        <v>10</v>
      </c>
      <c r="O31" s="20"/>
    </row>
    <row r="32" spans="1:16">
      <c r="A32" s="91"/>
      <c r="B32" s="54">
        <v>26</v>
      </c>
      <c r="C32" s="3">
        <v>29</v>
      </c>
      <c r="D32" s="4">
        <v>25</v>
      </c>
      <c r="E32" s="4">
        <v>34</v>
      </c>
      <c r="F32" s="4">
        <v>26</v>
      </c>
      <c r="G32" s="4">
        <v>28</v>
      </c>
      <c r="H32" s="4">
        <v>24</v>
      </c>
      <c r="I32" s="4">
        <v>25</v>
      </c>
      <c r="J32" s="4">
        <v>35</v>
      </c>
      <c r="K32" s="4">
        <v>32</v>
      </c>
      <c r="L32" s="4">
        <v>44</v>
      </c>
      <c r="M32" s="4">
        <v>36</v>
      </c>
      <c r="N32" s="5">
        <v>36</v>
      </c>
      <c r="O32" s="20"/>
    </row>
    <row r="33" spans="1:16">
      <c r="A33" s="91"/>
      <c r="B33" s="54">
        <v>27</v>
      </c>
      <c r="C33" s="3">
        <v>26</v>
      </c>
      <c r="D33" s="4">
        <v>55</v>
      </c>
      <c r="E33" s="4">
        <v>23</v>
      </c>
      <c r="F33" s="4">
        <v>15</v>
      </c>
      <c r="G33" s="4">
        <v>10</v>
      </c>
      <c r="H33" s="4">
        <v>35</v>
      </c>
      <c r="I33" s="4">
        <v>33</v>
      </c>
      <c r="J33" s="4">
        <v>41</v>
      </c>
      <c r="K33" s="4">
        <v>30</v>
      </c>
      <c r="L33" s="4">
        <v>23</v>
      </c>
      <c r="M33" s="4">
        <v>23</v>
      </c>
      <c r="N33" s="5">
        <v>31</v>
      </c>
      <c r="O33" s="20"/>
    </row>
    <row r="34" spans="1:16">
      <c r="A34" s="91"/>
      <c r="B34" s="54">
        <v>28</v>
      </c>
      <c r="C34" s="3">
        <v>16</v>
      </c>
      <c r="D34" s="4">
        <v>19</v>
      </c>
      <c r="E34" s="4">
        <v>17</v>
      </c>
      <c r="F34" s="4">
        <v>17</v>
      </c>
      <c r="G34" s="4">
        <v>15</v>
      </c>
      <c r="H34" s="4">
        <v>17</v>
      </c>
      <c r="I34" s="4">
        <v>21</v>
      </c>
      <c r="J34" s="4">
        <v>10</v>
      </c>
      <c r="K34" s="4">
        <v>18</v>
      </c>
      <c r="L34" s="4">
        <v>17</v>
      </c>
      <c r="M34" s="4">
        <v>22</v>
      </c>
      <c r="N34" s="5">
        <v>18</v>
      </c>
      <c r="O34" s="20"/>
    </row>
    <row r="35" spans="1:16">
      <c r="A35" s="91"/>
      <c r="B35" s="54">
        <v>29</v>
      </c>
      <c r="C35" s="3">
        <v>38</v>
      </c>
      <c r="D35" s="4">
        <v>50</v>
      </c>
      <c r="E35" s="4">
        <v>61</v>
      </c>
      <c r="F35" s="4">
        <v>26</v>
      </c>
      <c r="G35" s="4">
        <v>41</v>
      </c>
      <c r="H35" s="4">
        <v>48</v>
      </c>
      <c r="I35" s="4">
        <v>93</v>
      </c>
      <c r="J35" s="4">
        <v>28</v>
      </c>
      <c r="K35" s="4">
        <v>35</v>
      </c>
      <c r="L35" s="4">
        <v>28</v>
      </c>
      <c r="M35" s="4">
        <v>39</v>
      </c>
      <c r="N35" s="5">
        <v>42</v>
      </c>
      <c r="O35" s="20"/>
      <c r="P35" s="20"/>
    </row>
    <row r="36" spans="1:16">
      <c r="A36" s="92"/>
      <c r="B36" s="55">
        <v>30</v>
      </c>
      <c r="C36" s="6">
        <v>19</v>
      </c>
      <c r="D36" s="7">
        <v>22</v>
      </c>
      <c r="E36" s="7">
        <v>14</v>
      </c>
      <c r="F36" s="7">
        <v>12</v>
      </c>
      <c r="G36" s="7">
        <v>18</v>
      </c>
      <c r="H36" s="7">
        <v>41</v>
      </c>
      <c r="I36" s="7">
        <v>39</v>
      </c>
      <c r="J36" s="7">
        <v>42</v>
      </c>
      <c r="K36" s="7">
        <v>26</v>
      </c>
      <c r="L36" s="7">
        <v>13</v>
      </c>
      <c r="M36" s="7">
        <v>31</v>
      </c>
      <c r="N36" s="8">
        <v>39</v>
      </c>
      <c r="O36" s="20"/>
    </row>
    <row r="37" spans="1:16" ht="15" customHeight="1">
      <c r="A37" s="90" t="s">
        <v>0</v>
      </c>
      <c r="B37" s="53">
        <v>1</v>
      </c>
      <c r="C37" s="43">
        <v>261</v>
      </c>
      <c r="D37" s="44">
        <v>158</v>
      </c>
      <c r="E37" s="44">
        <v>49</v>
      </c>
      <c r="F37" s="44">
        <v>49</v>
      </c>
      <c r="G37" s="44">
        <v>60</v>
      </c>
      <c r="H37" s="44">
        <v>68</v>
      </c>
      <c r="I37" s="44">
        <v>153</v>
      </c>
      <c r="J37" s="44">
        <v>129</v>
      </c>
      <c r="K37" s="44">
        <v>204</v>
      </c>
      <c r="L37" s="44">
        <v>62</v>
      </c>
      <c r="M37" s="44">
        <v>81</v>
      </c>
      <c r="N37" s="45">
        <v>62</v>
      </c>
      <c r="O37" s="20"/>
    </row>
    <row r="38" spans="1:16">
      <c r="A38" s="91"/>
      <c r="B38" s="54">
        <v>2</v>
      </c>
      <c r="C38" s="47">
        <v>51</v>
      </c>
      <c r="D38" s="20">
        <v>102</v>
      </c>
      <c r="E38" s="20">
        <v>117</v>
      </c>
      <c r="F38" s="20">
        <v>80</v>
      </c>
      <c r="G38" s="20">
        <v>92</v>
      </c>
      <c r="H38" s="20">
        <v>173</v>
      </c>
      <c r="I38" s="20">
        <v>166</v>
      </c>
      <c r="J38" s="20">
        <v>62</v>
      </c>
      <c r="K38" s="20">
        <v>75</v>
      </c>
      <c r="L38" s="20">
        <v>70</v>
      </c>
      <c r="M38" s="20">
        <v>79</v>
      </c>
      <c r="N38" s="48">
        <v>76</v>
      </c>
      <c r="O38" s="20"/>
    </row>
    <row r="39" spans="1:16">
      <c r="A39" s="92"/>
      <c r="B39" s="55">
        <v>3</v>
      </c>
      <c r="C39" s="50">
        <v>46</v>
      </c>
      <c r="D39" s="51">
        <v>71</v>
      </c>
      <c r="E39" s="51">
        <v>50</v>
      </c>
      <c r="F39" s="51">
        <v>43</v>
      </c>
      <c r="G39" s="51">
        <v>83</v>
      </c>
      <c r="H39" s="51">
        <v>58</v>
      </c>
      <c r="I39" s="51">
        <v>94</v>
      </c>
      <c r="J39" s="51">
        <v>174</v>
      </c>
      <c r="K39" s="51">
        <v>108</v>
      </c>
      <c r="L39" s="51">
        <v>117</v>
      </c>
      <c r="M39" s="51">
        <v>57</v>
      </c>
      <c r="N39" s="52">
        <v>61</v>
      </c>
      <c r="O39" s="20"/>
    </row>
    <row r="40" spans="1:16" ht="15" customHeight="1">
      <c r="A40" s="90" t="s">
        <v>44</v>
      </c>
      <c r="B40" s="53">
        <v>1</v>
      </c>
      <c r="C40" s="43">
        <v>26</v>
      </c>
      <c r="D40" s="44">
        <v>24</v>
      </c>
      <c r="E40" s="44">
        <v>12</v>
      </c>
      <c r="F40" s="44">
        <v>21</v>
      </c>
      <c r="G40" s="44">
        <v>19</v>
      </c>
      <c r="H40" s="44">
        <v>32</v>
      </c>
      <c r="I40" s="44">
        <v>37</v>
      </c>
      <c r="J40" s="44">
        <v>16</v>
      </c>
      <c r="K40" s="44">
        <v>16</v>
      </c>
      <c r="L40" s="44">
        <v>2</v>
      </c>
      <c r="M40" s="44">
        <v>3</v>
      </c>
      <c r="N40" s="45">
        <v>10</v>
      </c>
      <c r="O40" s="20"/>
    </row>
    <row r="41" spans="1:16">
      <c r="A41" s="91"/>
      <c r="B41" s="54">
        <v>2</v>
      </c>
      <c r="C41" s="47">
        <v>32</v>
      </c>
      <c r="D41" s="20">
        <v>29</v>
      </c>
      <c r="E41" s="20">
        <v>34</v>
      </c>
      <c r="F41" s="20">
        <v>24</v>
      </c>
      <c r="G41" s="20">
        <v>20</v>
      </c>
      <c r="H41" s="20">
        <v>35</v>
      </c>
      <c r="I41" s="20">
        <v>33</v>
      </c>
      <c r="J41" s="20">
        <v>11</v>
      </c>
      <c r="K41" s="20">
        <v>6</v>
      </c>
      <c r="L41" s="20">
        <v>2</v>
      </c>
      <c r="M41" s="20">
        <v>3</v>
      </c>
      <c r="N41" s="48">
        <v>9</v>
      </c>
      <c r="O41" s="20"/>
    </row>
    <row r="42" spans="1:16">
      <c r="A42" s="91"/>
      <c r="B42" s="54">
        <v>3</v>
      </c>
      <c r="C42" s="47">
        <v>0</v>
      </c>
      <c r="D42" s="20">
        <v>0</v>
      </c>
      <c r="E42" s="20">
        <v>0</v>
      </c>
      <c r="F42" s="20">
        <v>4</v>
      </c>
      <c r="G42" s="20">
        <v>8</v>
      </c>
      <c r="H42" s="20">
        <v>8</v>
      </c>
      <c r="I42" s="20">
        <v>8</v>
      </c>
      <c r="J42" s="20">
        <v>9</v>
      </c>
      <c r="K42" s="20">
        <v>7</v>
      </c>
      <c r="L42" s="20">
        <v>6</v>
      </c>
      <c r="M42" s="20">
        <v>15</v>
      </c>
      <c r="N42" s="48">
        <v>9</v>
      </c>
      <c r="O42" s="20"/>
    </row>
    <row r="43" spans="1:16">
      <c r="A43" s="91"/>
      <c r="B43" s="54">
        <v>4</v>
      </c>
      <c r="C43" s="47">
        <v>26</v>
      </c>
      <c r="D43" s="20">
        <v>25</v>
      </c>
      <c r="E43" s="20">
        <v>6</v>
      </c>
      <c r="F43" s="20">
        <v>8</v>
      </c>
      <c r="G43" s="20">
        <v>11</v>
      </c>
      <c r="H43" s="20">
        <v>17</v>
      </c>
      <c r="I43" s="20">
        <v>13</v>
      </c>
      <c r="J43" s="20">
        <v>4</v>
      </c>
      <c r="K43" s="20">
        <v>4</v>
      </c>
      <c r="L43" s="20">
        <v>3</v>
      </c>
      <c r="M43" s="20">
        <v>7</v>
      </c>
      <c r="N43" s="48">
        <v>19</v>
      </c>
      <c r="O43" s="20"/>
    </row>
    <row r="44" spans="1:16">
      <c r="A44" s="91"/>
      <c r="B44" s="54">
        <v>5</v>
      </c>
      <c r="C44" s="47">
        <v>30</v>
      </c>
      <c r="D44" s="20">
        <v>11</v>
      </c>
      <c r="E44" s="20">
        <v>26</v>
      </c>
      <c r="F44" s="20">
        <v>37</v>
      </c>
      <c r="G44" s="20">
        <v>38</v>
      </c>
      <c r="H44" s="20">
        <v>24</v>
      </c>
      <c r="I44" s="20">
        <v>20</v>
      </c>
      <c r="J44" s="20">
        <v>2</v>
      </c>
      <c r="K44" s="20">
        <v>2</v>
      </c>
      <c r="L44" s="20">
        <v>5</v>
      </c>
      <c r="M44" s="20">
        <v>3</v>
      </c>
      <c r="N44" s="48">
        <v>6</v>
      </c>
      <c r="O44" s="20"/>
    </row>
    <row r="45" spans="1:16">
      <c r="A45" s="92"/>
      <c r="B45" s="55">
        <v>6</v>
      </c>
      <c r="C45" s="50">
        <v>35</v>
      </c>
      <c r="D45" s="51">
        <v>45</v>
      </c>
      <c r="E45" s="51">
        <v>45</v>
      </c>
      <c r="F45" s="51">
        <v>30</v>
      </c>
      <c r="G45" s="51">
        <v>25</v>
      </c>
      <c r="H45" s="51">
        <v>27</v>
      </c>
      <c r="I45" s="51">
        <v>28</v>
      </c>
      <c r="J45" s="51">
        <v>16</v>
      </c>
      <c r="K45" s="51">
        <v>8</v>
      </c>
      <c r="L45" s="51">
        <v>8</v>
      </c>
      <c r="M45" s="51">
        <v>6</v>
      </c>
      <c r="N45" s="52">
        <v>11</v>
      </c>
      <c r="O45" s="20"/>
    </row>
    <row r="46" spans="1:16" ht="15" customHeight="1">
      <c r="A46" s="87" t="s">
        <v>46</v>
      </c>
      <c r="B46" s="42">
        <v>1</v>
      </c>
      <c r="C46" s="43">
        <v>59</v>
      </c>
      <c r="D46" s="44">
        <v>75</v>
      </c>
      <c r="E46" s="44">
        <v>68</v>
      </c>
      <c r="F46" s="44">
        <v>36</v>
      </c>
      <c r="G46" s="44">
        <v>25</v>
      </c>
      <c r="H46" s="44">
        <v>13</v>
      </c>
      <c r="I46" s="44">
        <v>29</v>
      </c>
      <c r="J46" s="44">
        <v>16</v>
      </c>
      <c r="K46" s="44">
        <v>12</v>
      </c>
      <c r="L46" s="44">
        <v>7</v>
      </c>
      <c r="M46" s="44">
        <v>10</v>
      </c>
      <c r="N46" s="45">
        <v>12</v>
      </c>
      <c r="O46" s="20"/>
    </row>
    <row r="47" spans="1:16">
      <c r="A47" s="88"/>
      <c r="B47" s="46">
        <v>2</v>
      </c>
      <c r="C47" s="47">
        <v>49</v>
      </c>
      <c r="D47" s="20">
        <v>45</v>
      </c>
      <c r="E47" s="20">
        <v>43</v>
      </c>
      <c r="F47" s="20">
        <v>36</v>
      </c>
      <c r="G47" s="20">
        <v>17</v>
      </c>
      <c r="H47" s="20">
        <v>20</v>
      </c>
      <c r="I47" s="20">
        <v>18</v>
      </c>
      <c r="J47" s="20">
        <v>11</v>
      </c>
      <c r="K47" s="20">
        <v>10</v>
      </c>
      <c r="L47" s="20">
        <v>9</v>
      </c>
      <c r="M47" s="20">
        <v>7</v>
      </c>
      <c r="N47" s="48">
        <v>5</v>
      </c>
      <c r="O47" s="20"/>
    </row>
    <row r="48" spans="1:16">
      <c r="A48" s="89"/>
      <c r="B48" s="49">
        <v>3</v>
      </c>
      <c r="C48" s="50">
        <v>54</v>
      </c>
      <c r="D48" s="51">
        <v>16</v>
      </c>
      <c r="E48" s="51">
        <v>56</v>
      </c>
      <c r="F48" s="51">
        <v>15</v>
      </c>
      <c r="G48" s="51">
        <v>30</v>
      </c>
      <c r="H48" s="51">
        <v>20</v>
      </c>
      <c r="I48" s="51">
        <v>5</v>
      </c>
      <c r="J48" s="51">
        <v>8</v>
      </c>
      <c r="K48" s="51">
        <v>8</v>
      </c>
      <c r="L48" s="51">
        <v>9</v>
      </c>
      <c r="M48" s="51">
        <v>11</v>
      </c>
      <c r="N48" s="52">
        <v>10</v>
      </c>
      <c r="O48" s="20"/>
    </row>
    <row r="49" spans="1:15" ht="15" customHeight="1">
      <c r="A49" s="90" t="s">
        <v>38</v>
      </c>
      <c r="B49" s="42" t="s">
        <v>1</v>
      </c>
      <c r="C49" s="43">
        <v>26</v>
      </c>
      <c r="D49" s="44">
        <v>17</v>
      </c>
      <c r="E49" s="44">
        <v>22</v>
      </c>
      <c r="F49" s="44">
        <v>17</v>
      </c>
      <c r="G49" s="44">
        <v>31</v>
      </c>
      <c r="H49" s="44">
        <v>27</v>
      </c>
      <c r="I49" s="44">
        <v>18</v>
      </c>
      <c r="J49" s="44">
        <v>13</v>
      </c>
      <c r="K49" s="44">
        <v>13</v>
      </c>
      <c r="L49" s="44">
        <v>15</v>
      </c>
      <c r="M49" s="44">
        <v>8</v>
      </c>
      <c r="N49" s="45">
        <v>9</v>
      </c>
      <c r="O49" s="20"/>
    </row>
    <row r="50" spans="1:15">
      <c r="A50" s="91"/>
      <c r="B50" s="46" t="s">
        <v>29</v>
      </c>
      <c r="C50" s="47">
        <v>35</v>
      </c>
      <c r="D50" s="20">
        <v>68</v>
      </c>
      <c r="E50" s="20">
        <v>54</v>
      </c>
      <c r="F50" s="20">
        <v>59</v>
      </c>
      <c r="G50" s="20">
        <v>59</v>
      </c>
      <c r="H50" s="20">
        <v>50</v>
      </c>
      <c r="I50" s="20">
        <v>37</v>
      </c>
      <c r="J50" s="20">
        <v>29</v>
      </c>
      <c r="K50" s="20">
        <v>29</v>
      </c>
      <c r="L50" s="20">
        <v>20</v>
      </c>
      <c r="M50" s="20">
        <v>36</v>
      </c>
      <c r="N50" s="48">
        <v>9</v>
      </c>
      <c r="O50" s="20"/>
    </row>
    <row r="51" spans="1:15">
      <c r="A51" s="91"/>
      <c r="B51" s="46" t="s">
        <v>2</v>
      </c>
      <c r="C51" s="47">
        <v>18</v>
      </c>
      <c r="D51" s="20">
        <v>24</v>
      </c>
      <c r="E51" s="20">
        <v>26</v>
      </c>
      <c r="F51" s="20">
        <v>36</v>
      </c>
      <c r="G51" s="20">
        <v>40</v>
      </c>
      <c r="H51" s="20">
        <v>27</v>
      </c>
      <c r="I51" s="20">
        <v>31</v>
      </c>
      <c r="J51" s="20">
        <v>10</v>
      </c>
      <c r="K51" s="20">
        <v>22</v>
      </c>
      <c r="L51" s="20">
        <v>14</v>
      </c>
      <c r="M51" s="20">
        <v>10</v>
      </c>
      <c r="N51" s="48">
        <v>20</v>
      </c>
      <c r="O51" s="20"/>
    </row>
    <row r="52" spans="1:15">
      <c r="A52" s="91"/>
      <c r="B52" s="46" t="s">
        <v>3</v>
      </c>
      <c r="C52" s="47">
        <v>26</v>
      </c>
      <c r="D52" s="20">
        <v>28</v>
      </c>
      <c r="E52" s="20">
        <v>23</v>
      </c>
      <c r="F52" s="20">
        <v>28</v>
      </c>
      <c r="G52" s="20">
        <v>24</v>
      </c>
      <c r="H52" s="20">
        <v>26</v>
      </c>
      <c r="I52" s="20">
        <v>28</v>
      </c>
      <c r="J52" s="20">
        <v>20</v>
      </c>
      <c r="K52" s="20">
        <v>24</v>
      </c>
      <c r="L52" s="20">
        <v>15</v>
      </c>
      <c r="M52" s="20">
        <v>14</v>
      </c>
      <c r="N52" s="48">
        <v>13</v>
      </c>
      <c r="O52" s="20"/>
    </row>
    <row r="53" spans="1:15">
      <c r="A53" s="91"/>
      <c r="B53" s="46" t="s">
        <v>4</v>
      </c>
      <c r="C53" s="47">
        <v>31</v>
      </c>
      <c r="D53" s="20">
        <v>9</v>
      </c>
      <c r="E53" s="20">
        <v>20</v>
      </c>
      <c r="F53" s="20">
        <v>5</v>
      </c>
      <c r="G53" s="20">
        <v>3</v>
      </c>
      <c r="H53" s="20">
        <v>1</v>
      </c>
      <c r="I53" s="20">
        <v>5</v>
      </c>
      <c r="J53" s="20">
        <v>5</v>
      </c>
      <c r="K53" s="20">
        <v>3</v>
      </c>
      <c r="L53" s="20">
        <v>6</v>
      </c>
      <c r="M53" s="20">
        <v>2</v>
      </c>
      <c r="N53" s="48">
        <v>5</v>
      </c>
      <c r="O53" s="20"/>
    </row>
    <row r="54" spans="1:15">
      <c r="A54" s="91"/>
      <c r="B54" s="46" t="s">
        <v>5</v>
      </c>
      <c r="C54" s="47">
        <v>53</v>
      </c>
      <c r="D54" s="20">
        <v>63</v>
      </c>
      <c r="E54" s="20">
        <v>48</v>
      </c>
      <c r="F54" s="20">
        <v>77</v>
      </c>
      <c r="G54" s="20">
        <v>53</v>
      </c>
      <c r="H54" s="20">
        <v>67</v>
      </c>
      <c r="I54" s="20">
        <v>63</v>
      </c>
      <c r="J54" s="20">
        <v>42</v>
      </c>
      <c r="K54" s="20">
        <v>32</v>
      </c>
      <c r="L54" s="20">
        <v>45</v>
      </c>
      <c r="M54" s="20">
        <v>22</v>
      </c>
      <c r="N54" s="48">
        <v>18</v>
      </c>
      <c r="O54" s="20"/>
    </row>
    <row r="55" spans="1:15">
      <c r="A55" s="91"/>
      <c r="B55" s="46" t="s">
        <v>6</v>
      </c>
      <c r="C55" s="47">
        <v>19</v>
      </c>
      <c r="D55" s="20">
        <v>15</v>
      </c>
      <c r="E55" s="20">
        <v>13</v>
      </c>
      <c r="F55" s="20">
        <v>10</v>
      </c>
      <c r="G55" s="20">
        <v>9</v>
      </c>
      <c r="H55" s="20">
        <v>12</v>
      </c>
      <c r="I55" s="20">
        <v>14</v>
      </c>
      <c r="J55" s="20">
        <v>22</v>
      </c>
      <c r="K55" s="20">
        <v>9</v>
      </c>
      <c r="L55" s="20">
        <v>12</v>
      </c>
      <c r="M55" s="20">
        <v>6</v>
      </c>
      <c r="N55" s="48">
        <v>17</v>
      </c>
      <c r="O55" s="20"/>
    </row>
    <row r="56" spans="1:15">
      <c r="A56" s="91"/>
      <c r="B56" s="46" t="s">
        <v>7</v>
      </c>
      <c r="C56" s="47">
        <v>14</v>
      </c>
      <c r="D56" s="20">
        <v>16</v>
      </c>
      <c r="E56" s="20">
        <v>22</v>
      </c>
      <c r="F56" s="20">
        <v>23</v>
      </c>
      <c r="G56" s="20">
        <v>15</v>
      </c>
      <c r="H56" s="20">
        <v>20</v>
      </c>
      <c r="I56" s="20">
        <v>7</v>
      </c>
      <c r="J56" s="20">
        <v>12</v>
      </c>
      <c r="K56" s="20">
        <v>1</v>
      </c>
      <c r="L56" s="20">
        <v>3</v>
      </c>
      <c r="M56" s="20">
        <v>3</v>
      </c>
      <c r="N56" s="48">
        <v>7</v>
      </c>
      <c r="O56" s="20"/>
    </row>
    <row r="57" spans="1:15">
      <c r="A57" s="91"/>
      <c r="B57" s="46" t="s">
        <v>30</v>
      </c>
      <c r="C57" s="47">
        <v>105</v>
      </c>
      <c r="D57" s="20">
        <v>121</v>
      </c>
      <c r="E57" s="20">
        <v>113</v>
      </c>
      <c r="F57" s="20">
        <v>123</v>
      </c>
      <c r="G57" s="20">
        <v>117</v>
      </c>
      <c r="H57" s="20">
        <v>110</v>
      </c>
      <c r="I57" s="20">
        <v>103</v>
      </c>
      <c r="J57" s="20">
        <v>114</v>
      </c>
      <c r="K57" s="20">
        <v>88</v>
      </c>
      <c r="L57" s="20">
        <v>72</v>
      </c>
      <c r="M57" s="20">
        <v>81</v>
      </c>
      <c r="N57" s="48">
        <v>62</v>
      </c>
      <c r="O57" s="20"/>
    </row>
    <row r="58" spans="1:15">
      <c r="A58" s="91"/>
      <c r="B58" s="46" t="s">
        <v>8</v>
      </c>
      <c r="C58" s="47">
        <v>19</v>
      </c>
      <c r="D58" s="20">
        <v>17</v>
      </c>
      <c r="E58" s="20">
        <v>17</v>
      </c>
      <c r="F58" s="20">
        <v>16</v>
      </c>
      <c r="G58" s="20">
        <v>16</v>
      </c>
      <c r="H58" s="20">
        <v>14</v>
      </c>
      <c r="I58" s="20">
        <v>24</v>
      </c>
      <c r="J58" s="20">
        <v>18</v>
      </c>
      <c r="K58" s="20">
        <v>26</v>
      </c>
      <c r="L58" s="20">
        <v>13</v>
      </c>
      <c r="M58" s="20">
        <v>14</v>
      </c>
      <c r="N58" s="48">
        <v>16</v>
      </c>
      <c r="O58" s="20"/>
    </row>
    <row r="59" spans="1:15">
      <c r="A59" s="91"/>
      <c r="B59" s="46" t="s">
        <v>9</v>
      </c>
      <c r="C59" s="3">
        <v>50</v>
      </c>
      <c r="D59" s="4">
        <v>35</v>
      </c>
      <c r="E59" s="4">
        <v>59</v>
      </c>
      <c r="F59" s="4">
        <v>44</v>
      </c>
      <c r="G59" s="4">
        <v>45</v>
      </c>
      <c r="H59" s="4">
        <v>67</v>
      </c>
      <c r="I59" s="4">
        <v>58</v>
      </c>
      <c r="J59" s="4">
        <v>45</v>
      </c>
      <c r="K59" s="4">
        <v>3</v>
      </c>
      <c r="L59" s="4">
        <v>9</v>
      </c>
      <c r="M59" s="4">
        <v>23</v>
      </c>
      <c r="N59" s="48">
        <v>12</v>
      </c>
      <c r="O59" s="20"/>
    </row>
    <row r="60" spans="1:15">
      <c r="A60" s="91"/>
      <c r="B60" s="46" t="s">
        <v>10</v>
      </c>
      <c r="C60" s="3">
        <v>18</v>
      </c>
      <c r="D60" s="4">
        <v>28</v>
      </c>
      <c r="E60" s="4">
        <v>26</v>
      </c>
      <c r="F60" s="4">
        <v>34</v>
      </c>
      <c r="G60" s="4">
        <v>12</v>
      </c>
      <c r="H60" s="4">
        <v>4</v>
      </c>
      <c r="I60" s="4">
        <v>13</v>
      </c>
      <c r="J60" s="4">
        <v>25</v>
      </c>
      <c r="K60" s="4">
        <v>11</v>
      </c>
      <c r="L60" s="4">
        <v>16</v>
      </c>
      <c r="M60" s="4">
        <v>26</v>
      </c>
      <c r="N60" s="48">
        <v>27</v>
      </c>
      <c r="O60" s="20"/>
    </row>
    <row r="61" spans="1:15">
      <c r="A61" s="91"/>
      <c r="B61" s="46" t="s">
        <v>11</v>
      </c>
      <c r="C61" s="3">
        <v>53</v>
      </c>
      <c r="D61" s="4">
        <v>74</v>
      </c>
      <c r="E61" s="4">
        <v>76</v>
      </c>
      <c r="F61" s="4">
        <v>53</v>
      </c>
      <c r="G61" s="4">
        <v>42</v>
      </c>
      <c r="H61" s="4">
        <v>53</v>
      </c>
      <c r="I61" s="4">
        <v>47</v>
      </c>
      <c r="J61" s="4">
        <v>42</v>
      </c>
      <c r="K61" s="4">
        <v>18</v>
      </c>
      <c r="L61" s="4">
        <v>13</v>
      </c>
      <c r="M61" s="4">
        <v>10</v>
      </c>
      <c r="N61" s="48">
        <v>10</v>
      </c>
      <c r="O61" s="20"/>
    </row>
    <row r="62" spans="1:15">
      <c r="A62" s="91"/>
      <c r="B62" s="46" t="s">
        <v>31</v>
      </c>
      <c r="C62" s="3">
        <v>35</v>
      </c>
      <c r="D62" s="4">
        <v>51</v>
      </c>
      <c r="E62" s="4">
        <v>52</v>
      </c>
      <c r="F62" s="4">
        <v>43</v>
      </c>
      <c r="G62" s="4">
        <v>54</v>
      </c>
      <c r="H62" s="4">
        <v>67</v>
      </c>
      <c r="I62" s="4">
        <v>47</v>
      </c>
      <c r="J62" s="4">
        <v>33</v>
      </c>
      <c r="K62" s="4">
        <v>39</v>
      </c>
      <c r="L62" s="4">
        <v>31</v>
      </c>
      <c r="M62" s="4">
        <v>11</v>
      </c>
      <c r="N62" s="48">
        <v>24</v>
      </c>
      <c r="O62" s="20"/>
    </row>
    <row r="63" spans="1:15">
      <c r="A63" s="91"/>
      <c r="B63" s="46" t="s">
        <v>12</v>
      </c>
      <c r="C63" s="3">
        <v>73</v>
      </c>
      <c r="D63" s="4">
        <v>65</v>
      </c>
      <c r="E63" s="4">
        <v>67</v>
      </c>
      <c r="F63" s="4">
        <v>77</v>
      </c>
      <c r="G63" s="4">
        <v>56</v>
      </c>
      <c r="H63" s="4">
        <v>44</v>
      </c>
      <c r="I63" s="4">
        <v>60</v>
      </c>
      <c r="J63" s="4">
        <v>20</v>
      </c>
      <c r="K63" s="4">
        <v>21</v>
      </c>
      <c r="L63" s="4">
        <v>18</v>
      </c>
      <c r="M63" s="4">
        <v>23</v>
      </c>
      <c r="N63" s="48">
        <v>23</v>
      </c>
      <c r="O63" s="20"/>
    </row>
    <row r="64" spans="1:15">
      <c r="A64" s="91"/>
      <c r="B64" s="46" t="s">
        <v>13</v>
      </c>
      <c r="C64" s="3">
        <v>29</v>
      </c>
      <c r="D64" s="4">
        <v>43</v>
      </c>
      <c r="E64" s="4">
        <v>31</v>
      </c>
      <c r="F64" s="4">
        <v>31</v>
      </c>
      <c r="G64" s="4">
        <v>31</v>
      </c>
      <c r="H64" s="4">
        <v>27</v>
      </c>
      <c r="I64" s="4">
        <v>40</v>
      </c>
      <c r="J64" s="4">
        <v>36</v>
      </c>
      <c r="K64" s="4">
        <v>15</v>
      </c>
      <c r="L64" s="4">
        <v>14</v>
      </c>
      <c r="M64" s="4">
        <v>13</v>
      </c>
      <c r="N64" s="48">
        <v>20</v>
      </c>
      <c r="O64" s="20"/>
    </row>
    <row r="65" spans="1:15">
      <c r="A65" s="91"/>
      <c r="B65" s="46" t="s">
        <v>37</v>
      </c>
      <c r="C65" s="3">
        <v>37</v>
      </c>
      <c r="D65" s="4">
        <v>42</v>
      </c>
      <c r="E65" s="4">
        <v>37</v>
      </c>
      <c r="F65" s="4">
        <v>51</v>
      </c>
      <c r="G65" s="4">
        <v>47</v>
      </c>
      <c r="H65" s="4">
        <v>44</v>
      </c>
      <c r="I65" s="4">
        <v>35</v>
      </c>
      <c r="J65" s="4">
        <v>35</v>
      </c>
      <c r="K65" s="4">
        <v>23</v>
      </c>
      <c r="L65" s="4">
        <v>28</v>
      </c>
      <c r="M65" s="4">
        <v>22</v>
      </c>
      <c r="N65" s="48">
        <v>19</v>
      </c>
      <c r="O65" s="20"/>
    </row>
    <row r="66" spans="1:15">
      <c r="A66" s="91"/>
      <c r="B66" s="46" t="s">
        <v>32</v>
      </c>
      <c r="C66" s="3">
        <v>52</v>
      </c>
      <c r="D66" s="4">
        <v>55</v>
      </c>
      <c r="E66" s="4">
        <v>53</v>
      </c>
      <c r="F66" s="4">
        <v>28</v>
      </c>
      <c r="G66" s="4">
        <v>45</v>
      </c>
      <c r="H66" s="4">
        <v>36</v>
      </c>
      <c r="I66" s="4">
        <v>38</v>
      </c>
      <c r="J66" s="4">
        <v>32</v>
      </c>
      <c r="K66" s="4">
        <v>29</v>
      </c>
      <c r="L66" s="4">
        <v>28</v>
      </c>
      <c r="M66" s="4">
        <v>26</v>
      </c>
      <c r="N66" s="48">
        <v>23</v>
      </c>
      <c r="O66" s="20"/>
    </row>
    <row r="67" spans="1:15">
      <c r="A67" s="91"/>
      <c r="B67" s="46" t="s">
        <v>14</v>
      </c>
      <c r="C67" s="3">
        <v>45</v>
      </c>
      <c r="D67" s="4">
        <v>51</v>
      </c>
      <c r="E67" s="4">
        <v>44</v>
      </c>
      <c r="F67" s="4">
        <v>26</v>
      </c>
      <c r="G67" s="4">
        <v>31</v>
      </c>
      <c r="H67" s="4">
        <v>41</v>
      </c>
      <c r="I67" s="4">
        <v>43</v>
      </c>
      <c r="J67" s="4">
        <v>41</v>
      </c>
      <c r="K67" s="4">
        <v>27</v>
      </c>
      <c r="L67" s="4">
        <v>23</v>
      </c>
      <c r="M67" s="4">
        <v>5</v>
      </c>
      <c r="N67" s="48">
        <v>5</v>
      </c>
      <c r="O67" s="20"/>
    </row>
    <row r="68" spans="1:15">
      <c r="A68" s="91"/>
      <c r="B68" s="46" t="s">
        <v>33</v>
      </c>
      <c r="C68" s="3">
        <v>50</v>
      </c>
      <c r="D68" s="4">
        <v>46</v>
      </c>
      <c r="E68" s="4">
        <v>62</v>
      </c>
      <c r="F68" s="4">
        <v>38</v>
      </c>
      <c r="G68" s="4">
        <v>41</v>
      </c>
      <c r="H68" s="4">
        <v>25</v>
      </c>
      <c r="I68" s="4">
        <v>22</v>
      </c>
      <c r="J68" s="4">
        <v>17</v>
      </c>
      <c r="K68" s="4">
        <v>7</v>
      </c>
      <c r="L68" s="4">
        <v>12</v>
      </c>
      <c r="M68" s="4">
        <v>5</v>
      </c>
      <c r="N68" s="48">
        <v>11</v>
      </c>
      <c r="O68" s="20"/>
    </row>
    <row r="69" spans="1:15">
      <c r="A69" s="91"/>
      <c r="B69" s="46" t="s">
        <v>15</v>
      </c>
      <c r="C69" s="11"/>
      <c r="D69" s="13"/>
      <c r="E69" s="13"/>
      <c r="F69" s="4">
        <v>0</v>
      </c>
      <c r="G69" s="4">
        <v>31</v>
      </c>
      <c r="H69" s="4">
        <v>34</v>
      </c>
      <c r="I69" s="4">
        <v>37</v>
      </c>
      <c r="J69" s="4">
        <v>21</v>
      </c>
      <c r="K69" s="4">
        <v>12</v>
      </c>
      <c r="L69" s="4">
        <v>5</v>
      </c>
      <c r="M69" s="4">
        <v>8</v>
      </c>
      <c r="N69" s="48">
        <v>5</v>
      </c>
      <c r="O69" s="20"/>
    </row>
    <row r="70" spans="1:15">
      <c r="A70" s="91"/>
      <c r="B70" s="46" t="s">
        <v>16</v>
      </c>
      <c r="C70" s="3">
        <v>59</v>
      </c>
      <c r="D70" s="4">
        <v>43</v>
      </c>
      <c r="E70" s="4">
        <v>40</v>
      </c>
      <c r="F70" s="4">
        <v>38</v>
      </c>
      <c r="G70" s="4">
        <v>27</v>
      </c>
      <c r="H70" s="4">
        <v>30</v>
      </c>
      <c r="I70" s="4">
        <v>43</v>
      </c>
      <c r="J70" s="4">
        <v>35</v>
      </c>
      <c r="K70" s="4">
        <v>11</v>
      </c>
      <c r="L70" s="4">
        <v>11</v>
      </c>
      <c r="M70" s="4">
        <v>15</v>
      </c>
      <c r="N70" s="48">
        <v>16</v>
      </c>
      <c r="O70" s="20"/>
    </row>
    <row r="71" spans="1:15">
      <c r="A71" s="91"/>
      <c r="B71" s="46" t="s">
        <v>17</v>
      </c>
      <c r="C71" s="3">
        <v>47</v>
      </c>
      <c r="D71" s="4">
        <v>90</v>
      </c>
      <c r="E71" s="4">
        <v>63</v>
      </c>
      <c r="F71" s="4">
        <v>55</v>
      </c>
      <c r="G71" s="4">
        <v>72</v>
      </c>
      <c r="H71" s="4">
        <v>41</v>
      </c>
      <c r="I71" s="4">
        <v>12</v>
      </c>
      <c r="J71" s="4">
        <v>14</v>
      </c>
      <c r="K71" s="4">
        <v>8</v>
      </c>
      <c r="L71" s="4">
        <v>5</v>
      </c>
      <c r="M71" s="4">
        <v>5</v>
      </c>
      <c r="N71" s="48">
        <v>16</v>
      </c>
      <c r="O71" s="20"/>
    </row>
    <row r="72" spans="1:15">
      <c r="A72" s="91"/>
      <c r="B72" s="46" t="s">
        <v>18</v>
      </c>
      <c r="C72" s="3">
        <v>41</v>
      </c>
      <c r="D72" s="4">
        <v>53</v>
      </c>
      <c r="E72" s="4">
        <v>65</v>
      </c>
      <c r="F72" s="4">
        <v>44</v>
      </c>
      <c r="G72" s="4">
        <v>59</v>
      </c>
      <c r="H72" s="4">
        <v>76</v>
      </c>
      <c r="I72" s="4">
        <v>47</v>
      </c>
      <c r="J72" s="4">
        <v>20</v>
      </c>
      <c r="K72" s="4">
        <v>12</v>
      </c>
      <c r="L72" s="4">
        <v>13</v>
      </c>
      <c r="M72" s="4">
        <v>11</v>
      </c>
      <c r="N72" s="48">
        <v>8</v>
      </c>
      <c r="O72" s="20"/>
    </row>
    <row r="73" spans="1:15">
      <c r="A73" s="91"/>
      <c r="B73" s="46" t="s">
        <v>19</v>
      </c>
      <c r="C73" s="3">
        <v>3</v>
      </c>
      <c r="D73" s="4">
        <v>3</v>
      </c>
      <c r="E73" s="4">
        <v>6</v>
      </c>
      <c r="F73" s="4">
        <v>5</v>
      </c>
      <c r="G73" s="4">
        <v>8</v>
      </c>
      <c r="H73" s="4">
        <v>9</v>
      </c>
      <c r="I73" s="4">
        <v>11</v>
      </c>
      <c r="J73" s="4">
        <v>17</v>
      </c>
      <c r="K73" s="4">
        <v>14</v>
      </c>
      <c r="L73" s="4">
        <v>18</v>
      </c>
      <c r="M73" s="4">
        <v>22</v>
      </c>
      <c r="N73" s="48">
        <v>23</v>
      </c>
      <c r="O73" s="20"/>
    </row>
    <row r="74" spans="1:15">
      <c r="A74" s="91"/>
      <c r="B74" s="46" t="s">
        <v>20</v>
      </c>
      <c r="C74" s="3">
        <v>16</v>
      </c>
      <c r="D74" s="4">
        <v>10</v>
      </c>
      <c r="E74" s="4">
        <v>1</v>
      </c>
      <c r="F74" s="4">
        <v>7</v>
      </c>
      <c r="G74" s="4">
        <v>13</v>
      </c>
      <c r="H74" s="4">
        <v>11</v>
      </c>
      <c r="I74" s="4">
        <v>10</v>
      </c>
      <c r="J74" s="4">
        <v>17</v>
      </c>
      <c r="K74" s="4">
        <v>4</v>
      </c>
      <c r="L74" s="4">
        <v>11</v>
      </c>
      <c r="M74" s="4">
        <v>21</v>
      </c>
      <c r="N74" s="48">
        <v>14</v>
      </c>
      <c r="O74" s="20"/>
    </row>
    <row r="75" spans="1:15">
      <c r="A75" s="91"/>
      <c r="B75" s="46" t="s">
        <v>21</v>
      </c>
      <c r="C75" s="3">
        <v>37</v>
      </c>
      <c r="D75" s="4">
        <v>36</v>
      </c>
      <c r="E75" s="4">
        <v>30</v>
      </c>
      <c r="F75" s="4">
        <v>34</v>
      </c>
      <c r="G75" s="4">
        <v>30</v>
      </c>
      <c r="H75" s="4">
        <v>41</v>
      </c>
      <c r="I75" s="4">
        <v>50</v>
      </c>
      <c r="J75" s="4">
        <v>36</v>
      </c>
      <c r="K75" s="4">
        <v>21</v>
      </c>
      <c r="L75" s="4">
        <v>20</v>
      </c>
      <c r="M75" s="4">
        <v>27</v>
      </c>
      <c r="N75" s="48">
        <v>26</v>
      </c>
      <c r="O75" s="20"/>
    </row>
    <row r="76" spans="1:15">
      <c r="A76" s="91"/>
      <c r="B76" s="46" t="s">
        <v>34</v>
      </c>
      <c r="C76" s="3">
        <v>17</v>
      </c>
      <c r="D76" s="4">
        <v>29</v>
      </c>
      <c r="E76" s="4">
        <v>22</v>
      </c>
      <c r="F76" s="4">
        <v>15</v>
      </c>
      <c r="G76" s="4">
        <v>12</v>
      </c>
      <c r="H76" s="4">
        <v>8</v>
      </c>
      <c r="I76" s="4">
        <v>9</v>
      </c>
      <c r="J76" s="4">
        <v>9</v>
      </c>
      <c r="K76" s="4">
        <v>4</v>
      </c>
      <c r="L76" s="4">
        <v>8</v>
      </c>
      <c r="M76" s="4">
        <v>6</v>
      </c>
      <c r="N76" s="48">
        <v>6</v>
      </c>
      <c r="O76" s="20"/>
    </row>
    <row r="77" spans="1:15">
      <c r="A77" s="91"/>
      <c r="B77" s="46" t="s">
        <v>22</v>
      </c>
      <c r="C77" s="3">
        <v>5</v>
      </c>
      <c r="D77" s="4">
        <v>1</v>
      </c>
      <c r="E77" s="4">
        <v>0</v>
      </c>
      <c r="F77" s="4">
        <v>1</v>
      </c>
      <c r="G77" s="4">
        <v>0</v>
      </c>
      <c r="H77" s="4">
        <v>1</v>
      </c>
      <c r="I77" s="4">
        <v>3</v>
      </c>
      <c r="J77" s="4">
        <v>0</v>
      </c>
      <c r="K77" s="4">
        <v>0</v>
      </c>
      <c r="L77" s="4">
        <v>8</v>
      </c>
      <c r="M77" s="4">
        <v>6</v>
      </c>
      <c r="N77" s="48">
        <v>1</v>
      </c>
      <c r="O77" s="20"/>
    </row>
    <row r="78" spans="1:15">
      <c r="A78" s="91"/>
      <c r="B78" s="46" t="s">
        <v>23</v>
      </c>
      <c r="C78" s="3">
        <v>17</v>
      </c>
      <c r="D78" s="4">
        <v>26</v>
      </c>
      <c r="E78" s="4">
        <v>35</v>
      </c>
      <c r="F78" s="4">
        <v>24</v>
      </c>
      <c r="G78" s="4">
        <v>33</v>
      </c>
      <c r="H78" s="4">
        <v>32</v>
      </c>
      <c r="I78" s="4">
        <v>21</v>
      </c>
      <c r="J78" s="4">
        <v>21</v>
      </c>
      <c r="K78" s="4">
        <v>14</v>
      </c>
      <c r="L78" s="4">
        <v>11</v>
      </c>
      <c r="M78" s="4">
        <v>9</v>
      </c>
      <c r="N78" s="48">
        <v>9</v>
      </c>
      <c r="O78" s="20"/>
    </row>
    <row r="79" spans="1:15">
      <c r="A79" s="91"/>
      <c r="B79" s="46" t="s">
        <v>24</v>
      </c>
      <c r="C79" s="3">
        <v>12</v>
      </c>
      <c r="D79" s="4">
        <v>6</v>
      </c>
      <c r="E79" s="4">
        <v>6</v>
      </c>
      <c r="F79" s="4">
        <v>9</v>
      </c>
      <c r="G79" s="4">
        <v>12</v>
      </c>
      <c r="H79" s="4">
        <v>8</v>
      </c>
      <c r="I79" s="4">
        <v>10</v>
      </c>
      <c r="J79" s="4">
        <v>7</v>
      </c>
      <c r="K79" s="4">
        <v>8</v>
      </c>
      <c r="L79" s="4">
        <v>6</v>
      </c>
      <c r="M79" s="4">
        <v>10</v>
      </c>
      <c r="N79" s="48">
        <v>9</v>
      </c>
      <c r="O79" s="20"/>
    </row>
    <row r="80" spans="1:15">
      <c r="A80" s="91"/>
      <c r="B80" s="46" t="s">
        <v>25</v>
      </c>
      <c r="C80" s="3">
        <v>16</v>
      </c>
      <c r="D80" s="4">
        <v>30</v>
      </c>
      <c r="E80" s="4">
        <v>16</v>
      </c>
      <c r="F80" s="4">
        <v>28</v>
      </c>
      <c r="G80" s="4">
        <v>20</v>
      </c>
      <c r="H80" s="4">
        <v>21</v>
      </c>
      <c r="I80" s="4">
        <v>17</v>
      </c>
      <c r="J80" s="4">
        <v>18</v>
      </c>
      <c r="K80" s="4">
        <v>32</v>
      </c>
      <c r="L80" s="4">
        <v>27</v>
      </c>
      <c r="M80" s="4">
        <v>9</v>
      </c>
      <c r="N80" s="48">
        <v>12</v>
      </c>
      <c r="O80" s="20"/>
    </row>
    <row r="81" spans="1:16">
      <c r="A81" s="91"/>
      <c r="B81" s="46" t="s">
        <v>26</v>
      </c>
      <c r="C81" s="3">
        <v>6</v>
      </c>
      <c r="D81" s="4">
        <v>4</v>
      </c>
      <c r="E81" s="4">
        <v>4</v>
      </c>
      <c r="F81" s="4">
        <v>6</v>
      </c>
      <c r="G81" s="4">
        <v>1</v>
      </c>
      <c r="H81" s="4">
        <v>3</v>
      </c>
      <c r="I81" s="4">
        <v>2</v>
      </c>
      <c r="J81" s="4">
        <v>6</v>
      </c>
      <c r="K81" s="4">
        <v>6</v>
      </c>
      <c r="L81" s="4">
        <v>11</v>
      </c>
      <c r="M81" s="4">
        <v>8</v>
      </c>
      <c r="N81" s="48">
        <v>4</v>
      </c>
      <c r="O81" s="20"/>
    </row>
    <row r="82" spans="1:16">
      <c r="A82" s="91"/>
      <c r="B82" s="46" t="s">
        <v>27</v>
      </c>
      <c r="C82" s="3">
        <v>8</v>
      </c>
      <c r="D82" s="4">
        <v>18</v>
      </c>
      <c r="E82" s="4">
        <v>9</v>
      </c>
      <c r="F82" s="4">
        <v>12</v>
      </c>
      <c r="G82" s="4">
        <v>17</v>
      </c>
      <c r="H82" s="4">
        <v>12</v>
      </c>
      <c r="I82" s="4">
        <v>7</v>
      </c>
      <c r="J82" s="4">
        <v>14</v>
      </c>
      <c r="K82" s="4">
        <v>10</v>
      </c>
      <c r="L82" s="4">
        <v>4</v>
      </c>
      <c r="M82" s="4">
        <v>11</v>
      </c>
      <c r="N82" s="48">
        <v>9</v>
      </c>
      <c r="O82" s="20"/>
    </row>
    <row r="83" spans="1:16">
      <c r="A83" s="92"/>
      <c r="B83" s="49" t="s">
        <v>28</v>
      </c>
      <c r="C83" s="12"/>
      <c r="D83" s="14"/>
      <c r="E83" s="14"/>
      <c r="F83" s="14"/>
      <c r="G83" s="14"/>
      <c r="H83" s="14"/>
      <c r="I83" s="14"/>
      <c r="J83" s="14"/>
      <c r="K83" s="7">
        <v>0</v>
      </c>
      <c r="L83" s="7">
        <v>10</v>
      </c>
      <c r="M83" s="7">
        <v>10</v>
      </c>
      <c r="N83" s="8">
        <v>20</v>
      </c>
      <c r="O83" s="20"/>
    </row>
    <row r="84" spans="1:16">
      <c r="B84" s="70" t="s">
        <v>35</v>
      </c>
      <c r="C84" s="1">
        <f t="shared" ref="C84:K84" si="0">SUM(C7:C83)</f>
        <v>3132</v>
      </c>
      <c r="D84" s="1">
        <f t="shared" ref="D84" si="1">SUM(D7:D83)</f>
        <v>3293</v>
      </c>
      <c r="E84" s="1">
        <f t="shared" si="0"/>
        <v>3035</v>
      </c>
      <c r="F84" s="1">
        <f t="shared" si="0"/>
        <v>2723</v>
      </c>
      <c r="G84" s="1">
        <f t="shared" si="0"/>
        <v>2835</v>
      </c>
      <c r="H84" s="1">
        <f t="shared" si="0"/>
        <v>3095</v>
      </c>
      <c r="I84" s="1">
        <f t="shared" si="0"/>
        <v>2936</v>
      </c>
      <c r="J84" s="1">
        <f t="shared" si="0"/>
        <v>2427</v>
      </c>
      <c r="K84" s="1">
        <f t="shared" si="0"/>
        <v>2130</v>
      </c>
      <c r="L84" s="1">
        <f>SUM(L7:L83)</f>
        <v>1960</v>
      </c>
      <c r="M84" s="1">
        <f>SUM(M7:M83)</f>
        <v>1935</v>
      </c>
      <c r="N84" s="1">
        <f>SUM(N7:N83)</f>
        <v>1875</v>
      </c>
      <c r="O84" s="21"/>
      <c r="P84" s="21"/>
    </row>
    <row r="85" spans="1:16">
      <c r="B85" s="71" t="s">
        <v>36</v>
      </c>
      <c r="C85" s="10">
        <f t="shared" ref="C85:I85" si="2">AVERAGE(C7:C83)</f>
        <v>41.76</v>
      </c>
      <c r="D85" s="10">
        <f t="shared" ref="D85" si="3">AVERAGE(D7:D83)</f>
        <v>43.906666666666666</v>
      </c>
      <c r="E85" s="10">
        <f t="shared" si="2"/>
        <v>40.466666666666669</v>
      </c>
      <c r="F85" s="10">
        <f t="shared" si="2"/>
        <v>35.828947368421055</v>
      </c>
      <c r="G85" s="10">
        <f t="shared" si="2"/>
        <v>37.30263157894737</v>
      </c>
      <c r="H85" s="10">
        <f t="shared" si="2"/>
        <v>40.723684210526315</v>
      </c>
      <c r="I85" s="10">
        <f t="shared" si="2"/>
        <v>38.631578947368418</v>
      </c>
      <c r="J85" s="10">
        <f>AVERAGE(J7:J83)</f>
        <v>31.934210526315791</v>
      </c>
      <c r="K85" s="10">
        <f>AVERAGE(K7:K83)</f>
        <v>27.662337662337663</v>
      </c>
      <c r="L85" s="10">
        <f>AVERAGE(L7:L83)</f>
        <v>25.454545454545453</v>
      </c>
      <c r="M85" s="10">
        <f>AVERAGE(M7:M83)</f>
        <v>25.129870129870131</v>
      </c>
      <c r="N85" s="10">
        <f>AVERAGE(N7:N83)</f>
        <v>24.350649350649352</v>
      </c>
      <c r="O85" s="22"/>
      <c r="P85" s="22"/>
    </row>
  </sheetData>
  <mergeCells count="9">
    <mergeCell ref="A2:N2"/>
    <mergeCell ref="A46:A48"/>
    <mergeCell ref="A49:A83"/>
    <mergeCell ref="A3:N3"/>
    <mergeCell ref="A5:B5"/>
    <mergeCell ref="C5:N5"/>
    <mergeCell ref="A7:A36"/>
    <mergeCell ref="A37:A39"/>
    <mergeCell ref="A40:A45"/>
  </mergeCells>
  <printOptions horizontalCentered="1" verticalCentered="1"/>
  <pageMargins left="0" right="0" top="0" bottom="0" header="0" footer="0"/>
  <pageSetup paperSize="9" scale="65" orientation="portrait" r:id="rId1"/>
  <headerFooter>
    <oddHeader>&amp;R&amp;"-,Cursiva"&amp;K0000FF&amp;F</oddHeader>
    <oddFooter>&amp;R&amp;"-,Cursiva"&amp;K0000FF&amp;A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Detalle</vt:lpstr>
    </vt:vector>
  </TitlesOfParts>
  <Company>Poder Judicial de la Nacion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Judicial de la Nacion</dc:creator>
  <cp:lastModifiedBy>Poder Judicial de la Nacion</cp:lastModifiedBy>
  <cp:lastPrinted>2013-10-23T16:17:25Z</cp:lastPrinted>
  <dcterms:created xsi:type="dcterms:W3CDTF">2013-03-26T13:21:32Z</dcterms:created>
  <dcterms:modified xsi:type="dcterms:W3CDTF">2013-10-23T16:17:41Z</dcterms:modified>
</cp:coreProperties>
</file>