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asters\ALY 6050\"/>
    </mc:Choice>
  </mc:AlternateContent>
  <xr:revisionPtr revIDLastSave="0" documentId="13_ncr:1_{BE8086DC-2B71-49B3-9662-FF46CB6112F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6050_Module3Project_Data" sheetId="2" r:id="rId1"/>
    <sheet name="Part 1" sheetId="5" r:id="rId2"/>
    <sheet name="Part 2" sheetId="6" r:id="rId3"/>
    <sheet name="Part 3" sheetId="7" r:id="rId4"/>
  </sheets>
  <externalReferences>
    <externalReference r:id="rId5"/>
    <externalReference r:id="rId6"/>
  </externalReferences>
  <definedNames>
    <definedName name="_xlnm._FilterDatabase" localSheetId="3" hidden="1">'Part 3'!$AD$1:$AD$260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7" l="1"/>
  <c r="AA4" i="7"/>
  <c r="AA5" i="7"/>
  <c r="AA6" i="7"/>
  <c r="AA7" i="7"/>
  <c r="AA8" i="7"/>
  <c r="AA9" i="7"/>
  <c r="AA10" i="7"/>
  <c r="AB10" i="7" s="1"/>
  <c r="AA11" i="7"/>
  <c r="AB11" i="7" s="1"/>
  <c r="AA12" i="7"/>
  <c r="AB12" i="7" s="1"/>
  <c r="AA13" i="7"/>
  <c r="AB13" i="7" s="1"/>
  <c r="AA14" i="7"/>
  <c r="AB14" i="7" s="1"/>
  <c r="AA15" i="7"/>
  <c r="AA16" i="7"/>
  <c r="AA17" i="7"/>
  <c r="AA18" i="7"/>
  <c r="AA19" i="7"/>
  <c r="AA20" i="7"/>
  <c r="AA21" i="7"/>
  <c r="AA22" i="7"/>
  <c r="AB22" i="7" s="1"/>
  <c r="AA23" i="7"/>
  <c r="AB23" i="7" s="1"/>
  <c r="AA24" i="7"/>
  <c r="AB24" i="7" s="1"/>
  <c r="AA25" i="7"/>
  <c r="AB25" i="7" s="1"/>
  <c r="AA26" i="7"/>
  <c r="AB26" i="7" s="1"/>
  <c r="AA27" i="7"/>
  <c r="AA28" i="7"/>
  <c r="AA29" i="7"/>
  <c r="AA30" i="7"/>
  <c r="AA31" i="7"/>
  <c r="AA32" i="7"/>
  <c r="AA33" i="7"/>
  <c r="AA34" i="7"/>
  <c r="AB34" i="7" s="1"/>
  <c r="AA35" i="7"/>
  <c r="AB35" i="7" s="1"/>
  <c r="AA36" i="7"/>
  <c r="AB36" i="7" s="1"/>
  <c r="AA37" i="7"/>
  <c r="AB37" i="7" s="1"/>
  <c r="AA38" i="7"/>
  <c r="AB38" i="7" s="1"/>
  <c r="AA39" i="7"/>
  <c r="AA40" i="7"/>
  <c r="AA41" i="7"/>
  <c r="AA42" i="7"/>
  <c r="AA43" i="7"/>
  <c r="AA44" i="7"/>
  <c r="AA45" i="7"/>
  <c r="AA46" i="7"/>
  <c r="AB46" i="7" s="1"/>
  <c r="AA47" i="7"/>
  <c r="AB47" i="7" s="1"/>
  <c r="AA48" i="7"/>
  <c r="AB48" i="7" s="1"/>
  <c r="AA49" i="7"/>
  <c r="AB49" i="7" s="1"/>
  <c r="AA50" i="7"/>
  <c r="AB50" i="7" s="1"/>
  <c r="AA51" i="7"/>
  <c r="AA52" i="7"/>
  <c r="AA53" i="7"/>
  <c r="AA54" i="7"/>
  <c r="AA55" i="7"/>
  <c r="AA56" i="7"/>
  <c r="AA57" i="7"/>
  <c r="AA58" i="7"/>
  <c r="AB58" i="7" s="1"/>
  <c r="AA59" i="7"/>
  <c r="AB59" i="7" s="1"/>
  <c r="AA60" i="7"/>
  <c r="AB60" i="7" s="1"/>
  <c r="AA61" i="7"/>
  <c r="AB61" i="7" s="1"/>
  <c r="AA62" i="7"/>
  <c r="AB62" i="7" s="1"/>
  <c r="AA63" i="7"/>
  <c r="AA64" i="7"/>
  <c r="AA65" i="7"/>
  <c r="AA66" i="7"/>
  <c r="AA67" i="7"/>
  <c r="AA68" i="7"/>
  <c r="AA69" i="7"/>
  <c r="AA70" i="7"/>
  <c r="AB70" i="7" s="1"/>
  <c r="AA71" i="7"/>
  <c r="AB71" i="7" s="1"/>
  <c r="AA72" i="7"/>
  <c r="AB72" i="7" s="1"/>
  <c r="AA73" i="7"/>
  <c r="AB73" i="7" s="1"/>
  <c r="AA74" i="7"/>
  <c r="AB74" i="7" s="1"/>
  <c r="AA75" i="7"/>
  <c r="AA76" i="7"/>
  <c r="AA77" i="7"/>
  <c r="AA78" i="7"/>
  <c r="AA79" i="7"/>
  <c r="AA80" i="7"/>
  <c r="AA81" i="7"/>
  <c r="AA82" i="7"/>
  <c r="AB82" i="7" s="1"/>
  <c r="AA83" i="7"/>
  <c r="AB83" i="7" s="1"/>
  <c r="AA84" i="7"/>
  <c r="AB84" i="7" s="1"/>
  <c r="AA85" i="7"/>
  <c r="AB85" i="7" s="1"/>
  <c r="AA86" i="7"/>
  <c r="AB86" i="7" s="1"/>
  <c r="AA87" i="7"/>
  <c r="AA88" i="7"/>
  <c r="AA89" i="7"/>
  <c r="AA90" i="7"/>
  <c r="AA91" i="7"/>
  <c r="AA92" i="7"/>
  <c r="AA93" i="7"/>
  <c r="AA94" i="7"/>
  <c r="AB94" i="7" s="1"/>
  <c r="AA95" i="7"/>
  <c r="AB95" i="7" s="1"/>
  <c r="AA96" i="7"/>
  <c r="AB96" i="7" s="1"/>
  <c r="AA97" i="7"/>
  <c r="AB97" i="7" s="1"/>
  <c r="AA98" i="7"/>
  <c r="AB98" i="7" s="1"/>
  <c r="AA99" i="7"/>
  <c r="AA100" i="7"/>
  <c r="AA101" i="7"/>
  <c r="AA102" i="7"/>
  <c r="AA103" i="7"/>
  <c r="AA104" i="7"/>
  <c r="AA105" i="7"/>
  <c r="AA106" i="7"/>
  <c r="AB106" i="7" s="1"/>
  <c r="AA107" i="7"/>
  <c r="AB107" i="7" s="1"/>
  <c r="AA108" i="7"/>
  <c r="AB108" i="7" s="1"/>
  <c r="AA109" i="7"/>
  <c r="AB109" i="7" s="1"/>
  <c r="AA110" i="7"/>
  <c r="AB110" i="7" s="1"/>
  <c r="AA111" i="7"/>
  <c r="AA112" i="7"/>
  <c r="AA113" i="7"/>
  <c r="AA114" i="7"/>
  <c r="AA115" i="7"/>
  <c r="AA116" i="7"/>
  <c r="AA117" i="7"/>
  <c r="AA118" i="7"/>
  <c r="AB118" i="7" s="1"/>
  <c r="AA119" i="7"/>
  <c r="AB119" i="7" s="1"/>
  <c r="AA120" i="7"/>
  <c r="AB120" i="7" s="1"/>
  <c r="AA121" i="7"/>
  <c r="AB121" i="7" s="1"/>
  <c r="AA122" i="7"/>
  <c r="AB122" i="7" s="1"/>
  <c r="AA123" i="7"/>
  <c r="AA124" i="7"/>
  <c r="AA125" i="7"/>
  <c r="AA126" i="7"/>
  <c r="AA127" i="7"/>
  <c r="AA128" i="7"/>
  <c r="AA129" i="7"/>
  <c r="AA130" i="7"/>
  <c r="AB130" i="7" s="1"/>
  <c r="AA131" i="7"/>
  <c r="AB131" i="7" s="1"/>
  <c r="AA132" i="7"/>
  <c r="AB132" i="7" s="1"/>
  <c r="AA133" i="7"/>
  <c r="AB133" i="7" s="1"/>
  <c r="AA134" i="7"/>
  <c r="AB134" i="7" s="1"/>
  <c r="AA135" i="7"/>
  <c r="AA136" i="7"/>
  <c r="AA137" i="7"/>
  <c r="AA138" i="7"/>
  <c r="AA139" i="7"/>
  <c r="AA140" i="7"/>
  <c r="AA141" i="7"/>
  <c r="AA142" i="7"/>
  <c r="AB142" i="7" s="1"/>
  <c r="AA143" i="7"/>
  <c r="AB143" i="7" s="1"/>
  <c r="AA144" i="7"/>
  <c r="AB144" i="7" s="1"/>
  <c r="AA145" i="7"/>
  <c r="AB145" i="7" s="1"/>
  <c r="AA146" i="7"/>
  <c r="AB146" i="7" s="1"/>
  <c r="AA147" i="7"/>
  <c r="AA148" i="7"/>
  <c r="AA149" i="7"/>
  <c r="AA150" i="7"/>
  <c r="AA151" i="7"/>
  <c r="AA152" i="7"/>
  <c r="AA153" i="7"/>
  <c r="AA154" i="7"/>
  <c r="AB154" i="7" s="1"/>
  <c r="AA155" i="7"/>
  <c r="AB155" i="7" s="1"/>
  <c r="AA156" i="7"/>
  <c r="AB156" i="7" s="1"/>
  <c r="AA157" i="7"/>
  <c r="AB157" i="7" s="1"/>
  <c r="AA158" i="7"/>
  <c r="AB158" i="7" s="1"/>
  <c r="AA159" i="7"/>
  <c r="AA160" i="7"/>
  <c r="AA161" i="7"/>
  <c r="AA162" i="7"/>
  <c r="AA163" i="7"/>
  <c r="AA164" i="7"/>
  <c r="AA165" i="7"/>
  <c r="AA166" i="7"/>
  <c r="AB166" i="7" s="1"/>
  <c r="AA167" i="7"/>
  <c r="AB167" i="7" s="1"/>
  <c r="AA168" i="7"/>
  <c r="AB168" i="7" s="1"/>
  <c r="AA169" i="7"/>
  <c r="AB169" i="7" s="1"/>
  <c r="AA170" i="7"/>
  <c r="AB170" i="7" s="1"/>
  <c r="AA171" i="7"/>
  <c r="AA172" i="7"/>
  <c r="AA173" i="7"/>
  <c r="AA174" i="7"/>
  <c r="AA175" i="7"/>
  <c r="AA176" i="7"/>
  <c r="AA177" i="7"/>
  <c r="AA178" i="7"/>
  <c r="AB178" i="7" s="1"/>
  <c r="AA179" i="7"/>
  <c r="AB179" i="7" s="1"/>
  <c r="AA180" i="7"/>
  <c r="AB180" i="7" s="1"/>
  <c r="AA181" i="7"/>
  <c r="AB181" i="7" s="1"/>
  <c r="AA182" i="7"/>
  <c r="AB182" i="7" s="1"/>
  <c r="AA183" i="7"/>
  <c r="AA184" i="7"/>
  <c r="AA185" i="7"/>
  <c r="AA186" i="7"/>
  <c r="AA187" i="7"/>
  <c r="AA188" i="7"/>
  <c r="AA189" i="7"/>
  <c r="AA190" i="7"/>
  <c r="AB190" i="7" s="1"/>
  <c r="AA191" i="7"/>
  <c r="AB191" i="7" s="1"/>
  <c r="AA192" i="7"/>
  <c r="AB192" i="7" s="1"/>
  <c r="AA193" i="7"/>
  <c r="AB193" i="7" s="1"/>
  <c r="AA194" i="7"/>
  <c r="AB194" i="7" s="1"/>
  <c r="AA195" i="7"/>
  <c r="AA196" i="7"/>
  <c r="AA197" i="7"/>
  <c r="AA198" i="7"/>
  <c r="AA199" i="7"/>
  <c r="AA200" i="7"/>
  <c r="AA201" i="7"/>
  <c r="AA202" i="7"/>
  <c r="AB202" i="7" s="1"/>
  <c r="AA203" i="7"/>
  <c r="AB203" i="7" s="1"/>
  <c r="AA204" i="7"/>
  <c r="AB204" i="7" s="1"/>
  <c r="AA205" i="7"/>
  <c r="AB205" i="7" s="1"/>
  <c r="AA206" i="7"/>
  <c r="AB206" i="7" s="1"/>
  <c r="AA207" i="7"/>
  <c r="AA208" i="7"/>
  <c r="AA209" i="7"/>
  <c r="AA210" i="7"/>
  <c r="AA211" i="7"/>
  <c r="AA212" i="7"/>
  <c r="AA213" i="7"/>
  <c r="AA214" i="7"/>
  <c r="AB214" i="7" s="1"/>
  <c r="AA215" i="7"/>
  <c r="AB215" i="7" s="1"/>
  <c r="AA216" i="7"/>
  <c r="AB216" i="7" s="1"/>
  <c r="AA217" i="7"/>
  <c r="AB217" i="7" s="1"/>
  <c r="AA218" i="7"/>
  <c r="AB218" i="7" s="1"/>
  <c r="AA219" i="7"/>
  <c r="AA220" i="7"/>
  <c r="AA221" i="7"/>
  <c r="AA222" i="7"/>
  <c r="AA223" i="7"/>
  <c r="AA224" i="7"/>
  <c r="AA225" i="7"/>
  <c r="AA226" i="7"/>
  <c r="AB226" i="7" s="1"/>
  <c r="AA227" i="7"/>
  <c r="AB227" i="7" s="1"/>
  <c r="AA228" i="7"/>
  <c r="AB228" i="7" s="1"/>
  <c r="AA229" i="7"/>
  <c r="AB229" i="7" s="1"/>
  <c r="AA230" i="7"/>
  <c r="AB230" i="7" s="1"/>
  <c r="AA231" i="7"/>
  <c r="AA232" i="7"/>
  <c r="AA233" i="7"/>
  <c r="AA234" i="7"/>
  <c r="AA235" i="7"/>
  <c r="AA236" i="7"/>
  <c r="AA237" i="7"/>
  <c r="AA238" i="7"/>
  <c r="AB238" i="7" s="1"/>
  <c r="AA239" i="7"/>
  <c r="AB239" i="7" s="1"/>
  <c r="AA240" i="7"/>
  <c r="AB240" i="7" s="1"/>
  <c r="AA241" i="7"/>
  <c r="AB241" i="7" s="1"/>
  <c r="AA242" i="7"/>
  <c r="AB242" i="7" s="1"/>
  <c r="AA243" i="7"/>
  <c r="AA244" i="7"/>
  <c r="AA245" i="7"/>
  <c r="AA246" i="7"/>
  <c r="AA247" i="7"/>
  <c r="AA248" i="7"/>
  <c r="AA249" i="7"/>
  <c r="AA250" i="7"/>
  <c r="AB250" i="7" s="1"/>
  <c r="AA251" i="7"/>
  <c r="AB251" i="7" s="1"/>
  <c r="AA252" i="7"/>
  <c r="AB252" i="7" s="1"/>
  <c r="AA253" i="7"/>
  <c r="AB253" i="7" s="1"/>
  <c r="AA254" i="7"/>
  <c r="AB254" i="7" s="1"/>
  <c r="AA255" i="7"/>
  <c r="AA256" i="7"/>
  <c r="AA257" i="7"/>
  <c r="AA258" i="7"/>
  <c r="AA2" i="7"/>
  <c r="AB3" i="7"/>
  <c r="AB4" i="7"/>
  <c r="AB5" i="7"/>
  <c r="AB6" i="7"/>
  <c r="AB7" i="7"/>
  <c r="AB8" i="7"/>
  <c r="AB9" i="7"/>
  <c r="AB15" i="7"/>
  <c r="AB16" i="7"/>
  <c r="AB17" i="7"/>
  <c r="AB18" i="7"/>
  <c r="AB19" i="7"/>
  <c r="AB20" i="7"/>
  <c r="AB21" i="7"/>
  <c r="AB27" i="7"/>
  <c r="AB28" i="7"/>
  <c r="AB29" i="7"/>
  <c r="AB30" i="7"/>
  <c r="AB31" i="7"/>
  <c r="AB32" i="7"/>
  <c r="AB33" i="7"/>
  <c r="AB39" i="7"/>
  <c r="AB40" i="7"/>
  <c r="AB41" i="7"/>
  <c r="AB42" i="7"/>
  <c r="AB43" i="7"/>
  <c r="AB44" i="7"/>
  <c r="AB45" i="7"/>
  <c r="AB51" i="7"/>
  <c r="AB52" i="7"/>
  <c r="AB53" i="7"/>
  <c r="AB54" i="7"/>
  <c r="AB55" i="7"/>
  <c r="AB56" i="7"/>
  <c r="AB57" i="7"/>
  <c r="AB63" i="7"/>
  <c r="AB64" i="7"/>
  <c r="AB65" i="7"/>
  <c r="AB66" i="7"/>
  <c r="AB67" i="7"/>
  <c r="AB68" i="7"/>
  <c r="AB69" i="7"/>
  <c r="AB75" i="7"/>
  <c r="AB76" i="7"/>
  <c r="AB77" i="7"/>
  <c r="AB78" i="7"/>
  <c r="AB79" i="7"/>
  <c r="AB80" i="7"/>
  <c r="AB81" i="7"/>
  <c r="AB87" i="7"/>
  <c r="AB88" i="7"/>
  <c r="AB89" i="7"/>
  <c r="AB90" i="7"/>
  <c r="AB91" i="7"/>
  <c r="AB92" i="7"/>
  <c r="AB93" i="7"/>
  <c r="AB99" i="7"/>
  <c r="AB100" i="7"/>
  <c r="AB101" i="7"/>
  <c r="AB102" i="7"/>
  <c r="AB103" i="7"/>
  <c r="AB104" i="7"/>
  <c r="AB105" i="7"/>
  <c r="AB111" i="7"/>
  <c r="AB112" i="7"/>
  <c r="AB113" i="7"/>
  <c r="AB114" i="7"/>
  <c r="AB115" i="7"/>
  <c r="AB116" i="7"/>
  <c r="AB117" i="7"/>
  <c r="AB123" i="7"/>
  <c r="AB124" i="7"/>
  <c r="AB125" i="7"/>
  <c r="AB126" i="7"/>
  <c r="AB127" i="7"/>
  <c r="AB128" i="7"/>
  <c r="AB129" i="7"/>
  <c r="AB135" i="7"/>
  <c r="AB136" i="7"/>
  <c r="AB137" i="7"/>
  <c r="AB138" i="7"/>
  <c r="AB139" i="7"/>
  <c r="AB140" i="7"/>
  <c r="AB141" i="7"/>
  <c r="AB147" i="7"/>
  <c r="AB148" i="7"/>
  <c r="AB149" i="7"/>
  <c r="AB150" i="7"/>
  <c r="AB151" i="7"/>
  <c r="AB152" i="7"/>
  <c r="AB153" i="7"/>
  <c r="AB159" i="7"/>
  <c r="AB160" i="7"/>
  <c r="AB161" i="7"/>
  <c r="AB162" i="7"/>
  <c r="AB163" i="7"/>
  <c r="AB164" i="7"/>
  <c r="AB165" i="7"/>
  <c r="AB171" i="7"/>
  <c r="AB172" i="7"/>
  <c r="AB173" i="7"/>
  <c r="AB174" i="7"/>
  <c r="AB175" i="7"/>
  <c r="AB176" i="7"/>
  <c r="AB177" i="7"/>
  <c r="AB183" i="7"/>
  <c r="AB184" i="7"/>
  <c r="AB185" i="7"/>
  <c r="AB186" i="7"/>
  <c r="AB187" i="7"/>
  <c r="AB188" i="7"/>
  <c r="AB189" i="7"/>
  <c r="AB195" i="7"/>
  <c r="AB196" i="7"/>
  <c r="AB197" i="7"/>
  <c r="AB198" i="7"/>
  <c r="AB199" i="7"/>
  <c r="AB200" i="7"/>
  <c r="AB201" i="7"/>
  <c r="AB207" i="7"/>
  <c r="AB208" i="7"/>
  <c r="AB209" i="7"/>
  <c r="AB210" i="7"/>
  <c r="AB211" i="7"/>
  <c r="AB212" i="7"/>
  <c r="AB213" i="7"/>
  <c r="AB219" i="7"/>
  <c r="AB220" i="7"/>
  <c r="AB221" i="7"/>
  <c r="AB222" i="7"/>
  <c r="AB223" i="7"/>
  <c r="AB224" i="7"/>
  <c r="AB225" i="7"/>
  <c r="AB231" i="7"/>
  <c r="AB232" i="7"/>
  <c r="AB233" i="7"/>
  <c r="AB234" i="7"/>
  <c r="AB235" i="7"/>
  <c r="AB236" i="7"/>
  <c r="AB237" i="7"/>
  <c r="AB243" i="7"/>
  <c r="AB244" i="7"/>
  <c r="AB245" i="7"/>
  <c r="AB246" i="7"/>
  <c r="AB247" i="7"/>
  <c r="AB248" i="7"/>
  <c r="AB249" i="7"/>
  <c r="AB255" i="7"/>
  <c r="AB256" i="7"/>
  <c r="AB257" i="7"/>
  <c r="AB258" i="7"/>
  <c r="BS18" i="7"/>
  <c r="BS19" i="7"/>
  <c r="AG254" i="7" l="1"/>
  <c r="AH254" i="7"/>
  <c r="AG255" i="7"/>
  <c r="AH255" i="7" s="1"/>
  <c r="AG256" i="7"/>
  <c r="AH256" i="7" s="1"/>
  <c r="AG257" i="7"/>
  <c r="AH257" i="7" s="1"/>
  <c r="AG258" i="7"/>
  <c r="AH258" i="7" s="1"/>
  <c r="AH3" i="7"/>
  <c r="AH64" i="7"/>
  <c r="AH65" i="7"/>
  <c r="AH88" i="7"/>
  <c r="AH89" i="7"/>
  <c r="AH100" i="7"/>
  <c r="AH208" i="7"/>
  <c r="AH209" i="7"/>
  <c r="AG3" i="7"/>
  <c r="AG4" i="7"/>
  <c r="AH4" i="7" s="1"/>
  <c r="AG5" i="7"/>
  <c r="AH5" i="7" s="1"/>
  <c r="AG6" i="7"/>
  <c r="AH6" i="7" s="1"/>
  <c r="AG7" i="7"/>
  <c r="AH7" i="7" s="1"/>
  <c r="AG8" i="7"/>
  <c r="AH8" i="7" s="1"/>
  <c r="AG9" i="7"/>
  <c r="AH9" i="7" s="1"/>
  <c r="AG10" i="7"/>
  <c r="AH10" i="7" s="1"/>
  <c r="AG11" i="7"/>
  <c r="AH11" i="7" s="1"/>
  <c r="AG12" i="7"/>
  <c r="AH12" i="7" s="1"/>
  <c r="AG13" i="7"/>
  <c r="AH13" i="7" s="1"/>
  <c r="AG14" i="7"/>
  <c r="AH14" i="7" s="1"/>
  <c r="AG15" i="7"/>
  <c r="AH15" i="7" s="1"/>
  <c r="AG16" i="7"/>
  <c r="AH16" i="7" s="1"/>
  <c r="AG17" i="7"/>
  <c r="AH17" i="7" s="1"/>
  <c r="AG18" i="7"/>
  <c r="AH18" i="7" s="1"/>
  <c r="AG19" i="7"/>
  <c r="AH19" i="7" s="1"/>
  <c r="AG20" i="7"/>
  <c r="AH20" i="7" s="1"/>
  <c r="AG21" i="7"/>
  <c r="AH21" i="7" s="1"/>
  <c r="AG22" i="7"/>
  <c r="AH22" i="7" s="1"/>
  <c r="AG23" i="7"/>
  <c r="AH23" i="7" s="1"/>
  <c r="AG24" i="7"/>
  <c r="AH24" i="7" s="1"/>
  <c r="AG25" i="7"/>
  <c r="AH25" i="7" s="1"/>
  <c r="AG26" i="7"/>
  <c r="AH26" i="7" s="1"/>
  <c r="AG27" i="7"/>
  <c r="AH27" i="7" s="1"/>
  <c r="AG28" i="7"/>
  <c r="AH28" i="7" s="1"/>
  <c r="AG29" i="7"/>
  <c r="AH29" i="7" s="1"/>
  <c r="AG30" i="7"/>
  <c r="AH30" i="7" s="1"/>
  <c r="AG31" i="7"/>
  <c r="AH31" i="7" s="1"/>
  <c r="AG32" i="7"/>
  <c r="AH32" i="7" s="1"/>
  <c r="AG33" i="7"/>
  <c r="AH33" i="7" s="1"/>
  <c r="AG34" i="7"/>
  <c r="AH34" i="7" s="1"/>
  <c r="AG35" i="7"/>
  <c r="AH35" i="7" s="1"/>
  <c r="AG36" i="7"/>
  <c r="AH36" i="7" s="1"/>
  <c r="AG37" i="7"/>
  <c r="AH37" i="7" s="1"/>
  <c r="AG38" i="7"/>
  <c r="AH38" i="7" s="1"/>
  <c r="AG39" i="7"/>
  <c r="AH39" i="7" s="1"/>
  <c r="AG40" i="7"/>
  <c r="AH40" i="7" s="1"/>
  <c r="AG41" i="7"/>
  <c r="AH41" i="7" s="1"/>
  <c r="AG42" i="7"/>
  <c r="AH42" i="7" s="1"/>
  <c r="AG43" i="7"/>
  <c r="AH43" i="7" s="1"/>
  <c r="AG44" i="7"/>
  <c r="AH44" i="7" s="1"/>
  <c r="AG45" i="7"/>
  <c r="AH45" i="7" s="1"/>
  <c r="AG46" i="7"/>
  <c r="AH46" i="7" s="1"/>
  <c r="AG47" i="7"/>
  <c r="AH47" i="7" s="1"/>
  <c r="AG48" i="7"/>
  <c r="AH48" i="7" s="1"/>
  <c r="AG49" i="7"/>
  <c r="AH49" i="7" s="1"/>
  <c r="AG50" i="7"/>
  <c r="AH50" i="7" s="1"/>
  <c r="AG51" i="7"/>
  <c r="AH51" i="7" s="1"/>
  <c r="AG52" i="7"/>
  <c r="AH52" i="7" s="1"/>
  <c r="AG53" i="7"/>
  <c r="AH53" i="7" s="1"/>
  <c r="AG54" i="7"/>
  <c r="AH54" i="7" s="1"/>
  <c r="AG55" i="7"/>
  <c r="AH55" i="7" s="1"/>
  <c r="AG56" i="7"/>
  <c r="AH56" i="7" s="1"/>
  <c r="AG57" i="7"/>
  <c r="AH57" i="7" s="1"/>
  <c r="AG58" i="7"/>
  <c r="AH58" i="7" s="1"/>
  <c r="AG59" i="7"/>
  <c r="AH59" i="7" s="1"/>
  <c r="AG60" i="7"/>
  <c r="AH60" i="7" s="1"/>
  <c r="AG61" i="7"/>
  <c r="AH61" i="7" s="1"/>
  <c r="AG62" i="7"/>
  <c r="AH62" i="7" s="1"/>
  <c r="AG63" i="7"/>
  <c r="AH63" i="7" s="1"/>
  <c r="AG64" i="7"/>
  <c r="AG65" i="7"/>
  <c r="AG66" i="7"/>
  <c r="AH66" i="7" s="1"/>
  <c r="AG67" i="7"/>
  <c r="AH67" i="7" s="1"/>
  <c r="AG68" i="7"/>
  <c r="AH68" i="7" s="1"/>
  <c r="AG69" i="7"/>
  <c r="AH69" i="7" s="1"/>
  <c r="AG70" i="7"/>
  <c r="AH70" i="7" s="1"/>
  <c r="AG71" i="7"/>
  <c r="AH71" i="7" s="1"/>
  <c r="AG72" i="7"/>
  <c r="AH72" i="7" s="1"/>
  <c r="AG73" i="7"/>
  <c r="AH73" i="7" s="1"/>
  <c r="AG74" i="7"/>
  <c r="AH74" i="7" s="1"/>
  <c r="AG75" i="7"/>
  <c r="AH75" i="7" s="1"/>
  <c r="AG76" i="7"/>
  <c r="AH76" i="7" s="1"/>
  <c r="AG77" i="7"/>
  <c r="AH77" i="7" s="1"/>
  <c r="AG78" i="7"/>
  <c r="AH78" i="7" s="1"/>
  <c r="AG79" i="7"/>
  <c r="AH79" i="7" s="1"/>
  <c r="AG80" i="7"/>
  <c r="AH80" i="7" s="1"/>
  <c r="AG81" i="7"/>
  <c r="AH81" i="7" s="1"/>
  <c r="AG82" i="7"/>
  <c r="AH82" i="7" s="1"/>
  <c r="AG83" i="7"/>
  <c r="AH83" i="7" s="1"/>
  <c r="AG84" i="7"/>
  <c r="AH84" i="7" s="1"/>
  <c r="AG85" i="7"/>
  <c r="AH85" i="7" s="1"/>
  <c r="AG86" i="7"/>
  <c r="AH86" i="7" s="1"/>
  <c r="AG87" i="7"/>
  <c r="AH87" i="7" s="1"/>
  <c r="AG88" i="7"/>
  <c r="AG89" i="7"/>
  <c r="AG90" i="7"/>
  <c r="AH90" i="7" s="1"/>
  <c r="AG91" i="7"/>
  <c r="AH91" i="7" s="1"/>
  <c r="AG92" i="7"/>
  <c r="AH92" i="7" s="1"/>
  <c r="AG93" i="7"/>
  <c r="AH93" i="7" s="1"/>
  <c r="AG94" i="7"/>
  <c r="AH94" i="7" s="1"/>
  <c r="AG95" i="7"/>
  <c r="AH95" i="7" s="1"/>
  <c r="AG96" i="7"/>
  <c r="AH96" i="7" s="1"/>
  <c r="AG97" i="7"/>
  <c r="AH97" i="7" s="1"/>
  <c r="AG98" i="7"/>
  <c r="AH98" i="7" s="1"/>
  <c r="AG99" i="7"/>
  <c r="AH99" i="7" s="1"/>
  <c r="AG100" i="7"/>
  <c r="AG101" i="7"/>
  <c r="AH101" i="7" s="1"/>
  <c r="AG102" i="7"/>
  <c r="AH102" i="7" s="1"/>
  <c r="AG103" i="7"/>
  <c r="AH103" i="7" s="1"/>
  <c r="AG104" i="7"/>
  <c r="AH104" i="7" s="1"/>
  <c r="AG105" i="7"/>
  <c r="AH105" i="7" s="1"/>
  <c r="AG106" i="7"/>
  <c r="AH106" i="7" s="1"/>
  <c r="AG107" i="7"/>
  <c r="AH107" i="7" s="1"/>
  <c r="AG108" i="7"/>
  <c r="AH108" i="7" s="1"/>
  <c r="AG109" i="7"/>
  <c r="AH109" i="7" s="1"/>
  <c r="AG110" i="7"/>
  <c r="AH110" i="7" s="1"/>
  <c r="AG111" i="7"/>
  <c r="AH111" i="7" s="1"/>
  <c r="AG112" i="7"/>
  <c r="AH112" i="7" s="1"/>
  <c r="AG113" i="7"/>
  <c r="AH113" i="7" s="1"/>
  <c r="AG114" i="7"/>
  <c r="AH114" i="7" s="1"/>
  <c r="AG115" i="7"/>
  <c r="AH115" i="7" s="1"/>
  <c r="AG116" i="7"/>
  <c r="AH116" i="7" s="1"/>
  <c r="AG117" i="7"/>
  <c r="AH117" i="7" s="1"/>
  <c r="AG118" i="7"/>
  <c r="AH118" i="7" s="1"/>
  <c r="AG119" i="7"/>
  <c r="AH119" i="7" s="1"/>
  <c r="AG120" i="7"/>
  <c r="AH120" i="7" s="1"/>
  <c r="AG121" i="7"/>
  <c r="AH121" i="7" s="1"/>
  <c r="AG122" i="7"/>
  <c r="AH122" i="7" s="1"/>
  <c r="AG123" i="7"/>
  <c r="AH123" i="7" s="1"/>
  <c r="AG124" i="7"/>
  <c r="AH124" i="7" s="1"/>
  <c r="AG125" i="7"/>
  <c r="AH125" i="7" s="1"/>
  <c r="AG126" i="7"/>
  <c r="AH126" i="7" s="1"/>
  <c r="AG127" i="7"/>
  <c r="AH127" i="7" s="1"/>
  <c r="AG128" i="7"/>
  <c r="AH128" i="7" s="1"/>
  <c r="AG129" i="7"/>
  <c r="AH129" i="7" s="1"/>
  <c r="AG130" i="7"/>
  <c r="AH130" i="7" s="1"/>
  <c r="AG131" i="7"/>
  <c r="AH131" i="7" s="1"/>
  <c r="AG132" i="7"/>
  <c r="AH132" i="7" s="1"/>
  <c r="AG133" i="7"/>
  <c r="AH133" i="7" s="1"/>
  <c r="AG134" i="7"/>
  <c r="AH134" i="7" s="1"/>
  <c r="AG135" i="7"/>
  <c r="AH135" i="7" s="1"/>
  <c r="AG136" i="7"/>
  <c r="AH136" i="7" s="1"/>
  <c r="AG137" i="7"/>
  <c r="AH137" i="7" s="1"/>
  <c r="AG138" i="7"/>
  <c r="AH138" i="7" s="1"/>
  <c r="AG139" i="7"/>
  <c r="AH139" i="7" s="1"/>
  <c r="AG140" i="7"/>
  <c r="AH140" i="7" s="1"/>
  <c r="AG141" i="7"/>
  <c r="AH141" i="7" s="1"/>
  <c r="AG142" i="7"/>
  <c r="AH142" i="7" s="1"/>
  <c r="AG143" i="7"/>
  <c r="AH143" i="7" s="1"/>
  <c r="AG144" i="7"/>
  <c r="AH144" i="7" s="1"/>
  <c r="AG145" i="7"/>
  <c r="AH145" i="7" s="1"/>
  <c r="AG146" i="7"/>
  <c r="AH146" i="7" s="1"/>
  <c r="AG147" i="7"/>
  <c r="AH147" i="7" s="1"/>
  <c r="AG148" i="7"/>
  <c r="AH148" i="7" s="1"/>
  <c r="AG149" i="7"/>
  <c r="AH149" i="7" s="1"/>
  <c r="AG150" i="7"/>
  <c r="AH150" i="7" s="1"/>
  <c r="AG151" i="7"/>
  <c r="AH151" i="7" s="1"/>
  <c r="AG152" i="7"/>
  <c r="AH152" i="7" s="1"/>
  <c r="AG153" i="7"/>
  <c r="AH153" i="7" s="1"/>
  <c r="AG154" i="7"/>
  <c r="AH154" i="7" s="1"/>
  <c r="AG155" i="7"/>
  <c r="AH155" i="7" s="1"/>
  <c r="AG156" i="7"/>
  <c r="AH156" i="7" s="1"/>
  <c r="AG157" i="7"/>
  <c r="AH157" i="7" s="1"/>
  <c r="AG158" i="7"/>
  <c r="AH158" i="7" s="1"/>
  <c r="AG159" i="7"/>
  <c r="AH159" i="7" s="1"/>
  <c r="AG160" i="7"/>
  <c r="AH160" i="7" s="1"/>
  <c r="AG161" i="7"/>
  <c r="AH161" i="7" s="1"/>
  <c r="AG162" i="7"/>
  <c r="AH162" i="7" s="1"/>
  <c r="AG163" i="7"/>
  <c r="AH163" i="7" s="1"/>
  <c r="AG164" i="7"/>
  <c r="AH164" i="7" s="1"/>
  <c r="AG165" i="7"/>
  <c r="AH165" i="7" s="1"/>
  <c r="AG166" i="7"/>
  <c r="AH166" i="7" s="1"/>
  <c r="AG167" i="7"/>
  <c r="AH167" i="7" s="1"/>
  <c r="AG168" i="7"/>
  <c r="AH168" i="7" s="1"/>
  <c r="AG169" i="7"/>
  <c r="AH169" i="7" s="1"/>
  <c r="AG170" i="7"/>
  <c r="AH170" i="7" s="1"/>
  <c r="AG171" i="7"/>
  <c r="AH171" i="7" s="1"/>
  <c r="AG172" i="7"/>
  <c r="AH172" i="7" s="1"/>
  <c r="AG173" i="7"/>
  <c r="AH173" i="7" s="1"/>
  <c r="AG174" i="7"/>
  <c r="AH174" i="7" s="1"/>
  <c r="AG175" i="7"/>
  <c r="AH175" i="7" s="1"/>
  <c r="AG176" i="7"/>
  <c r="AH176" i="7" s="1"/>
  <c r="AG177" i="7"/>
  <c r="AH177" i="7" s="1"/>
  <c r="AG178" i="7"/>
  <c r="AH178" i="7" s="1"/>
  <c r="AG179" i="7"/>
  <c r="AH179" i="7" s="1"/>
  <c r="AG180" i="7"/>
  <c r="AH180" i="7" s="1"/>
  <c r="AG181" i="7"/>
  <c r="AH181" i="7" s="1"/>
  <c r="AG182" i="7"/>
  <c r="AH182" i="7" s="1"/>
  <c r="AG183" i="7"/>
  <c r="AH183" i="7" s="1"/>
  <c r="AG184" i="7"/>
  <c r="AH184" i="7" s="1"/>
  <c r="AG185" i="7"/>
  <c r="AH185" i="7" s="1"/>
  <c r="AG186" i="7"/>
  <c r="AH186" i="7" s="1"/>
  <c r="AG187" i="7"/>
  <c r="AH187" i="7" s="1"/>
  <c r="AG188" i="7"/>
  <c r="AH188" i="7" s="1"/>
  <c r="AG189" i="7"/>
  <c r="AH189" i="7" s="1"/>
  <c r="AG190" i="7"/>
  <c r="AH190" i="7" s="1"/>
  <c r="AG191" i="7"/>
  <c r="AH191" i="7" s="1"/>
  <c r="AG192" i="7"/>
  <c r="AH192" i="7" s="1"/>
  <c r="AG193" i="7"/>
  <c r="AH193" i="7" s="1"/>
  <c r="AG194" i="7"/>
  <c r="AH194" i="7" s="1"/>
  <c r="AG195" i="7"/>
  <c r="AH195" i="7" s="1"/>
  <c r="AG196" i="7"/>
  <c r="AH196" i="7" s="1"/>
  <c r="AG197" i="7"/>
  <c r="AH197" i="7" s="1"/>
  <c r="AG198" i="7"/>
  <c r="AH198" i="7" s="1"/>
  <c r="AG199" i="7"/>
  <c r="AH199" i="7" s="1"/>
  <c r="AG200" i="7"/>
  <c r="AH200" i="7" s="1"/>
  <c r="AG201" i="7"/>
  <c r="AH201" i="7" s="1"/>
  <c r="AG202" i="7"/>
  <c r="AH202" i="7" s="1"/>
  <c r="AG203" i="7"/>
  <c r="AH203" i="7" s="1"/>
  <c r="AG204" i="7"/>
  <c r="AH204" i="7" s="1"/>
  <c r="AG205" i="7"/>
  <c r="AH205" i="7" s="1"/>
  <c r="AG206" i="7"/>
  <c r="AH206" i="7" s="1"/>
  <c r="AG207" i="7"/>
  <c r="AH207" i="7" s="1"/>
  <c r="AG208" i="7"/>
  <c r="AG209" i="7"/>
  <c r="AG210" i="7"/>
  <c r="AH210" i="7" s="1"/>
  <c r="AG211" i="7"/>
  <c r="AH211" i="7" s="1"/>
  <c r="AG212" i="7"/>
  <c r="AH212" i="7" s="1"/>
  <c r="AG213" i="7"/>
  <c r="AH213" i="7" s="1"/>
  <c r="AG214" i="7"/>
  <c r="AH214" i="7" s="1"/>
  <c r="AG215" i="7"/>
  <c r="AH215" i="7" s="1"/>
  <c r="AG216" i="7"/>
  <c r="AH216" i="7" s="1"/>
  <c r="AG217" i="7"/>
  <c r="AH217" i="7" s="1"/>
  <c r="AG218" i="7"/>
  <c r="AH218" i="7" s="1"/>
  <c r="AG219" i="7"/>
  <c r="AH219" i="7" s="1"/>
  <c r="AG220" i="7"/>
  <c r="AH220" i="7" s="1"/>
  <c r="AG221" i="7"/>
  <c r="AH221" i="7" s="1"/>
  <c r="AG222" i="7"/>
  <c r="AH222" i="7" s="1"/>
  <c r="AG223" i="7"/>
  <c r="AH223" i="7" s="1"/>
  <c r="AG224" i="7"/>
  <c r="AH224" i="7" s="1"/>
  <c r="AG225" i="7"/>
  <c r="AH225" i="7" s="1"/>
  <c r="AG226" i="7"/>
  <c r="AH226" i="7" s="1"/>
  <c r="AG227" i="7"/>
  <c r="AH227" i="7" s="1"/>
  <c r="AG228" i="7"/>
  <c r="AH228" i="7" s="1"/>
  <c r="AG229" i="7"/>
  <c r="AH229" i="7" s="1"/>
  <c r="AG230" i="7"/>
  <c r="AH230" i="7" s="1"/>
  <c r="AG231" i="7"/>
  <c r="AH231" i="7" s="1"/>
  <c r="AG232" i="7"/>
  <c r="AH232" i="7" s="1"/>
  <c r="AG233" i="7"/>
  <c r="AH233" i="7" s="1"/>
  <c r="AG234" i="7"/>
  <c r="AH234" i="7" s="1"/>
  <c r="AG235" i="7"/>
  <c r="AH235" i="7" s="1"/>
  <c r="AG236" i="7"/>
  <c r="AH236" i="7" s="1"/>
  <c r="AG237" i="7"/>
  <c r="AH237" i="7" s="1"/>
  <c r="AG238" i="7"/>
  <c r="AH238" i="7" s="1"/>
  <c r="AG239" i="7"/>
  <c r="AH239" i="7" s="1"/>
  <c r="AG240" i="7"/>
  <c r="AH240" i="7" s="1"/>
  <c r="AG241" i="7"/>
  <c r="AH241" i="7" s="1"/>
  <c r="AG242" i="7"/>
  <c r="AH242" i="7" s="1"/>
  <c r="AG243" i="7"/>
  <c r="AH243" i="7" s="1"/>
  <c r="AG244" i="7"/>
  <c r="AH244" i="7" s="1"/>
  <c r="AG245" i="7"/>
  <c r="AH245" i="7" s="1"/>
  <c r="AG246" i="7"/>
  <c r="AH246" i="7" s="1"/>
  <c r="AG247" i="7"/>
  <c r="AH247" i="7" s="1"/>
  <c r="AG248" i="7"/>
  <c r="AH248" i="7" s="1"/>
  <c r="AG249" i="7"/>
  <c r="AH249" i="7" s="1"/>
  <c r="AG250" i="7"/>
  <c r="AH250" i="7" s="1"/>
  <c r="AG251" i="7"/>
  <c r="AH251" i="7" s="1"/>
  <c r="AG252" i="7"/>
  <c r="AH252" i="7" s="1"/>
  <c r="AG253" i="7"/>
  <c r="AH253" i="7" s="1"/>
  <c r="AG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" i="7"/>
  <c r="W254" i="7" l="1"/>
  <c r="W252" i="7"/>
  <c r="W253" i="7"/>
  <c r="W255" i="7"/>
  <c r="W256" i="7"/>
  <c r="W257" i="7"/>
  <c r="W258" i="7"/>
  <c r="D7" i="7"/>
  <c r="D8" i="7" s="1"/>
  <c r="D6" i="7"/>
  <c r="D5" i="7"/>
  <c r="C7" i="7"/>
  <c r="C8" i="7" s="1"/>
  <c r="C6" i="7"/>
  <c r="C5" i="7"/>
  <c r="P254" i="7" s="1"/>
  <c r="Z259" i="6"/>
  <c r="Z254" i="6"/>
  <c r="Z255" i="6"/>
  <c r="Z256" i="6"/>
  <c r="Z257" i="6"/>
  <c r="Z258" i="6"/>
  <c r="Y259" i="6"/>
  <c r="Y254" i="6"/>
  <c r="Y255" i="6"/>
  <c r="Y256" i="6"/>
  <c r="Y257" i="6"/>
  <c r="Y258" i="6"/>
  <c r="Y5" i="6"/>
  <c r="U102" i="6" a="1"/>
  <c r="U102" i="6" s="1"/>
  <c r="Z102" i="6" s="1"/>
  <c r="U6" i="6"/>
  <c r="U7" i="6"/>
  <c r="U8" i="6"/>
  <c r="U9" i="6"/>
  <c r="U10" i="6"/>
  <c r="Z10" i="6" s="1"/>
  <c r="U11" i="6"/>
  <c r="Z11" i="6" s="1"/>
  <c r="U12" i="6"/>
  <c r="U13" i="6"/>
  <c r="Z13" i="6" s="1"/>
  <c r="U14" i="6"/>
  <c r="Z14" i="6" s="1"/>
  <c r="U15" i="6"/>
  <c r="Z15" i="6" s="1"/>
  <c r="U16" i="6"/>
  <c r="Z16" i="6" s="1"/>
  <c r="U17" i="6"/>
  <c r="Z17" i="6" s="1"/>
  <c r="U18" i="6"/>
  <c r="U19" i="6"/>
  <c r="U20" i="6"/>
  <c r="U21" i="6"/>
  <c r="U22" i="6"/>
  <c r="U23" i="6"/>
  <c r="Z23" i="6" s="1"/>
  <c r="U24" i="6"/>
  <c r="U25" i="6"/>
  <c r="U26" i="6"/>
  <c r="Z26" i="6" s="1"/>
  <c r="U27" i="6"/>
  <c r="Z27" i="6" s="1"/>
  <c r="U28" i="6"/>
  <c r="Z28" i="6" s="1"/>
  <c r="U29" i="6"/>
  <c r="Z29" i="6" s="1"/>
  <c r="U30" i="6"/>
  <c r="U31" i="6"/>
  <c r="U32" i="6"/>
  <c r="U33" i="6"/>
  <c r="U34" i="6"/>
  <c r="U35" i="6"/>
  <c r="U36" i="6"/>
  <c r="U37" i="6"/>
  <c r="U38" i="6"/>
  <c r="U39" i="6"/>
  <c r="U40" i="6"/>
  <c r="U41" i="6"/>
  <c r="Z41" i="6" s="1"/>
  <c r="U42" i="6"/>
  <c r="U43" i="6"/>
  <c r="U44" i="6"/>
  <c r="U45" i="6"/>
  <c r="U46" i="6"/>
  <c r="Z46" i="6" s="1"/>
  <c r="U47" i="6"/>
  <c r="Z47" i="6" s="1"/>
  <c r="U48" i="6"/>
  <c r="U49" i="6"/>
  <c r="Z49" i="6" s="1"/>
  <c r="U50" i="6"/>
  <c r="Z50" i="6" s="1"/>
  <c r="U51" i="6"/>
  <c r="Z51" i="6" s="1"/>
  <c r="U52" i="6"/>
  <c r="Z52" i="6" s="1"/>
  <c r="U53" i="6"/>
  <c r="Z53" i="6" s="1"/>
  <c r="U54" i="6"/>
  <c r="U55" i="6"/>
  <c r="U56" i="6"/>
  <c r="U57" i="6"/>
  <c r="U58" i="6"/>
  <c r="U59" i="6"/>
  <c r="Z59" i="6" s="1"/>
  <c r="U60" i="6"/>
  <c r="U61" i="6"/>
  <c r="U62" i="6"/>
  <c r="Z62" i="6" s="1"/>
  <c r="U63" i="6"/>
  <c r="Z63" i="6" s="1"/>
  <c r="U64" i="6"/>
  <c r="Z64" i="6" s="1"/>
  <c r="U65" i="6"/>
  <c r="Z65" i="6" s="1"/>
  <c r="U66" i="6"/>
  <c r="U67" i="6"/>
  <c r="U68" i="6"/>
  <c r="U69" i="6"/>
  <c r="U70" i="6"/>
  <c r="U71" i="6"/>
  <c r="U72" i="6"/>
  <c r="U73" i="6"/>
  <c r="U74" i="6"/>
  <c r="U75" i="6"/>
  <c r="U76" i="6"/>
  <c r="U77" i="6"/>
  <c r="Z77" i="6" s="1"/>
  <c r="U78" i="6"/>
  <c r="U79" i="6"/>
  <c r="U80" i="6"/>
  <c r="U81" i="6"/>
  <c r="U82" i="6"/>
  <c r="Z82" i="6" s="1"/>
  <c r="U83" i="6"/>
  <c r="Z83" i="6" s="1"/>
  <c r="U84" i="6"/>
  <c r="U85" i="6"/>
  <c r="Z85" i="6" s="1"/>
  <c r="U86" i="6"/>
  <c r="Z86" i="6" s="1"/>
  <c r="U87" i="6"/>
  <c r="Z87" i="6" s="1"/>
  <c r="U88" i="6"/>
  <c r="Z88" i="6" s="1"/>
  <c r="U89" i="6"/>
  <c r="Z89" i="6" s="1"/>
  <c r="U90" i="6"/>
  <c r="U91" i="6"/>
  <c r="U92" i="6"/>
  <c r="U93" i="6"/>
  <c r="U94" i="6"/>
  <c r="U95" i="6"/>
  <c r="Z95" i="6" s="1"/>
  <c r="U96" i="6"/>
  <c r="U97" i="6"/>
  <c r="U98" i="6"/>
  <c r="Z98" i="6" s="1"/>
  <c r="U99" i="6"/>
  <c r="Z99" i="6" s="1"/>
  <c r="U100" i="6"/>
  <c r="Z100" i="6" s="1"/>
  <c r="U101" i="6"/>
  <c r="Z101" i="6" s="1"/>
  <c r="U5" i="6"/>
  <c r="Z5" i="6" s="1"/>
  <c r="Z22" i="6"/>
  <c r="Z34" i="6"/>
  <c r="Z35" i="6"/>
  <c r="Z40" i="6"/>
  <c r="Z58" i="6"/>
  <c r="Z70" i="6"/>
  <c r="Z71" i="6"/>
  <c r="Z76" i="6"/>
  <c r="Z94" i="6"/>
  <c r="T101" i="6"/>
  <c r="T100" i="6"/>
  <c r="T99" i="6"/>
  <c r="Y99" i="6" s="1"/>
  <c r="T98" i="6"/>
  <c r="T97" i="6"/>
  <c r="T96" i="6"/>
  <c r="T95" i="6"/>
  <c r="T94" i="6"/>
  <c r="T93" i="6"/>
  <c r="Y93" i="6" s="1"/>
  <c r="T92" i="6"/>
  <c r="Y92" i="6" s="1"/>
  <c r="T91" i="6"/>
  <c r="Y91" i="6" s="1"/>
  <c r="T90" i="6"/>
  <c r="T89" i="6"/>
  <c r="T88" i="6"/>
  <c r="T87" i="6"/>
  <c r="T86" i="6"/>
  <c r="T85" i="6"/>
  <c r="T84" i="6"/>
  <c r="T83" i="6"/>
  <c r="Y83" i="6" s="1"/>
  <c r="T82" i="6"/>
  <c r="T81" i="6"/>
  <c r="T80" i="6"/>
  <c r="Y80" i="6" s="1"/>
  <c r="T79" i="6"/>
  <c r="Y79" i="6" s="1"/>
  <c r="T78" i="6"/>
  <c r="Y78" i="6" s="1"/>
  <c r="T77" i="6"/>
  <c r="T76" i="6"/>
  <c r="T75" i="6"/>
  <c r="T74" i="6"/>
  <c r="Y74" i="6" s="1"/>
  <c r="T73" i="6"/>
  <c r="Y73" i="6" s="1"/>
  <c r="T72" i="6"/>
  <c r="Y72" i="6" s="1"/>
  <c r="T71" i="6"/>
  <c r="T70" i="6"/>
  <c r="T69" i="6"/>
  <c r="T68" i="6"/>
  <c r="Y68" i="6" s="1"/>
  <c r="T67" i="6"/>
  <c r="Y67" i="6" s="1"/>
  <c r="T66" i="6"/>
  <c r="Y66" i="6" s="1"/>
  <c r="T65" i="6"/>
  <c r="T64" i="6"/>
  <c r="T63" i="6"/>
  <c r="T62" i="6"/>
  <c r="T61" i="6"/>
  <c r="T60" i="6"/>
  <c r="Y60" i="6" s="1"/>
  <c r="T59" i="6"/>
  <c r="Y59" i="6" s="1"/>
  <c r="T58" i="6"/>
  <c r="Y58" i="6" s="1"/>
  <c r="T57" i="6"/>
  <c r="T56" i="6"/>
  <c r="T55" i="6"/>
  <c r="Y55" i="6" s="1"/>
  <c r="T54" i="6"/>
  <c r="Y54" i="6" s="1"/>
  <c r="T53" i="6"/>
  <c r="T52" i="6"/>
  <c r="T51" i="6"/>
  <c r="T50" i="6"/>
  <c r="Y50" i="6" s="1"/>
  <c r="T49" i="6"/>
  <c r="Y49" i="6" s="1"/>
  <c r="T48" i="6"/>
  <c r="Y48" i="6" s="1"/>
  <c r="T47" i="6"/>
  <c r="Y47" i="6" s="1"/>
  <c r="T46" i="6"/>
  <c r="Y46" i="6" s="1"/>
  <c r="T45" i="6"/>
  <c r="T44" i="6"/>
  <c r="T43" i="6"/>
  <c r="Y43" i="6" s="1"/>
  <c r="T42" i="6"/>
  <c r="Y42" i="6" s="1"/>
  <c r="T41" i="6"/>
  <c r="T40" i="6"/>
  <c r="T39" i="6"/>
  <c r="T38" i="6"/>
  <c r="T37" i="6"/>
  <c r="T36" i="6"/>
  <c r="T35" i="6"/>
  <c r="Y35" i="6" s="1"/>
  <c r="T34" i="6"/>
  <c r="Y34" i="6" s="1"/>
  <c r="T33" i="6"/>
  <c r="Y33" i="6" s="1"/>
  <c r="T32" i="6"/>
  <c r="Y32" i="6" s="1"/>
  <c r="T31" i="6"/>
  <c r="Y31" i="6" s="1"/>
  <c r="T30" i="6"/>
  <c r="T29" i="6"/>
  <c r="T28" i="6"/>
  <c r="T27" i="6"/>
  <c r="T26" i="6"/>
  <c r="T25" i="6"/>
  <c r="T24" i="6"/>
  <c r="T23" i="6"/>
  <c r="Y23" i="6" s="1"/>
  <c r="T22" i="6"/>
  <c r="Y22" i="6" s="1"/>
  <c r="T21" i="6"/>
  <c r="T20" i="6"/>
  <c r="T19" i="6"/>
  <c r="Y19" i="6" s="1"/>
  <c r="T18" i="6"/>
  <c r="Y18" i="6" s="1"/>
  <c r="T17" i="6"/>
  <c r="T16" i="6"/>
  <c r="T15" i="6"/>
  <c r="T14" i="6"/>
  <c r="Y14" i="6" s="1"/>
  <c r="T13" i="6"/>
  <c r="Y13" i="6" s="1"/>
  <c r="T12" i="6"/>
  <c r="Y12" i="6" s="1"/>
  <c r="T11" i="6"/>
  <c r="T10" i="6"/>
  <c r="Y10" i="6" s="1"/>
  <c r="T9" i="6"/>
  <c r="Y9" i="6" s="1"/>
  <c r="T8" i="6"/>
  <c r="Y8" i="6" s="1"/>
  <c r="T7" i="6"/>
  <c r="Y7" i="6" s="1"/>
  <c r="T6" i="6"/>
  <c r="Y6" i="6" s="1"/>
  <c r="T5" i="6"/>
  <c r="Y15" i="6"/>
  <c r="Y16" i="6"/>
  <c r="Y17" i="6"/>
  <c r="Y25" i="6"/>
  <c r="Y37" i="6"/>
  <c r="Y38" i="6"/>
  <c r="Y39" i="6"/>
  <c r="Y40" i="6"/>
  <c r="Y41" i="6"/>
  <c r="Y51" i="6"/>
  <c r="Y61" i="6"/>
  <c r="Y62" i="6"/>
  <c r="Y63" i="6"/>
  <c r="Y64" i="6"/>
  <c r="Y65" i="6"/>
  <c r="Y69" i="6"/>
  <c r="Y70" i="6"/>
  <c r="Y71" i="6"/>
  <c r="Y75" i="6"/>
  <c r="Y76" i="6"/>
  <c r="Y77" i="6"/>
  <c r="Y94" i="6"/>
  <c r="Y95" i="6"/>
  <c r="Y96" i="6"/>
  <c r="Y97" i="6"/>
  <c r="Y98" i="6"/>
  <c r="Y100" i="6"/>
  <c r="Y101" i="6"/>
  <c r="Y24" i="6"/>
  <c r="Y26" i="6"/>
  <c r="Y27" i="6"/>
  <c r="Y28" i="6"/>
  <c r="Y29" i="6"/>
  <c r="Y44" i="6"/>
  <c r="Y45" i="6"/>
  <c r="Y52" i="6"/>
  <c r="Y53" i="6"/>
  <c r="Y84" i="6"/>
  <c r="Y85" i="6"/>
  <c r="Y86" i="6"/>
  <c r="Y87" i="6"/>
  <c r="Y88" i="6"/>
  <c r="Y89" i="6"/>
  <c r="Y11" i="6"/>
  <c r="Y20" i="6"/>
  <c r="Y21" i="6"/>
  <c r="Y30" i="6"/>
  <c r="Y36" i="6"/>
  <c r="Y56" i="6"/>
  <c r="Y57" i="6"/>
  <c r="Y81" i="6"/>
  <c r="Y82" i="6"/>
  <c r="Y90" i="6"/>
  <c r="Z6" i="6"/>
  <c r="Z7" i="6"/>
  <c r="Z8" i="6"/>
  <c r="Z9" i="6"/>
  <c r="Z12" i="6"/>
  <c r="Z18" i="6"/>
  <c r="Z19" i="6"/>
  <c r="Z20" i="6"/>
  <c r="Z21" i="6"/>
  <c r="Z24" i="6"/>
  <c r="Z25" i="6"/>
  <c r="Z30" i="6"/>
  <c r="Z31" i="6"/>
  <c r="Z32" i="6"/>
  <c r="Z33" i="6"/>
  <c r="Z36" i="6"/>
  <c r="Z37" i="6"/>
  <c r="Z38" i="6"/>
  <c r="Z39" i="6"/>
  <c r="Z42" i="6"/>
  <c r="Z43" i="6"/>
  <c r="Z44" i="6"/>
  <c r="Z45" i="6"/>
  <c r="Z48" i="6"/>
  <c r="Z54" i="6"/>
  <c r="Z55" i="6"/>
  <c r="Z56" i="6"/>
  <c r="Z57" i="6"/>
  <c r="Z60" i="6"/>
  <c r="Z61" i="6"/>
  <c r="Z66" i="6"/>
  <c r="Z67" i="6"/>
  <c r="Z68" i="6"/>
  <c r="Z69" i="6"/>
  <c r="Z72" i="6"/>
  <c r="Z73" i="6"/>
  <c r="Z74" i="6"/>
  <c r="Z75" i="6"/>
  <c r="Z78" i="6"/>
  <c r="Z79" i="6"/>
  <c r="Z80" i="6"/>
  <c r="Z81" i="6"/>
  <c r="Z84" i="6"/>
  <c r="Z90" i="6"/>
  <c r="Z91" i="6"/>
  <c r="Z92" i="6"/>
  <c r="Z93" i="6"/>
  <c r="Z96" i="6"/>
  <c r="Z97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T102" i="6" a="1"/>
  <c r="T102" i="6" s="1"/>
  <c r="R254" i="7" l="1"/>
  <c r="Q254" i="7"/>
  <c r="P258" i="7"/>
  <c r="P257" i="7"/>
  <c r="P256" i="7"/>
  <c r="P255" i="7"/>
  <c r="Z214" i="6"/>
  <c r="Z202" i="6"/>
  <c r="Z178" i="6"/>
  <c r="Z130" i="6"/>
  <c r="Z118" i="6"/>
  <c r="Z106" i="6"/>
  <c r="Z249" i="6"/>
  <c r="Z237" i="6"/>
  <c r="Z225" i="6"/>
  <c r="Z213" i="6"/>
  <c r="Z201" i="6"/>
  <c r="Z189" i="6"/>
  <c r="Z177" i="6"/>
  <c r="Z165" i="6"/>
  <c r="Z153" i="6"/>
  <c r="Z141" i="6"/>
  <c r="Z129" i="6"/>
  <c r="Z117" i="6"/>
  <c r="Z105" i="6"/>
  <c r="Z250" i="6"/>
  <c r="Z226" i="6"/>
  <c r="Z166" i="6"/>
  <c r="Z224" i="6"/>
  <c r="Z212" i="6"/>
  <c r="Z188" i="6"/>
  <c r="Z140" i="6"/>
  <c r="Z116" i="6"/>
  <c r="Z104" i="6"/>
  <c r="Z247" i="6"/>
  <c r="Z235" i="6"/>
  <c r="Z223" i="6"/>
  <c r="Z211" i="6"/>
  <c r="Z199" i="6"/>
  <c r="Z187" i="6"/>
  <c r="Z175" i="6"/>
  <c r="Z163" i="6"/>
  <c r="Z151" i="6"/>
  <c r="Z139" i="6"/>
  <c r="Z127" i="6"/>
  <c r="Z115" i="6"/>
  <c r="Z103" i="6"/>
  <c r="Z200" i="6"/>
  <c r="Z246" i="6"/>
  <c r="Z234" i="6"/>
  <c r="Z222" i="6"/>
  <c r="Z210" i="6"/>
  <c r="Z198" i="6"/>
  <c r="Z186" i="6"/>
  <c r="Z174" i="6"/>
  <c r="Z162" i="6"/>
  <c r="Z150" i="6"/>
  <c r="Z138" i="6"/>
  <c r="Z126" i="6"/>
  <c r="Z114" i="6"/>
  <c r="Z164" i="6"/>
  <c r="Z245" i="6"/>
  <c r="Z209" i="6"/>
  <c r="Z173" i="6"/>
  <c r="Z161" i="6"/>
  <c r="Z137" i="6"/>
  <c r="Z125" i="6"/>
  <c r="Z113" i="6"/>
  <c r="Z253" i="6"/>
  <c r="Z142" i="6"/>
  <c r="Z248" i="6"/>
  <c r="Z128" i="6"/>
  <c r="Z233" i="6"/>
  <c r="Z221" i="6"/>
  <c r="Z197" i="6"/>
  <c r="Z185" i="6"/>
  <c r="Z149" i="6"/>
  <c r="Z244" i="6"/>
  <c r="Z232" i="6"/>
  <c r="Z220" i="6"/>
  <c r="Z208" i="6"/>
  <c r="Z196" i="6"/>
  <c r="Z184" i="6"/>
  <c r="Z172" i="6"/>
  <c r="Z160" i="6"/>
  <c r="Z148" i="6"/>
  <c r="Z136" i="6"/>
  <c r="Z124" i="6"/>
  <c r="Z112" i="6"/>
  <c r="Z238" i="6"/>
  <c r="Z154" i="6"/>
  <c r="Z152" i="6"/>
  <c r="Z243" i="6"/>
  <c r="Z231" i="6"/>
  <c r="Z219" i="6"/>
  <c r="Z207" i="6"/>
  <c r="Z195" i="6"/>
  <c r="Z183" i="6"/>
  <c r="Z171" i="6"/>
  <c r="Z159" i="6"/>
  <c r="Z147" i="6"/>
  <c r="Z135" i="6"/>
  <c r="Z123" i="6"/>
  <c r="Z111" i="6"/>
  <c r="Z190" i="6"/>
  <c r="Z176" i="6"/>
  <c r="Z242" i="6"/>
  <c r="Z230" i="6"/>
  <c r="Z218" i="6"/>
  <c r="Z206" i="6"/>
  <c r="Z194" i="6"/>
  <c r="Z182" i="6"/>
  <c r="Z170" i="6"/>
  <c r="Z158" i="6"/>
  <c r="Z146" i="6"/>
  <c r="Z134" i="6"/>
  <c r="Z122" i="6"/>
  <c r="Z110" i="6"/>
  <c r="Z241" i="6"/>
  <c r="Z229" i="6"/>
  <c r="Z217" i="6"/>
  <c r="Z205" i="6"/>
  <c r="Z193" i="6"/>
  <c r="Z181" i="6"/>
  <c r="Z169" i="6"/>
  <c r="Z157" i="6"/>
  <c r="Z145" i="6"/>
  <c r="Z133" i="6"/>
  <c r="Z121" i="6"/>
  <c r="Z109" i="6"/>
  <c r="Z236" i="6"/>
  <c r="Z252" i="6"/>
  <c r="Z240" i="6"/>
  <c r="Z228" i="6"/>
  <c r="Z216" i="6"/>
  <c r="Z204" i="6"/>
  <c r="Z192" i="6"/>
  <c r="Z180" i="6"/>
  <c r="Z168" i="6"/>
  <c r="Z156" i="6"/>
  <c r="Z144" i="6"/>
  <c r="Z132" i="6"/>
  <c r="Z120" i="6"/>
  <c r="Z108" i="6"/>
  <c r="Z251" i="6"/>
  <c r="Z239" i="6"/>
  <c r="Z227" i="6"/>
  <c r="Z215" i="6"/>
  <c r="Z203" i="6"/>
  <c r="Z191" i="6"/>
  <c r="Z179" i="6"/>
  <c r="Z167" i="6"/>
  <c r="Z155" i="6"/>
  <c r="Z143" i="6"/>
  <c r="Z131" i="6"/>
  <c r="Z119" i="6"/>
  <c r="Z107" i="6"/>
  <c r="AH2" i="7"/>
  <c r="W5" i="7"/>
  <c r="W6" i="7"/>
  <c r="W7" i="7"/>
  <c r="W8" i="7"/>
  <c r="W11" i="7"/>
  <c r="W12" i="7"/>
  <c r="W13" i="7"/>
  <c r="W17" i="7"/>
  <c r="W18" i="7"/>
  <c r="W19" i="7"/>
  <c r="W20" i="7"/>
  <c r="W21" i="7"/>
  <c r="W22" i="7"/>
  <c r="W23" i="7"/>
  <c r="W24" i="7"/>
  <c r="W25" i="7"/>
  <c r="W26" i="7"/>
  <c r="W29" i="7"/>
  <c r="W30" i="7"/>
  <c r="W31" i="7"/>
  <c r="W32" i="7"/>
  <c r="W33" i="7"/>
  <c r="W34" i="7"/>
  <c r="W35" i="7"/>
  <c r="W36" i="7"/>
  <c r="W37" i="7"/>
  <c r="W38" i="7"/>
  <c r="W41" i="7"/>
  <c r="W42" i="7"/>
  <c r="W43" i="7"/>
  <c r="W44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4" i="7"/>
  <c r="W65" i="7"/>
  <c r="W66" i="7"/>
  <c r="W67" i="7"/>
  <c r="W68" i="7"/>
  <c r="W69" i="7"/>
  <c r="W70" i="7"/>
  <c r="W71" i="7"/>
  <c r="W72" i="7"/>
  <c r="W73" i="7"/>
  <c r="W74" i="7"/>
  <c r="W75" i="7"/>
  <c r="W77" i="7"/>
  <c r="W78" i="7"/>
  <c r="W79" i="7"/>
  <c r="W80" i="7"/>
  <c r="W81" i="7"/>
  <c r="W82" i="7"/>
  <c r="W83" i="7"/>
  <c r="W84" i="7"/>
  <c r="W85" i="7"/>
  <c r="W86" i="7"/>
  <c r="W87" i="7"/>
  <c r="W90" i="7"/>
  <c r="W91" i="7"/>
  <c r="W92" i="7"/>
  <c r="W93" i="7"/>
  <c r="W94" i="7"/>
  <c r="W95" i="7"/>
  <c r="W96" i="7"/>
  <c r="W97" i="7"/>
  <c r="W98" i="7"/>
  <c r="W101" i="7"/>
  <c r="W102" i="7"/>
  <c r="W103" i="7"/>
  <c r="W104" i="7"/>
  <c r="W105" i="7"/>
  <c r="W106" i="7"/>
  <c r="W107" i="7"/>
  <c r="W108" i="7"/>
  <c r="W109" i="7"/>
  <c r="W110" i="7"/>
  <c r="W114" i="7"/>
  <c r="W115" i="7"/>
  <c r="W116" i="7"/>
  <c r="W117" i="7"/>
  <c r="W118" i="7"/>
  <c r="W119" i="7"/>
  <c r="W120" i="7"/>
  <c r="W121" i="7"/>
  <c r="W122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7" i="7"/>
  <c r="W138" i="7"/>
  <c r="W139" i="7"/>
  <c r="W140" i="7"/>
  <c r="W141" i="7"/>
  <c r="W142" i="7"/>
  <c r="W143" i="7"/>
  <c r="W144" i="7"/>
  <c r="W145" i="7"/>
  <c r="W146" i="7"/>
  <c r="W149" i="7"/>
  <c r="W150" i="7"/>
  <c r="W151" i="7"/>
  <c r="W152" i="7"/>
  <c r="W153" i="7"/>
  <c r="W154" i="7"/>
  <c r="W155" i="7"/>
  <c r="W156" i="7"/>
  <c r="W157" i="7"/>
  <c r="W158" i="7"/>
  <c r="W159" i="7"/>
  <c r="W161" i="7"/>
  <c r="W162" i="7"/>
  <c r="W163" i="7"/>
  <c r="W164" i="7"/>
  <c r="W167" i="7"/>
  <c r="W168" i="7"/>
  <c r="W169" i="7"/>
  <c r="W170" i="7"/>
  <c r="W171" i="7"/>
  <c r="W173" i="7"/>
  <c r="W174" i="7"/>
  <c r="W175" i="7"/>
  <c r="W176" i="7"/>
  <c r="W178" i="7"/>
  <c r="W179" i="7"/>
  <c r="W180" i="7"/>
  <c r="W181" i="7"/>
  <c r="W182" i="7"/>
  <c r="W183" i="7"/>
  <c r="W185" i="7"/>
  <c r="W186" i="7"/>
  <c r="W187" i="7"/>
  <c r="W188" i="7"/>
  <c r="W189" i="7"/>
  <c r="W190" i="7"/>
  <c r="W191" i="7"/>
  <c r="W192" i="7"/>
  <c r="W193" i="7"/>
  <c r="W194" i="7"/>
  <c r="W197" i="7"/>
  <c r="W198" i="7"/>
  <c r="W199" i="7"/>
  <c r="W200" i="7"/>
  <c r="W201" i="7"/>
  <c r="W202" i="7"/>
  <c r="W203" i="7"/>
  <c r="W204" i="7"/>
  <c r="W205" i="7"/>
  <c r="W206" i="7"/>
  <c r="W207" i="7"/>
  <c r="W209" i="7"/>
  <c r="W210" i="7"/>
  <c r="W211" i="7"/>
  <c r="W212" i="7"/>
  <c r="W213" i="7"/>
  <c r="W214" i="7"/>
  <c r="W215" i="7"/>
  <c r="W216" i="7"/>
  <c r="W217" i="7"/>
  <c r="W218" i="7"/>
  <c r="W219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14" i="7"/>
  <c r="W220" i="7"/>
  <c r="W208" i="7"/>
  <c r="W196" i="7"/>
  <c r="W195" i="7"/>
  <c r="W184" i="7"/>
  <c r="W177" i="7"/>
  <c r="W172" i="7"/>
  <c r="W166" i="7"/>
  <c r="W165" i="7"/>
  <c r="W160" i="7"/>
  <c r="W148" i="7"/>
  <c r="W147" i="7"/>
  <c r="W136" i="7"/>
  <c r="W123" i="7"/>
  <c r="W113" i="7"/>
  <c r="W112" i="7"/>
  <c r="W111" i="7"/>
  <c r="W100" i="7"/>
  <c r="W99" i="7"/>
  <c r="W89" i="7"/>
  <c r="W88" i="7"/>
  <c r="W76" i="7"/>
  <c r="W63" i="7"/>
  <c r="W45" i="7"/>
  <c r="W40" i="7"/>
  <c r="W39" i="7"/>
  <c r="W28" i="7"/>
  <c r="W27" i="7"/>
  <c r="W16" i="7"/>
  <c r="W15" i="7"/>
  <c r="W10" i="7"/>
  <c r="W9" i="7"/>
  <c r="W4" i="7"/>
  <c r="W3" i="7"/>
  <c r="W2" i="7"/>
  <c r="AV254" i="5"/>
  <c r="CA3" i="5"/>
  <c r="CA4" i="5"/>
  <c r="CA5" i="5"/>
  <c r="CA6" i="5"/>
  <c r="CA7" i="5"/>
  <c r="CA8" i="5"/>
  <c r="CA9" i="5"/>
  <c r="CA10" i="5"/>
  <c r="CA11" i="5"/>
  <c r="CA12" i="5"/>
  <c r="CA13" i="5"/>
  <c r="CA14" i="5"/>
  <c r="CA255" i="5" s="1"/>
  <c r="CA15" i="5"/>
  <c r="CA16" i="5"/>
  <c r="CA17" i="5"/>
  <c r="CA18" i="5"/>
  <c r="CA19" i="5"/>
  <c r="CA20" i="5"/>
  <c r="CA21" i="5"/>
  <c r="CA22" i="5"/>
  <c r="CA23" i="5"/>
  <c r="CA24" i="5"/>
  <c r="CA25" i="5"/>
  <c r="CA26" i="5"/>
  <c r="CA27" i="5"/>
  <c r="CA28" i="5"/>
  <c r="CA29" i="5"/>
  <c r="CA30" i="5"/>
  <c r="CA31" i="5"/>
  <c r="CA32" i="5"/>
  <c r="CA33" i="5"/>
  <c r="CA34" i="5"/>
  <c r="CA35" i="5"/>
  <c r="CA36" i="5"/>
  <c r="CA37" i="5"/>
  <c r="CA38" i="5"/>
  <c r="CA39" i="5"/>
  <c r="CA40" i="5"/>
  <c r="CA41" i="5"/>
  <c r="CA42" i="5"/>
  <c r="CA43" i="5"/>
  <c r="CA44" i="5"/>
  <c r="CA45" i="5"/>
  <c r="CA46" i="5"/>
  <c r="CA47" i="5"/>
  <c r="CA48" i="5"/>
  <c r="CA49" i="5"/>
  <c r="CA50" i="5"/>
  <c r="CA51" i="5"/>
  <c r="CA52" i="5"/>
  <c r="CA53" i="5"/>
  <c r="CA54" i="5"/>
  <c r="CA55" i="5"/>
  <c r="CA56" i="5"/>
  <c r="CA57" i="5"/>
  <c r="CA58" i="5"/>
  <c r="CA59" i="5"/>
  <c r="CA60" i="5"/>
  <c r="CA61" i="5"/>
  <c r="CA62" i="5"/>
  <c r="CA63" i="5"/>
  <c r="CA64" i="5"/>
  <c r="CA65" i="5"/>
  <c r="CA66" i="5"/>
  <c r="CA67" i="5"/>
  <c r="CA68" i="5"/>
  <c r="CA69" i="5"/>
  <c r="CA70" i="5"/>
  <c r="CA71" i="5"/>
  <c r="CA72" i="5"/>
  <c r="CA73" i="5"/>
  <c r="CA74" i="5"/>
  <c r="CA75" i="5"/>
  <c r="CA76" i="5"/>
  <c r="CA77" i="5"/>
  <c r="CA78" i="5"/>
  <c r="CA79" i="5"/>
  <c r="CA80" i="5"/>
  <c r="CA81" i="5"/>
  <c r="CA82" i="5"/>
  <c r="CA83" i="5"/>
  <c r="CA84" i="5"/>
  <c r="CA85" i="5"/>
  <c r="CA86" i="5"/>
  <c r="CA87" i="5"/>
  <c r="CA88" i="5"/>
  <c r="CA89" i="5"/>
  <c r="CA90" i="5"/>
  <c r="CA91" i="5"/>
  <c r="CA92" i="5"/>
  <c r="CA93" i="5"/>
  <c r="CA94" i="5"/>
  <c r="CA95" i="5"/>
  <c r="CA96" i="5"/>
  <c r="CA97" i="5"/>
  <c r="CA98" i="5"/>
  <c r="CA99" i="5"/>
  <c r="CA100" i="5"/>
  <c r="CA101" i="5"/>
  <c r="CA102" i="5"/>
  <c r="CA103" i="5"/>
  <c r="CA104" i="5"/>
  <c r="CA105" i="5"/>
  <c r="CA106" i="5"/>
  <c r="CA107" i="5"/>
  <c r="CA108" i="5"/>
  <c r="CA109" i="5"/>
  <c r="CA110" i="5"/>
  <c r="CA111" i="5"/>
  <c r="CA112" i="5"/>
  <c r="CA113" i="5"/>
  <c r="CA114" i="5"/>
  <c r="CA115" i="5"/>
  <c r="CA116" i="5"/>
  <c r="CA117" i="5"/>
  <c r="CA118" i="5"/>
  <c r="CA119" i="5"/>
  <c r="CA120" i="5"/>
  <c r="CA121" i="5"/>
  <c r="CA122" i="5"/>
  <c r="CA123" i="5"/>
  <c r="CA124" i="5"/>
  <c r="CA125" i="5"/>
  <c r="CA126" i="5"/>
  <c r="CA127" i="5"/>
  <c r="CA128" i="5"/>
  <c r="CA129" i="5"/>
  <c r="CA130" i="5"/>
  <c r="CA131" i="5"/>
  <c r="CA132" i="5"/>
  <c r="CA133" i="5"/>
  <c r="CA134" i="5"/>
  <c r="CA135" i="5"/>
  <c r="CA136" i="5"/>
  <c r="CA137" i="5"/>
  <c r="CA138" i="5"/>
  <c r="CA139" i="5"/>
  <c r="CA140" i="5"/>
  <c r="CA141" i="5"/>
  <c r="CA142" i="5"/>
  <c r="CA143" i="5"/>
  <c r="CA144" i="5"/>
  <c r="CA145" i="5"/>
  <c r="CA146" i="5"/>
  <c r="CA147" i="5"/>
  <c r="CA148" i="5"/>
  <c r="CA149" i="5"/>
  <c r="CA150" i="5"/>
  <c r="CA151" i="5"/>
  <c r="CA152" i="5"/>
  <c r="CA153" i="5"/>
  <c r="CA154" i="5"/>
  <c r="CA155" i="5"/>
  <c r="CA156" i="5"/>
  <c r="CA157" i="5"/>
  <c r="CA158" i="5"/>
  <c r="CA159" i="5"/>
  <c r="CA160" i="5"/>
  <c r="CA161" i="5"/>
  <c r="CA162" i="5"/>
  <c r="CA163" i="5"/>
  <c r="CA164" i="5"/>
  <c r="CA165" i="5"/>
  <c r="CA166" i="5"/>
  <c r="CA167" i="5"/>
  <c r="CA168" i="5"/>
  <c r="CA169" i="5"/>
  <c r="CA170" i="5"/>
  <c r="CA171" i="5"/>
  <c r="CA172" i="5"/>
  <c r="CA173" i="5"/>
  <c r="CA174" i="5"/>
  <c r="CA175" i="5"/>
  <c r="CA176" i="5"/>
  <c r="CA177" i="5"/>
  <c r="CA178" i="5"/>
  <c r="CA179" i="5"/>
  <c r="CA180" i="5"/>
  <c r="CA181" i="5"/>
  <c r="CA182" i="5"/>
  <c r="CA183" i="5"/>
  <c r="CA184" i="5"/>
  <c r="CA185" i="5"/>
  <c r="CA186" i="5"/>
  <c r="CA187" i="5"/>
  <c r="CA188" i="5"/>
  <c r="CA189" i="5"/>
  <c r="CA190" i="5"/>
  <c r="CA191" i="5"/>
  <c r="CA192" i="5"/>
  <c r="CA193" i="5"/>
  <c r="CA194" i="5"/>
  <c r="CA195" i="5"/>
  <c r="CA196" i="5"/>
  <c r="CA197" i="5"/>
  <c r="CA198" i="5"/>
  <c r="CA199" i="5"/>
  <c r="CA200" i="5"/>
  <c r="CA201" i="5"/>
  <c r="CA202" i="5"/>
  <c r="CA203" i="5"/>
  <c r="CA204" i="5"/>
  <c r="CA205" i="5"/>
  <c r="CA206" i="5"/>
  <c r="CA207" i="5"/>
  <c r="CA208" i="5"/>
  <c r="CA209" i="5"/>
  <c r="CA210" i="5"/>
  <c r="CA211" i="5"/>
  <c r="CA212" i="5"/>
  <c r="CA213" i="5"/>
  <c r="CA214" i="5"/>
  <c r="CA215" i="5"/>
  <c r="CA216" i="5"/>
  <c r="CA217" i="5"/>
  <c r="CA218" i="5"/>
  <c r="CA219" i="5"/>
  <c r="CA220" i="5"/>
  <c r="CA221" i="5"/>
  <c r="CA222" i="5"/>
  <c r="CA223" i="5"/>
  <c r="CA224" i="5"/>
  <c r="CA225" i="5"/>
  <c r="CA226" i="5"/>
  <c r="CA227" i="5"/>
  <c r="CA228" i="5"/>
  <c r="CA229" i="5"/>
  <c r="CA230" i="5"/>
  <c r="CA231" i="5"/>
  <c r="CA232" i="5"/>
  <c r="CA233" i="5"/>
  <c r="CA234" i="5"/>
  <c r="CA235" i="5"/>
  <c r="CA236" i="5"/>
  <c r="CA237" i="5"/>
  <c r="CA238" i="5"/>
  <c r="CA239" i="5"/>
  <c r="CA240" i="5"/>
  <c r="CA241" i="5"/>
  <c r="CA242" i="5"/>
  <c r="CA243" i="5"/>
  <c r="CA244" i="5"/>
  <c r="CA245" i="5"/>
  <c r="CA246" i="5"/>
  <c r="CA247" i="5"/>
  <c r="CA248" i="5"/>
  <c r="CA249" i="5"/>
  <c r="CA250" i="5"/>
  <c r="CA251" i="5"/>
  <c r="CA252" i="5"/>
  <c r="CA253" i="5"/>
  <c r="CA2" i="5"/>
  <c r="BZ3" i="5"/>
  <c r="BZ4" i="5"/>
  <c r="BZ5" i="5"/>
  <c r="BZ6" i="5"/>
  <c r="BZ7" i="5"/>
  <c r="BZ8" i="5"/>
  <c r="BZ9" i="5"/>
  <c r="BZ10" i="5"/>
  <c r="BZ11" i="5"/>
  <c r="BZ12" i="5"/>
  <c r="BZ13" i="5"/>
  <c r="BZ14" i="5"/>
  <c r="BZ15" i="5"/>
  <c r="BZ16" i="5"/>
  <c r="BZ17" i="5"/>
  <c r="BZ18" i="5"/>
  <c r="BZ19" i="5"/>
  <c r="BZ20" i="5"/>
  <c r="BZ21" i="5"/>
  <c r="BZ22" i="5"/>
  <c r="BZ23" i="5"/>
  <c r="BZ24" i="5"/>
  <c r="BZ25" i="5"/>
  <c r="BZ26" i="5"/>
  <c r="BZ27" i="5"/>
  <c r="BZ28" i="5"/>
  <c r="BZ29" i="5"/>
  <c r="BZ30" i="5"/>
  <c r="BZ31" i="5"/>
  <c r="BZ32" i="5"/>
  <c r="BZ33" i="5"/>
  <c r="BZ34" i="5"/>
  <c r="BZ35" i="5"/>
  <c r="BZ36" i="5"/>
  <c r="BZ37" i="5"/>
  <c r="BZ38" i="5"/>
  <c r="BZ39" i="5"/>
  <c r="BZ40" i="5"/>
  <c r="BZ41" i="5"/>
  <c r="BZ42" i="5"/>
  <c r="BZ43" i="5"/>
  <c r="BZ44" i="5"/>
  <c r="BZ45" i="5"/>
  <c r="BZ46" i="5"/>
  <c r="BZ47" i="5"/>
  <c r="BZ48" i="5"/>
  <c r="BZ49" i="5"/>
  <c r="BZ50" i="5"/>
  <c r="BZ51" i="5"/>
  <c r="BZ52" i="5"/>
  <c r="BZ53" i="5"/>
  <c r="BZ54" i="5"/>
  <c r="BZ55" i="5"/>
  <c r="BZ56" i="5"/>
  <c r="BZ57" i="5"/>
  <c r="BZ58" i="5"/>
  <c r="BZ59" i="5"/>
  <c r="BZ60" i="5"/>
  <c r="BZ61" i="5"/>
  <c r="BZ62" i="5"/>
  <c r="BZ63" i="5"/>
  <c r="BZ64" i="5"/>
  <c r="BZ65" i="5"/>
  <c r="BZ66" i="5"/>
  <c r="BZ67" i="5"/>
  <c r="BZ68" i="5"/>
  <c r="BZ69" i="5"/>
  <c r="BZ70" i="5"/>
  <c r="BZ71" i="5"/>
  <c r="BZ72" i="5"/>
  <c r="BZ73" i="5"/>
  <c r="BZ74" i="5"/>
  <c r="BZ75" i="5"/>
  <c r="BZ76" i="5"/>
  <c r="BZ77" i="5"/>
  <c r="BZ78" i="5"/>
  <c r="BZ79" i="5"/>
  <c r="BZ80" i="5"/>
  <c r="BZ81" i="5"/>
  <c r="BZ82" i="5"/>
  <c r="BZ83" i="5"/>
  <c r="BZ84" i="5"/>
  <c r="BZ85" i="5"/>
  <c r="BZ86" i="5"/>
  <c r="BZ87" i="5"/>
  <c r="BZ88" i="5"/>
  <c r="BZ89" i="5"/>
  <c r="BZ90" i="5"/>
  <c r="BZ91" i="5"/>
  <c r="BZ92" i="5"/>
  <c r="BZ93" i="5"/>
  <c r="BZ94" i="5"/>
  <c r="BZ95" i="5"/>
  <c r="BZ96" i="5"/>
  <c r="BZ97" i="5"/>
  <c r="BZ98" i="5"/>
  <c r="BZ99" i="5"/>
  <c r="BZ100" i="5"/>
  <c r="BZ101" i="5"/>
  <c r="BZ102" i="5"/>
  <c r="BZ103" i="5"/>
  <c r="BZ104" i="5"/>
  <c r="BZ105" i="5"/>
  <c r="BZ106" i="5"/>
  <c r="BZ107" i="5"/>
  <c r="BZ108" i="5"/>
  <c r="BZ109" i="5"/>
  <c r="BZ110" i="5"/>
  <c r="BZ111" i="5"/>
  <c r="BZ112" i="5"/>
  <c r="BZ113" i="5"/>
  <c r="BZ114" i="5"/>
  <c r="BZ115" i="5"/>
  <c r="BZ116" i="5"/>
  <c r="BZ117" i="5"/>
  <c r="BZ118" i="5"/>
  <c r="BZ119" i="5"/>
  <c r="BZ120" i="5"/>
  <c r="BZ121" i="5"/>
  <c r="BZ122" i="5"/>
  <c r="BZ123" i="5"/>
  <c r="BZ124" i="5"/>
  <c r="BZ125" i="5"/>
  <c r="BZ126" i="5"/>
  <c r="BZ127" i="5"/>
  <c r="BZ128" i="5"/>
  <c r="BZ129" i="5"/>
  <c r="BZ130" i="5"/>
  <c r="BZ131" i="5"/>
  <c r="BZ132" i="5"/>
  <c r="BZ133" i="5"/>
  <c r="BZ134" i="5"/>
  <c r="BZ135" i="5"/>
  <c r="BZ136" i="5"/>
  <c r="BZ137" i="5"/>
  <c r="BZ138" i="5"/>
  <c r="BZ139" i="5"/>
  <c r="BZ140" i="5"/>
  <c r="BZ141" i="5"/>
  <c r="BZ142" i="5"/>
  <c r="BZ143" i="5"/>
  <c r="BZ144" i="5"/>
  <c r="BZ145" i="5"/>
  <c r="BZ146" i="5"/>
  <c r="BZ147" i="5"/>
  <c r="BZ148" i="5"/>
  <c r="BZ149" i="5"/>
  <c r="BZ150" i="5"/>
  <c r="BZ151" i="5"/>
  <c r="BZ152" i="5"/>
  <c r="BZ153" i="5"/>
  <c r="BZ154" i="5"/>
  <c r="BZ155" i="5"/>
  <c r="BZ156" i="5"/>
  <c r="BZ157" i="5"/>
  <c r="BZ158" i="5"/>
  <c r="BZ159" i="5"/>
  <c r="BZ160" i="5"/>
  <c r="BZ161" i="5"/>
  <c r="BZ162" i="5"/>
  <c r="BZ163" i="5"/>
  <c r="BZ164" i="5"/>
  <c r="BZ165" i="5"/>
  <c r="BZ166" i="5"/>
  <c r="BZ167" i="5"/>
  <c r="BZ168" i="5"/>
  <c r="BZ169" i="5"/>
  <c r="BZ170" i="5"/>
  <c r="BZ171" i="5"/>
  <c r="BZ172" i="5"/>
  <c r="BZ173" i="5"/>
  <c r="BZ174" i="5"/>
  <c r="BZ175" i="5"/>
  <c r="BZ176" i="5"/>
  <c r="BZ177" i="5"/>
  <c r="BZ178" i="5"/>
  <c r="BZ179" i="5"/>
  <c r="BZ180" i="5"/>
  <c r="BZ181" i="5"/>
  <c r="BZ182" i="5"/>
  <c r="BZ183" i="5"/>
  <c r="BZ184" i="5"/>
  <c r="BZ185" i="5"/>
  <c r="BZ186" i="5"/>
  <c r="BZ187" i="5"/>
  <c r="BZ188" i="5"/>
  <c r="BZ189" i="5"/>
  <c r="BZ190" i="5"/>
  <c r="BZ191" i="5"/>
  <c r="BZ192" i="5"/>
  <c r="BZ193" i="5"/>
  <c r="BZ194" i="5"/>
  <c r="BZ195" i="5"/>
  <c r="BZ196" i="5"/>
  <c r="BZ197" i="5"/>
  <c r="BZ198" i="5"/>
  <c r="BZ199" i="5"/>
  <c r="BZ200" i="5"/>
  <c r="BZ201" i="5"/>
  <c r="BZ202" i="5"/>
  <c r="BZ203" i="5"/>
  <c r="BZ204" i="5"/>
  <c r="BZ205" i="5"/>
  <c r="BZ206" i="5"/>
  <c r="BZ207" i="5"/>
  <c r="BZ208" i="5"/>
  <c r="BZ209" i="5"/>
  <c r="BZ210" i="5"/>
  <c r="BZ211" i="5"/>
  <c r="BZ212" i="5"/>
  <c r="BZ213" i="5"/>
  <c r="BZ214" i="5"/>
  <c r="BZ215" i="5"/>
  <c r="BZ216" i="5"/>
  <c r="BZ217" i="5"/>
  <c r="BZ218" i="5"/>
  <c r="BZ219" i="5"/>
  <c r="BZ220" i="5"/>
  <c r="BZ221" i="5"/>
  <c r="BZ222" i="5"/>
  <c r="BZ223" i="5"/>
  <c r="BZ224" i="5"/>
  <c r="BZ225" i="5"/>
  <c r="BZ226" i="5"/>
  <c r="BZ227" i="5"/>
  <c r="BZ228" i="5"/>
  <c r="BZ229" i="5"/>
  <c r="BZ230" i="5"/>
  <c r="BZ231" i="5"/>
  <c r="BZ232" i="5"/>
  <c r="BZ233" i="5"/>
  <c r="BZ234" i="5"/>
  <c r="BZ235" i="5"/>
  <c r="BZ236" i="5"/>
  <c r="BZ237" i="5"/>
  <c r="BZ238" i="5"/>
  <c r="BZ239" i="5"/>
  <c r="BZ240" i="5"/>
  <c r="BZ241" i="5"/>
  <c r="BZ242" i="5"/>
  <c r="BZ243" i="5"/>
  <c r="BZ244" i="5"/>
  <c r="BZ245" i="5"/>
  <c r="BZ246" i="5"/>
  <c r="BZ247" i="5"/>
  <c r="BZ248" i="5"/>
  <c r="BZ249" i="5"/>
  <c r="BZ250" i="5"/>
  <c r="BZ251" i="5"/>
  <c r="BZ252" i="5"/>
  <c r="BZ253" i="5"/>
  <c r="BZ254" i="5"/>
  <c r="BZ2" i="5"/>
  <c r="BY4" i="5"/>
  <c r="BY5" i="5" s="1"/>
  <c r="BY6" i="5" s="1"/>
  <c r="BY7" i="5" s="1"/>
  <c r="BY8" i="5" s="1"/>
  <c r="BY9" i="5" s="1"/>
  <c r="BY10" i="5" s="1"/>
  <c r="BY11" i="5" s="1"/>
  <c r="BY12" i="5" s="1"/>
  <c r="BY13" i="5" s="1"/>
  <c r="BY14" i="5" s="1"/>
  <c r="BY15" i="5" s="1"/>
  <c r="BY16" i="5" s="1"/>
  <c r="BY17" i="5" s="1"/>
  <c r="BY18" i="5" s="1"/>
  <c r="BY19" i="5" s="1"/>
  <c r="BY20" i="5" s="1"/>
  <c r="BY21" i="5" s="1"/>
  <c r="BY22" i="5" s="1"/>
  <c r="BY23" i="5" s="1"/>
  <c r="BY24" i="5" s="1"/>
  <c r="BY25" i="5" s="1"/>
  <c r="BY26" i="5" s="1"/>
  <c r="BY27" i="5" s="1"/>
  <c r="BY28" i="5" s="1"/>
  <c r="BY29" i="5" s="1"/>
  <c r="BY30" i="5" s="1"/>
  <c r="BY31" i="5" s="1"/>
  <c r="BY32" i="5" s="1"/>
  <c r="BY33" i="5" s="1"/>
  <c r="BY34" i="5" s="1"/>
  <c r="BY35" i="5" s="1"/>
  <c r="BY36" i="5" s="1"/>
  <c r="BY37" i="5" s="1"/>
  <c r="BY38" i="5" s="1"/>
  <c r="BY39" i="5" s="1"/>
  <c r="BY40" i="5" s="1"/>
  <c r="BY41" i="5" s="1"/>
  <c r="BY42" i="5" s="1"/>
  <c r="BY43" i="5" s="1"/>
  <c r="BY44" i="5" s="1"/>
  <c r="BY45" i="5" s="1"/>
  <c r="BY46" i="5" s="1"/>
  <c r="BY47" i="5" s="1"/>
  <c r="BY48" i="5" s="1"/>
  <c r="BY49" i="5" s="1"/>
  <c r="BY50" i="5" s="1"/>
  <c r="BY51" i="5" s="1"/>
  <c r="BY52" i="5" s="1"/>
  <c r="BY53" i="5" s="1"/>
  <c r="BY54" i="5" s="1"/>
  <c r="BY55" i="5" s="1"/>
  <c r="BY56" i="5" s="1"/>
  <c r="BY57" i="5" s="1"/>
  <c r="BY58" i="5" s="1"/>
  <c r="BY59" i="5" s="1"/>
  <c r="BY60" i="5" s="1"/>
  <c r="BY61" i="5" s="1"/>
  <c r="BY62" i="5" s="1"/>
  <c r="BY63" i="5" s="1"/>
  <c r="BY64" i="5" s="1"/>
  <c r="BY65" i="5" s="1"/>
  <c r="BY66" i="5" s="1"/>
  <c r="BY67" i="5" s="1"/>
  <c r="BY68" i="5" s="1"/>
  <c r="BY69" i="5" s="1"/>
  <c r="BY70" i="5" s="1"/>
  <c r="BY71" i="5" s="1"/>
  <c r="BY72" i="5" s="1"/>
  <c r="BY73" i="5" s="1"/>
  <c r="BY74" i="5" s="1"/>
  <c r="BY75" i="5" s="1"/>
  <c r="BY76" i="5" s="1"/>
  <c r="BY77" i="5" s="1"/>
  <c r="BY78" i="5" s="1"/>
  <c r="BY79" i="5" s="1"/>
  <c r="BY80" i="5" s="1"/>
  <c r="BY81" i="5" s="1"/>
  <c r="BY82" i="5" s="1"/>
  <c r="BY83" i="5" s="1"/>
  <c r="BY84" i="5" s="1"/>
  <c r="BY85" i="5" s="1"/>
  <c r="BY86" i="5" s="1"/>
  <c r="BY87" i="5" s="1"/>
  <c r="BY88" i="5" s="1"/>
  <c r="BY89" i="5" s="1"/>
  <c r="BY90" i="5" s="1"/>
  <c r="BY91" i="5" s="1"/>
  <c r="BY92" i="5" s="1"/>
  <c r="BY93" i="5" s="1"/>
  <c r="BY94" i="5" s="1"/>
  <c r="BY95" i="5" s="1"/>
  <c r="BY96" i="5" s="1"/>
  <c r="BY97" i="5" s="1"/>
  <c r="BY98" i="5" s="1"/>
  <c r="BY99" i="5" s="1"/>
  <c r="BY100" i="5" s="1"/>
  <c r="BY101" i="5" s="1"/>
  <c r="BY102" i="5" s="1"/>
  <c r="BY103" i="5" s="1"/>
  <c r="BY104" i="5" s="1"/>
  <c r="BY105" i="5" s="1"/>
  <c r="BY106" i="5" s="1"/>
  <c r="BY107" i="5" s="1"/>
  <c r="BY108" i="5" s="1"/>
  <c r="BY109" i="5" s="1"/>
  <c r="BY110" i="5" s="1"/>
  <c r="BY111" i="5" s="1"/>
  <c r="BY112" i="5" s="1"/>
  <c r="BY113" i="5" s="1"/>
  <c r="BY114" i="5" s="1"/>
  <c r="BY115" i="5" s="1"/>
  <c r="BY116" i="5" s="1"/>
  <c r="BY117" i="5" s="1"/>
  <c r="BY118" i="5" s="1"/>
  <c r="BY119" i="5" s="1"/>
  <c r="BY120" i="5" s="1"/>
  <c r="BY121" i="5" s="1"/>
  <c r="BY122" i="5" s="1"/>
  <c r="BY123" i="5" s="1"/>
  <c r="BY124" i="5" s="1"/>
  <c r="BY125" i="5" s="1"/>
  <c r="BY126" i="5" s="1"/>
  <c r="BY127" i="5" s="1"/>
  <c r="BY128" i="5" s="1"/>
  <c r="BY129" i="5" s="1"/>
  <c r="BY130" i="5" s="1"/>
  <c r="BY131" i="5" s="1"/>
  <c r="BY132" i="5" s="1"/>
  <c r="BY133" i="5" s="1"/>
  <c r="BY134" i="5" s="1"/>
  <c r="BY135" i="5" s="1"/>
  <c r="BY136" i="5" s="1"/>
  <c r="BY137" i="5" s="1"/>
  <c r="BY138" i="5" s="1"/>
  <c r="BY139" i="5" s="1"/>
  <c r="BY140" i="5" s="1"/>
  <c r="BY141" i="5" s="1"/>
  <c r="BY142" i="5" s="1"/>
  <c r="BY143" i="5" s="1"/>
  <c r="BY144" i="5" s="1"/>
  <c r="BY145" i="5" s="1"/>
  <c r="BY146" i="5" s="1"/>
  <c r="BY147" i="5" s="1"/>
  <c r="BY148" i="5" s="1"/>
  <c r="BY149" i="5" s="1"/>
  <c r="BY150" i="5" s="1"/>
  <c r="BY151" i="5" s="1"/>
  <c r="BY152" i="5" s="1"/>
  <c r="BY153" i="5" s="1"/>
  <c r="BY154" i="5" s="1"/>
  <c r="BY155" i="5" s="1"/>
  <c r="BY156" i="5" s="1"/>
  <c r="BY157" i="5" s="1"/>
  <c r="BY158" i="5" s="1"/>
  <c r="BY159" i="5" s="1"/>
  <c r="BY160" i="5" s="1"/>
  <c r="BY161" i="5" s="1"/>
  <c r="BY162" i="5" s="1"/>
  <c r="BY163" i="5" s="1"/>
  <c r="BY164" i="5" s="1"/>
  <c r="BY165" i="5" s="1"/>
  <c r="BY166" i="5" s="1"/>
  <c r="BY167" i="5" s="1"/>
  <c r="BY168" i="5" s="1"/>
  <c r="BY169" i="5" s="1"/>
  <c r="BY170" i="5" s="1"/>
  <c r="BY171" i="5" s="1"/>
  <c r="BY172" i="5" s="1"/>
  <c r="BY173" i="5" s="1"/>
  <c r="BY174" i="5" s="1"/>
  <c r="BY175" i="5" s="1"/>
  <c r="BY176" i="5" s="1"/>
  <c r="BY177" i="5" s="1"/>
  <c r="BY178" i="5" s="1"/>
  <c r="BY179" i="5" s="1"/>
  <c r="BY180" i="5" s="1"/>
  <c r="BY181" i="5" s="1"/>
  <c r="BY182" i="5" s="1"/>
  <c r="BY183" i="5" s="1"/>
  <c r="BY184" i="5" s="1"/>
  <c r="BY185" i="5" s="1"/>
  <c r="BY186" i="5" s="1"/>
  <c r="BY187" i="5" s="1"/>
  <c r="BY188" i="5" s="1"/>
  <c r="BY189" i="5" s="1"/>
  <c r="BY190" i="5" s="1"/>
  <c r="BY191" i="5" s="1"/>
  <c r="BY192" i="5" s="1"/>
  <c r="BY193" i="5" s="1"/>
  <c r="BY194" i="5" s="1"/>
  <c r="BY195" i="5" s="1"/>
  <c r="BY196" i="5" s="1"/>
  <c r="BY197" i="5" s="1"/>
  <c r="BY198" i="5" s="1"/>
  <c r="BY199" i="5" s="1"/>
  <c r="BY200" i="5" s="1"/>
  <c r="BY201" i="5" s="1"/>
  <c r="BY202" i="5" s="1"/>
  <c r="BY203" i="5" s="1"/>
  <c r="BY204" i="5" s="1"/>
  <c r="BY205" i="5" s="1"/>
  <c r="BY206" i="5" s="1"/>
  <c r="BY207" i="5" s="1"/>
  <c r="BY208" i="5" s="1"/>
  <c r="BY209" i="5" s="1"/>
  <c r="BY210" i="5" s="1"/>
  <c r="BY211" i="5" s="1"/>
  <c r="BY212" i="5" s="1"/>
  <c r="BY213" i="5" s="1"/>
  <c r="BY214" i="5" s="1"/>
  <c r="BY215" i="5" s="1"/>
  <c r="BY216" i="5" s="1"/>
  <c r="BY217" i="5" s="1"/>
  <c r="BY218" i="5" s="1"/>
  <c r="BY219" i="5" s="1"/>
  <c r="BY220" i="5" s="1"/>
  <c r="BY221" i="5" s="1"/>
  <c r="BY222" i="5" s="1"/>
  <c r="BY223" i="5" s="1"/>
  <c r="BY224" i="5" s="1"/>
  <c r="BY225" i="5" s="1"/>
  <c r="BY226" i="5" s="1"/>
  <c r="BY227" i="5" s="1"/>
  <c r="BY228" i="5" s="1"/>
  <c r="BY229" i="5" s="1"/>
  <c r="BY230" i="5" s="1"/>
  <c r="BY231" i="5" s="1"/>
  <c r="BY232" i="5" s="1"/>
  <c r="BY233" i="5" s="1"/>
  <c r="BY234" i="5" s="1"/>
  <c r="BY235" i="5" s="1"/>
  <c r="BY236" i="5" s="1"/>
  <c r="BY237" i="5" s="1"/>
  <c r="BY238" i="5" s="1"/>
  <c r="BY239" i="5" s="1"/>
  <c r="BY240" i="5" s="1"/>
  <c r="BY241" i="5" s="1"/>
  <c r="BY242" i="5" s="1"/>
  <c r="BY243" i="5" s="1"/>
  <c r="BY244" i="5" s="1"/>
  <c r="BY245" i="5" s="1"/>
  <c r="BY246" i="5" s="1"/>
  <c r="BY247" i="5" s="1"/>
  <c r="BY248" i="5" s="1"/>
  <c r="BY249" i="5" s="1"/>
  <c r="BY250" i="5" s="1"/>
  <c r="BY251" i="5" s="1"/>
  <c r="BY252" i="5" s="1"/>
  <c r="BY253" i="5" s="1"/>
  <c r="BY254" i="5" s="1"/>
  <c r="BY3" i="5"/>
  <c r="BW3" i="5"/>
  <c r="BW4" i="5"/>
  <c r="BW5" i="5"/>
  <c r="BW6" i="5"/>
  <c r="BW7" i="5"/>
  <c r="BW8" i="5"/>
  <c r="BW9" i="5"/>
  <c r="BW10" i="5"/>
  <c r="BW11" i="5"/>
  <c r="BW12" i="5"/>
  <c r="BW13" i="5"/>
  <c r="BW255" i="5" s="1"/>
  <c r="BW14" i="5"/>
  <c r="BW15" i="5"/>
  <c r="BW16" i="5"/>
  <c r="BW17" i="5"/>
  <c r="BW18" i="5"/>
  <c r="BW19" i="5"/>
  <c r="BW20" i="5"/>
  <c r="BW21" i="5"/>
  <c r="BW22" i="5"/>
  <c r="BW23" i="5"/>
  <c r="BW24" i="5"/>
  <c r="BW25" i="5"/>
  <c r="BW26" i="5"/>
  <c r="BW27" i="5"/>
  <c r="BW28" i="5"/>
  <c r="BW29" i="5"/>
  <c r="BW30" i="5"/>
  <c r="BW31" i="5"/>
  <c r="BW32" i="5"/>
  <c r="BW33" i="5"/>
  <c r="BW34" i="5"/>
  <c r="BW35" i="5"/>
  <c r="BW36" i="5"/>
  <c r="BW37" i="5"/>
  <c r="BW38" i="5"/>
  <c r="BW39" i="5"/>
  <c r="BW40" i="5"/>
  <c r="BW41" i="5"/>
  <c r="BW42" i="5"/>
  <c r="BW43" i="5"/>
  <c r="BW44" i="5"/>
  <c r="BW45" i="5"/>
  <c r="BW46" i="5"/>
  <c r="BW47" i="5"/>
  <c r="BW48" i="5"/>
  <c r="BW49" i="5"/>
  <c r="BW50" i="5"/>
  <c r="BW51" i="5"/>
  <c r="BW52" i="5"/>
  <c r="BW53" i="5"/>
  <c r="BW54" i="5"/>
  <c r="BW55" i="5"/>
  <c r="BW56" i="5"/>
  <c r="BW57" i="5"/>
  <c r="BW58" i="5"/>
  <c r="BW59" i="5"/>
  <c r="BW60" i="5"/>
  <c r="BW61" i="5"/>
  <c r="BW62" i="5"/>
  <c r="BW63" i="5"/>
  <c r="BW64" i="5"/>
  <c r="BW65" i="5"/>
  <c r="BW66" i="5"/>
  <c r="BW67" i="5"/>
  <c r="BW68" i="5"/>
  <c r="BW69" i="5"/>
  <c r="BW70" i="5"/>
  <c r="BW71" i="5"/>
  <c r="BW72" i="5"/>
  <c r="BW73" i="5"/>
  <c r="BW74" i="5"/>
  <c r="BW75" i="5"/>
  <c r="BW76" i="5"/>
  <c r="BW77" i="5"/>
  <c r="BW78" i="5"/>
  <c r="BW79" i="5"/>
  <c r="BW80" i="5"/>
  <c r="BW81" i="5"/>
  <c r="BW82" i="5"/>
  <c r="BW83" i="5"/>
  <c r="BW84" i="5"/>
  <c r="BW85" i="5"/>
  <c r="BW86" i="5"/>
  <c r="BW87" i="5"/>
  <c r="BW88" i="5"/>
  <c r="BW89" i="5"/>
  <c r="BW90" i="5"/>
  <c r="BW91" i="5"/>
  <c r="BW92" i="5"/>
  <c r="BW93" i="5"/>
  <c r="BW94" i="5"/>
  <c r="BW95" i="5"/>
  <c r="BW96" i="5"/>
  <c r="BW97" i="5"/>
  <c r="BW98" i="5"/>
  <c r="BW99" i="5"/>
  <c r="BW100" i="5"/>
  <c r="BW101" i="5"/>
  <c r="BW102" i="5"/>
  <c r="BW103" i="5"/>
  <c r="BW104" i="5"/>
  <c r="BW105" i="5"/>
  <c r="BW106" i="5"/>
  <c r="BW107" i="5"/>
  <c r="BW108" i="5"/>
  <c r="BW109" i="5"/>
  <c r="BW110" i="5"/>
  <c r="BW111" i="5"/>
  <c r="BW112" i="5"/>
  <c r="BW113" i="5"/>
  <c r="BW114" i="5"/>
  <c r="BW115" i="5"/>
  <c r="BW116" i="5"/>
  <c r="BW117" i="5"/>
  <c r="BW118" i="5"/>
  <c r="BW119" i="5"/>
  <c r="BW120" i="5"/>
  <c r="BW121" i="5"/>
  <c r="BW122" i="5"/>
  <c r="BW123" i="5"/>
  <c r="BW124" i="5"/>
  <c r="BW125" i="5"/>
  <c r="BW126" i="5"/>
  <c r="BW127" i="5"/>
  <c r="BW128" i="5"/>
  <c r="BW129" i="5"/>
  <c r="BW130" i="5"/>
  <c r="BW131" i="5"/>
  <c r="BW132" i="5"/>
  <c r="BW133" i="5"/>
  <c r="BW134" i="5"/>
  <c r="BW135" i="5"/>
  <c r="BW136" i="5"/>
  <c r="BW137" i="5"/>
  <c r="BW138" i="5"/>
  <c r="BW139" i="5"/>
  <c r="BW140" i="5"/>
  <c r="BW141" i="5"/>
  <c r="BW142" i="5"/>
  <c r="BW143" i="5"/>
  <c r="BW144" i="5"/>
  <c r="BW145" i="5"/>
  <c r="BW146" i="5"/>
  <c r="BW147" i="5"/>
  <c r="BW148" i="5"/>
  <c r="BW149" i="5"/>
  <c r="BW150" i="5"/>
  <c r="BW151" i="5"/>
  <c r="BW152" i="5"/>
  <c r="BW153" i="5"/>
  <c r="BW154" i="5"/>
  <c r="BW155" i="5"/>
  <c r="BW156" i="5"/>
  <c r="BW157" i="5"/>
  <c r="BW158" i="5"/>
  <c r="BW159" i="5"/>
  <c r="BW160" i="5"/>
  <c r="BW161" i="5"/>
  <c r="BW162" i="5"/>
  <c r="BW163" i="5"/>
  <c r="BW164" i="5"/>
  <c r="BW165" i="5"/>
  <c r="BW166" i="5"/>
  <c r="BW167" i="5"/>
  <c r="BW168" i="5"/>
  <c r="BW169" i="5"/>
  <c r="BW170" i="5"/>
  <c r="BW171" i="5"/>
  <c r="BW172" i="5"/>
  <c r="BW173" i="5"/>
  <c r="BW174" i="5"/>
  <c r="BW175" i="5"/>
  <c r="BW176" i="5"/>
  <c r="BW177" i="5"/>
  <c r="BW178" i="5"/>
  <c r="BW179" i="5"/>
  <c r="BW180" i="5"/>
  <c r="BW181" i="5"/>
  <c r="BW182" i="5"/>
  <c r="BW183" i="5"/>
  <c r="BW184" i="5"/>
  <c r="BW185" i="5"/>
  <c r="BW186" i="5"/>
  <c r="BW187" i="5"/>
  <c r="BW188" i="5"/>
  <c r="BW189" i="5"/>
  <c r="BW190" i="5"/>
  <c r="BW191" i="5"/>
  <c r="BW192" i="5"/>
  <c r="BW193" i="5"/>
  <c r="BW194" i="5"/>
  <c r="BW195" i="5"/>
  <c r="BW196" i="5"/>
  <c r="BW197" i="5"/>
  <c r="BW198" i="5"/>
  <c r="BW199" i="5"/>
  <c r="BW200" i="5"/>
  <c r="BW201" i="5"/>
  <c r="BW202" i="5"/>
  <c r="BW203" i="5"/>
  <c r="BW204" i="5"/>
  <c r="BW205" i="5"/>
  <c r="BW206" i="5"/>
  <c r="BW207" i="5"/>
  <c r="BW208" i="5"/>
  <c r="BW209" i="5"/>
  <c r="BW210" i="5"/>
  <c r="BW211" i="5"/>
  <c r="BW212" i="5"/>
  <c r="BW213" i="5"/>
  <c r="BW214" i="5"/>
  <c r="BW215" i="5"/>
  <c r="BW216" i="5"/>
  <c r="BW217" i="5"/>
  <c r="BW218" i="5"/>
  <c r="BW219" i="5"/>
  <c r="BW220" i="5"/>
  <c r="BW221" i="5"/>
  <c r="BW222" i="5"/>
  <c r="BW223" i="5"/>
  <c r="BW224" i="5"/>
  <c r="BW225" i="5"/>
  <c r="BW226" i="5"/>
  <c r="BW227" i="5"/>
  <c r="BW228" i="5"/>
  <c r="BW229" i="5"/>
  <c r="BW230" i="5"/>
  <c r="BW231" i="5"/>
  <c r="BW232" i="5"/>
  <c r="BW233" i="5"/>
  <c r="BW234" i="5"/>
  <c r="BW235" i="5"/>
  <c r="BW236" i="5"/>
  <c r="BW237" i="5"/>
  <c r="BW238" i="5"/>
  <c r="BW239" i="5"/>
  <c r="BW240" i="5"/>
  <c r="BW241" i="5"/>
  <c r="BW242" i="5"/>
  <c r="BW243" i="5"/>
  <c r="BW244" i="5"/>
  <c r="BW245" i="5"/>
  <c r="BW246" i="5"/>
  <c r="BW247" i="5"/>
  <c r="BW248" i="5"/>
  <c r="BW249" i="5"/>
  <c r="BW250" i="5"/>
  <c r="BW251" i="5"/>
  <c r="BW252" i="5"/>
  <c r="BW253" i="5"/>
  <c r="BW2" i="5"/>
  <c r="BV3" i="5"/>
  <c r="BV4" i="5"/>
  <c r="BV5" i="5"/>
  <c r="BV6" i="5"/>
  <c r="BV7" i="5"/>
  <c r="BV8" i="5"/>
  <c r="BV9" i="5"/>
  <c r="BV10" i="5"/>
  <c r="BV11" i="5"/>
  <c r="BV12" i="5"/>
  <c r="BV13" i="5"/>
  <c r="BV14" i="5"/>
  <c r="BV15" i="5"/>
  <c r="BV16" i="5"/>
  <c r="BV17" i="5"/>
  <c r="BV18" i="5"/>
  <c r="BV19" i="5"/>
  <c r="BV20" i="5"/>
  <c r="BV21" i="5"/>
  <c r="BV22" i="5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98" i="5"/>
  <c r="BV99" i="5"/>
  <c r="BV100" i="5"/>
  <c r="BV101" i="5"/>
  <c r="BV102" i="5"/>
  <c r="BV103" i="5"/>
  <c r="BV104" i="5"/>
  <c r="BV105" i="5"/>
  <c r="BV106" i="5"/>
  <c r="BV107" i="5"/>
  <c r="BV108" i="5"/>
  <c r="BV109" i="5"/>
  <c r="BV110" i="5"/>
  <c r="BV111" i="5"/>
  <c r="BV112" i="5"/>
  <c r="BV113" i="5"/>
  <c r="BV114" i="5"/>
  <c r="BV115" i="5"/>
  <c r="BV116" i="5"/>
  <c r="BV117" i="5"/>
  <c r="BV118" i="5"/>
  <c r="BV119" i="5"/>
  <c r="BV120" i="5"/>
  <c r="BV121" i="5"/>
  <c r="BV122" i="5"/>
  <c r="BV123" i="5"/>
  <c r="BV124" i="5"/>
  <c r="BV125" i="5"/>
  <c r="BV126" i="5"/>
  <c r="BV127" i="5"/>
  <c r="BV128" i="5"/>
  <c r="BV129" i="5"/>
  <c r="BV130" i="5"/>
  <c r="BV131" i="5"/>
  <c r="BV132" i="5"/>
  <c r="BV133" i="5"/>
  <c r="BV134" i="5"/>
  <c r="BV135" i="5"/>
  <c r="BV136" i="5"/>
  <c r="BV137" i="5"/>
  <c r="BV138" i="5"/>
  <c r="BV139" i="5"/>
  <c r="BV140" i="5"/>
  <c r="BV141" i="5"/>
  <c r="BV142" i="5"/>
  <c r="BV143" i="5"/>
  <c r="BV144" i="5"/>
  <c r="BV145" i="5"/>
  <c r="BV146" i="5"/>
  <c r="BV147" i="5"/>
  <c r="BV148" i="5"/>
  <c r="BV149" i="5"/>
  <c r="BV150" i="5"/>
  <c r="BV151" i="5"/>
  <c r="BV152" i="5"/>
  <c r="BV153" i="5"/>
  <c r="BV154" i="5"/>
  <c r="BV155" i="5"/>
  <c r="BV156" i="5"/>
  <c r="BV157" i="5"/>
  <c r="BV158" i="5"/>
  <c r="BV159" i="5"/>
  <c r="BV160" i="5"/>
  <c r="BV161" i="5"/>
  <c r="BV162" i="5"/>
  <c r="BV163" i="5"/>
  <c r="BV164" i="5"/>
  <c r="BV165" i="5"/>
  <c r="BV166" i="5"/>
  <c r="BV167" i="5"/>
  <c r="BV168" i="5"/>
  <c r="BV169" i="5"/>
  <c r="BV170" i="5"/>
  <c r="BV171" i="5"/>
  <c r="BV172" i="5"/>
  <c r="BV173" i="5"/>
  <c r="BV174" i="5"/>
  <c r="BV175" i="5"/>
  <c r="BV176" i="5"/>
  <c r="BV177" i="5"/>
  <c r="BV178" i="5"/>
  <c r="BV179" i="5"/>
  <c r="BV180" i="5"/>
  <c r="BV181" i="5"/>
  <c r="BV182" i="5"/>
  <c r="BV183" i="5"/>
  <c r="BV184" i="5"/>
  <c r="BV185" i="5"/>
  <c r="BV186" i="5"/>
  <c r="BV187" i="5"/>
  <c r="BV188" i="5"/>
  <c r="BV189" i="5"/>
  <c r="BV190" i="5"/>
  <c r="BV191" i="5"/>
  <c r="BV192" i="5"/>
  <c r="BV193" i="5"/>
  <c r="BV194" i="5"/>
  <c r="BV195" i="5"/>
  <c r="BV196" i="5"/>
  <c r="BV197" i="5"/>
  <c r="BV198" i="5"/>
  <c r="BV199" i="5"/>
  <c r="BV200" i="5"/>
  <c r="BV201" i="5"/>
  <c r="BV202" i="5"/>
  <c r="BV203" i="5"/>
  <c r="BV204" i="5"/>
  <c r="BV205" i="5"/>
  <c r="BV206" i="5"/>
  <c r="BV207" i="5"/>
  <c r="BV208" i="5"/>
  <c r="BV209" i="5"/>
  <c r="BV210" i="5"/>
  <c r="BV211" i="5"/>
  <c r="BV212" i="5"/>
  <c r="BV213" i="5"/>
  <c r="BV214" i="5"/>
  <c r="BV215" i="5"/>
  <c r="BV216" i="5"/>
  <c r="BV217" i="5"/>
  <c r="BV218" i="5"/>
  <c r="BV219" i="5"/>
  <c r="BV220" i="5"/>
  <c r="BV221" i="5"/>
  <c r="BV222" i="5"/>
  <c r="BV223" i="5"/>
  <c r="BV224" i="5"/>
  <c r="BV225" i="5"/>
  <c r="BV226" i="5"/>
  <c r="BV227" i="5"/>
  <c r="BV228" i="5"/>
  <c r="BV229" i="5"/>
  <c r="BV230" i="5"/>
  <c r="BV231" i="5"/>
  <c r="BV232" i="5"/>
  <c r="BV233" i="5"/>
  <c r="BV234" i="5"/>
  <c r="BV235" i="5"/>
  <c r="BV236" i="5"/>
  <c r="BV237" i="5"/>
  <c r="BV238" i="5"/>
  <c r="BV239" i="5"/>
  <c r="BV240" i="5"/>
  <c r="BV241" i="5"/>
  <c r="BV242" i="5"/>
  <c r="BV243" i="5"/>
  <c r="BV244" i="5"/>
  <c r="BV245" i="5"/>
  <c r="BV246" i="5"/>
  <c r="BV247" i="5"/>
  <c r="BV248" i="5"/>
  <c r="BV249" i="5"/>
  <c r="BV250" i="5"/>
  <c r="BV251" i="5"/>
  <c r="BV252" i="5"/>
  <c r="BV253" i="5"/>
  <c r="BV254" i="5"/>
  <c r="BV2" i="5"/>
  <c r="BU4" i="5"/>
  <c r="BU5" i="5" s="1"/>
  <c r="BU6" i="5" s="1"/>
  <c r="BU7" i="5" s="1"/>
  <c r="BU8" i="5" s="1"/>
  <c r="BU9" i="5" s="1"/>
  <c r="BU10" i="5" s="1"/>
  <c r="BU11" i="5" s="1"/>
  <c r="BU12" i="5" s="1"/>
  <c r="BU13" i="5" s="1"/>
  <c r="BU14" i="5" s="1"/>
  <c r="BU15" i="5" s="1"/>
  <c r="BU16" i="5" s="1"/>
  <c r="BU17" i="5" s="1"/>
  <c r="BU18" i="5" s="1"/>
  <c r="BU19" i="5" s="1"/>
  <c r="BU20" i="5" s="1"/>
  <c r="BU21" i="5" s="1"/>
  <c r="BU22" i="5" s="1"/>
  <c r="BU23" i="5" s="1"/>
  <c r="BU24" i="5" s="1"/>
  <c r="BU25" i="5" s="1"/>
  <c r="BU26" i="5" s="1"/>
  <c r="BU27" i="5" s="1"/>
  <c r="BU28" i="5" s="1"/>
  <c r="BU29" i="5" s="1"/>
  <c r="BU30" i="5" s="1"/>
  <c r="BU31" i="5" s="1"/>
  <c r="BU32" i="5" s="1"/>
  <c r="BU33" i="5" s="1"/>
  <c r="BU34" i="5" s="1"/>
  <c r="BU35" i="5" s="1"/>
  <c r="BU36" i="5" s="1"/>
  <c r="BU37" i="5" s="1"/>
  <c r="BU38" i="5" s="1"/>
  <c r="BU39" i="5" s="1"/>
  <c r="BU40" i="5" s="1"/>
  <c r="BU41" i="5" s="1"/>
  <c r="BU42" i="5" s="1"/>
  <c r="BU43" i="5" s="1"/>
  <c r="BU44" i="5" s="1"/>
  <c r="BU45" i="5" s="1"/>
  <c r="BU46" i="5" s="1"/>
  <c r="BU47" i="5" s="1"/>
  <c r="BU48" i="5" s="1"/>
  <c r="BU49" i="5" s="1"/>
  <c r="BU50" i="5" s="1"/>
  <c r="BU51" i="5" s="1"/>
  <c r="BU52" i="5" s="1"/>
  <c r="BU53" i="5" s="1"/>
  <c r="BU54" i="5" s="1"/>
  <c r="BU55" i="5" s="1"/>
  <c r="BU56" i="5" s="1"/>
  <c r="BU57" i="5" s="1"/>
  <c r="BU58" i="5" s="1"/>
  <c r="BU59" i="5" s="1"/>
  <c r="BU60" i="5" s="1"/>
  <c r="BU61" i="5" s="1"/>
  <c r="BU62" i="5" s="1"/>
  <c r="BU63" i="5" s="1"/>
  <c r="BU64" i="5" s="1"/>
  <c r="BU65" i="5" s="1"/>
  <c r="BU66" i="5" s="1"/>
  <c r="BU67" i="5" s="1"/>
  <c r="BU68" i="5" s="1"/>
  <c r="BU69" i="5" s="1"/>
  <c r="BU70" i="5" s="1"/>
  <c r="BU71" i="5" s="1"/>
  <c r="BU72" i="5" s="1"/>
  <c r="BU73" i="5" s="1"/>
  <c r="BU74" i="5" s="1"/>
  <c r="BU75" i="5" s="1"/>
  <c r="BU76" i="5" s="1"/>
  <c r="BU77" i="5" s="1"/>
  <c r="BU78" i="5" s="1"/>
  <c r="BU79" i="5" s="1"/>
  <c r="BU80" i="5" s="1"/>
  <c r="BU81" i="5" s="1"/>
  <c r="BU82" i="5" s="1"/>
  <c r="BU83" i="5" s="1"/>
  <c r="BU84" i="5" s="1"/>
  <c r="BU85" i="5" s="1"/>
  <c r="BU86" i="5" s="1"/>
  <c r="BU87" i="5" s="1"/>
  <c r="BU88" i="5" s="1"/>
  <c r="BU89" i="5" s="1"/>
  <c r="BU90" i="5" s="1"/>
  <c r="BU91" i="5" s="1"/>
  <c r="BU92" i="5" s="1"/>
  <c r="BU93" i="5" s="1"/>
  <c r="BU94" i="5" s="1"/>
  <c r="BU95" i="5" s="1"/>
  <c r="BU96" i="5" s="1"/>
  <c r="BU97" i="5" s="1"/>
  <c r="BU98" i="5" s="1"/>
  <c r="BU99" i="5" s="1"/>
  <c r="BU100" i="5" s="1"/>
  <c r="BU101" i="5" s="1"/>
  <c r="BU102" i="5" s="1"/>
  <c r="BU103" i="5" s="1"/>
  <c r="BU104" i="5" s="1"/>
  <c r="BU105" i="5" s="1"/>
  <c r="BU106" i="5" s="1"/>
  <c r="BU107" i="5" s="1"/>
  <c r="BU108" i="5" s="1"/>
  <c r="BU109" i="5" s="1"/>
  <c r="BU110" i="5" s="1"/>
  <c r="BU111" i="5" s="1"/>
  <c r="BU112" i="5" s="1"/>
  <c r="BU113" i="5" s="1"/>
  <c r="BU114" i="5" s="1"/>
  <c r="BU115" i="5" s="1"/>
  <c r="BU116" i="5" s="1"/>
  <c r="BU117" i="5" s="1"/>
  <c r="BU118" i="5" s="1"/>
  <c r="BU119" i="5" s="1"/>
  <c r="BU120" i="5" s="1"/>
  <c r="BU121" i="5" s="1"/>
  <c r="BU122" i="5" s="1"/>
  <c r="BU123" i="5" s="1"/>
  <c r="BU124" i="5" s="1"/>
  <c r="BU125" i="5" s="1"/>
  <c r="BU126" i="5" s="1"/>
  <c r="BU127" i="5" s="1"/>
  <c r="BU128" i="5" s="1"/>
  <c r="BU129" i="5" s="1"/>
  <c r="BU130" i="5" s="1"/>
  <c r="BU131" i="5" s="1"/>
  <c r="BU132" i="5" s="1"/>
  <c r="BU133" i="5" s="1"/>
  <c r="BU134" i="5" s="1"/>
  <c r="BU135" i="5" s="1"/>
  <c r="BU136" i="5" s="1"/>
  <c r="BU137" i="5" s="1"/>
  <c r="BU138" i="5" s="1"/>
  <c r="BU139" i="5" s="1"/>
  <c r="BU140" i="5" s="1"/>
  <c r="BU141" i="5" s="1"/>
  <c r="BU142" i="5" s="1"/>
  <c r="BU143" i="5" s="1"/>
  <c r="BU144" i="5" s="1"/>
  <c r="BU145" i="5" s="1"/>
  <c r="BU146" i="5" s="1"/>
  <c r="BU147" i="5" s="1"/>
  <c r="BU148" i="5" s="1"/>
  <c r="BU149" i="5" s="1"/>
  <c r="BU150" i="5" s="1"/>
  <c r="BU151" i="5" s="1"/>
  <c r="BU152" i="5" s="1"/>
  <c r="BU153" i="5" s="1"/>
  <c r="BU154" i="5" s="1"/>
  <c r="BU155" i="5" s="1"/>
  <c r="BU156" i="5" s="1"/>
  <c r="BU157" i="5" s="1"/>
  <c r="BU158" i="5" s="1"/>
  <c r="BU159" i="5" s="1"/>
  <c r="BU160" i="5" s="1"/>
  <c r="BU161" i="5" s="1"/>
  <c r="BU162" i="5" s="1"/>
  <c r="BU163" i="5" s="1"/>
  <c r="BU164" i="5" s="1"/>
  <c r="BU165" i="5" s="1"/>
  <c r="BU166" i="5" s="1"/>
  <c r="BU167" i="5" s="1"/>
  <c r="BU168" i="5" s="1"/>
  <c r="BU169" i="5" s="1"/>
  <c r="BU170" i="5" s="1"/>
  <c r="BU171" i="5" s="1"/>
  <c r="BU172" i="5" s="1"/>
  <c r="BU173" i="5" s="1"/>
  <c r="BU174" i="5" s="1"/>
  <c r="BU175" i="5" s="1"/>
  <c r="BU176" i="5" s="1"/>
  <c r="BU177" i="5" s="1"/>
  <c r="BU178" i="5" s="1"/>
  <c r="BU179" i="5" s="1"/>
  <c r="BU180" i="5" s="1"/>
  <c r="BU181" i="5" s="1"/>
  <c r="BU182" i="5" s="1"/>
  <c r="BU183" i="5" s="1"/>
  <c r="BU184" i="5" s="1"/>
  <c r="BU185" i="5" s="1"/>
  <c r="BU186" i="5" s="1"/>
  <c r="BU187" i="5" s="1"/>
  <c r="BU188" i="5" s="1"/>
  <c r="BU189" i="5" s="1"/>
  <c r="BU190" i="5" s="1"/>
  <c r="BU191" i="5" s="1"/>
  <c r="BU192" i="5" s="1"/>
  <c r="BU193" i="5" s="1"/>
  <c r="BU194" i="5" s="1"/>
  <c r="BU195" i="5" s="1"/>
  <c r="BU196" i="5" s="1"/>
  <c r="BU197" i="5" s="1"/>
  <c r="BU198" i="5" s="1"/>
  <c r="BU199" i="5" s="1"/>
  <c r="BU200" i="5" s="1"/>
  <c r="BU201" i="5" s="1"/>
  <c r="BU202" i="5" s="1"/>
  <c r="BU203" i="5" s="1"/>
  <c r="BU204" i="5" s="1"/>
  <c r="BU205" i="5" s="1"/>
  <c r="BU206" i="5" s="1"/>
  <c r="BU207" i="5" s="1"/>
  <c r="BU208" i="5" s="1"/>
  <c r="BU209" i="5" s="1"/>
  <c r="BU210" i="5" s="1"/>
  <c r="BU211" i="5" s="1"/>
  <c r="BU212" i="5" s="1"/>
  <c r="BU213" i="5" s="1"/>
  <c r="BU214" i="5" s="1"/>
  <c r="BU215" i="5" s="1"/>
  <c r="BU216" i="5" s="1"/>
  <c r="BU217" i="5" s="1"/>
  <c r="BU218" i="5" s="1"/>
  <c r="BU219" i="5" s="1"/>
  <c r="BU220" i="5" s="1"/>
  <c r="BU221" i="5" s="1"/>
  <c r="BU222" i="5" s="1"/>
  <c r="BU223" i="5" s="1"/>
  <c r="BU224" i="5" s="1"/>
  <c r="BU225" i="5" s="1"/>
  <c r="BU226" i="5" s="1"/>
  <c r="BU227" i="5" s="1"/>
  <c r="BU228" i="5" s="1"/>
  <c r="BU229" i="5" s="1"/>
  <c r="BU230" i="5" s="1"/>
  <c r="BU231" i="5" s="1"/>
  <c r="BU232" i="5" s="1"/>
  <c r="BU233" i="5" s="1"/>
  <c r="BU234" i="5" s="1"/>
  <c r="BU235" i="5" s="1"/>
  <c r="BU236" i="5" s="1"/>
  <c r="BU237" i="5" s="1"/>
  <c r="BU238" i="5" s="1"/>
  <c r="BU239" i="5" s="1"/>
  <c r="BU240" i="5" s="1"/>
  <c r="BU241" i="5" s="1"/>
  <c r="BU242" i="5" s="1"/>
  <c r="BU243" i="5" s="1"/>
  <c r="BU244" i="5" s="1"/>
  <c r="BU245" i="5" s="1"/>
  <c r="BU246" i="5" s="1"/>
  <c r="BU247" i="5" s="1"/>
  <c r="BU248" i="5" s="1"/>
  <c r="BU249" i="5" s="1"/>
  <c r="BU250" i="5" s="1"/>
  <c r="BU251" i="5" s="1"/>
  <c r="BU252" i="5" s="1"/>
  <c r="BU253" i="5" s="1"/>
  <c r="BU254" i="5" s="1"/>
  <c r="BU3" i="5"/>
  <c r="BS3" i="5"/>
  <c r="BS4" i="5"/>
  <c r="BS5" i="5"/>
  <c r="BS6" i="5"/>
  <c r="BS7" i="5"/>
  <c r="BS8" i="5"/>
  <c r="BS9" i="5"/>
  <c r="BS10" i="5"/>
  <c r="BS11" i="5"/>
  <c r="BS12" i="5"/>
  <c r="BS13" i="5"/>
  <c r="BS255" i="5" s="1"/>
  <c r="BS14" i="5"/>
  <c r="BS15" i="5"/>
  <c r="BS16" i="5"/>
  <c r="BS17" i="5"/>
  <c r="BS18" i="5"/>
  <c r="BS19" i="5"/>
  <c r="BS20" i="5"/>
  <c r="BS21" i="5"/>
  <c r="BS22" i="5"/>
  <c r="BS23" i="5"/>
  <c r="BS24" i="5"/>
  <c r="BS25" i="5"/>
  <c r="BS26" i="5"/>
  <c r="BS27" i="5"/>
  <c r="BS28" i="5"/>
  <c r="BS29" i="5"/>
  <c r="BS30" i="5"/>
  <c r="BS31" i="5"/>
  <c r="BS32" i="5"/>
  <c r="BS33" i="5"/>
  <c r="BS34" i="5"/>
  <c r="BS35" i="5"/>
  <c r="BS36" i="5"/>
  <c r="BS37" i="5"/>
  <c r="BS38" i="5"/>
  <c r="BS39" i="5"/>
  <c r="BS40" i="5"/>
  <c r="BS41" i="5"/>
  <c r="BS42" i="5"/>
  <c r="BS43" i="5"/>
  <c r="BS44" i="5"/>
  <c r="BS45" i="5"/>
  <c r="BS46" i="5"/>
  <c r="BS47" i="5"/>
  <c r="BS48" i="5"/>
  <c r="BS49" i="5"/>
  <c r="BS50" i="5"/>
  <c r="BS51" i="5"/>
  <c r="BS52" i="5"/>
  <c r="BS53" i="5"/>
  <c r="BS54" i="5"/>
  <c r="BS55" i="5"/>
  <c r="BS56" i="5"/>
  <c r="BS57" i="5"/>
  <c r="BS58" i="5"/>
  <c r="BS59" i="5"/>
  <c r="BS60" i="5"/>
  <c r="BS61" i="5"/>
  <c r="BS62" i="5"/>
  <c r="BS63" i="5"/>
  <c r="BS64" i="5"/>
  <c r="BS65" i="5"/>
  <c r="BS66" i="5"/>
  <c r="BS67" i="5"/>
  <c r="BS68" i="5"/>
  <c r="BS69" i="5"/>
  <c r="BS70" i="5"/>
  <c r="BS71" i="5"/>
  <c r="BS72" i="5"/>
  <c r="BS73" i="5"/>
  <c r="BS74" i="5"/>
  <c r="BS75" i="5"/>
  <c r="BS76" i="5"/>
  <c r="BS77" i="5"/>
  <c r="BS78" i="5"/>
  <c r="BS79" i="5"/>
  <c r="BS80" i="5"/>
  <c r="BS81" i="5"/>
  <c r="BS82" i="5"/>
  <c r="BS83" i="5"/>
  <c r="BS84" i="5"/>
  <c r="BS85" i="5"/>
  <c r="BS86" i="5"/>
  <c r="BS87" i="5"/>
  <c r="BS88" i="5"/>
  <c r="BS89" i="5"/>
  <c r="BS90" i="5"/>
  <c r="BS91" i="5"/>
  <c r="BS92" i="5"/>
  <c r="BS93" i="5"/>
  <c r="BS94" i="5"/>
  <c r="BS95" i="5"/>
  <c r="BS96" i="5"/>
  <c r="BS97" i="5"/>
  <c r="BS98" i="5"/>
  <c r="BS99" i="5"/>
  <c r="BS100" i="5"/>
  <c r="BS101" i="5"/>
  <c r="BS102" i="5"/>
  <c r="BS103" i="5"/>
  <c r="BS104" i="5"/>
  <c r="BS105" i="5"/>
  <c r="BS106" i="5"/>
  <c r="BS107" i="5"/>
  <c r="BS108" i="5"/>
  <c r="BS109" i="5"/>
  <c r="BS110" i="5"/>
  <c r="BS111" i="5"/>
  <c r="BS112" i="5"/>
  <c r="BS113" i="5"/>
  <c r="BS114" i="5"/>
  <c r="BS115" i="5"/>
  <c r="BS116" i="5"/>
  <c r="BS117" i="5"/>
  <c r="BS118" i="5"/>
  <c r="BS119" i="5"/>
  <c r="BS120" i="5"/>
  <c r="BS121" i="5"/>
  <c r="BS122" i="5"/>
  <c r="BS123" i="5"/>
  <c r="BS124" i="5"/>
  <c r="BS125" i="5"/>
  <c r="BS126" i="5"/>
  <c r="BS127" i="5"/>
  <c r="BS128" i="5"/>
  <c r="BS129" i="5"/>
  <c r="BS130" i="5"/>
  <c r="BS131" i="5"/>
  <c r="BS132" i="5"/>
  <c r="BS133" i="5"/>
  <c r="BS134" i="5"/>
  <c r="BS135" i="5"/>
  <c r="BS136" i="5"/>
  <c r="BS137" i="5"/>
  <c r="BS138" i="5"/>
  <c r="BS139" i="5"/>
  <c r="BS140" i="5"/>
  <c r="BS141" i="5"/>
  <c r="BS142" i="5"/>
  <c r="BS143" i="5"/>
  <c r="BS144" i="5"/>
  <c r="BS145" i="5"/>
  <c r="BS146" i="5"/>
  <c r="BS147" i="5"/>
  <c r="BS148" i="5"/>
  <c r="BS149" i="5"/>
  <c r="BS150" i="5"/>
  <c r="BS151" i="5"/>
  <c r="BS152" i="5"/>
  <c r="BS153" i="5"/>
  <c r="BS154" i="5"/>
  <c r="BS155" i="5"/>
  <c r="BS156" i="5"/>
  <c r="BS157" i="5"/>
  <c r="BS158" i="5"/>
  <c r="BS159" i="5"/>
  <c r="BS160" i="5"/>
  <c r="BS161" i="5"/>
  <c r="BS162" i="5"/>
  <c r="BS163" i="5"/>
  <c r="BS164" i="5"/>
  <c r="BS165" i="5"/>
  <c r="BS166" i="5"/>
  <c r="BS167" i="5"/>
  <c r="BS168" i="5"/>
  <c r="BS169" i="5"/>
  <c r="BS170" i="5"/>
  <c r="BS171" i="5"/>
  <c r="BS172" i="5"/>
  <c r="BS173" i="5"/>
  <c r="BS174" i="5"/>
  <c r="BS175" i="5"/>
  <c r="BS176" i="5"/>
  <c r="BS177" i="5"/>
  <c r="BS178" i="5"/>
  <c r="BS179" i="5"/>
  <c r="BS180" i="5"/>
  <c r="BS181" i="5"/>
  <c r="BS182" i="5"/>
  <c r="BS183" i="5"/>
  <c r="BS184" i="5"/>
  <c r="BS185" i="5"/>
  <c r="BS186" i="5"/>
  <c r="BS187" i="5"/>
  <c r="BS188" i="5"/>
  <c r="BS189" i="5"/>
  <c r="BS190" i="5"/>
  <c r="BS191" i="5"/>
  <c r="BS192" i="5"/>
  <c r="BS193" i="5"/>
  <c r="BS194" i="5"/>
  <c r="BS195" i="5"/>
  <c r="BS196" i="5"/>
  <c r="BS197" i="5"/>
  <c r="BS198" i="5"/>
  <c r="BS199" i="5"/>
  <c r="BS200" i="5"/>
  <c r="BS201" i="5"/>
  <c r="BS202" i="5"/>
  <c r="BS203" i="5"/>
  <c r="BS204" i="5"/>
  <c r="BS205" i="5"/>
  <c r="BS206" i="5"/>
  <c r="BS207" i="5"/>
  <c r="BS208" i="5"/>
  <c r="BS209" i="5"/>
  <c r="BS210" i="5"/>
  <c r="BS211" i="5"/>
  <c r="BS212" i="5"/>
  <c r="BS213" i="5"/>
  <c r="BS214" i="5"/>
  <c r="BS215" i="5"/>
  <c r="BS216" i="5"/>
  <c r="BS217" i="5"/>
  <c r="BS218" i="5"/>
  <c r="BS219" i="5"/>
  <c r="BS220" i="5"/>
  <c r="BS221" i="5"/>
  <c r="BS222" i="5"/>
  <c r="BS223" i="5"/>
  <c r="BS224" i="5"/>
  <c r="BS225" i="5"/>
  <c r="BS226" i="5"/>
  <c r="BS227" i="5"/>
  <c r="BS228" i="5"/>
  <c r="BS229" i="5"/>
  <c r="BS230" i="5"/>
  <c r="BS231" i="5"/>
  <c r="BS232" i="5"/>
  <c r="BS233" i="5"/>
  <c r="BS234" i="5"/>
  <c r="BS235" i="5"/>
  <c r="BS236" i="5"/>
  <c r="BS237" i="5"/>
  <c r="BS238" i="5"/>
  <c r="BS239" i="5"/>
  <c r="BS240" i="5"/>
  <c r="BS241" i="5"/>
  <c r="BS242" i="5"/>
  <c r="BS243" i="5"/>
  <c r="BS244" i="5"/>
  <c r="BS245" i="5"/>
  <c r="BS246" i="5"/>
  <c r="BS247" i="5"/>
  <c r="BS248" i="5"/>
  <c r="BS249" i="5"/>
  <c r="BS250" i="5"/>
  <c r="BS251" i="5"/>
  <c r="BS252" i="5"/>
  <c r="BS253" i="5"/>
  <c r="BS2" i="5"/>
  <c r="BR3" i="5"/>
  <c r="BR4" i="5"/>
  <c r="BR5" i="5"/>
  <c r="BR6" i="5"/>
  <c r="BR7" i="5"/>
  <c r="BR8" i="5"/>
  <c r="BR9" i="5"/>
  <c r="BR10" i="5"/>
  <c r="BR11" i="5"/>
  <c r="BR12" i="5"/>
  <c r="BR13" i="5"/>
  <c r="BR14" i="5"/>
  <c r="BR15" i="5"/>
  <c r="BR16" i="5"/>
  <c r="BR17" i="5"/>
  <c r="BR18" i="5"/>
  <c r="BR19" i="5"/>
  <c r="BR20" i="5"/>
  <c r="BR21" i="5"/>
  <c r="BR22" i="5"/>
  <c r="BR23" i="5"/>
  <c r="BR24" i="5"/>
  <c r="BR25" i="5"/>
  <c r="BR26" i="5"/>
  <c r="BR27" i="5"/>
  <c r="BR28" i="5"/>
  <c r="BR29" i="5"/>
  <c r="BR30" i="5"/>
  <c r="BR31" i="5"/>
  <c r="BR32" i="5"/>
  <c r="BR33" i="5"/>
  <c r="BR34" i="5"/>
  <c r="BR35" i="5"/>
  <c r="BR36" i="5"/>
  <c r="BR37" i="5"/>
  <c r="BR38" i="5"/>
  <c r="BR39" i="5"/>
  <c r="BR40" i="5"/>
  <c r="BR41" i="5"/>
  <c r="BR42" i="5"/>
  <c r="BR43" i="5"/>
  <c r="BR44" i="5"/>
  <c r="BR45" i="5"/>
  <c r="BR46" i="5"/>
  <c r="BR47" i="5"/>
  <c r="BR48" i="5"/>
  <c r="BR49" i="5"/>
  <c r="BR50" i="5"/>
  <c r="BR51" i="5"/>
  <c r="BR52" i="5"/>
  <c r="BR53" i="5"/>
  <c r="BR54" i="5"/>
  <c r="BR55" i="5"/>
  <c r="BR56" i="5"/>
  <c r="BR57" i="5"/>
  <c r="BR58" i="5"/>
  <c r="BR59" i="5"/>
  <c r="BR60" i="5"/>
  <c r="BR61" i="5"/>
  <c r="BR62" i="5"/>
  <c r="BR63" i="5"/>
  <c r="BR64" i="5"/>
  <c r="BR65" i="5"/>
  <c r="BR66" i="5"/>
  <c r="BR67" i="5"/>
  <c r="BR68" i="5"/>
  <c r="BR69" i="5"/>
  <c r="BR70" i="5"/>
  <c r="BR71" i="5"/>
  <c r="BR72" i="5"/>
  <c r="BR73" i="5"/>
  <c r="BR74" i="5"/>
  <c r="BR75" i="5"/>
  <c r="BR76" i="5"/>
  <c r="BR77" i="5"/>
  <c r="BR78" i="5"/>
  <c r="BR79" i="5"/>
  <c r="BR80" i="5"/>
  <c r="BR81" i="5"/>
  <c r="BR82" i="5"/>
  <c r="BR83" i="5"/>
  <c r="BR84" i="5"/>
  <c r="BR85" i="5"/>
  <c r="BR86" i="5"/>
  <c r="BR87" i="5"/>
  <c r="BR88" i="5"/>
  <c r="BR89" i="5"/>
  <c r="BR90" i="5"/>
  <c r="BR91" i="5"/>
  <c r="BR92" i="5"/>
  <c r="BR93" i="5"/>
  <c r="BR94" i="5"/>
  <c r="BR95" i="5"/>
  <c r="BR96" i="5"/>
  <c r="BR97" i="5"/>
  <c r="BR98" i="5"/>
  <c r="BR99" i="5"/>
  <c r="BR100" i="5"/>
  <c r="BR101" i="5"/>
  <c r="BR102" i="5"/>
  <c r="BR103" i="5"/>
  <c r="BR104" i="5"/>
  <c r="BR105" i="5"/>
  <c r="BR106" i="5"/>
  <c r="BR107" i="5"/>
  <c r="BR108" i="5"/>
  <c r="BR109" i="5"/>
  <c r="BR110" i="5"/>
  <c r="BR111" i="5"/>
  <c r="BR112" i="5"/>
  <c r="BR113" i="5"/>
  <c r="BR114" i="5"/>
  <c r="BR115" i="5"/>
  <c r="BR116" i="5"/>
  <c r="BR117" i="5"/>
  <c r="BR118" i="5"/>
  <c r="BR119" i="5"/>
  <c r="BR120" i="5"/>
  <c r="BR121" i="5"/>
  <c r="BR122" i="5"/>
  <c r="BR123" i="5"/>
  <c r="BR124" i="5"/>
  <c r="BR125" i="5"/>
  <c r="BR126" i="5"/>
  <c r="BR127" i="5"/>
  <c r="BR128" i="5"/>
  <c r="BR129" i="5"/>
  <c r="BR130" i="5"/>
  <c r="BR131" i="5"/>
  <c r="BR132" i="5"/>
  <c r="BR133" i="5"/>
  <c r="BR134" i="5"/>
  <c r="BR135" i="5"/>
  <c r="BR136" i="5"/>
  <c r="BR137" i="5"/>
  <c r="BR138" i="5"/>
  <c r="BR139" i="5"/>
  <c r="BR140" i="5"/>
  <c r="BR141" i="5"/>
  <c r="BR142" i="5"/>
  <c r="BR143" i="5"/>
  <c r="BR144" i="5"/>
  <c r="BR145" i="5"/>
  <c r="BR146" i="5"/>
  <c r="BR147" i="5"/>
  <c r="BR148" i="5"/>
  <c r="BR149" i="5"/>
  <c r="BR150" i="5"/>
  <c r="BR151" i="5"/>
  <c r="BR152" i="5"/>
  <c r="BR153" i="5"/>
  <c r="BR154" i="5"/>
  <c r="BR155" i="5"/>
  <c r="BR156" i="5"/>
  <c r="BR157" i="5"/>
  <c r="BR158" i="5"/>
  <c r="BR159" i="5"/>
  <c r="BR160" i="5"/>
  <c r="BR161" i="5"/>
  <c r="BR162" i="5"/>
  <c r="BR163" i="5"/>
  <c r="BR164" i="5"/>
  <c r="BR165" i="5"/>
  <c r="BR166" i="5"/>
  <c r="BR167" i="5"/>
  <c r="BR168" i="5"/>
  <c r="BR169" i="5"/>
  <c r="BR170" i="5"/>
  <c r="BR171" i="5"/>
  <c r="BR172" i="5"/>
  <c r="BR173" i="5"/>
  <c r="BR174" i="5"/>
  <c r="BR175" i="5"/>
  <c r="BR176" i="5"/>
  <c r="BR177" i="5"/>
  <c r="BR178" i="5"/>
  <c r="BR179" i="5"/>
  <c r="BR180" i="5"/>
  <c r="BR181" i="5"/>
  <c r="BR182" i="5"/>
  <c r="BR183" i="5"/>
  <c r="BR184" i="5"/>
  <c r="BR185" i="5"/>
  <c r="BR186" i="5"/>
  <c r="BR187" i="5"/>
  <c r="BR188" i="5"/>
  <c r="BR189" i="5"/>
  <c r="BR190" i="5"/>
  <c r="BR191" i="5"/>
  <c r="BR192" i="5"/>
  <c r="BR193" i="5"/>
  <c r="BR194" i="5"/>
  <c r="BR195" i="5"/>
  <c r="BR196" i="5"/>
  <c r="BR197" i="5"/>
  <c r="BR198" i="5"/>
  <c r="BR199" i="5"/>
  <c r="BR200" i="5"/>
  <c r="BR201" i="5"/>
  <c r="BR202" i="5"/>
  <c r="BR203" i="5"/>
  <c r="BR204" i="5"/>
  <c r="BR205" i="5"/>
  <c r="BR206" i="5"/>
  <c r="BR207" i="5"/>
  <c r="BR208" i="5"/>
  <c r="BR209" i="5"/>
  <c r="BR210" i="5"/>
  <c r="BR211" i="5"/>
  <c r="BR212" i="5"/>
  <c r="BR213" i="5"/>
  <c r="BR214" i="5"/>
  <c r="BR215" i="5"/>
  <c r="BR216" i="5"/>
  <c r="BR217" i="5"/>
  <c r="BR218" i="5"/>
  <c r="BR219" i="5"/>
  <c r="BR220" i="5"/>
  <c r="BR221" i="5"/>
  <c r="BR222" i="5"/>
  <c r="BR223" i="5"/>
  <c r="BR224" i="5"/>
  <c r="BR225" i="5"/>
  <c r="BR226" i="5"/>
  <c r="BR227" i="5"/>
  <c r="BR228" i="5"/>
  <c r="BR229" i="5"/>
  <c r="BR230" i="5"/>
  <c r="BR231" i="5"/>
  <c r="BR232" i="5"/>
  <c r="BR233" i="5"/>
  <c r="BR234" i="5"/>
  <c r="BR235" i="5"/>
  <c r="BR236" i="5"/>
  <c r="BR237" i="5"/>
  <c r="BR238" i="5"/>
  <c r="BR239" i="5"/>
  <c r="BR240" i="5"/>
  <c r="BR241" i="5"/>
  <c r="BR242" i="5"/>
  <c r="BR243" i="5"/>
  <c r="BR244" i="5"/>
  <c r="BR245" i="5"/>
  <c r="BR246" i="5"/>
  <c r="BR247" i="5"/>
  <c r="BR248" i="5"/>
  <c r="BR249" i="5"/>
  <c r="BR250" i="5"/>
  <c r="BR251" i="5"/>
  <c r="BR252" i="5"/>
  <c r="BR253" i="5"/>
  <c r="BR254" i="5"/>
  <c r="BR2" i="5"/>
  <c r="BQ4" i="5"/>
  <c r="BQ5" i="5" s="1"/>
  <c r="BQ6" i="5" s="1"/>
  <c r="BQ7" i="5" s="1"/>
  <c r="BQ8" i="5" s="1"/>
  <c r="BQ9" i="5" s="1"/>
  <c r="BQ10" i="5" s="1"/>
  <c r="BQ11" i="5" s="1"/>
  <c r="BQ12" i="5" s="1"/>
  <c r="BQ13" i="5" s="1"/>
  <c r="BQ14" i="5" s="1"/>
  <c r="BQ15" i="5" s="1"/>
  <c r="BQ16" i="5" s="1"/>
  <c r="BQ17" i="5" s="1"/>
  <c r="BQ18" i="5" s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  <c r="BQ81" i="5" s="1"/>
  <c r="BQ82" i="5" s="1"/>
  <c r="BQ83" i="5" s="1"/>
  <c r="BQ84" i="5" s="1"/>
  <c r="BQ85" i="5" s="1"/>
  <c r="BQ86" i="5" s="1"/>
  <c r="BQ87" i="5" s="1"/>
  <c r="BQ88" i="5" s="1"/>
  <c r="BQ89" i="5" s="1"/>
  <c r="BQ90" i="5" s="1"/>
  <c r="BQ91" i="5" s="1"/>
  <c r="BQ92" i="5" s="1"/>
  <c r="BQ93" i="5" s="1"/>
  <c r="BQ94" i="5" s="1"/>
  <c r="BQ95" i="5" s="1"/>
  <c r="BQ96" i="5" s="1"/>
  <c r="BQ97" i="5" s="1"/>
  <c r="BQ98" i="5" s="1"/>
  <c r="BQ99" i="5" s="1"/>
  <c r="BQ100" i="5" s="1"/>
  <c r="BQ101" i="5" s="1"/>
  <c r="BQ102" i="5" s="1"/>
  <c r="BQ103" i="5" s="1"/>
  <c r="BQ104" i="5" s="1"/>
  <c r="BQ105" i="5" s="1"/>
  <c r="BQ106" i="5" s="1"/>
  <c r="BQ107" i="5" s="1"/>
  <c r="BQ108" i="5" s="1"/>
  <c r="BQ109" i="5" s="1"/>
  <c r="BQ110" i="5" s="1"/>
  <c r="BQ111" i="5" s="1"/>
  <c r="BQ112" i="5" s="1"/>
  <c r="BQ113" i="5" s="1"/>
  <c r="BQ114" i="5" s="1"/>
  <c r="BQ115" i="5" s="1"/>
  <c r="BQ116" i="5" s="1"/>
  <c r="BQ117" i="5" s="1"/>
  <c r="BQ118" i="5" s="1"/>
  <c r="BQ119" i="5" s="1"/>
  <c r="BQ120" i="5" s="1"/>
  <c r="BQ121" i="5" s="1"/>
  <c r="BQ122" i="5" s="1"/>
  <c r="BQ123" i="5" s="1"/>
  <c r="BQ124" i="5" s="1"/>
  <c r="BQ125" i="5" s="1"/>
  <c r="BQ126" i="5" s="1"/>
  <c r="BQ127" i="5" s="1"/>
  <c r="BQ128" i="5" s="1"/>
  <c r="BQ129" i="5" s="1"/>
  <c r="BQ130" i="5" s="1"/>
  <c r="BQ131" i="5" s="1"/>
  <c r="BQ132" i="5" s="1"/>
  <c r="BQ133" i="5" s="1"/>
  <c r="BQ134" i="5" s="1"/>
  <c r="BQ135" i="5" s="1"/>
  <c r="BQ136" i="5" s="1"/>
  <c r="BQ137" i="5" s="1"/>
  <c r="BQ138" i="5" s="1"/>
  <c r="BQ139" i="5" s="1"/>
  <c r="BQ140" i="5" s="1"/>
  <c r="BQ141" i="5" s="1"/>
  <c r="BQ142" i="5" s="1"/>
  <c r="BQ143" i="5" s="1"/>
  <c r="BQ144" i="5" s="1"/>
  <c r="BQ145" i="5" s="1"/>
  <c r="BQ146" i="5" s="1"/>
  <c r="BQ147" i="5" s="1"/>
  <c r="BQ148" i="5" s="1"/>
  <c r="BQ149" i="5" s="1"/>
  <c r="BQ150" i="5" s="1"/>
  <c r="BQ151" i="5" s="1"/>
  <c r="BQ152" i="5" s="1"/>
  <c r="BQ153" i="5" s="1"/>
  <c r="BQ154" i="5" s="1"/>
  <c r="BQ155" i="5" s="1"/>
  <c r="BQ156" i="5" s="1"/>
  <c r="BQ157" i="5" s="1"/>
  <c r="BQ158" i="5" s="1"/>
  <c r="BQ159" i="5" s="1"/>
  <c r="BQ160" i="5" s="1"/>
  <c r="BQ161" i="5" s="1"/>
  <c r="BQ162" i="5" s="1"/>
  <c r="BQ163" i="5" s="1"/>
  <c r="BQ164" i="5" s="1"/>
  <c r="BQ165" i="5" s="1"/>
  <c r="BQ166" i="5" s="1"/>
  <c r="BQ167" i="5" s="1"/>
  <c r="BQ168" i="5" s="1"/>
  <c r="BQ169" i="5" s="1"/>
  <c r="BQ170" i="5" s="1"/>
  <c r="BQ171" i="5" s="1"/>
  <c r="BQ172" i="5" s="1"/>
  <c r="BQ173" i="5" s="1"/>
  <c r="BQ174" i="5" s="1"/>
  <c r="BQ175" i="5" s="1"/>
  <c r="BQ176" i="5" s="1"/>
  <c r="BQ177" i="5" s="1"/>
  <c r="BQ178" i="5" s="1"/>
  <c r="BQ179" i="5" s="1"/>
  <c r="BQ180" i="5" s="1"/>
  <c r="BQ181" i="5" s="1"/>
  <c r="BQ182" i="5" s="1"/>
  <c r="BQ183" i="5" s="1"/>
  <c r="BQ184" i="5" s="1"/>
  <c r="BQ185" i="5" s="1"/>
  <c r="BQ186" i="5" s="1"/>
  <c r="BQ187" i="5" s="1"/>
  <c r="BQ188" i="5" s="1"/>
  <c r="BQ189" i="5" s="1"/>
  <c r="BQ190" i="5" s="1"/>
  <c r="BQ191" i="5" s="1"/>
  <c r="BQ192" i="5" s="1"/>
  <c r="BQ193" i="5" s="1"/>
  <c r="BQ194" i="5" s="1"/>
  <c r="BQ195" i="5" s="1"/>
  <c r="BQ196" i="5" s="1"/>
  <c r="BQ197" i="5" s="1"/>
  <c r="BQ198" i="5" s="1"/>
  <c r="BQ199" i="5" s="1"/>
  <c r="BQ200" i="5" s="1"/>
  <c r="BQ201" i="5" s="1"/>
  <c r="BQ202" i="5" s="1"/>
  <c r="BQ203" i="5" s="1"/>
  <c r="BQ204" i="5" s="1"/>
  <c r="BQ205" i="5" s="1"/>
  <c r="BQ206" i="5" s="1"/>
  <c r="BQ207" i="5" s="1"/>
  <c r="BQ208" i="5" s="1"/>
  <c r="BQ209" i="5" s="1"/>
  <c r="BQ210" i="5" s="1"/>
  <c r="BQ211" i="5" s="1"/>
  <c r="BQ212" i="5" s="1"/>
  <c r="BQ213" i="5" s="1"/>
  <c r="BQ214" i="5" s="1"/>
  <c r="BQ215" i="5" s="1"/>
  <c r="BQ216" i="5" s="1"/>
  <c r="BQ217" i="5" s="1"/>
  <c r="BQ218" i="5" s="1"/>
  <c r="BQ219" i="5" s="1"/>
  <c r="BQ220" i="5" s="1"/>
  <c r="BQ221" i="5" s="1"/>
  <c r="BQ222" i="5" s="1"/>
  <c r="BQ223" i="5" s="1"/>
  <c r="BQ224" i="5" s="1"/>
  <c r="BQ225" i="5" s="1"/>
  <c r="BQ226" i="5" s="1"/>
  <c r="BQ227" i="5" s="1"/>
  <c r="BQ228" i="5" s="1"/>
  <c r="BQ229" i="5" s="1"/>
  <c r="BQ230" i="5" s="1"/>
  <c r="BQ231" i="5" s="1"/>
  <c r="BQ232" i="5" s="1"/>
  <c r="BQ233" i="5" s="1"/>
  <c r="BQ234" i="5" s="1"/>
  <c r="BQ235" i="5" s="1"/>
  <c r="BQ236" i="5" s="1"/>
  <c r="BQ237" i="5" s="1"/>
  <c r="BQ238" i="5" s="1"/>
  <c r="BQ239" i="5" s="1"/>
  <c r="BQ240" i="5" s="1"/>
  <c r="BQ241" i="5" s="1"/>
  <c r="BQ242" i="5" s="1"/>
  <c r="BQ243" i="5" s="1"/>
  <c r="BQ244" i="5" s="1"/>
  <c r="BQ245" i="5" s="1"/>
  <c r="BQ246" i="5" s="1"/>
  <c r="BQ247" i="5" s="1"/>
  <c r="BQ248" i="5" s="1"/>
  <c r="BQ249" i="5" s="1"/>
  <c r="BQ250" i="5" s="1"/>
  <c r="BQ251" i="5" s="1"/>
  <c r="BQ252" i="5" s="1"/>
  <c r="BQ253" i="5" s="1"/>
  <c r="BQ254" i="5" s="1"/>
  <c r="BQ3" i="5"/>
  <c r="BO255" i="5"/>
  <c r="BO3" i="5"/>
  <c r="BO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9" i="5"/>
  <c r="BO60" i="5"/>
  <c r="BO61" i="5"/>
  <c r="BO62" i="5"/>
  <c r="BO63" i="5"/>
  <c r="BO64" i="5"/>
  <c r="BO65" i="5"/>
  <c r="BO66" i="5"/>
  <c r="BO67" i="5"/>
  <c r="BO68" i="5"/>
  <c r="BO69" i="5"/>
  <c r="BO70" i="5"/>
  <c r="BO71" i="5"/>
  <c r="BO72" i="5"/>
  <c r="BO73" i="5"/>
  <c r="BO74" i="5"/>
  <c r="BO75" i="5"/>
  <c r="BO76" i="5"/>
  <c r="BO77" i="5"/>
  <c r="BO78" i="5"/>
  <c r="BO79" i="5"/>
  <c r="BO80" i="5"/>
  <c r="BO81" i="5"/>
  <c r="BO82" i="5"/>
  <c r="BO83" i="5"/>
  <c r="BO84" i="5"/>
  <c r="BO85" i="5"/>
  <c r="BO86" i="5"/>
  <c r="BO87" i="5"/>
  <c r="BO88" i="5"/>
  <c r="BO89" i="5"/>
  <c r="BO90" i="5"/>
  <c r="BO91" i="5"/>
  <c r="BO92" i="5"/>
  <c r="BO93" i="5"/>
  <c r="BO94" i="5"/>
  <c r="BO95" i="5"/>
  <c r="BO96" i="5"/>
  <c r="BO97" i="5"/>
  <c r="BO98" i="5"/>
  <c r="BO99" i="5"/>
  <c r="BO100" i="5"/>
  <c r="BO101" i="5"/>
  <c r="BO102" i="5"/>
  <c r="BO103" i="5"/>
  <c r="BO104" i="5"/>
  <c r="BO105" i="5"/>
  <c r="BO106" i="5"/>
  <c r="BO107" i="5"/>
  <c r="BO108" i="5"/>
  <c r="BO109" i="5"/>
  <c r="BO110" i="5"/>
  <c r="BO111" i="5"/>
  <c r="BO112" i="5"/>
  <c r="BO113" i="5"/>
  <c r="BO114" i="5"/>
  <c r="BO115" i="5"/>
  <c r="BO116" i="5"/>
  <c r="BO117" i="5"/>
  <c r="BO118" i="5"/>
  <c r="BO119" i="5"/>
  <c r="BO120" i="5"/>
  <c r="BO121" i="5"/>
  <c r="BO122" i="5"/>
  <c r="BO123" i="5"/>
  <c r="BO124" i="5"/>
  <c r="BO125" i="5"/>
  <c r="BO126" i="5"/>
  <c r="BO127" i="5"/>
  <c r="BO128" i="5"/>
  <c r="BO129" i="5"/>
  <c r="BO130" i="5"/>
  <c r="BO131" i="5"/>
  <c r="BO132" i="5"/>
  <c r="BO133" i="5"/>
  <c r="BO134" i="5"/>
  <c r="BO135" i="5"/>
  <c r="BO136" i="5"/>
  <c r="BO137" i="5"/>
  <c r="BO138" i="5"/>
  <c r="BO139" i="5"/>
  <c r="BO140" i="5"/>
  <c r="BO141" i="5"/>
  <c r="BO142" i="5"/>
  <c r="BO143" i="5"/>
  <c r="BO144" i="5"/>
  <c r="BO145" i="5"/>
  <c r="BO146" i="5"/>
  <c r="BO147" i="5"/>
  <c r="BO148" i="5"/>
  <c r="BO149" i="5"/>
  <c r="BO150" i="5"/>
  <c r="BO151" i="5"/>
  <c r="BO152" i="5"/>
  <c r="BO153" i="5"/>
  <c r="BO154" i="5"/>
  <c r="BO155" i="5"/>
  <c r="BO156" i="5"/>
  <c r="BO157" i="5"/>
  <c r="BO158" i="5"/>
  <c r="BO159" i="5"/>
  <c r="BO160" i="5"/>
  <c r="BO161" i="5"/>
  <c r="BO162" i="5"/>
  <c r="BO163" i="5"/>
  <c r="BO164" i="5"/>
  <c r="BO165" i="5"/>
  <c r="BO166" i="5"/>
  <c r="BO167" i="5"/>
  <c r="BO168" i="5"/>
  <c r="BO169" i="5"/>
  <c r="BO170" i="5"/>
  <c r="BO171" i="5"/>
  <c r="BO172" i="5"/>
  <c r="BO173" i="5"/>
  <c r="BO174" i="5"/>
  <c r="BO175" i="5"/>
  <c r="BO176" i="5"/>
  <c r="BO177" i="5"/>
  <c r="BO178" i="5"/>
  <c r="BO179" i="5"/>
  <c r="BO180" i="5"/>
  <c r="BO181" i="5"/>
  <c r="BO182" i="5"/>
  <c r="BO183" i="5"/>
  <c r="BO184" i="5"/>
  <c r="BO185" i="5"/>
  <c r="BO186" i="5"/>
  <c r="BO187" i="5"/>
  <c r="BO188" i="5"/>
  <c r="BO189" i="5"/>
  <c r="BO190" i="5"/>
  <c r="BO191" i="5"/>
  <c r="BO192" i="5"/>
  <c r="BO193" i="5"/>
  <c r="BO194" i="5"/>
  <c r="BO195" i="5"/>
  <c r="BO196" i="5"/>
  <c r="BO197" i="5"/>
  <c r="BO198" i="5"/>
  <c r="BO199" i="5"/>
  <c r="BO200" i="5"/>
  <c r="BO201" i="5"/>
  <c r="BO202" i="5"/>
  <c r="BO203" i="5"/>
  <c r="BO204" i="5"/>
  <c r="BO205" i="5"/>
  <c r="BO206" i="5"/>
  <c r="BO207" i="5"/>
  <c r="BO208" i="5"/>
  <c r="BO209" i="5"/>
  <c r="BO210" i="5"/>
  <c r="BO211" i="5"/>
  <c r="BO212" i="5"/>
  <c r="BO213" i="5"/>
  <c r="BO214" i="5"/>
  <c r="BO215" i="5"/>
  <c r="BO216" i="5"/>
  <c r="BO217" i="5"/>
  <c r="BO218" i="5"/>
  <c r="BO219" i="5"/>
  <c r="BO220" i="5"/>
  <c r="BO221" i="5"/>
  <c r="BO222" i="5"/>
  <c r="BO223" i="5"/>
  <c r="BO224" i="5"/>
  <c r="BO225" i="5"/>
  <c r="BO226" i="5"/>
  <c r="BO227" i="5"/>
  <c r="BO228" i="5"/>
  <c r="BO229" i="5"/>
  <c r="BO230" i="5"/>
  <c r="BO231" i="5"/>
  <c r="BO232" i="5"/>
  <c r="BO233" i="5"/>
  <c r="BO234" i="5"/>
  <c r="BO235" i="5"/>
  <c r="BO236" i="5"/>
  <c r="BO237" i="5"/>
  <c r="BO238" i="5"/>
  <c r="BO239" i="5"/>
  <c r="BO240" i="5"/>
  <c r="BO241" i="5"/>
  <c r="BO242" i="5"/>
  <c r="BO243" i="5"/>
  <c r="BO244" i="5"/>
  <c r="BO245" i="5"/>
  <c r="BO246" i="5"/>
  <c r="BO247" i="5"/>
  <c r="BO248" i="5"/>
  <c r="BO249" i="5"/>
  <c r="BO250" i="5"/>
  <c r="BO251" i="5"/>
  <c r="BO252" i="5"/>
  <c r="BO253" i="5"/>
  <c r="BO2" i="5"/>
  <c r="BN3" i="5"/>
  <c r="BN4" i="5"/>
  <c r="BN5" i="5"/>
  <c r="BN6" i="5"/>
  <c r="BN7" i="5"/>
  <c r="BN8" i="5"/>
  <c r="BN9" i="5"/>
  <c r="BN10" i="5"/>
  <c r="BN11" i="5"/>
  <c r="BN12" i="5"/>
  <c r="BN13" i="5"/>
  <c r="BN14" i="5"/>
  <c r="BN15" i="5"/>
  <c r="BN16" i="5"/>
  <c r="BN17" i="5"/>
  <c r="BN18" i="5"/>
  <c r="BN19" i="5"/>
  <c r="BN20" i="5"/>
  <c r="BN21" i="5"/>
  <c r="BN22" i="5"/>
  <c r="BN23" i="5"/>
  <c r="BN24" i="5"/>
  <c r="BN25" i="5"/>
  <c r="BN26" i="5"/>
  <c r="BN27" i="5"/>
  <c r="BN28" i="5"/>
  <c r="BN29" i="5"/>
  <c r="BN30" i="5"/>
  <c r="BN31" i="5"/>
  <c r="BN32" i="5"/>
  <c r="BN33" i="5"/>
  <c r="BN34" i="5"/>
  <c r="BN35" i="5"/>
  <c r="BN36" i="5"/>
  <c r="BN37" i="5"/>
  <c r="BN38" i="5"/>
  <c r="BN39" i="5"/>
  <c r="BN40" i="5"/>
  <c r="BN41" i="5"/>
  <c r="BN42" i="5"/>
  <c r="BN43" i="5"/>
  <c r="BN44" i="5"/>
  <c r="BN45" i="5"/>
  <c r="BN46" i="5"/>
  <c r="BN47" i="5"/>
  <c r="BN48" i="5"/>
  <c r="BN49" i="5"/>
  <c r="BN50" i="5"/>
  <c r="BN51" i="5"/>
  <c r="BN52" i="5"/>
  <c r="BN53" i="5"/>
  <c r="BN54" i="5"/>
  <c r="BN55" i="5"/>
  <c r="BN56" i="5"/>
  <c r="BN57" i="5"/>
  <c r="BN58" i="5"/>
  <c r="BN59" i="5"/>
  <c r="BN60" i="5"/>
  <c r="BN61" i="5"/>
  <c r="BN62" i="5"/>
  <c r="BN63" i="5"/>
  <c r="BN64" i="5"/>
  <c r="BN65" i="5"/>
  <c r="BN66" i="5"/>
  <c r="BN67" i="5"/>
  <c r="BN68" i="5"/>
  <c r="BN69" i="5"/>
  <c r="BN70" i="5"/>
  <c r="BN71" i="5"/>
  <c r="BN72" i="5"/>
  <c r="BN73" i="5"/>
  <c r="BN74" i="5"/>
  <c r="BN75" i="5"/>
  <c r="BN76" i="5"/>
  <c r="BN77" i="5"/>
  <c r="BN78" i="5"/>
  <c r="BN79" i="5"/>
  <c r="BN80" i="5"/>
  <c r="BN81" i="5"/>
  <c r="BN82" i="5"/>
  <c r="BN83" i="5"/>
  <c r="BN84" i="5"/>
  <c r="BN85" i="5"/>
  <c r="BN86" i="5"/>
  <c r="BN87" i="5"/>
  <c r="BN88" i="5"/>
  <c r="BN89" i="5"/>
  <c r="BN90" i="5"/>
  <c r="BN91" i="5"/>
  <c r="BN92" i="5"/>
  <c r="BN93" i="5"/>
  <c r="BN94" i="5"/>
  <c r="BN95" i="5"/>
  <c r="BN96" i="5"/>
  <c r="BN97" i="5"/>
  <c r="BN98" i="5"/>
  <c r="BN99" i="5"/>
  <c r="BN100" i="5"/>
  <c r="BN101" i="5"/>
  <c r="BN102" i="5"/>
  <c r="BN103" i="5"/>
  <c r="BN104" i="5"/>
  <c r="BN105" i="5"/>
  <c r="BN106" i="5"/>
  <c r="BN107" i="5"/>
  <c r="BN108" i="5"/>
  <c r="BN109" i="5"/>
  <c r="BN110" i="5"/>
  <c r="BN111" i="5"/>
  <c r="BN112" i="5"/>
  <c r="BN113" i="5"/>
  <c r="BN114" i="5"/>
  <c r="BN115" i="5"/>
  <c r="BN116" i="5"/>
  <c r="BN117" i="5"/>
  <c r="BN118" i="5"/>
  <c r="BN119" i="5"/>
  <c r="BN120" i="5"/>
  <c r="BN121" i="5"/>
  <c r="BN122" i="5"/>
  <c r="BN123" i="5"/>
  <c r="BN124" i="5"/>
  <c r="BN125" i="5"/>
  <c r="BN126" i="5"/>
  <c r="BN127" i="5"/>
  <c r="BN128" i="5"/>
  <c r="BN129" i="5"/>
  <c r="BN130" i="5"/>
  <c r="BN131" i="5"/>
  <c r="BN132" i="5"/>
  <c r="BN133" i="5"/>
  <c r="BN134" i="5"/>
  <c r="BN135" i="5"/>
  <c r="BN136" i="5"/>
  <c r="BN137" i="5"/>
  <c r="BN138" i="5"/>
  <c r="BN139" i="5"/>
  <c r="BN140" i="5"/>
  <c r="BN141" i="5"/>
  <c r="BN142" i="5"/>
  <c r="BN143" i="5"/>
  <c r="BN144" i="5"/>
  <c r="BN145" i="5"/>
  <c r="BN146" i="5"/>
  <c r="BN147" i="5"/>
  <c r="BN148" i="5"/>
  <c r="BN149" i="5"/>
  <c r="BN150" i="5"/>
  <c r="BN151" i="5"/>
  <c r="BN152" i="5"/>
  <c r="BN153" i="5"/>
  <c r="BN154" i="5"/>
  <c r="BN155" i="5"/>
  <c r="BN156" i="5"/>
  <c r="BN157" i="5"/>
  <c r="BN158" i="5"/>
  <c r="BN159" i="5"/>
  <c r="BN160" i="5"/>
  <c r="BN161" i="5"/>
  <c r="BN162" i="5"/>
  <c r="BN163" i="5"/>
  <c r="BN164" i="5"/>
  <c r="BN165" i="5"/>
  <c r="BN166" i="5"/>
  <c r="BN167" i="5"/>
  <c r="BN168" i="5"/>
  <c r="BN169" i="5"/>
  <c r="BN170" i="5"/>
  <c r="BN171" i="5"/>
  <c r="BN172" i="5"/>
  <c r="BN173" i="5"/>
  <c r="BN174" i="5"/>
  <c r="BN175" i="5"/>
  <c r="BN176" i="5"/>
  <c r="BN177" i="5"/>
  <c r="BN178" i="5"/>
  <c r="BN179" i="5"/>
  <c r="BN180" i="5"/>
  <c r="BN181" i="5"/>
  <c r="BN182" i="5"/>
  <c r="BN183" i="5"/>
  <c r="BN184" i="5"/>
  <c r="BN185" i="5"/>
  <c r="BN186" i="5"/>
  <c r="BN187" i="5"/>
  <c r="BN188" i="5"/>
  <c r="BN189" i="5"/>
  <c r="BN190" i="5"/>
  <c r="BN191" i="5"/>
  <c r="BN192" i="5"/>
  <c r="BN193" i="5"/>
  <c r="BN194" i="5"/>
  <c r="BN195" i="5"/>
  <c r="BN196" i="5"/>
  <c r="BN197" i="5"/>
  <c r="BN198" i="5"/>
  <c r="BN199" i="5"/>
  <c r="BN200" i="5"/>
  <c r="BN201" i="5"/>
  <c r="BN202" i="5"/>
  <c r="BN203" i="5"/>
  <c r="BN204" i="5"/>
  <c r="BN205" i="5"/>
  <c r="BN206" i="5"/>
  <c r="BN207" i="5"/>
  <c r="BN208" i="5"/>
  <c r="BN209" i="5"/>
  <c r="BN210" i="5"/>
  <c r="BN211" i="5"/>
  <c r="BN212" i="5"/>
  <c r="BN213" i="5"/>
  <c r="BN214" i="5"/>
  <c r="BN215" i="5"/>
  <c r="BN216" i="5"/>
  <c r="BN217" i="5"/>
  <c r="BN218" i="5"/>
  <c r="BN219" i="5"/>
  <c r="BN220" i="5"/>
  <c r="BN221" i="5"/>
  <c r="BN222" i="5"/>
  <c r="BN223" i="5"/>
  <c r="BN224" i="5"/>
  <c r="BN225" i="5"/>
  <c r="BN226" i="5"/>
  <c r="BN227" i="5"/>
  <c r="BN228" i="5"/>
  <c r="BN229" i="5"/>
  <c r="BN230" i="5"/>
  <c r="BN231" i="5"/>
  <c r="BN232" i="5"/>
  <c r="BN233" i="5"/>
  <c r="BN234" i="5"/>
  <c r="BN235" i="5"/>
  <c r="BN236" i="5"/>
  <c r="BN237" i="5"/>
  <c r="BN238" i="5"/>
  <c r="BN239" i="5"/>
  <c r="BN240" i="5"/>
  <c r="BN241" i="5"/>
  <c r="BN242" i="5"/>
  <c r="BN243" i="5"/>
  <c r="BN244" i="5"/>
  <c r="BN245" i="5"/>
  <c r="BN246" i="5"/>
  <c r="BN247" i="5"/>
  <c r="BN248" i="5"/>
  <c r="BN249" i="5"/>
  <c r="BN250" i="5"/>
  <c r="BN251" i="5"/>
  <c r="BN252" i="5"/>
  <c r="BN253" i="5"/>
  <c r="BN254" i="5"/>
  <c r="BN2" i="5"/>
  <c r="BM4" i="5"/>
  <c r="BM5" i="5" s="1"/>
  <c r="BM6" i="5" s="1"/>
  <c r="BM7" i="5" s="1"/>
  <c r="BM8" i="5" s="1"/>
  <c r="BM9" i="5" s="1"/>
  <c r="BM10" i="5" s="1"/>
  <c r="BM11" i="5" s="1"/>
  <c r="BM12" i="5" s="1"/>
  <c r="BM13" i="5" s="1"/>
  <c r="BM14" i="5" s="1"/>
  <c r="BM15" i="5" s="1"/>
  <c r="BM16" i="5" s="1"/>
  <c r="BM17" i="5" s="1"/>
  <c r="BM18" i="5" s="1"/>
  <c r="BM19" i="5" s="1"/>
  <c r="BM20" i="5" s="1"/>
  <c r="BM21" i="5" s="1"/>
  <c r="BM22" i="5" s="1"/>
  <c r="BM23" i="5" s="1"/>
  <c r="BM24" i="5" s="1"/>
  <c r="BM25" i="5" s="1"/>
  <c r="BM26" i="5" s="1"/>
  <c r="BM27" i="5" s="1"/>
  <c r="BM28" i="5" s="1"/>
  <c r="BM29" i="5" s="1"/>
  <c r="BM30" i="5" s="1"/>
  <c r="BM31" i="5" s="1"/>
  <c r="BM32" i="5" s="1"/>
  <c r="BM33" i="5" s="1"/>
  <c r="BM34" i="5" s="1"/>
  <c r="BM35" i="5" s="1"/>
  <c r="BM36" i="5" s="1"/>
  <c r="BM37" i="5" s="1"/>
  <c r="BM38" i="5" s="1"/>
  <c r="BM39" i="5" s="1"/>
  <c r="BM40" i="5" s="1"/>
  <c r="BM41" i="5" s="1"/>
  <c r="BM42" i="5" s="1"/>
  <c r="BM43" i="5" s="1"/>
  <c r="BM44" i="5" s="1"/>
  <c r="BM45" i="5" s="1"/>
  <c r="BM46" i="5" s="1"/>
  <c r="BM47" i="5" s="1"/>
  <c r="BM48" i="5" s="1"/>
  <c r="BM49" i="5" s="1"/>
  <c r="BM50" i="5" s="1"/>
  <c r="BM51" i="5" s="1"/>
  <c r="BM52" i="5" s="1"/>
  <c r="BM53" i="5" s="1"/>
  <c r="BM54" i="5" s="1"/>
  <c r="BM55" i="5" s="1"/>
  <c r="BM56" i="5" s="1"/>
  <c r="BM57" i="5" s="1"/>
  <c r="BM58" i="5" s="1"/>
  <c r="BM59" i="5" s="1"/>
  <c r="BM60" i="5" s="1"/>
  <c r="BM61" i="5" s="1"/>
  <c r="BM62" i="5" s="1"/>
  <c r="BM63" i="5" s="1"/>
  <c r="BM64" i="5" s="1"/>
  <c r="BM65" i="5" s="1"/>
  <c r="BM66" i="5" s="1"/>
  <c r="BM67" i="5" s="1"/>
  <c r="BM68" i="5" s="1"/>
  <c r="BM69" i="5" s="1"/>
  <c r="BM70" i="5" s="1"/>
  <c r="BM71" i="5" s="1"/>
  <c r="BM72" i="5" s="1"/>
  <c r="BM73" i="5" s="1"/>
  <c r="BM74" i="5" s="1"/>
  <c r="BM75" i="5" s="1"/>
  <c r="BM76" i="5" s="1"/>
  <c r="BM77" i="5" s="1"/>
  <c r="BM78" i="5" s="1"/>
  <c r="BM79" i="5" s="1"/>
  <c r="BM80" i="5" s="1"/>
  <c r="BM81" i="5" s="1"/>
  <c r="BM82" i="5" s="1"/>
  <c r="BM83" i="5" s="1"/>
  <c r="BM84" i="5" s="1"/>
  <c r="BM85" i="5" s="1"/>
  <c r="BM86" i="5" s="1"/>
  <c r="BM87" i="5" s="1"/>
  <c r="BM88" i="5" s="1"/>
  <c r="BM89" i="5" s="1"/>
  <c r="BM90" i="5" s="1"/>
  <c r="BM91" i="5" s="1"/>
  <c r="BM92" i="5" s="1"/>
  <c r="BM93" i="5" s="1"/>
  <c r="BM94" i="5" s="1"/>
  <c r="BM95" i="5" s="1"/>
  <c r="BM96" i="5" s="1"/>
  <c r="BM97" i="5" s="1"/>
  <c r="BM98" i="5" s="1"/>
  <c r="BM99" i="5" s="1"/>
  <c r="BM100" i="5" s="1"/>
  <c r="BM101" i="5" s="1"/>
  <c r="BM102" i="5" s="1"/>
  <c r="BM103" i="5" s="1"/>
  <c r="BM104" i="5" s="1"/>
  <c r="BM105" i="5" s="1"/>
  <c r="BM106" i="5" s="1"/>
  <c r="BM107" i="5" s="1"/>
  <c r="BM108" i="5" s="1"/>
  <c r="BM109" i="5" s="1"/>
  <c r="BM110" i="5" s="1"/>
  <c r="BM111" i="5" s="1"/>
  <c r="BM112" i="5" s="1"/>
  <c r="BM113" i="5" s="1"/>
  <c r="BM114" i="5" s="1"/>
  <c r="BM115" i="5" s="1"/>
  <c r="BM116" i="5" s="1"/>
  <c r="BM117" i="5" s="1"/>
  <c r="BM118" i="5" s="1"/>
  <c r="BM119" i="5" s="1"/>
  <c r="BM120" i="5" s="1"/>
  <c r="BM121" i="5" s="1"/>
  <c r="BM122" i="5" s="1"/>
  <c r="BM123" i="5" s="1"/>
  <c r="BM124" i="5" s="1"/>
  <c r="BM125" i="5" s="1"/>
  <c r="BM126" i="5" s="1"/>
  <c r="BM127" i="5" s="1"/>
  <c r="BM128" i="5" s="1"/>
  <c r="BM129" i="5" s="1"/>
  <c r="BM130" i="5" s="1"/>
  <c r="BM131" i="5" s="1"/>
  <c r="BM132" i="5" s="1"/>
  <c r="BM133" i="5" s="1"/>
  <c r="BM134" i="5" s="1"/>
  <c r="BM135" i="5" s="1"/>
  <c r="BM136" i="5" s="1"/>
  <c r="BM137" i="5" s="1"/>
  <c r="BM138" i="5" s="1"/>
  <c r="BM139" i="5" s="1"/>
  <c r="BM140" i="5" s="1"/>
  <c r="BM141" i="5" s="1"/>
  <c r="BM142" i="5" s="1"/>
  <c r="BM143" i="5" s="1"/>
  <c r="BM144" i="5" s="1"/>
  <c r="BM145" i="5" s="1"/>
  <c r="BM146" i="5" s="1"/>
  <c r="BM147" i="5" s="1"/>
  <c r="BM148" i="5" s="1"/>
  <c r="BM149" i="5" s="1"/>
  <c r="BM150" i="5" s="1"/>
  <c r="BM151" i="5" s="1"/>
  <c r="BM152" i="5" s="1"/>
  <c r="BM153" i="5" s="1"/>
  <c r="BM154" i="5" s="1"/>
  <c r="BM155" i="5" s="1"/>
  <c r="BM156" i="5" s="1"/>
  <c r="BM157" i="5" s="1"/>
  <c r="BM158" i="5" s="1"/>
  <c r="BM159" i="5" s="1"/>
  <c r="BM160" i="5" s="1"/>
  <c r="BM161" i="5" s="1"/>
  <c r="BM162" i="5" s="1"/>
  <c r="BM163" i="5" s="1"/>
  <c r="BM164" i="5" s="1"/>
  <c r="BM165" i="5" s="1"/>
  <c r="BM166" i="5" s="1"/>
  <c r="BM167" i="5" s="1"/>
  <c r="BM168" i="5" s="1"/>
  <c r="BM169" i="5" s="1"/>
  <c r="BM170" i="5" s="1"/>
  <c r="BM171" i="5" s="1"/>
  <c r="BM172" i="5" s="1"/>
  <c r="BM173" i="5" s="1"/>
  <c r="BM174" i="5" s="1"/>
  <c r="BM175" i="5" s="1"/>
  <c r="BM176" i="5" s="1"/>
  <c r="BM177" i="5" s="1"/>
  <c r="BM178" i="5" s="1"/>
  <c r="BM179" i="5" s="1"/>
  <c r="BM180" i="5" s="1"/>
  <c r="BM181" i="5" s="1"/>
  <c r="BM182" i="5" s="1"/>
  <c r="BM183" i="5" s="1"/>
  <c r="BM184" i="5" s="1"/>
  <c r="BM185" i="5" s="1"/>
  <c r="BM186" i="5" s="1"/>
  <c r="BM187" i="5" s="1"/>
  <c r="BM188" i="5" s="1"/>
  <c r="BM189" i="5" s="1"/>
  <c r="BM190" i="5" s="1"/>
  <c r="BM191" i="5" s="1"/>
  <c r="BM192" i="5" s="1"/>
  <c r="BM193" i="5" s="1"/>
  <c r="BM194" i="5" s="1"/>
  <c r="BM195" i="5" s="1"/>
  <c r="BM196" i="5" s="1"/>
  <c r="BM197" i="5" s="1"/>
  <c r="BM198" i="5" s="1"/>
  <c r="BM199" i="5" s="1"/>
  <c r="BM200" i="5" s="1"/>
  <c r="BM201" i="5" s="1"/>
  <c r="BM202" i="5" s="1"/>
  <c r="BM203" i="5" s="1"/>
  <c r="BM204" i="5" s="1"/>
  <c r="BM205" i="5" s="1"/>
  <c r="BM206" i="5" s="1"/>
  <c r="BM207" i="5" s="1"/>
  <c r="BM208" i="5" s="1"/>
  <c r="BM209" i="5" s="1"/>
  <c r="BM210" i="5" s="1"/>
  <c r="BM211" i="5" s="1"/>
  <c r="BM212" i="5" s="1"/>
  <c r="BM213" i="5" s="1"/>
  <c r="BM214" i="5" s="1"/>
  <c r="BM215" i="5" s="1"/>
  <c r="BM216" i="5" s="1"/>
  <c r="BM217" i="5" s="1"/>
  <c r="BM218" i="5" s="1"/>
  <c r="BM219" i="5" s="1"/>
  <c r="BM220" i="5" s="1"/>
  <c r="BM221" i="5" s="1"/>
  <c r="BM222" i="5" s="1"/>
  <c r="BM223" i="5" s="1"/>
  <c r="BM224" i="5" s="1"/>
  <c r="BM225" i="5" s="1"/>
  <c r="BM226" i="5" s="1"/>
  <c r="BM227" i="5" s="1"/>
  <c r="BM228" i="5" s="1"/>
  <c r="BM229" i="5" s="1"/>
  <c r="BM230" i="5" s="1"/>
  <c r="BM231" i="5" s="1"/>
  <c r="BM232" i="5" s="1"/>
  <c r="BM233" i="5" s="1"/>
  <c r="BM234" i="5" s="1"/>
  <c r="BM235" i="5" s="1"/>
  <c r="BM236" i="5" s="1"/>
  <c r="BM237" i="5" s="1"/>
  <c r="BM238" i="5" s="1"/>
  <c r="BM239" i="5" s="1"/>
  <c r="BM240" i="5" s="1"/>
  <c r="BM241" i="5" s="1"/>
  <c r="BM242" i="5" s="1"/>
  <c r="BM243" i="5" s="1"/>
  <c r="BM244" i="5" s="1"/>
  <c r="BM245" i="5" s="1"/>
  <c r="BM246" i="5" s="1"/>
  <c r="BM247" i="5" s="1"/>
  <c r="BM248" i="5" s="1"/>
  <c r="BM249" i="5" s="1"/>
  <c r="BM250" i="5" s="1"/>
  <c r="BM251" i="5" s="1"/>
  <c r="BM252" i="5" s="1"/>
  <c r="BM253" i="5" s="1"/>
  <c r="BM254" i="5" s="1"/>
  <c r="BM3" i="5"/>
  <c r="BI2" i="5"/>
  <c r="BE2" i="5"/>
  <c r="BG3" i="5"/>
  <c r="BH3" i="5" s="1"/>
  <c r="BI3" i="5" s="1"/>
  <c r="BC3" i="5"/>
  <c r="BD3" i="5" s="1"/>
  <c r="BE3" i="5" s="1"/>
  <c r="BA2" i="5"/>
  <c r="AZ2" i="5"/>
  <c r="AY3" i="5"/>
  <c r="AZ3" i="5" s="1"/>
  <c r="BA3" i="5" s="1"/>
  <c r="AW2" i="5"/>
  <c r="AO255" i="5"/>
  <c r="AL255" i="5"/>
  <c r="AI255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V2" i="5"/>
  <c r="AU3" i="5"/>
  <c r="AV3" i="5" s="1"/>
  <c r="AW3" i="5" s="1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" i="5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153" i="5"/>
  <c r="AL154" i="5"/>
  <c r="AL155" i="5"/>
  <c r="AL156" i="5"/>
  <c r="AL157" i="5"/>
  <c r="AL158" i="5"/>
  <c r="AL159" i="5"/>
  <c r="AL160" i="5"/>
  <c r="AL161" i="5"/>
  <c r="AL162" i="5"/>
  <c r="AL163" i="5"/>
  <c r="AL164" i="5"/>
  <c r="AL165" i="5"/>
  <c r="AL166" i="5"/>
  <c r="AL167" i="5"/>
  <c r="AL168" i="5"/>
  <c r="AL169" i="5"/>
  <c r="AL170" i="5"/>
  <c r="AL171" i="5"/>
  <c r="AL172" i="5"/>
  <c r="AL173" i="5"/>
  <c r="AL174" i="5"/>
  <c r="AL175" i="5"/>
  <c r="AL176" i="5"/>
  <c r="AL177" i="5"/>
  <c r="AL178" i="5"/>
  <c r="AL179" i="5"/>
  <c r="AL180" i="5"/>
  <c r="AL181" i="5"/>
  <c r="AL182" i="5"/>
  <c r="AL183" i="5"/>
  <c r="AL184" i="5"/>
  <c r="AL185" i="5"/>
  <c r="AL186" i="5"/>
  <c r="AL187" i="5"/>
  <c r="AL188" i="5"/>
  <c r="AL189" i="5"/>
  <c r="AL190" i="5"/>
  <c r="AL191" i="5"/>
  <c r="AL192" i="5"/>
  <c r="AL193" i="5"/>
  <c r="AL194" i="5"/>
  <c r="AL195" i="5"/>
  <c r="AL196" i="5"/>
  <c r="AL197" i="5"/>
  <c r="AL198" i="5"/>
  <c r="AL199" i="5"/>
  <c r="AL200" i="5"/>
  <c r="AL201" i="5"/>
  <c r="AL202" i="5"/>
  <c r="AL203" i="5"/>
  <c r="AL204" i="5"/>
  <c r="AL205" i="5"/>
  <c r="AL206" i="5"/>
  <c r="AL207" i="5"/>
  <c r="AL208" i="5"/>
  <c r="AL209" i="5"/>
  <c r="AL210" i="5"/>
  <c r="AL211" i="5"/>
  <c r="AL212" i="5"/>
  <c r="AL213" i="5"/>
  <c r="AL214" i="5"/>
  <c r="AL215" i="5"/>
  <c r="AL216" i="5"/>
  <c r="AL217" i="5"/>
  <c r="AL218" i="5"/>
  <c r="AL219" i="5"/>
  <c r="AL220" i="5"/>
  <c r="AL221" i="5"/>
  <c r="AL222" i="5"/>
  <c r="AL223" i="5"/>
  <c r="AL224" i="5"/>
  <c r="AL225" i="5"/>
  <c r="AL226" i="5"/>
  <c r="AL227" i="5"/>
  <c r="AL228" i="5"/>
  <c r="AL229" i="5"/>
  <c r="AL230" i="5"/>
  <c r="AL231" i="5"/>
  <c r="AL232" i="5"/>
  <c r="AL233" i="5"/>
  <c r="AL234" i="5"/>
  <c r="AL235" i="5"/>
  <c r="AL236" i="5"/>
  <c r="AL237" i="5"/>
  <c r="AL238" i="5"/>
  <c r="AL239" i="5"/>
  <c r="AL240" i="5"/>
  <c r="AL241" i="5"/>
  <c r="AL242" i="5"/>
  <c r="AL243" i="5"/>
  <c r="AL244" i="5"/>
  <c r="AL245" i="5"/>
  <c r="AL246" i="5"/>
  <c r="AL247" i="5"/>
  <c r="AL248" i="5"/>
  <c r="AL249" i="5"/>
  <c r="AL250" i="5"/>
  <c r="AL251" i="5"/>
  <c r="AL252" i="5"/>
  <c r="AL253" i="5"/>
  <c r="AL2" i="5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I186" i="5"/>
  <c r="AI187" i="5"/>
  <c r="AI188" i="5"/>
  <c r="AI189" i="5"/>
  <c r="AI190" i="5"/>
  <c r="AI191" i="5"/>
  <c r="AI192" i="5"/>
  <c r="AI193" i="5"/>
  <c r="AI194" i="5"/>
  <c r="AI195" i="5"/>
  <c r="AI196" i="5"/>
  <c r="AI197" i="5"/>
  <c r="AI198" i="5"/>
  <c r="AI199" i="5"/>
  <c r="AI200" i="5"/>
  <c r="AI201" i="5"/>
  <c r="AI202" i="5"/>
  <c r="AI203" i="5"/>
  <c r="AI204" i="5"/>
  <c r="AI205" i="5"/>
  <c r="AI206" i="5"/>
  <c r="AI207" i="5"/>
  <c r="AI208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" i="5"/>
  <c r="AF2" i="5"/>
  <c r="AA255" i="5"/>
  <c r="X255" i="5"/>
  <c r="U255" i="5"/>
  <c r="R255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" i="5"/>
  <c r="AN3" i="5"/>
  <c r="AN4" i="5" s="1"/>
  <c r="AN5" i="5" s="1"/>
  <c r="AN6" i="5" s="1"/>
  <c r="AN7" i="5" s="1"/>
  <c r="AN8" i="5" s="1"/>
  <c r="AN9" i="5" s="1"/>
  <c r="AN10" i="5" s="1"/>
  <c r="AN11" i="5" s="1"/>
  <c r="AN12" i="5" s="1"/>
  <c r="AN13" i="5" s="1"/>
  <c r="AN14" i="5" s="1"/>
  <c r="AN15" i="5" s="1"/>
  <c r="AN16" i="5" s="1"/>
  <c r="AN17" i="5" s="1"/>
  <c r="AN18" i="5" s="1"/>
  <c r="AN19" i="5" s="1"/>
  <c r="AN20" i="5" s="1"/>
  <c r="AN21" i="5" s="1"/>
  <c r="AN22" i="5" s="1"/>
  <c r="AN23" i="5" s="1"/>
  <c r="AN24" i="5" s="1"/>
  <c r="AN25" i="5" s="1"/>
  <c r="AN26" i="5" s="1"/>
  <c r="AN27" i="5" s="1"/>
  <c r="AN28" i="5" s="1"/>
  <c r="AN29" i="5" s="1"/>
  <c r="AN30" i="5" s="1"/>
  <c r="AN31" i="5" s="1"/>
  <c r="AN32" i="5" s="1"/>
  <c r="AN33" i="5" s="1"/>
  <c r="AN34" i="5" s="1"/>
  <c r="AN35" i="5" s="1"/>
  <c r="AN36" i="5" s="1"/>
  <c r="AN37" i="5" s="1"/>
  <c r="AN38" i="5" s="1"/>
  <c r="AN39" i="5" s="1"/>
  <c r="AN40" i="5" s="1"/>
  <c r="AN41" i="5" s="1"/>
  <c r="AN42" i="5" s="1"/>
  <c r="AN43" i="5" s="1"/>
  <c r="AN44" i="5" s="1"/>
  <c r="AN45" i="5" s="1"/>
  <c r="AN46" i="5" s="1"/>
  <c r="AN47" i="5" s="1"/>
  <c r="AN48" i="5" s="1"/>
  <c r="AN49" i="5" s="1"/>
  <c r="AN50" i="5" s="1"/>
  <c r="AN51" i="5" s="1"/>
  <c r="AN52" i="5" s="1"/>
  <c r="AN53" i="5" s="1"/>
  <c r="AN54" i="5" s="1"/>
  <c r="AN55" i="5" s="1"/>
  <c r="AN56" i="5" s="1"/>
  <c r="AN57" i="5" s="1"/>
  <c r="AN58" i="5" s="1"/>
  <c r="AN59" i="5" s="1"/>
  <c r="AN60" i="5" s="1"/>
  <c r="AN61" i="5" s="1"/>
  <c r="AN62" i="5" s="1"/>
  <c r="AN63" i="5" s="1"/>
  <c r="AN64" i="5" s="1"/>
  <c r="AN65" i="5" s="1"/>
  <c r="AN66" i="5" s="1"/>
  <c r="AN67" i="5" s="1"/>
  <c r="AN68" i="5" s="1"/>
  <c r="AN69" i="5" s="1"/>
  <c r="AN70" i="5" s="1"/>
  <c r="AN71" i="5" s="1"/>
  <c r="AN72" i="5" s="1"/>
  <c r="AN73" i="5" s="1"/>
  <c r="AN74" i="5" s="1"/>
  <c r="AN75" i="5" s="1"/>
  <c r="AN76" i="5" s="1"/>
  <c r="AN77" i="5" s="1"/>
  <c r="AN78" i="5" s="1"/>
  <c r="AN79" i="5" s="1"/>
  <c r="AN80" i="5" s="1"/>
  <c r="AN81" i="5" s="1"/>
  <c r="AN82" i="5" s="1"/>
  <c r="AN83" i="5" s="1"/>
  <c r="AN84" i="5" s="1"/>
  <c r="AN85" i="5" s="1"/>
  <c r="AN86" i="5" s="1"/>
  <c r="AN87" i="5" s="1"/>
  <c r="AN88" i="5" s="1"/>
  <c r="AN89" i="5" s="1"/>
  <c r="AN90" i="5" s="1"/>
  <c r="AN91" i="5" s="1"/>
  <c r="AN92" i="5" s="1"/>
  <c r="AN93" i="5" s="1"/>
  <c r="AN94" i="5" s="1"/>
  <c r="AN95" i="5" s="1"/>
  <c r="AN96" i="5" s="1"/>
  <c r="AN97" i="5" s="1"/>
  <c r="AN98" i="5" s="1"/>
  <c r="AN99" i="5" s="1"/>
  <c r="AN100" i="5" s="1"/>
  <c r="AN101" i="5" s="1"/>
  <c r="AN102" i="5" s="1"/>
  <c r="AN103" i="5" s="1"/>
  <c r="AN104" i="5" s="1"/>
  <c r="AN105" i="5" s="1"/>
  <c r="AN106" i="5" s="1"/>
  <c r="AN107" i="5" s="1"/>
  <c r="AN108" i="5" s="1"/>
  <c r="AN109" i="5" s="1"/>
  <c r="AN110" i="5" s="1"/>
  <c r="AN111" i="5" s="1"/>
  <c r="AN112" i="5" s="1"/>
  <c r="AN113" i="5" s="1"/>
  <c r="AN114" i="5" s="1"/>
  <c r="AN115" i="5" s="1"/>
  <c r="AN116" i="5" s="1"/>
  <c r="AN117" i="5" s="1"/>
  <c r="AN118" i="5" s="1"/>
  <c r="AN119" i="5" s="1"/>
  <c r="AN120" i="5" s="1"/>
  <c r="AN121" i="5" s="1"/>
  <c r="AN122" i="5" s="1"/>
  <c r="AN123" i="5" s="1"/>
  <c r="AN124" i="5" s="1"/>
  <c r="AN125" i="5" s="1"/>
  <c r="AN126" i="5" s="1"/>
  <c r="AN127" i="5" s="1"/>
  <c r="AN128" i="5" s="1"/>
  <c r="AN129" i="5" s="1"/>
  <c r="AN130" i="5" s="1"/>
  <c r="AN131" i="5" s="1"/>
  <c r="AN132" i="5" s="1"/>
  <c r="AN133" i="5" s="1"/>
  <c r="AN134" i="5" s="1"/>
  <c r="AN135" i="5" s="1"/>
  <c r="AN136" i="5" s="1"/>
  <c r="AN137" i="5" s="1"/>
  <c r="AN138" i="5" s="1"/>
  <c r="AN139" i="5" s="1"/>
  <c r="AN140" i="5" s="1"/>
  <c r="AN141" i="5" s="1"/>
  <c r="AN142" i="5" s="1"/>
  <c r="AN143" i="5" s="1"/>
  <c r="AN144" i="5" s="1"/>
  <c r="AN145" i="5" s="1"/>
  <c r="AN146" i="5" s="1"/>
  <c r="AN147" i="5" s="1"/>
  <c r="AN148" i="5" s="1"/>
  <c r="AN149" i="5" s="1"/>
  <c r="AN150" i="5" s="1"/>
  <c r="AN151" i="5" s="1"/>
  <c r="AN152" i="5" s="1"/>
  <c r="AN153" i="5" s="1"/>
  <c r="AN154" i="5" s="1"/>
  <c r="AN155" i="5" s="1"/>
  <c r="AN156" i="5" s="1"/>
  <c r="AN157" i="5" s="1"/>
  <c r="AN158" i="5" s="1"/>
  <c r="AN159" i="5" s="1"/>
  <c r="AN160" i="5" s="1"/>
  <c r="AN161" i="5" s="1"/>
  <c r="AN162" i="5" s="1"/>
  <c r="AN163" i="5" s="1"/>
  <c r="AN164" i="5" s="1"/>
  <c r="AN165" i="5" s="1"/>
  <c r="AN166" i="5" s="1"/>
  <c r="AN167" i="5" s="1"/>
  <c r="AN168" i="5" s="1"/>
  <c r="AN169" i="5" s="1"/>
  <c r="AN170" i="5" s="1"/>
  <c r="AN171" i="5" s="1"/>
  <c r="AN172" i="5" s="1"/>
  <c r="AN173" i="5" s="1"/>
  <c r="AN174" i="5" s="1"/>
  <c r="AN175" i="5" s="1"/>
  <c r="AN176" i="5" s="1"/>
  <c r="AN177" i="5" s="1"/>
  <c r="AN178" i="5" s="1"/>
  <c r="AN179" i="5" s="1"/>
  <c r="AN180" i="5" s="1"/>
  <c r="AN181" i="5" s="1"/>
  <c r="AN182" i="5" s="1"/>
  <c r="AN183" i="5" s="1"/>
  <c r="AN184" i="5" s="1"/>
  <c r="AN185" i="5" s="1"/>
  <c r="AN186" i="5" s="1"/>
  <c r="AN187" i="5" s="1"/>
  <c r="AN188" i="5" s="1"/>
  <c r="AN189" i="5" s="1"/>
  <c r="AN190" i="5" s="1"/>
  <c r="AN191" i="5" s="1"/>
  <c r="AN192" i="5" s="1"/>
  <c r="AN193" i="5" s="1"/>
  <c r="AN194" i="5" s="1"/>
  <c r="AN195" i="5" s="1"/>
  <c r="AN196" i="5" s="1"/>
  <c r="AN197" i="5" s="1"/>
  <c r="AN198" i="5" s="1"/>
  <c r="AN199" i="5" s="1"/>
  <c r="AN200" i="5" s="1"/>
  <c r="AN201" i="5" s="1"/>
  <c r="AN202" i="5" s="1"/>
  <c r="AN203" i="5" s="1"/>
  <c r="AN204" i="5" s="1"/>
  <c r="AN205" i="5" s="1"/>
  <c r="AN206" i="5" s="1"/>
  <c r="AN207" i="5" s="1"/>
  <c r="AN208" i="5" s="1"/>
  <c r="AN209" i="5" s="1"/>
  <c r="AN210" i="5" s="1"/>
  <c r="AN211" i="5" s="1"/>
  <c r="AN212" i="5" s="1"/>
  <c r="AN213" i="5" s="1"/>
  <c r="AN214" i="5" s="1"/>
  <c r="AN215" i="5" s="1"/>
  <c r="AN216" i="5" s="1"/>
  <c r="AN217" i="5" s="1"/>
  <c r="AN218" i="5" s="1"/>
  <c r="AN219" i="5" s="1"/>
  <c r="AN220" i="5" s="1"/>
  <c r="AN221" i="5" s="1"/>
  <c r="AN222" i="5" s="1"/>
  <c r="AN223" i="5" s="1"/>
  <c r="AN224" i="5" s="1"/>
  <c r="AN225" i="5" s="1"/>
  <c r="AN226" i="5" s="1"/>
  <c r="AN227" i="5" s="1"/>
  <c r="AN228" i="5" s="1"/>
  <c r="AN229" i="5" s="1"/>
  <c r="AN230" i="5" s="1"/>
  <c r="AN231" i="5" s="1"/>
  <c r="AN232" i="5" s="1"/>
  <c r="AN233" i="5" s="1"/>
  <c r="AN234" i="5" s="1"/>
  <c r="AN235" i="5" s="1"/>
  <c r="AN236" i="5" s="1"/>
  <c r="AN237" i="5" s="1"/>
  <c r="AN238" i="5" s="1"/>
  <c r="AN239" i="5" s="1"/>
  <c r="AN240" i="5" s="1"/>
  <c r="AN241" i="5" s="1"/>
  <c r="AN242" i="5" s="1"/>
  <c r="AN243" i="5" s="1"/>
  <c r="AN244" i="5" s="1"/>
  <c r="AN245" i="5" s="1"/>
  <c r="AN246" i="5" s="1"/>
  <c r="AN247" i="5" s="1"/>
  <c r="AN248" i="5" s="1"/>
  <c r="AN249" i="5" s="1"/>
  <c r="AN250" i="5" s="1"/>
  <c r="AN251" i="5" s="1"/>
  <c r="AN252" i="5" s="1"/>
  <c r="AN253" i="5" s="1"/>
  <c r="AN254" i="5" s="1"/>
  <c r="AK3" i="5"/>
  <c r="AK4" i="5" s="1"/>
  <c r="AK5" i="5" s="1"/>
  <c r="AK6" i="5" s="1"/>
  <c r="AK7" i="5" s="1"/>
  <c r="AK8" i="5" s="1"/>
  <c r="AK9" i="5" s="1"/>
  <c r="AK10" i="5" s="1"/>
  <c r="AK11" i="5" s="1"/>
  <c r="AK12" i="5" s="1"/>
  <c r="AK13" i="5" s="1"/>
  <c r="AK14" i="5" s="1"/>
  <c r="AK15" i="5" s="1"/>
  <c r="AK16" i="5" s="1"/>
  <c r="AK17" i="5" s="1"/>
  <c r="AK18" i="5" s="1"/>
  <c r="AK19" i="5" s="1"/>
  <c r="AK20" i="5" s="1"/>
  <c r="AK21" i="5" s="1"/>
  <c r="AK22" i="5" s="1"/>
  <c r="AK23" i="5" s="1"/>
  <c r="AK24" i="5" s="1"/>
  <c r="AK25" i="5" s="1"/>
  <c r="AK26" i="5" s="1"/>
  <c r="AK27" i="5" s="1"/>
  <c r="AK28" i="5" s="1"/>
  <c r="AK29" i="5" s="1"/>
  <c r="AK30" i="5" s="1"/>
  <c r="AK31" i="5" s="1"/>
  <c r="AK32" i="5" s="1"/>
  <c r="AK33" i="5" s="1"/>
  <c r="AK34" i="5" s="1"/>
  <c r="AK35" i="5" s="1"/>
  <c r="AK36" i="5" s="1"/>
  <c r="AK37" i="5" s="1"/>
  <c r="AK38" i="5" s="1"/>
  <c r="AK39" i="5" s="1"/>
  <c r="AK40" i="5" s="1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60" i="5" s="1"/>
  <c r="AK61" i="5" s="1"/>
  <c r="AK62" i="5" s="1"/>
  <c r="AK63" i="5" s="1"/>
  <c r="AK64" i="5" s="1"/>
  <c r="AK65" i="5" s="1"/>
  <c r="AK66" i="5" s="1"/>
  <c r="AK67" i="5" s="1"/>
  <c r="AK68" i="5" s="1"/>
  <c r="AK69" i="5" s="1"/>
  <c r="AK70" i="5" s="1"/>
  <c r="AK71" i="5" s="1"/>
  <c r="AK72" i="5" s="1"/>
  <c r="AK73" i="5" s="1"/>
  <c r="AK74" i="5" s="1"/>
  <c r="AK75" i="5" s="1"/>
  <c r="AK76" i="5" s="1"/>
  <c r="AK77" i="5" s="1"/>
  <c r="AK78" i="5" s="1"/>
  <c r="AK79" i="5" s="1"/>
  <c r="AK80" i="5" s="1"/>
  <c r="AK81" i="5" s="1"/>
  <c r="AK82" i="5" s="1"/>
  <c r="AK83" i="5" s="1"/>
  <c r="AK84" i="5" s="1"/>
  <c r="AK85" i="5" s="1"/>
  <c r="AK86" i="5" s="1"/>
  <c r="AK87" i="5" s="1"/>
  <c r="AK88" i="5" s="1"/>
  <c r="AK89" i="5" s="1"/>
  <c r="AK90" i="5" s="1"/>
  <c r="AK91" i="5" s="1"/>
  <c r="AK92" i="5" s="1"/>
  <c r="AK93" i="5" s="1"/>
  <c r="AK94" i="5" s="1"/>
  <c r="AK95" i="5" s="1"/>
  <c r="AK96" i="5" s="1"/>
  <c r="AK97" i="5" s="1"/>
  <c r="AK98" i="5" s="1"/>
  <c r="AK99" i="5" s="1"/>
  <c r="AK100" i="5" s="1"/>
  <c r="AK101" i="5" s="1"/>
  <c r="AK102" i="5" s="1"/>
  <c r="AK103" i="5" s="1"/>
  <c r="AK104" i="5" s="1"/>
  <c r="AK105" i="5" s="1"/>
  <c r="AK106" i="5" s="1"/>
  <c r="AK107" i="5" s="1"/>
  <c r="AK108" i="5" s="1"/>
  <c r="AK109" i="5" s="1"/>
  <c r="AK110" i="5" s="1"/>
  <c r="AK111" i="5" s="1"/>
  <c r="AK112" i="5" s="1"/>
  <c r="AK113" i="5" s="1"/>
  <c r="AK114" i="5" s="1"/>
  <c r="AK115" i="5" s="1"/>
  <c r="AK116" i="5" s="1"/>
  <c r="AK117" i="5" s="1"/>
  <c r="AK118" i="5" s="1"/>
  <c r="AK119" i="5" s="1"/>
  <c r="AK120" i="5" s="1"/>
  <c r="AK121" i="5" s="1"/>
  <c r="AK122" i="5" s="1"/>
  <c r="AK123" i="5" s="1"/>
  <c r="AK124" i="5" s="1"/>
  <c r="AK125" i="5" s="1"/>
  <c r="AK126" i="5" s="1"/>
  <c r="AK127" i="5" s="1"/>
  <c r="AK128" i="5" s="1"/>
  <c r="AK129" i="5" s="1"/>
  <c r="AK130" i="5" s="1"/>
  <c r="AK131" i="5" s="1"/>
  <c r="AK132" i="5" s="1"/>
  <c r="AK133" i="5" s="1"/>
  <c r="AK134" i="5" s="1"/>
  <c r="AK135" i="5" s="1"/>
  <c r="AK136" i="5" s="1"/>
  <c r="AK137" i="5" s="1"/>
  <c r="AK138" i="5" s="1"/>
  <c r="AK139" i="5" s="1"/>
  <c r="AK140" i="5" s="1"/>
  <c r="AK141" i="5" s="1"/>
  <c r="AK142" i="5" s="1"/>
  <c r="AK143" i="5" s="1"/>
  <c r="AK144" i="5" s="1"/>
  <c r="AK145" i="5" s="1"/>
  <c r="AK146" i="5" s="1"/>
  <c r="AK147" i="5" s="1"/>
  <c r="AK148" i="5" s="1"/>
  <c r="AK149" i="5" s="1"/>
  <c r="AK150" i="5" s="1"/>
  <c r="AK151" i="5" s="1"/>
  <c r="AK152" i="5" s="1"/>
  <c r="AK153" i="5" s="1"/>
  <c r="AK154" i="5" s="1"/>
  <c r="AK155" i="5" s="1"/>
  <c r="AK156" i="5" s="1"/>
  <c r="AK157" i="5" s="1"/>
  <c r="AK158" i="5" s="1"/>
  <c r="AK159" i="5" s="1"/>
  <c r="AK160" i="5" s="1"/>
  <c r="AK161" i="5" s="1"/>
  <c r="AK162" i="5" s="1"/>
  <c r="AK163" i="5" s="1"/>
  <c r="AK164" i="5" s="1"/>
  <c r="AK165" i="5" s="1"/>
  <c r="AK166" i="5" s="1"/>
  <c r="AK167" i="5" s="1"/>
  <c r="AK168" i="5" s="1"/>
  <c r="AK169" i="5" s="1"/>
  <c r="AK170" i="5" s="1"/>
  <c r="AK171" i="5" s="1"/>
  <c r="AK172" i="5" s="1"/>
  <c r="AK173" i="5" s="1"/>
  <c r="AK174" i="5" s="1"/>
  <c r="AK175" i="5" s="1"/>
  <c r="AK176" i="5" s="1"/>
  <c r="AK177" i="5" s="1"/>
  <c r="AK178" i="5" s="1"/>
  <c r="AK179" i="5" s="1"/>
  <c r="AK180" i="5" s="1"/>
  <c r="AK181" i="5" s="1"/>
  <c r="AK182" i="5" s="1"/>
  <c r="AK183" i="5" s="1"/>
  <c r="AK184" i="5" s="1"/>
  <c r="AK185" i="5" s="1"/>
  <c r="AK186" i="5" s="1"/>
  <c r="AK187" i="5" s="1"/>
  <c r="AK188" i="5" s="1"/>
  <c r="AK189" i="5" s="1"/>
  <c r="AK190" i="5" s="1"/>
  <c r="AK191" i="5" s="1"/>
  <c r="AK192" i="5" s="1"/>
  <c r="AK193" i="5" s="1"/>
  <c r="AK194" i="5" s="1"/>
  <c r="AK195" i="5" s="1"/>
  <c r="AK196" i="5" s="1"/>
  <c r="AK197" i="5" s="1"/>
  <c r="AK198" i="5" s="1"/>
  <c r="AK199" i="5" s="1"/>
  <c r="AK200" i="5" s="1"/>
  <c r="AK201" i="5" s="1"/>
  <c r="AK202" i="5" s="1"/>
  <c r="AK203" i="5" s="1"/>
  <c r="AK204" i="5" s="1"/>
  <c r="AK205" i="5" s="1"/>
  <c r="AK206" i="5" s="1"/>
  <c r="AK207" i="5" s="1"/>
  <c r="AK208" i="5" s="1"/>
  <c r="AK209" i="5" s="1"/>
  <c r="AK210" i="5" s="1"/>
  <c r="AK211" i="5" s="1"/>
  <c r="AK212" i="5" s="1"/>
  <c r="AK213" i="5" s="1"/>
  <c r="AK214" i="5" s="1"/>
  <c r="AK215" i="5" s="1"/>
  <c r="AK216" i="5" s="1"/>
  <c r="AK217" i="5" s="1"/>
  <c r="AK218" i="5" s="1"/>
  <c r="AK219" i="5" s="1"/>
  <c r="AK220" i="5" s="1"/>
  <c r="AK221" i="5" s="1"/>
  <c r="AK222" i="5" s="1"/>
  <c r="AK223" i="5" s="1"/>
  <c r="AK224" i="5" s="1"/>
  <c r="AK225" i="5" s="1"/>
  <c r="AK226" i="5" s="1"/>
  <c r="AK227" i="5" s="1"/>
  <c r="AK228" i="5" s="1"/>
  <c r="AK229" i="5" s="1"/>
  <c r="AK230" i="5" s="1"/>
  <c r="AK231" i="5" s="1"/>
  <c r="AK232" i="5" s="1"/>
  <c r="AK233" i="5" s="1"/>
  <c r="AK234" i="5" s="1"/>
  <c r="AK235" i="5" s="1"/>
  <c r="AK236" i="5" s="1"/>
  <c r="AK237" i="5" s="1"/>
  <c r="AK238" i="5" s="1"/>
  <c r="AK239" i="5" s="1"/>
  <c r="AK240" i="5" s="1"/>
  <c r="AK241" i="5" s="1"/>
  <c r="AK242" i="5" s="1"/>
  <c r="AK243" i="5" s="1"/>
  <c r="AK244" i="5" s="1"/>
  <c r="AK245" i="5" s="1"/>
  <c r="AK246" i="5" s="1"/>
  <c r="AK247" i="5" s="1"/>
  <c r="AK248" i="5" s="1"/>
  <c r="AK249" i="5" s="1"/>
  <c r="AK250" i="5" s="1"/>
  <c r="AK251" i="5" s="1"/>
  <c r="AK252" i="5" s="1"/>
  <c r="AK253" i="5" s="1"/>
  <c r="AK254" i="5" s="1"/>
  <c r="AN2" i="5"/>
  <c r="AK2" i="5"/>
  <c r="AH2" i="5"/>
  <c r="AH3" i="5" s="1"/>
  <c r="AH4" i="5" s="1"/>
  <c r="AH5" i="5" s="1"/>
  <c r="AH6" i="5" s="1"/>
  <c r="AH7" i="5" s="1"/>
  <c r="AH8" i="5" s="1"/>
  <c r="AH9" i="5" s="1"/>
  <c r="AH10" i="5" s="1"/>
  <c r="AH11" i="5" s="1"/>
  <c r="AH12" i="5" s="1"/>
  <c r="AH13" i="5" s="1"/>
  <c r="AH14" i="5" s="1"/>
  <c r="AH15" i="5" s="1"/>
  <c r="AH16" i="5" s="1"/>
  <c r="AH17" i="5" s="1"/>
  <c r="AH18" i="5" s="1"/>
  <c r="AH19" i="5" s="1"/>
  <c r="AH20" i="5" s="1"/>
  <c r="AH21" i="5" s="1"/>
  <c r="AH22" i="5" s="1"/>
  <c r="AH23" i="5" s="1"/>
  <c r="AH24" i="5" s="1"/>
  <c r="AH25" i="5" s="1"/>
  <c r="AH26" i="5" s="1"/>
  <c r="AH27" i="5" s="1"/>
  <c r="AH28" i="5" s="1"/>
  <c r="AH29" i="5" s="1"/>
  <c r="AH30" i="5" s="1"/>
  <c r="AH31" i="5" s="1"/>
  <c r="AH32" i="5" s="1"/>
  <c r="AH33" i="5" s="1"/>
  <c r="AH34" i="5" s="1"/>
  <c r="AH35" i="5" s="1"/>
  <c r="AH36" i="5" s="1"/>
  <c r="AH37" i="5" s="1"/>
  <c r="AH38" i="5" s="1"/>
  <c r="AH39" i="5" s="1"/>
  <c r="AH40" i="5" s="1"/>
  <c r="AH41" i="5" s="1"/>
  <c r="AH42" i="5" s="1"/>
  <c r="AH43" i="5" s="1"/>
  <c r="AH44" i="5" s="1"/>
  <c r="AH45" i="5" s="1"/>
  <c r="AH46" i="5" s="1"/>
  <c r="AH47" i="5" s="1"/>
  <c r="AH48" i="5" s="1"/>
  <c r="AH49" i="5" s="1"/>
  <c r="AH50" i="5" s="1"/>
  <c r="AH51" i="5" s="1"/>
  <c r="AH52" i="5" s="1"/>
  <c r="AH53" i="5" s="1"/>
  <c r="AH54" i="5" s="1"/>
  <c r="AH55" i="5" s="1"/>
  <c r="AH56" i="5" s="1"/>
  <c r="AH57" i="5" s="1"/>
  <c r="AH58" i="5" s="1"/>
  <c r="AH59" i="5" s="1"/>
  <c r="AH60" i="5" s="1"/>
  <c r="AH61" i="5" s="1"/>
  <c r="AH62" i="5" s="1"/>
  <c r="AH63" i="5" s="1"/>
  <c r="AH64" i="5" s="1"/>
  <c r="AH65" i="5" s="1"/>
  <c r="AH66" i="5" s="1"/>
  <c r="AH67" i="5" s="1"/>
  <c r="AH68" i="5" s="1"/>
  <c r="AH69" i="5" s="1"/>
  <c r="AH70" i="5" s="1"/>
  <c r="AH71" i="5" s="1"/>
  <c r="AH72" i="5" s="1"/>
  <c r="AH73" i="5" s="1"/>
  <c r="AH74" i="5" s="1"/>
  <c r="AH75" i="5" s="1"/>
  <c r="AH76" i="5" s="1"/>
  <c r="AH77" i="5" s="1"/>
  <c r="AH78" i="5" s="1"/>
  <c r="AH79" i="5" s="1"/>
  <c r="AH80" i="5" s="1"/>
  <c r="AH81" i="5" s="1"/>
  <c r="AH82" i="5" s="1"/>
  <c r="AH83" i="5" s="1"/>
  <c r="AH84" i="5" s="1"/>
  <c r="AH85" i="5" s="1"/>
  <c r="AH86" i="5" s="1"/>
  <c r="AH87" i="5" s="1"/>
  <c r="AH88" i="5" s="1"/>
  <c r="AH89" i="5" s="1"/>
  <c r="AH90" i="5" s="1"/>
  <c r="AH91" i="5" s="1"/>
  <c r="AH92" i="5" s="1"/>
  <c r="AH93" i="5" s="1"/>
  <c r="AH94" i="5" s="1"/>
  <c r="AH95" i="5" s="1"/>
  <c r="AH96" i="5" s="1"/>
  <c r="AH97" i="5" s="1"/>
  <c r="AH98" i="5" s="1"/>
  <c r="AH99" i="5" s="1"/>
  <c r="AH100" i="5" s="1"/>
  <c r="AH101" i="5" s="1"/>
  <c r="AH102" i="5" s="1"/>
  <c r="AH103" i="5" s="1"/>
  <c r="AH104" i="5" s="1"/>
  <c r="AH105" i="5" s="1"/>
  <c r="AH106" i="5" s="1"/>
  <c r="AH107" i="5" s="1"/>
  <c r="AH108" i="5" s="1"/>
  <c r="AH109" i="5" s="1"/>
  <c r="AH110" i="5" s="1"/>
  <c r="AH111" i="5" s="1"/>
  <c r="AH112" i="5" s="1"/>
  <c r="AH113" i="5" s="1"/>
  <c r="AH114" i="5" s="1"/>
  <c r="AH115" i="5" s="1"/>
  <c r="AH116" i="5" s="1"/>
  <c r="AH117" i="5" s="1"/>
  <c r="AH118" i="5" s="1"/>
  <c r="AH119" i="5" s="1"/>
  <c r="AH120" i="5" s="1"/>
  <c r="AH121" i="5" s="1"/>
  <c r="AH122" i="5" s="1"/>
  <c r="AH123" i="5" s="1"/>
  <c r="AH124" i="5" s="1"/>
  <c r="AH125" i="5" s="1"/>
  <c r="AH126" i="5" s="1"/>
  <c r="AH127" i="5" s="1"/>
  <c r="AH128" i="5" s="1"/>
  <c r="AH129" i="5" s="1"/>
  <c r="AH130" i="5" s="1"/>
  <c r="AH131" i="5" s="1"/>
  <c r="AH132" i="5" s="1"/>
  <c r="AH133" i="5" s="1"/>
  <c r="AH134" i="5" s="1"/>
  <c r="AH135" i="5" s="1"/>
  <c r="AH136" i="5" s="1"/>
  <c r="AH137" i="5" s="1"/>
  <c r="AH138" i="5" s="1"/>
  <c r="AH139" i="5" s="1"/>
  <c r="AH140" i="5" s="1"/>
  <c r="AH141" i="5" s="1"/>
  <c r="AH142" i="5" s="1"/>
  <c r="AH143" i="5" s="1"/>
  <c r="AH144" i="5" s="1"/>
  <c r="AH145" i="5" s="1"/>
  <c r="AH146" i="5" s="1"/>
  <c r="AH147" i="5" s="1"/>
  <c r="AH148" i="5" s="1"/>
  <c r="AH149" i="5" s="1"/>
  <c r="AH150" i="5" s="1"/>
  <c r="AH151" i="5" s="1"/>
  <c r="AH152" i="5" s="1"/>
  <c r="AH153" i="5" s="1"/>
  <c r="AH154" i="5" s="1"/>
  <c r="AH155" i="5" s="1"/>
  <c r="AH156" i="5" s="1"/>
  <c r="AH157" i="5" s="1"/>
  <c r="AH158" i="5" s="1"/>
  <c r="AH159" i="5" s="1"/>
  <c r="AH160" i="5" s="1"/>
  <c r="AH161" i="5" s="1"/>
  <c r="AH162" i="5" s="1"/>
  <c r="AH163" i="5" s="1"/>
  <c r="AH164" i="5" s="1"/>
  <c r="AH165" i="5" s="1"/>
  <c r="AH166" i="5" s="1"/>
  <c r="AH167" i="5" s="1"/>
  <c r="AH168" i="5" s="1"/>
  <c r="AH169" i="5" s="1"/>
  <c r="AH170" i="5" s="1"/>
  <c r="AH171" i="5" s="1"/>
  <c r="AH172" i="5" s="1"/>
  <c r="AH173" i="5" s="1"/>
  <c r="AH174" i="5" s="1"/>
  <c r="AH175" i="5" s="1"/>
  <c r="AH176" i="5" s="1"/>
  <c r="AH177" i="5" s="1"/>
  <c r="AH178" i="5" s="1"/>
  <c r="AH179" i="5" s="1"/>
  <c r="AH180" i="5" s="1"/>
  <c r="AH181" i="5" s="1"/>
  <c r="AH182" i="5" s="1"/>
  <c r="AH183" i="5" s="1"/>
  <c r="AH184" i="5" s="1"/>
  <c r="AH185" i="5" s="1"/>
  <c r="AH186" i="5" s="1"/>
  <c r="AH187" i="5" s="1"/>
  <c r="AH188" i="5" s="1"/>
  <c r="AH189" i="5" s="1"/>
  <c r="AH190" i="5" s="1"/>
  <c r="AH191" i="5" s="1"/>
  <c r="AH192" i="5" s="1"/>
  <c r="AH193" i="5" s="1"/>
  <c r="AH194" i="5" s="1"/>
  <c r="AH195" i="5" s="1"/>
  <c r="AH196" i="5" s="1"/>
  <c r="AH197" i="5" s="1"/>
  <c r="AH198" i="5" s="1"/>
  <c r="AH199" i="5" s="1"/>
  <c r="AH200" i="5" s="1"/>
  <c r="AH201" i="5" s="1"/>
  <c r="AH202" i="5" s="1"/>
  <c r="AH203" i="5" s="1"/>
  <c r="AH204" i="5" s="1"/>
  <c r="AH205" i="5" s="1"/>
  <c r="AH206" i="5" s="1"/>
  <c r="AH207" i="5" s="1"/>
  <c r="AH208" i="5" s="1"/>
  <c r="AH209" i="5" s="1"/>
  <c r="AH210" i="5" s="1"/>
  <c r="AH211" i="5" s="1"/>
  <c r="AH212" i="5" s="1"/>
  <c r="AH213" i="5" s="1"/>
  <c r="AH214" i="5" s="1"/>
  <c r="AH215" i="5" s="1"/>
  <c r="AH216" i="5" s="1"/>
  <c r="AH217" i="5" s="1"/>
  <c r="AH218" i="5" s="1"/>
  <c r="AH219" i="5" s="1"/>
  <c r="AH220" i="5" s="1"/>
  <c r="AH221" i="5" s="1"/>
  <c r="AH222" i="5" s="1"/>
  <c r="AH223" i="5" s="1"/>
  <c r="AH224" i="5" s="1"/>
  <c r="AH225" i="5" s="1"/>
  <c r="AH226" i="5" s="1"/>
  <c r="AH227" i="5" s="1"/>
  <c r="AH228" i="5" s="1"/>
  <c r="AH229" i="5" s="1"/>
  <c r="AH230" i="5" s="1"/>
  <c r="AH231" i="5" s="1"/>
  <c r="AH232" i="5" s="1"/>
  <c r="AH233" i="5" s="1"/>
  <c r="AH234" i="5" s="1"/>
  <c r="AH235" i="5" s="1"/>
  <c r="AH236" i="5" s="1"/>
  <c r="AH237" i="5" s="1"/>
  <c r="AH238" i="5" s="1"/>
  <c r="AH239" i="5" s="1"/>
  <c r="AH240" i="5" s="1"/>
  <c r="AH241" i="5" s="1"/>
  <c r="AH242" i="5" s="1"/>
  <c r="AH243" i="5" s="1"/>
  <c r="AH244" i="5" s="1"/>
  <c r="AH245" i="5" s="1"/>
  <c r="AH246" i="5" s="1"/>
  <c r="AH247" i="5" s="1"/>
  <c r="AH248" i="5" s="1"/>
  <c r="AH249" i="5" s="1"/>
  <c r="AH250" i="5" s="1"/>
  <c r="AH251" i="5" s="1"/>
  <c r="AH252" i="5" s="1"/>
  <c r="AH253" i="5" s="1"/>
  <c r="AH254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60" i="5" s="1"/>
  <c r="AE61" i="5" s="1"/>
  <c r="AE62" i="5" s="1"/>
  <c r="AE63" i="5" s="1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E135" i="5" s="1"/>
  <c r="AE136" i="5" s="1"/>
  <c r="AE137" i="5" s="1"/>
  <c r="AE138" i="5" s="1"/>
  <c r="AE139" i="5" s="1"/>
  <c r="AE140" i="5" s="1"/>
  <c r="AE141" i="5" s="1"/>
  <c r="AE142" i="5" s="1"/>
  <c r="AE143" i="5" s="1"/>
  <c r="AE144" i="5" s="1"/>
  <c r="AE145" i="5" s="1"/>
  <c r="AE146" i="5" s="1"/>
  <c r="AE147" i="5" s="1"/>
  <c r="AE148" i="5" s="1"/>
  <c r="AE149" i="5" s="1"/>
  <c r="AE150" i="5" s="1"/>
  <c r="AE151" i="5" s="1"/>
  <c r="AE152" i="5" s="1"/>
  <c r="AE153" i="5" s="1"/>
  <c r="AE154" i="5" s="1"/>
  <c r="AE155" i="5" s="1"/>
  <c r="AE156" i="5" s="1"/>
  <c r="AE157" i="5" s="1"/>
  <c r="AE158" i="5" s="1"/>
  <c r="AE159" i="5" s="1"/>
  <c r="AE160" i="5" s="1"/>
  <c r="AE161" i="5" s="1"/>
  <c r="AE162" i="5" s="1"/>
  <c r="AE163" i="5" s="1"/>
  <c r="AE164" i="5" s="1"/>
  <c r="AE165" i="5" s="1"/>
  <c r="AE166" i="5" s="1"/>
  <c r="AE167" i="5" s="1"/>
  <c r="AE168" i="5" s="1"/>
  <c r="AE169" i="5" s="1"/>
  <c r="AE170" i="5" s="1"/>
  <c r="AE171" i="5" s="1"/>
  <c r="AE172" i="5" s="1"/>
  <c r="AE173" i="5" s="1"/>
  <c r="AE174" i="5" s="1"/>
  <c r="AE175" i="5" s="1"/>
  <c r="AE176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AE231" i="5" s="1"/>
  <c r="AE232" i="5" s="1"/>
  <c r="AE233" i="5" s="1"/>
  <c r="AE234" i="5" s="1"/>
  <c r="AE235" i="5" s="1"/>
  <c r="AE236" i="5" s="1"/>
  <c r="AE237" i="5" s="1"/>
  <c r="AE238" i="5" s="1"/>
  <c r="AE239" i="5" s="1"/>
  <c r="AE240" i="5" s="1"/>
  <c r="AE241" i="5" s="1"/>
  <c r="AE242" i="5" s="1"/>
  <c r="AE243" i="5" s="1"/>
  <c r="AE244" i="5" s="1"/>
  <c r="AE245" i="5" s="1"/>
  <c r="AE246" i="5" s="1"/>
  <c r="AE247" i="5" s="1"/>
  <c r="AE248" i="5" s="1"/>
  <c r="AE249" i="5" s="1"/>
  <c r="AE250" i="5" s="1"/>
  <c r="AE251" i="5" s="1"/>
  <c r="AE252" i="5" s="1"/>
  <c r="AE253" i="5" s="1"/>
  <c r="AE254" i="5" s="1"/>
  <c r="R255" i="7" l="1"/>
  <c r="Q255" i="7"/>
  <c r="R256" i="7"/>
  <c r="Q256" i="7"/>
  <c r="R257" i="7"/>
  <c r="Q257" i="7"/>
  <c r="AC254" i="7"/>
  <c r="AC257" i="7"/>
  <c r="AC258" i="7"/>
  <c r="AC256" i="7"/>
  <c r="AC255" i="7"/>
  <c r="R258" i="7"/>
  <c r="Q258" i="7"/>
  <c r="P7" i="7"/>
  <c r="P210" i="7"/>
  <c r="P66" i="7"/>
  <c r="P198" i="7"/>
  <c r="P54" i="7"/>
  <c r="P186" i="7"/>
  <c r="P42" i="7"/>
  <c r="P174" i="7"/>
  <c r="P30" i="7"/>
  <c r="P162" i="7"/>
  <c r="P18" i="7"/>
  <c r="P150" i="7"/>
  <c r="P6" i="7"/>
  <c r="P138" i="7"/>
  <c r="P126" i="7"/>
  <c r="P114" i="7"/>
  <c r="P246" i="7"/>
  <c r="P102" i="7"/>
  <c r="P234" i="7"/>
  <c r="P90" i="7"/>
  <c r="P222" i="7"/>
  <c r="P78" i="7"/>
  <c r="P245" i="7"/>
  <c r="P233" i="7"/>
  <c r="P221" i="7"/>
  <c r="P209" i="7"/>
  <c r="P197" i="7"/>
  <c r="P185" i="7"/>
  <c r="P173" i="7"/>
  <c r="P161" i="7"/>
  <c r="P149" i="7"/>
  <c r="P137" i="7"/>
  <c r="P125" i="7"/>
  <c r="P113" i="7"/>
  <c r="P101" i="7"/>
  <c r="P89" i="7"/>
  <c r="P77" i="7"/>
  <c r="P65" i="7"/>
  <c r="P53" i="7"/>
  <c r="P41" i="7"/>
  <c r="P29" i="7"/>
  <c r="P17" i="7"/>
  <c r="P5" i="7"/>
  <c r="P244" i="7"/>
  <c r="P232" i="7"/>
  <c r="P220" i="7"/>
  <c r="P208" i="7"/>
  <c r="P196" i="7"/>
  <c r="P184" i="7"/>
  <c r="P172" i="7"/>
  <c r="P160" i="7"/>
  <c r="P148" i="7"/>
  <c r="P136" i="7"/>
  <c r="P124" i="7"/>
  <c r="P112" i="7"/>
  <c r="P100" i="7"/>
  <c r="P88" i="7"/>
  <c r="P76" i="7"/>
  <c r="P64" i="7"/>
  <c r="P52" i="7"/>
  <c r="P40" i="7"/>
  <c r="P28" i="7"/>
  <c r="P16" i="7"/>
  <c r="P4" i="7"/>
  <c r="P243" i="7"/>
  <c r="P231" i="7"/>
  <c r="P219" i="7"/>
  <c r="P207" i="7"/>
  <c r="P195" i="7"/>
  <c r="P183" i="7"/>
  <c r="P171" i="7"/>
  <c r="P159" i="7"/>
  <c r="P147" i="7"/>
  <c r="P135" i="7"/>
  <c r="P123" i="7"/>
  <c r="P111" i="7"/>
  <c r="P99" i="7"/>
  <c r="P87" i="7"/>
  <c r="P75" i="7"/>
  <c r="P63" i="7"/>
  <c r="P51" i="7"/>
  <c r="P39" i="7"/>
  <c r="P27" i="7"/>
  <c r="P15" i="7"/>
  <c r="P3" i="7"/>
  <c r="P2" i="7"/>
  <c r="P242" i="7"/>
  <c r="P230" i="7"/>
  <c r="P218" i="7"/>
  <c r="P206" i="7"/>
  <c r="P194" i="7"/>
  <c r="P182" i="7"/>
  <c r="P170" i="7"/>
  <c r="P158" i="7"/>
  <c r="P146" i="7"/>
  <c r="P134" i="7"/>
  <c r="P122" i="7"/>
  <c r="P110" i="7"/>
  <c r="P98" i="7"/>
  <c r="P86" i="7"/>
  <c r="P74" i="7"/>
  <c r="P62" i="7"/>
  <c r="P50" i="7"/>
  <c r="P38" i="7"/>
  <c r="P26" i="7"/>
  <c r="P14" i="7"/>
  <c r="P253" i="7"/>
  <c r="P241" i="7"/>
  <c r="P229" i="7"/>
  <c r="P217" i="7"/>
  <c r="P205" i="7"/>
  <c r="P193" i="7"/>
  <c r="P181" i="7"/>
  <c r="P169" i="7"/>
  <c r="P157" i="7"/>
  <c r="P145" i="7"/>
  <c r="P133" i="7"/>
  <c r="P121" i="7"/>
  <c r="P109" i="7"/>
  <c r="P97" i="7"/>
  <c r="P85" i="7"/>
  <c r="P73" i="7"/>
  <c r="P61" i="7"/>
  <c r="P49" i="7"/>
  <c r="P37" i="7"/>
  <c r="P25" i="7"/>
  <c r="P13" i="7"/>
  <c r="P252" i="7"/>
  <c r="P240" i="7"/>
  <c r="P228" i="7"/>
  <c r="P216" i="7"/>
  <c r="P204" i="7"/>
  <c r="P192" i="7"/>
  <c r="P180" i="7"/>
  <c r="P168" i="7"/>
  <c r="P156" i="7"/>
  <c r="P144" i="7"/>
  <c r="P132" i="7"/>
  <c r="P120" i="7"/>
  <c r="P108" i="7"/>
  <c r="P96" i="7"/>
  <c r="P84" i="7"/>
  <c r="P72" i="7"/>
  <c r="P60" i="7"/>
  <c r="P48" i="7"/>
  <c r="P36" i="7"/>
  <c r="P24" i="7"/>
  <c r="P12" i="7"/>
  <c r="AB2" i="7"/>
  <c r="P251" i="7"/>
  <c r="P239" i="7"/>
  <c r="P227" i="7"/>
  <c r="P215" i="7"/>
  <c r="P203" i="7"/>
  <c r="P191" i="7"/>
  <c r="P179" i="7"/>
  <c r="P167" i="7"/>
  <c r="P155" i="7"/>
  <c r="P143" i="7"/>
  <c r="P131" i="7"/>
  <c r="P119" i="7"/>
  <c r="P107" i="7"/>
  <c r="P95" i="7"/>
  <c r="P83" i="7"/>
  <c r="P71" i="7"/>
  <c r="P59" i="7"/>
  <c r="P47" i="7"/>
  <c r="P35" i="7"/>
  <c r="P23" i="7"/>
  <c r="P11" i="7"/>
  <c r="P250" i="7"/>
  <c r="P238" i="7"/>
  <c r="P226" i="7"/>
  <c r="P214" i="7"/>
  <c r="P202" i="7"/>
  <c r="P190" i="7"/>
  <c r="P178" i="7"/>
  <c r="P166" i="7"/>
  <c r="P154" i="7"/>
  <c r="P142" i="7"/>
  <c r="P130" i="7"/>
  <c r="P118" i="7"/>
  <c r="P106" i="7"/>
  <c r="P94" i="7"/>
  <c r="P82" i="7"/>
  <c r="P70" i="7"/>
  <c r="P58" i="7"/>
  <c r="P46" i="7"/>
  <c r="P34" i="7"/>
  <c r="P22" i="7"/>
  <c r="P10" i="7"/>
  <c r="P249" i="7"/>
  <c r="P237" i="7"/>
  <c r="P225" i="7"/>
  <c r="P213" i="7"/>
  <c r="P201" i="7"/>
  <c r="P189" i="7"/>
  <c r="P177" i="7"/>
  <c r="P165" i="7"/>
  <c r="P153" i="7"/>
  <c r="P141" i="7"/>
  <c r="P129" i="7"/>
  <c r="P117" i="7"/>
  <c r="P105" i="7"/>
  <c r="P93" i="7"/>
  <c r="P81" i="7"/>
  <c r="P69" i="7"/>
  <c r="P57" i="7"/>
  <c r="P45" i="7"/>
  <c r="P33" i="7"/>
  <c r="P21" i="7"/>
  <c r="P9" i="7"/>
  <c r="P248" i="7"/>
  <c r="P236" i="7"/>
  <c r="P224" i="7"/>
  <c r="P212" i="7"/>
  <c r="P200" i="7"/>
  <c r="P188" i="7"/>
  <c r="P176" i="7"/>
  <c r="P164" i="7"/>
  <c r="P152" i="7"/>
  <c r="P140" i="7"/>
  <c r="P128" i="7"/>
  <c r="P116" i="7"/>
  <c r="P104" i="7"/>
  <c r="P92" i="7"/>
  <c r="P80" i="7"/>
  <c r="P68" i="7"/>
  <c r="P56" i="7"/>
  <c r="P44" i="7"/>
  <c r="P32" i="7"/>
  <c r="P20" i="7"/>
  <c r="P8" i="7"/>
  <c r="P247" i="7"/>
  <c r="P235" i="7"/>
  <c r="P223" i="7"/>
  <c r="P211" i="7"/>
  <c r="P199" i="7"/>
  <c r="P187" i="7"/>
  <c r="P175" i="7"/>
  <c r="P163" i="7"/>
  <c r="P151" i="7"/>
  <c r="P139" i="7"/>
  <c r="P127" i="7"/>
  <c r="P115" i="7"/>
  <c r="P103" i="7"/>
  <c r="P91" i="7"/>
  <c r="P79" i="7"/>
  <c r="P67" i="7"/>
  <c r="P55" i="7"/>
  <c r="P43" i="7"/>
  <c r="P31" i="7"/>
  <c r="P19" i="7"/>
  <c r="BG4" i="5"/>
  <c r="BC4" i="5"/>
  <c r="AY4" i="5"/>
  <c r="AU4" i="5"/>
  <c r="AF255" i="5"/>
  <c r="AC93" i="7" l="1"/>
  <c r="AC237" i="7"/>
  <c r="R139" i="7"/>
  <c r="Q139" i="7"/>
  <c r="AC34" i="7"/>
  <c r="AC178" i="7"/>
  <c r="R68" i="7"/>
  <c r="Q68" i="7"/>
  <c r="R212" i="7"/>
  <c r="Q212" i="7"/>
  <c r="AC107" i="7"/>
  <c r="AC251" i="7"/>
  <c r="R141" i="7"/>
  <c r="Q141" i="7"/>
  <c r="AC36" i="7"/>
  <c r="AC180" i="7"/>
  <c r="R70" i="7"/>
  <c r="Q70" i="7"/>
  <c r="R214" i="7"/>
  <c r="Q214" i="7"/>
  <c r="AC109" i="7"/>
  <c r="AC253" i="7"/>
  <c r="R143" i="7"/>
  <c r="Q143" i="7"/>
  <c r="AC38" i="7"/>
  <c r="AC182" i="7"/>
  <c r="R72" i="7"/>
  <c r="Q72" i="7"/>
  <c r="R216" i="7"/>
  <c r="Q216" i="7"/>
  <c r="AC99" i="7"/>
  <c r="AC243" i="7"/>
  <c r="R145" i="7"/>
  <c r="Q145" i="7"/>
  <c r="AC28" i="7"/>
  <c r="AC172" i="7"/>
  <c r="R74" i="7"/>
  <c r="Q74" i="7"/>
  <c r="R218" i="7"/>
  <c r="Q218" i="7"/>
  <c r="AC101" i="7"/>
  <c r="AC245" i="7"/>
  <c r="R135" i="7"/>
  <c r="Q135" i="7"/>
  <c r="AC30" i="7"/>
  <c r="AC174" i="7"/>
  <c r="R64" i="7"/>
  <c r="Q64" i="7"/>
  <c r="R208" i="7"/>
  <c r="Q208" i="7"/>
  <c r="AC103" i="7"/>
  <c r="AC247" i="7"/>
  <c r="R137" i="7"/>
  <c r="Q137" i="7"/>
  <c r="R78" i="7"/>
  <c r="Q78" i="7"/>
  <c r="R114" i="7"/>
  <c r="Q114" i="7"/>
  <c r="R162" i="7"/>
  <c r="Q162" i="7"/>
  <c r="R66" i="7"/>
  <c r="Q66" i="7"/>
  <c r="AC105" i="7"/>
  <c r="AC249" i="7"/>
  <c r="R151" i="7"/>
  <c r="Q151" i="7"/>
  <c r="AC46" i="7"/>
  <c r="AC190" i="7"/>
  <c r="R80" i="7"/>
  <c r="Q80" i="7"/>
  <c r="R224" i="7"/>
  <c r="Q224" i="7"/>
  <c r="AC119" i="7"/>
  <c r="R9" i="7"/>
  <c r="Q9" i="7"/>
  <c r="R153" i="7"/>
  <c r="Q153" i="7"/>
  <c r="AC48" i="7"/>
  <c r="AC192" i="7"/>
  <c r="R82" i="7"/>
  <c r="Q82" i="7"/>
  <c r="R226" i="7"/>
  <c r="Q226" i="7"/>
  <c r="AC121" i="7"/>
  <c r="R11" i="7"/>
  <c r="Q11" i="7"/>
  <c r="R155" i="7"/>
  <c r="Q155" i="7"/>
  <c r="AC50" i="7"/>
  <c r="AC194" i="7"/>
  <c r="R84" i="7"/>
  <c r="Q84" i="7"/>
  <c r="R228" i="7"/>
  <c r="Q228" i="7"/>
  <c r="AC111" i="7"/>
  <c r="R13" i="7"/>
  <c r="Q13" i="7"/>
  <c r="R157" i="7"/>
  <c r="Q157" i="7"/>
  <c r="AC40" i="7"/>
  <c r="AC184" i="7"/>
  <c r="R86" i="7"/>
  <c r="Q86" i="7"/>
  <c r="R230" i="7"/>
  <c r="Q230" i="7"/>
  <c r="AC113" i="7"/>
  <c r="R3" i="7"/>
  <c r="C11" i="7" s="1"/>
  <c r="Q3" i="7"/>
  <c r="R147" i="7"/>
  <c r="Q147" i="7"/>
  <c r="AC42" i="7"/>
  <c r="AC186" i="7"/>
  <c r="R76" i="7"/>
  <c r="Q76" i="7"/>
  <c r="R220" i="7"/>
  <c r="Q220" i="7"/>
  <c r="AC115" i="7"/>
  <c r="R5" i="7"/>
  <c r="Q5" i="7"/>
  <c r="R149" i="7"/>
  <c r="Q149" i="7"/>
  <c r="R222" i="7"/>
  <c r="Q222" i="7"/>
  <c r="AC92" i="7"/>
  <c r="AC140" i="7"/>
  <c r="R210" i="7"/>
  <c r="Q210" i="7"/>
  <c r="AC117" i="7"/>
  <c r="R19" i="7"/>
  <c r="Q19" i="7"/>
  <c r="R163" i="7"/>
  <c r="Q163" i="7"/>
  <c r="AC58" i="7"/>
  <c r="AC202" i="7"/>
  <c r="R92" i="7"/>
  <c r="Q92" i="7"/>
  <c r="R236" i="7"/>
  <c r="Q236" i="7"/>
  <c r="AC131" i="7"/>
  <c r="R21" i="7"/>
  <c r="Q21" i="7"/>
  <c r="R165" i="7"/>
  <c r="Q165" i="7"/>
  <c r="AC60" i="7"/>
  <c r="AC204" i="7"/>
  <c r="R94" i="7"/>
  <c r="Q94" i="7"/>
  <c r="R238" i="7"/>
  <c r="Q238" i="7"/>
  <c r="AC133" i="7"/>
  <c r="R23" i="7"/>
  <c r="Q23" i="7"/>
  <c r="R167" i="7"/>
  <c r="Q167" i="7"/>
  <c r="AC62" i="7"/>
  <c r="AC206" i="7"/>
  <c r="R96" i="7"/>
  <c r="Q96" i="7"/>
  <c r="R240" i="7"/>
  <c r="Q240" i="7"/>
  <c r="AC123" i="7"/>
  <c r="R25" i="7"/>
  <c r="Q25" i="7"/>
  <c r="R169" i="7"/>
  <c r="Q169" i="7"/>
  <c r="AC52" i="7"/>
  <c r="AC196" i="7"/>
  <c r="R98" i="7"/>
  <c r="Q98" i="7"/>
  <c r="R242" i="7"/>
  <c r="Q242" i="7"/>
  <c r="AC125" i="7"/>
  <c r="R15" i="7"/>
  <c r="Q15" i="7"/>
  <c r="R159" i="7"/>
  <c r="Q159" i="7"/>
  <c r="AC54" i="7"/>
  <c r="AC198" i="7"/>
  <c r="R88" i="7"/>
  <c r="Q88" i="7"/>
  <c r="R232" i="7"/>
  <c r="Q232" i="7"/>
  <c r="AC127" i="7"/>
  <c r="R17" i="7"/>
  <c r="Q17" i="7"/>
  <c r="R161" i="7"/>
  <c r="Q161" i="7"/>
  <c r="AC56" i="7"/>
  <c r="AC236" i="7"/>
  <c r="R30" i="7"/>
  <c r="Q30" i="7"/>
  <c r="AC32" i="7"/>
  <c r="AC129" i="7"/>
  <c r="R31" i="7"/>
  <c r="Q31" i="7"/>
  <c r="R175" i="7"/>
  <c r="Q175" i="7"/>
  <c r="AC70" i="7"/>
  <c r="AC214" i="7"/>
  <c r="R104" i="7"/>
  <c r="Q104" i="7"/>
  <c r="R248" i="7"/>
  <c r="Q248" i="7"/>
  <c r="AC143" i="7"/>
  <c r="R33" i="7"/>
  <c r="Q33" i="7"/>
  <c r="R177" i="7"/>
  <c r="Q177" i="7"/>
  <c r="AC72" i="7"/>
  <c r="AC216" i="7"/>
  <c r="R106" i="7"/>
  <c r="Q106" i="7"/>
  <c r="R250" i="7"/>
  <c r="Q250" i="7"/>
  <c r="AC145" i="7"/>
  <c r="R35" i="7"/>
  <c r="Q35" i="7"/>
  <c r="R179" i="7"/>
  <c r="Q179" i="7"/>
  <c r="AC74" i="7"/>
  <c r="AC218" i="7"/>
  <c r="R108" i="7"/>
  <c r="Q108" i="7"/>
  <c r="R252" i="7"/>
  <c r="Q252" i="7"/>
  <c r="AC135" i="7"/>
  <c r="R37" i="7"/>
  <c r="Q37" i="7"/>
  <c r="R181" i="7"/>
  <c r="Q181" i="7"/>
  <c r="AC64" i="7"/>
  <c r="AC208" i="7"/>
  <c r="R110" i="7"/>
  <c r="Q110" i="7"/>
  <c r="R2" i="7"/>
  <c r="Q2" i="7"/>
  <c r="AC137" i="7"/>
  <c r="R27" i="7"/>
  <c r="Q27" i="7"/>
  <c r="R171" i="7"/>
  <c r="Q171" i="7"/>
  <c r="AC66" i="7"/>
  <c r="AC210" i="7"/>
  <c r="R100" i="7"/>
  <c r="Q100" i="7"/>
  <c r="R244" i="7"/>
  <c r="Q244" i="7"/>
  <c r="AC139" i="7"/>
  <c r="R29" i="7"/>
  <c r="Q29" i="7"/>
  <c r="R173" i="7"/>
  <c r="Q173" i="7"/>
  <c r="AC200" i="7"/>
  <c r="R126" i="7"/>
  <c r="Q126" i="7"/>
  <c r="R174" i="7"/>
  <c r="Q174" i="7"/>
  <c r="AC176" i="7"/>
  <c r="AC141" i="7"/>
  <c r="R43" i="7"/>
  <c r="Q43" i="7"/>
  <c r="R187" i="7"/>
  <c r="Q187" i="7"/>
  <c r="AC82" i="7"/>
  <c r="AC226" i="7"/>
  <c r="R116" i="7"/>
  <c r="Q116" i="7"/>
  <c r="AC11" i="7"/>
  <c r="AC155" i="7"/>
  <c r="R45" i="7"/>
  <c r="Q45" i="7"/>
  <c r="R189" i="7"/>
  <c r="Q189" i="7"/>
  <c r="AC84" i="7"/>
  <c r="AC228" i="7"/>
  <c r="R118" i="7"/>
  <c r="Q118" i="7"/>
  <c r="AC13" i="7"/>
  <c r="AC157" i="7"/>
  <c r="R47" i="7"/>
  <c r="Q47" i="7"/>
  <c r="R191" i="7"/>
  <c r="Q191" i="7"/>
  <c r="AC86" i="7"/>
  <c r="AC230" i="7"/>
  <c r="R120" i="7"/>
  <c r="Q120" i="7"/>
  <c r="AC3" i="7"/>
  <c r="AC147" i="7"/>
  <c r="R49" i="7"/>
  <c r="Q49" i="7"/>
  <c r="R193" i="7"/>
  <c r="Q193" i="7"/>
  <c r="AC76" i="7"/>
  <c r="AC220" i="7"/>
  <c r="R122" i="7"/>
  <c r="Q122" i="7"/>
  <c r="AC5" i="7"/>
  <c r="AC149" i="7"/>
  <c r="R39" i="7"/>
  <c r="Q39" i="7"/>
  <c r="R183" i="7"/>
  <c r="Q183" i="7"/>
  <c r="AC78" i="7"/>
  <c r="AC222" i="7"/>
  <c r="R112" i="7"/>
  <c r="Q112" i="7"/>
  <c r="AC7" i="7"/>
  <c r="AC151" i="7"/>
  <c r="R41" i="7"/>
  <c r="Q41" i="7"/>
  <c r="R185" i="7"/>
  <c r="Q185" i="7"/>
  <c r="R90" i="7"/>
  <c r="Q90" i="7"/>
  <c r="AC104" i="7"/>
  <c r="AC8" i="7"/>
  <c r="R7" i="7"/>
  <c r="Q7" i="7"/>
  <c r="AC153" i="7"/>
  <c r="R55" i="7"/>
  <c r="Q55" i="7"/>
  <c r="R199" i="7"/>
  <c r="Q199" i="7"/>
  <c r="AC94" i="7"/>
  <c r="AC238" i="7"/>
  <c r="R128" i="7"/>
  <c r="Q128" i="7"/>
  <c r="AC23" i="7"/>
  <c r="AC167" i="7"/>
  <c r="R57" i="7"/>
  <c r="Q57" i="7"/>
  <c r="R201" i="7"/>
  <c r="Q201" i="7"/>
  <c r="AC96" i="7"/>
  <c r="AC240" i="7"/>
  <c r="R130" i="7"/>
  <c r="Q130" i="7"/>
  <c r="AC25" i="7"/>
  <c r="AC169" i="7"/>
  <c r="R59" i="7"/>
  <c r="Q59" i="7"/>
  <c r="R203" i="7"/>
  <c r="Q203" i="7"/>
  <c r="AC98" i="7"/>
  <c r="AC242" i="7"/>
  <c r="R132" i="7"/>
  <c r="Q132" i="7"/>
  <c r="AC15" i="7"/>
  <c r="AC159" i="7"/>
  <c r="R61" i="7"/>
  <c r="Q61" i="7"/>
  <c r="R205" i="7"/>
  <c r="Q205" i="7"/>
  <c r="AC88" i="7"/>
  <c r="AC232" i="7"/>
  <c r="R134" i="7"/>
  <c r="Q134" i="7"/>
  <c r="AC17" i="7"/>
  <c r="AC161" i="7"/>
  <c r="R51" i="7"/>
  <c r="Q51" i="7"/>
  <c r="R195" i="7"/>
  <c r="Q195" i="7"/>
  <c r="AC90" i="7"/>
  <c r="AC234" i="7"/>
  <c r="R124" i="7"/>
  <c r="Q124" i="7"/>
  <c r="AC19" i="7"/>
  <c r="AC163" i="7"/>
  <c r="R53" i="7"/>
  <c r="Q53" i="7"/>
  <c r="R197" i="7"/>
  <c r="Q197" i="7"/>
  <c r="R234" i="7"/>
  <c r="Q234" i="7"/>
  <c r="AC248" i="7"/>
  <c r="AC152" i="7"/>
  <c r="AC9" i="7"/>
  <c r="AC21" i="7"/>
  <c r="AC165" i="7"/>
  <c r="R67" i="7"/>
  <c r="Q67" i="7"/>
  <c r="R211" i="7"/>
  <c r="Q211" i="7"/>
  <c r="AC106" i="7"/>
  <c r="AC250" i="7"/>
  <c r="R140" i="7"/>
  <c r="Q140" i="7"/>
  <c r="AC35" i="7"/>
  <c r="AC179" i="7"/>
  <c r="R69" i="7"/>
  <c r="Q69" i="7"/>
  <c r="R213" i="7"/>
  <c r="Q213" i="7"/>
  <c r="AC108" i="7"/>
  <c r="AC252" i="7"/>
  <c r="R142" i="7"/>
  <c r="Q142" i="7"/>
  <c r="AC37" i="7"/>
  <c r="AC181" i="7"/>
  <c r="R71" i="7"/>
  <c r="Q71" i="7"/>
  <c r="R215" i="7"/>
  <c r="Q215" i="7"/>
  <c r="AC110" i="7"/>
  <c r="AC2" i="7"/>
  <c r="AB259" i="7"/>
  <c r="R144" i="7"/>
  <c r="Q144" i="7"/>
  <c r="AC27" i="7"/>
  <c r="AC171" i="7"/>
  <c r="R73" i="7"/>
  <c r="Q73" i="7"/>
  <c r="R217" i="7"/>
  <c r="Q217" i="7"/>
  <c r="AC100" i="7"/>
  <c r="AC244" i="7"/>
  <c r="R146" i="7"/>
  <c r="Q146" i="7"/>
  <c r="AC29" i="7"/>
  <c r="AC173" i="7"/>
  <c r="R63" i="7"/>
  <c r="Q63" i="7"/>
  <c r="R207" i="7"/>
  <c r="Q207" i="7"/>
  <c r="AC102" i="7"/>
  <c r="AC246" i="7"/>
  <c r="R136" i="7"/>
  <c r="Q136" i="7"/>
  <c r="AC31" i="7"/>
  <c r="AC175" i="7"/>
  <c r="R65" i="7"/>
  <c r="Q65" i="7"/>
  <c r="R209" i="7"/>
  <c r="Q209" i="7"/>
  <c r="AC68" i="7"/>
  <c r="R138" i="7"/>
  <c r="Q138" i="7"/>
  <c r="R42" i="7"/>
  <c r="Q42" i="7"/>
  <c r="AC33" i="7"/>
  <c r="AC177" i="7"/>
  <c r="R79" i="7"/>
  <c r="Q79" i="7"/>
  <c r="R223" i="7"/>
  <c r="Q223" i="7"/>
  <c r="AC118" i="7"/>
  <c r="R8" i="7"/>
  <c r="Q8" i="7"/>
  <c r="R152" i="7"/>
  <c r="Q152" i="7"/>
  <c r="AC47" i="7"/>
  <c r="AC191" i="7"/>
  <c r="R81" i="7"/>
  <c r="Q81" i="7"/>
  <c r="R225" i="7"/>
  <c r="Q225" i="7"/>
  <c r="AC120" i="7"/>
  <c r="R10" i="7"/>
  <c r="Q10" i="7"/>
  <c r="R154" i="7"/>
  <c r="Q154" i="7"/>
  <c r="AC49" i="7"/>
  <c r="AC193" i="7"/>
  <c r="R83" i="7"/>
  <c r="Q83" i="7"/>
  <c r="R227" i="7"/>
  <c r="Q227" i="7"/>
  <c r="AC122" i="7"/>
  <c r="R12" i="7"/>
  <c r="Q12" i="7"/>
  <c r="R156" i="7"/>
  <c r="Q156" i="7"/>
  <c r="AC39" i="7"/>
  <c r="AC183" i="7"/>
  <c r="R85" i="7"/>
  <c r="Q85" i="7"/>
  <c r="R229" i="7"/>
  <c r="Q229" i="7"/>
  <c r="AC112" i="7"/>
  <c r="R14" i="7"/>
  <c r="Q14" i="7"/>
  <c r="R158" i="7"/>
  <c r="Q158" i="7"/>
  <c r="AC41" i="7"/>
  <c r="AC185" i="7"/>
  <c r="R75" i="7"/>
  <c r="Q75" i="7"/>
  <c r="R219" i="7"/>
  <c r="Q219" i="7"/>
  <c r="AC114" i="7"/>
  <c r="R4" i="7"/>
  <c r="Q4" i="7"/>
  <c r="R148" i="7"/>
  <c r="Q148" i="7"/>
  <c r="AC43" i="7"/>
  <c r="AC187" i="7"/>
  <c r="R77" i="7"/>
  <c r="Q77" i="7"/>
  <c r="R221" i="7"/>
  <c r="Q221" i="7"/>
  <c r="AC212" i="7"/>
  <c r="AC116" i="7"/>
  <c r="R186" i="7"/>
  <c r="Q186" i="7"/>
  <c r="AC45" i="7"/>
  <c r="AC189" i="7"/>
  <c r="R91" i="7"/>
  <c r="Q91" i="7"/>
  <c r="R235" i="7"/>
  <c r="Q235" i="7"/>
  <c r="AC130" i="7"/>
  <c r="R20" i="7"/>
  <c r="Q20" i="7"/>
  <c r="R164" i="7"/>
  <c r="Q164" i="7"/>
  <c r="AC59" i="7"/>
  <c r="AC203" i="7"/>
  <c r="R93" i="7"/>
  <c r="Q93" i="7"/>
  <c r="R237" i="7"/>
  <c r="Q237" i="7"/>
  <c r="AC132" i="7"/>
  <c r="R22" i="7"/>
  <c r="Q22" i="7"/>
  <c r="R166" i="7"/>
  <c r="Q166" i="7"/>
  <c r="AC61" i="7"/>
  <c r="AC205" i="7"/>
  <c r="R95" i="7"/>
  <c r="Q95" i="7"/>
  <c r="R239" i="7"/>
  <c r="Q239" i="7"/>
  <c r="AC134" i="7"/>
  <c r="R24" i="7"/>
  <c r="Q24" i="7"/>
  <c r="R168" i="7"/>
  <c r="Q168" i="7"/>
  <c r="AC51" i="7"/>
  <c r="AC195" i="7"/>
  <c r="R97" i="7"/>
  <c r="Q97" i="7"/>
  <c r="R241" i="7"/>
  <c r="Q241" i="7"/>
  <c r="AC124" i="7"/>
  <c r="R26" i="7"/>
  <c r="Q26" i="7"/>
  <c r="R170" i="7"/>
  <c r="Q170" i="7"/>
  <c r="AC53" i="7"/>
  <c r="AC197" i="7"/>
  <c r="R87" i="7"/>
  <c r="Q87" i="7"/>
  <c r="R231" i="7"/>
  <c r="Q231" i="7"/>
  <c r="AC126" i="7"/>
  <c r="R16" i="7"/>
  <c r="Q16" i="7"/>
  <c r="R160" i="7"/>
  <c r="Q160" i="7"/>
  <c r="AC55" i="7"/>
  <c r="AC199" i="7"/>
  <c r="R89" i="7"/>
  <c r="Q89" i="7"/>
  <c r="R233" i="7"/>
  <c r="Q233" i="7"/>
  <c r="R102" i="7"/>
  <c r="Q102" i="7"/>
  <c r="R6" i="7"/>
  <c r="Q6" i="7"/>
  <c r="AC20" i="7"/>
  <c r="AC57" i="7"/>
  <c r="AC201" i="7"/>
  <c r="R103" i="7"/>
  <c r="Q103" i="7"/>
  <c r="R247" i="7"/>
  <c r="Q247" i="7"/>
  <c r="AC142" i="7"/>
  <c r="R32" i="7"/>
  <c r="Q32" i="7"/>
  <c r="R176" i="7"/>
  <c r="Q176" i="7"/>
  <c r="AC71" i="7"/>
  <c r="AC215" i="7"/>
  <c r="R105" i="7"/>
  <c r="Q105" i="7"/>
  <c r="R249" i="7"/>
  <c r="Q249" i="7"/>
  <c r="AC144" i="7"/>
  <c r="R34" i="7"/>
  <c r="Q34" i="7"/>
  <c r="R178" i="7"/>
  <c r="Q178" i="7"/>
  <c r="AC73" i="7"/>
  <c r="AC217" i="7"/>
  <c r="R107" i="7"/>
  <c r="Q107" i="7"/>
  <c r="R251" i="7"/>
  <c r="Q251" i="7"/>
  <c r="AC146" i="7"/>
  <c r="R36" i="7"/>
  <c r="Q36" i="7"/>
  <c r="R180" i="7"/>
  <c r="Q180" i="7"/>
  <c r="AC63" i="7"/>
  <c r="AC207" i="7"/>
  <c r="R109" i="7"/>
  <c r="Q109" i="7"/>
  <c r="R253" i="7"/>
  <c r="Q253" i="7"/>
  <c r="AC136" i="7"/>
  <c r="R38" i="7"/>
  <c r="Q38" i="7"/>
  <c r="R182" i="7"/>
  <c r="Q182" i="7"/>
  <c r="AC65" i="7"/>
  <c r="AC209" i="7"/>
  <c r="R99" i="7"/>
  <c r="Q99" i="7"/>
  <c r="R243" i="7"/>
  <c r="Q243" i="7"/>
  <c r="AC138" i="7"/>
  <c r="R28" i="7"/>
  <c r="Q28" i="7"/>
  <c r="R172" i="7"/>
  <c r="Q172" i="7"/>
  <c r="AC67" i="7"/>
  <c r="AC211" i="7"/>
  <c r="R101" i="7"/>
  <c r="Q101" i="7"/>
  <c r="R245" i="7"/>
  <c r="Q245" i="7"/>
  <c r="R246" i="7"/>
  <c r="Q246" i="7"/>
  <c r="R150" i="7"/>
  <c r="Q150" i="7"/>
  <c r="AC164" i="7"/>
  <c r="AC69" i="7"/>
  <c r="AC213" i="7"/>
  <c r="R115" i="7"/>
  <c r="Q115" i="7"/>
  <c r="AC10" i="7"/>
  <c r="AC154" i="7"/>
  <c r="R44" i="7"/>
  <c r="Q44" i="7"/>
  <c r="R188" i="7"/>
  <c r="Q188" i="7"/>
  <c r="AC83" i="7"/>
  <c r="AC227" i="7"/>
  <c r="R117" i="7"/>
  <c r="Q117" i="7"/>
  <c r="AC12" i="7"/>
  <c r="AC156" i="7"/>
  <c r="R46" i="7"/>
  <c r="Q46" i="7"/>
  <c r="R190" i="7"/>
  <c r="Q190" i="7"/>
  <c r="AC85" i="7"/>
  <c r="AC229" i="7"/>
  <c r="R119" i="7"/>
  <c r="Q119" i="7"/>
  <c r="AC14" i="7"/>
  <c r="AC158" i="7"/>
  <c r="R48" i="7"/>
  <c r="Q48" i="7"/>
  <c r="R192" i="7"/>
  <c r="Q192" i="7"/>
  <c r="AC75" i="7"/>
  <c r="AC219" i="7"/>
  <c r="R121" i="7"/>
  <c r="Q121" i="7"/>
  <c r="AC4" i="7"/>
  <c r="AC148" i="7"/>
  <c r="R50" i="7"/>
  <c r="Q50" i="7"/>
  <c r="R194" i="7"/>
  <c r="Q194" i="7"/>
  <c r="AC77" i="7"/>
  <c r="AC221" i="7"/>
  <c r="R111" i="7"/>
  <c r="Q111" i="7"/>
  <c r="AC6" i="7"/>
  <c r="AC150" i="7"/>
  <c r="R40" i="7"/>
  <c r="Q40" i="7"/>
  <c r="R184" i="7"/>
  <c r="Q184" i="7"/>
  <c r="AC79" i="7"/>
  <c r="AC223" i="7"/>
  <c r="R113" i="7"/>
  <c r="Q113" i="7"/>
  <c r="AC44" i="7"/>
  <c r="AC80" i="7"/>
  <c r="AC128" i="7"/>
  <c r="R54" i="7"/>
  <c r="Q54" i="7"/>
  <c r="AC81" i="7"/>
  <c r="AC225" i="7"/>
  <c r="R127" i="7"/>
  <c r="Q127" i="7"/>
  <c r="AC22" i="7"/>
  <c r="AC166" i="7"/>
  <c r="R56" i="7"/>
  <c r="Q56" i="7"/>
  <c r="R200" i="7"/>
  <c r="Q200" i="7"/>
  <c r="AC95" i="7"/>
  <c r="AC239" i="7"/>
  <c r="R129" i="7"/>
  <c r="Q129" i="7"/>
  <c r="AC24" i="7"/>
  <c r="AC168" i="7"/>
  <c r="R58" i="7"/>
  <c r="Q58" i="7"/>
  <c r="R202" i="7"/>
  <c r="Q202" i="7"/>
  <c r="AC97" i="7"/>
  <c r="AC241" i="7"/>
  <c r="R131" i="7"/>
  <c r="Q131" i="7"/>
  <c r="AC26" i="7"/>
  <c r="AC170" i="7"/>
  <c r="R60" i="7"/>
  <c r="Q60" i="7"/>
  <c r="R204" i="7"/>
  <c r="Q204" i="7"/>
  <c r="AC87" i="7"/>
  <c r="AC231" i="7"/>
  <c r="R133" i="7"/>
  <c r="Q133" i="7"/>
  <c r="AC16" i="7"/>
  <c r="AC160" i="7"/>
  <c r="R62" i="7"/>
  <c r="Q62" i="7"/>
  <c r="R206" i="7"/>
  <c r="Q206" i="7"/>
  <c r="AC89" i="7"/>
  <c r="AC233" i="7"/>
  <c r="R123" i="7"/>
  <c r="Q123" i="7"/>
  <c r="AC18" i="7"/>
  <c r="AC162" i="7"/>
  <c r="R52" i="7"/>
  <c r="BM12" i="7" s="1"/>
  <c r="Q52" i="7"/>
  <c r="R196" i="7"/>
  <c r="Q196" i="7"/>
  <c r="AC91" i="7"/>
  <c r="AC235" i="7"/>
  <c r="R125" i="7"/>
  <c r="Q125" i="7"/>
  <c r="AC188" i="7"/>
  <c r="AC224" i="7"/>
  <c r="R18" i="7"/>
  <c r="Q18" i="7"/>
  <c r="R198" i="7"/>
  <c r="Q198" i="7"/>
  <c r="BG5" i="5"/>
  <c r="BH4" i="5"/>
  <c r="BI4" i="5" s="1"/>
  <c r="BC5" i="5"/>
  <c r="BD4" i="5"/>
  <c r="BE4" i="5" s="1"/>
  <c r="AZ4" i="5"/>
  <c r="BA4" i="5" s="1"/>
  <c r="AY5" i="5"/>
  <c r="AU5" i="5"/>
  <c r="AV4" i="5"/>
  <c r="AW4" i="5" s="1"/>
  <c r="D10" i="7" l="1"/>
  <c r="C10" i="7"/>
  <c r="BM5" i="7"/>
  <c r="CA7" i="7"/>
  <c r="BM4" i="7"/>
  <c r="BO4" i="7" s="1"/>
  <c r="D11" i="7"/>
  <c r="AE12" i="7" s="1"/>
  <c r="CA11" i="7"/>
  <c r="CA5" i="7"/>
  <c r="CA4" i="7"/>
  <c r="CC4" i="7" s="1"/>
  <c r="CA12" i="7"/>
  <c r="CA9" i="7"/>
  <c r="BM7" i="7"/>
  <c r="BM9" i="7"/>
  <c r="BM11" i="7"/>
  <c r="Q259" i="7"/>
  <c r="T254" i="7"/>
  <c r="T255" i="7"/>
  <c r="T256" i="7"/>
  <c r="T257" i="7"/>
  <c r="T258" i="7"/>
  <c r="AE146" i="7"/>
  <c r="AE60" i="7"/>
  <c r="AE253" i="7"/>
  <c r="AE195" i="7"/>
  <c r="AE121" i="7"/>
  <c r="AE250" i="7"/>
  <c r="AE22" i="7"/>
  <c r="AE59" i="7"/>
  <c r="AE218" i="7"/>
  <c r="AE252" i="7"/>
  <c r="AE61" i="7"/>
  <c r="AE63" i="7"/>
  <c r="AE104" i="7"/>
  <c r="AE142" i="7"/>
  <c r="AE171" i="7"/>
  <c r="AE201" i="7"/>
  <c r="AE231" i="7"/>
  <c r="AE37" i="7"/>
  <c r="AE200" i="7"/>
  <c r="AE38" i="7"/>
  <c r="AE107" i="7"/>
  <c r="AE178" i="7"/>
  <c r="AE207" i="7"/>
  <c r="AE119" i="7"/>
  <c r="AE164" i="7"/>
  <c r="AE179" i="7"/>
  <c r="AE213" i="7"/>
  <c r="AE194" i="7"/>
  <c r="AE99" i="7"/>
  <c r="AE111" i="7"/>
  <c r="AE152" i="7"/>
  <c r="AE183" i="7"/>
  <c r="AE258" i="7"/>
  <c r="AE170" i="7"/>
  <c r="AE40" i="7"/>
  <c r="AE74" i="7"/>
  <c r="AE94" i="7"/>
  <c r="AE110" i="7"/>
  <c r="AE131" i="7"/>
  <c r="AE206" i="7"/>
  <c r="AE33" i="7"/>
  <c r="AE114" i="7"/>
  <c r="AE208" i="7"/>
  <c r="AE115" i="7"/>
  <c r="AE184" i="7"/>
  <c r="AE56" i="7"/>
  <c r="AE55" i="7"/>
  <c r="AE174" i="7"/>
  <c r="AE5" i="7"/>
  <c r="AE49" i="7"/>
  <c r="AE8" i="7"/>
  <c r="AE204" i="7"/>
  <c r="AE14" i="7"/>
  <c r="AE130" i="7"/>
  <c r="AE18" i="7"/>
  <c r="AE137" i="7"/>
  <c r="AE256" i="7"/>
  <c r="AE112" i="7"/>
  <c r="AE100" i="7"/>
  <c r="AE240" i="7"/>
  <c r="AE139" i="7"/>
  <c r="AE108" i="7"/>
  <c r="AE175" i="7"/>
  <c r="AE31" i="7"/>
  <c r="AE150" i="7"/>
  <c r="AE6" i="7"/>
  <c r="AE125" i="7"/>
  <c r="AE244" i="7"/>
  <c r="AE9" i="7"/>
  <c r="AE27" i="7"/>
  <c r="AE86" i="7"/>
  <c r="AE57" i="7"/>
  <c r="AE163" i="7"/>
  <c r="AE19" i="7"/>
  <c r="AE113" i="7"/>
  <c r="AE232" i="7"/>
  <c r="AE88" i="7"/>
  <c r="AE10" i="7"/>
  <c r="AE68" i="7"/>
  <c r="AE45" i="7"/>
  <c r="AE126" i="7"/>
  <c r="AE245" i="7"/>
  <c r="AE101" i="7"/>
  <c r="AE220" i="7"/>
  <c r="AE76" i="7"/>
  <c r="AE176" i="7"/>
  <c r="AE205" i="7"/>
  <c r="AE224" i="7"/>
  <c r="AE255" i="7"/>
  <c r="AE25" i="7"/>
  <c r="AE21" i="7"/>
  <c r="AE127" i="7"/>
  <c r="AE246" i="7"/>
  <c r="AE196" i="7"/>
  <c r="AE239" i="7"/>
  <c r="AE135" i="7"/>
  <c r="AE154" i="7"/>
  <c r="AE169" i="7"/>
  <c r="AE188" i="7"/>
  <c r="AE219" i="7"/>
  <c r="AE141" i="7"/>
  <c r="AE78" i="7"/>
  <c r="AE53" i="7"/>
  <c r="AE172" i="7"/>
  <c r="AE28" i="7"/>
  <c r="AE118" i="7"/>
  <c r="AE133" i="7"/>
  <c r="AE153" i="7"/>
  <c r="AE168" i="7"/>
  <c r="AE91" i="7"/>
  <c r="AE66" i="7"/>
  <c r="AE185" i="7"/>
  <c r="AE41" i="7"/>
  <c r="AE160" i="7"/>
  <c r="AE16" i="7"/>
  <c r="CA6" i="7"/>
  <c r="CA8" i="7" s="1"/>
  <c r="CD4" i="7" s="1"/>
  <c r="BM6" i="7"/>
  <c r="BM8" i="7" s="1"/>
  <c r="BP4" i="7" s="1"/>
  <c r="T3" i="7"/>
  <c r="T15" i="7"/>
  <c r="T27" i="7"/>
  <c r="T39" i="7"/>
  <c r="T51" i="7"/>
  <c r="T63" i="7"/>
  <c r="T75" i="7"/>
  <c r="T87" i="7"/>
  <c r="T99" i="7"/>
  <c r="T111" i="7"/>
  <c r="T123" i="7"/>
  <c r="T135" i="7"/>
  <c r="T147" i="7"/>
  <c r="T159" i="7"/>
  <c r="T171" i="7"/>
  <c r="T183" i="7"/>
  <c r="T195" i="7"/>
  <c r="T207" i="7"/>
  <c r="T219" i="7"/>
  <c r="T231" i="7"/>
  <c r="T243" i="7"/>
  <c r="T19" i="7"/>
  <c r="T20" i="7"/>
  <c r="T24" i="7"/>
  <c r="T84" i="7"/>
  <c r="T108" i="7"/>
  <c r="T132" i="7"/>
  <c r="T156" i="7"/>
  <c r="T180" i="7"/>
  <c r="T204" i="7"/>
  <c r="T228" i="7"/>
  <c r="T252" i="7"/>
  <c r="T13" i="7"/>
  <c r="T85" i="7"/>
  <c r="T109" i="7"/>
  <c r="T133" i="7"/>
  <c r="T157" i="7"/>
  <c r="T181" i="7"/>
  <c r="T205" i="7"/>
  <c r="T229" i="7"/>
  <c r="T241" i="7"/>
  <c r="T26" i="7"/>
  <c r="T74" i="7"/>
  <c r="T98" i="7"/>
  <c r="T122" i="7"/>
  <c r="T146" i="7"/>
  <c r="T170" i="7"/>
  <c r="T182" i="7"/>
  <c r="T206" i="7"/>
  <c r="T230" i="7"/>
  <c r="T2" i="7"/>
  <c r="T4" i="7"/>
  <c r="T16" i="7"/>
  <c r="T28" i="7"/>
  <c r="T40" i="7"/>
  <c r="T52" i="7"/>
  <c r="T64" i="7"/>
  <c r="T76" i="7"/>
  <c r="T88" i="7"/>
  <c r="T100" i="7"/>
  <c r="T112" i="7"/>
  <c r="T124" i="7"/>
  <c r="T136" i="7"/>
  <c r="T148" i="7"/>
  <c r="T160" i="7"/>
  <c r="T172" i="7"/>
  <c r="T184" i="7"/>
  <c r="T196" i="7"/>
  <c r="T208" i="7"/>
  <c r="T220" i="7"/>
  <c r="T232" i="7"/>
  <c r="T244" i="7"/>
  <c r="T43" i="7"/>
  <c r="T55" i="7"/>
  <c r="T67" i="7"/>
  <c r="T79" i="7"/>
  <c r="T91" i="7"/>
  <c r="T103" i="7"/>
  <c r="T115" i="7"/>
  <c r="T127" i="7"/>
  <c r="T139" i="7"/>
  <c r="T151" i="7"/>
  <c r="T163" i="7"/>
  <c r="T175" i="7"/>
  <c r="T187" i="7"/>
  <c r="T199" i="7"/>
  <c r="T211" i="7"/>
  <c r="T223" i="7"/>
  <c r="T235" i="7"/>
  <c r="T247" i="7"/>
  <c r="T8" i="7"/>
  <c r="T32" i="7"/>
  <c r="T44" i="7"/>
  <c r="T56" i="7"/>
  <c r="T68" i="7"/>
  <c r="T80" i="7"/>
  <c r="T92" i="7"/>
  <c r="T104" i="7"/>
  <c r="T116" i="7"/>
  <c r="T128" i="7"/>
  <c r="T140" i="7"/>
  <c r="T152" i="7"/>
  <c r="T164" i="7"/>
  <c r="T176" i="7"/>
  <c r="T188" i="7"/>
  <c r="T200" i="7"/>
  <c r="T212" i="7"/>
  <c r="T236" i="7"/>
  <c r="T248" i="7"/>
  <c r="T48" i="7"/>
  <c r="T37" i="7"/>
  <c r="T38" i="7"/>
  <c r="T5" i="7"/>
  <c r="T17" i="7"/>
  <c r="T29" i="7"/>
  <c r="T41" i="7"/>
  <c r="T53" i="7"/>
  <c r="T65" i="7"/>
  <c r="T77" i="7"/>
  <c r="T89" i="7"/>
  <c r="T101" i="7"/>
  <c r="T113" i="7"/>
  <c r="T125" i="7"/>
  <c r="T137" i="7"/>
  <c r="T149" i="7"/>
  <c r="T161" i="7"/>
  <c r="T173" i="7"/>
  <c r="T185" i="7"/>
  <c r="T197" i="7"/>
  <c r="T209" i="7"/>
  <c r="T221" i="7"/>
  <c r="T233" i="7"/>
  <c r="T245" i="7"/>
  <c r="T31" i="7"/>
  <c r="T36" i="7"/>
  <c r="T61" i="7"/>
  <c r="T6" i="7"/>
  <c r="T18" i="7"/>
  <c r="T30" i="7"/>
  <c r="T42" i="7"/>
  <c r="T54" i="7"/>
  <c r="T66" i="7"/>
  <c r="T78" i="7"/>
  <c r="T90" i="7"/>
  <c r="T102" i="7"/>
  <c r="T114" i="7"/>
  <c r="T126" i="7"/>
  <c r="T138" i="7"/>
  <c r="T150" i="7"/>
  <c r="T162" i="7"/>
  <c r="T174" i="7"/>
  <c r="T186" i="7"/>
  <c r="T198" i="7"/>
  <c r="T210" i="7"/>
  <c r="T222" i="7"/>
  <c r="T234" i="7"/>
  <c r="T246" i="7"/>
  <c r="T7" i="7"/>
  <c r="T224" i="7"/>
  <c r="T12" i="7"/>
  <c r="T72" i="7"/>
  <c r="T96" i="7"/>
  <c r="T120" i="7"/>
  <c r="T144" i="7"/>
  <c r="T168" i="7"/>
  <c r="T192" i="7"/>
  <c r="T216" i="7"/>
  <c r="T240" i="7"/>
  <c r="T25" i="7"/>
  <c r="T73" i="7"/>
  <c r="T97" i="7"/>
  <c r="T121" i="7"/>
  <c r="T145" i="7"/>
  <c r="T169" i="7"/>
  <c r="T193" i="7"/>
  <c r="T217" i="7"/>
  <c r="T253" i="7"/>
  <c r="T14" i="7"/>
  <c r="T62" i="7"/>
  <c r="T86" i="7"/>
  <c r="T110" i="7"/>
  <c r="T134" i="7"/>
  <c r="T158" i="7"/>
  <c r="T194" i="7"/>
  <c r="T218" i="7"/>
  <c r="T242" i="7"/>
  <c r="T9" i="7"/>
  <c r="T21" i="7"/>
  <c r="T33" i="7"/>
  <c r="T45" i="7"/>
  <c r="T57" i="7"/>
  <c r="T69" i="7"/>
  <c r="T81" i="7"/>
  <c r="T93" i="7"/>
  <c r="T105" i="7"/>
  <c r="T117" i="7"/>
  <c r="T129" i="7"/>
  <c r="T141" i="7"/>
  <c r="T153" i="7"/>
  <c r="T165" i="7"/>
  <c r="T177" i="7"/>
  <c r="T189" i="7"/>
  <c r="T201" i="7"/>
  <c r="T213" i="7"/>
  <c r="T225" i="7"/>
  <c r="T237" i="7"/>
  <c r="T249" i="7"/>
  <c r="T10" i="7"/>
  <c r="T22" i="7"/>
  <c r="T34" i="7"/>
  <c r="T46" i="7"/>
  <c r="T58" i="7"/>
  <c r="T70" i="7"/>
  <c r="T82" i="7"/>
  <c r="T94" i="7"/>
  <c r="T106" i="7"/>
  <c r="T118" i="7"/>
  <c r="T130" i="7"/>
  <c r="T142" i="7"/>
  <c r="T154" i="7"/>
  <c r="T166" i="7"/>
  <c r="T178" i="7"/>
  <c r="T190" i="7"/>
  <c r="T202" i="7"/>
  <c r="T214" i="7"/>
  <c r="T226" i="7"/>
  <c r="T238" i="7"/>
  <c r="T250" i="7"/>
  <c r="T11" i="7"/>
  <c r="T23" i="7"/>
  <c r="T35" i="7"/>
  <c r="T47" i="7"/>
  <c r="T59" i="7"/>
  <c r="T71" i="7"/>
  <c r="T83" i="7"/>
  <c r="T95" i="7"/>
  <c r="T107" i="7"/>
  <c r="T119" i="7"/>
  <c r="T131" i="7"/>
  <c r="T143" i="7"/>
  <c r="T155" i="7"/>
  <c r="T167" i="7"/>
  <c r="T179" i="7"/>
  <c r="T191" i="7"/>
  <c r="T203" i="7"/>
  <c r="T215" i="7"/>
  <c r="T227" i="7"/>
  <c r="T239" i="7"/>
  <c r="T251" i="7"/>
  <c r="T60" i="7"/>
  <c r="T49" i="7"/>
  <c r="T50" i="7"/>
  <c r="BG6" i="5"/>
  <c r="BH5" i="5"/>
  <c r="BI5" i="5" s="1"/>
  <c r="BC6" i="5"/>
  <c r="BD5" i="5"/>
  <c r="BE5" i="5" s="1"/>
  <c r="AY6" i="5"/>
  <c r="AZ5" i="5"/>
  <c r="BA5" i="5" s="1"/>
  <c r="AV5" i="5"/>
  <c r="AW5" i="5" s="1"/>
  <c r="AU6" i="5"/>
  <c r="AE210" i="7" l="1"/>
  <c r="AE197" i="7"/>
  <c r="AE52" i="7"/>
  <c r="AE190" i="7"/>
  <c r="AE26" i="7"/>
  <c r="AE48" i="7"/>
  <c r="AE69" i="7"/>
  <c r="AE43" i="7"/>
  <c r="AE93" i="7"/>
  <c r="AE32" i="7"/>
  <c r="AE29" i="7"/>
  <c r="AE145" i="7"/>
  <c r="AE62" i="7"/>
  <c r="AE58" i="7"/>
  <c r="AE84" i="7"/>
  <c r="AE147" i="7"/>
  <c r="AE136" i="7"/>
  <c r="AE198" i="7"/>
  <c r="AE116" i="7"/>
  <c r="AE98" i="7"/>
  <c r="AE20" i="7"/>
  <c r="AE51" i="7"/>
  <c r="AE235" i="7"/>
  <c r="AE222" i="7"/>
  <c r="AE77" i="7"/>
  <c r="AE4" i="7"/>
  <c r="AE241" i="7"/>
  <c r="AE11" i="7"/>
  <c r="AE248" i="7"/>
  <c r="AE87" i="7"/>
  <c r="AE109" i="7"/>
  <c r="AE17" i="7"/>
  <c r="AE79" i="7"/>
  <c r="AE39" i="7"/>
  <c r="AE97" i="7"/>
  <c r="AE140" i="7"/>
  <c r="AE3" i="7"/>
  <c r="AE129" i="7"/>
  <c r="AE103" i="7"/>
  <c r="AE221" i="7"/>
  <c r="AE233" i="7"/>
  <c r="AE226" i="7"/>
  <c r="AE242" i="7"/>
  <c r="AE65" i="7"/>
  <c r="AE71" i="7"/>
  <c r="AE92" i="7"/>
  <c r="AE42" i="7"/>
  <c r="AE223" i="7"/>
  <c r="AE229" i="7"/>
  <c r="AE82" i="7"/>
  <c r="AE254" i="7"/>
  <c r="AE249" i="7"/>
  <c r="AE2" i="7"/>
  <c r="AE203" i="7"/>
  <c r="AE247" i="7"/>
  <c r="AE102" i="7"/>
  <c r="AE225" i="7"/>
  <c r="AE212" i="7"/>
  <c r="AE228" i="7"/>
  <c r="AE89" i="7"/>
  <c r="AE35" i="7"/>
  <c r="AE72" i="7"/>
  <c r="AE167" i="7"/>
  <c r="AE117" i="7"/>
  <c r="AE24" i="7"/>
  <c r="AE73" i="7"/>
  <c r="AE165" i="7"/>
  <c r="AE34" i="7"/>
  <c r="AE162" i="7"/>
  <c r="AE124" i="7"/>
  <c r="AE15" i="7"/>
  <c r="AE161" i="7"/>
  <c r="AE70" i="7"/>
  <c r="AE134" i="7"/>
  <c r="AE214" i="7"/>
  <c r="AE180" i="7"/>
  <c r="AE36" i="7"/>
  <c r="AE193" i="7"/>
  <c r="AE215" i="7"/>
  <c r="AE158" i="7"/>
  <c r="AE159" i="7"/>
  <c r="AE181" i="7"/>
  <c r="CF4" i="7"/>
  <c r="CG4" i="7"/>
  <c r="AE7" i="7"/>
  <c r="AE257" i="7"/>
  <c r="AE64" i="7"/>
  <c r="AE234" i="7"/>
  <c r="AE187" i="7"/>
  <c r="AE149" i="7"/>
  <c r="AE209" i="7"/>
  <c r="AE67" i="7"/>
  <c r="AE173" i="7"/>
  <c r="AE243" i="7"/>
  <c r="AE44" i="7"/>
  <c r="AE236" i="7"/>
  <c r="AE122" i="7"/>
  <c r="AE123" i="7"/>
  <c r="AE155" i="7"/>
  <c r="AE151" i="7"/>
  <c r="AE138" i="7"/>
  <c r="AE47" i="7"/>
  <c r="AE189" i="7"/>
  <c r="AE81" i="7"/>
  <c r="AE30" i="7"/>
  <c r="AE90" i="7"/>
  <c r="AE105" i="7"/>
  <c r="AE54" i="7"/>
  <c r="AE238" i="7"/>
  <c r="AE237" i="7"/>
  <c r="AE202" i="7"/>
  <c r="AE85" i="7"/>
  <c r="AE95" i="7"/>
  <c r="AE120" i="7"/>
  <c r="AE186" i="7"/>
  <c r="AE192" i="7"/>
  <c r="AE132" i="7"/>
  <c r="AE80" i="7"/>
  <c r="AE144" i="7"/>
  <c r="AE177" i="7"/>
  <c r="AE251" i="7"/>
  <c r="AE227" i="7"/>
  <c r="AE216" i="7"/>
  <c r="AE83" i="7"/>
  <c r="AE143" i="7"/>
  <c r="AE217" i="7"/>
  <c r="AE128" i="7"/>
  <c r="AE182" i="7"/>
  <c r="AE46" i="7"/>
  <c r="AE13" i="7"/>
  <c r="AE50" i="7"/>
  <c r="AE199" i="7"/>
  <c r="AE156" i="7"/>
  <c r="AE211" i="7"/>
  <c r="AE148" i="7"/>
  <c r="AE96" i="7"/>
  <c r="AE230" i="7"/>
  <c r="AE75" i="7"/>
  <c r="AE106" i="7"/>
  <c r="AE191" i="7"/>
  <c r="AE23" i="7"/>
  <c r="AE157" i="7"/>
  <c r="AE166" i="7"/>
  <c r="BS4" i="7"/>
  <c r="BR4" i="7"/>
  <c r="CC5" i="7"/>
  <c r="CE4" i="7"/>
  <c r="BO5" i="7"/>
  <c r="BQ4" i="7"/>
  <c r="BG7" i="5"/>
  <c r="BH6" i="5"/>
  <c r="BI6" i="5" s="1"/>
  <c r="BC7" i="5"/>
  <c r="BD6" i="5"/>
  <c r="BE6" i="5" s="1"/>
  <c r="AY7" i="5"/>
  <c r="AZ6" i="5"/>
  <c r="BA6" i="5" s="1"/>
  <c r="AV6" i="5"/>
  <c r="AW6" i="5" s="1"/>
  <c r="AU7" i="5"/>
  <c r="CD5" i="7" l="1"/>
  <c r="BP5" i="7"/>
  <c r="BR5" i="7" s="1"/>
  <c r="BG8" i="5"/>
  <c r="BH7" i="5"/>
  <c r="BI7" i="5" s="1"/>
  <c r="BC8" i="5"/>
  <c r="BD7" i="5"/>
  <c r="BE7" i="5" s="1"/>
  <c r="AY8" i="5"/>
  <c r="AZ7" i="5"/>
  <c r="BA7" i="5" s="1"/>
  <c r="AV7" i="5"/>
  <c r="AW7" i="5" s="1"/>
  <c r="AU8" i="5"/>
  <c r="CF5" i="7" l="1"/>
  <c r="CG5" i="7"/>
  <c r="CE5" i="7"/>
  <c r="BQ5" i="7"/>
  <c r="CC6" i="7"/>
  <c r="BO6" i="7"/>
  <c r="BS5" i="7"/>
  <c r="BG9" i="5"/>
  <c r="BH8" i="5"/>
  <c r="BI8" i="5" s="1"/>
  <c r="BC9" i="5"/>
  <c r="BD8" i="5"/>
  <c r="BE8" i="5" s="1"/>
  <c r="AY9" i="5"/>
  <c r="AZ8" i="5"/>
  <c r="BA8" i="5" s="1"/>
  <c r="AV8" i="5"/>
  <c r="AW8" i="5" s="1"/>
  <c r="AU9" i="5"/>
  <c r="CD6" i="7" l="1"/>
  <c r="BP6" i="7"/>
  <c r="BR6" i="7" s="1"/>
  <c r="BG10" i="5"/>
  <c r="BH9" i="5"/>
  <c r="BI9" i="5" s="1"/>
  <c r="BC10" i="5"/>
  <c r="BD9" i="5"/>
  <c r="BE9" i="5" s="1"/>
  <c r="AY10" i="5"/>
  <c r="AZ9" i="5"/>
  <c r="BA9" i="5" s="1"/>
  <c r="AV9" i="5"/>
  <c r="AW9" i="5" s="1"/>
  <c r="AU10" i="5"/>
  <c r="CF6" i="7" l="1"/>
  <c r="CG6" i="7"/>
  <c r="CE6" i="7"/>
  <c r="BQ6" i="7"/>
  <c r="CC7" i="7"/>
  <c r="BO7" i="7"/>
  <c r="BS6" i="7"/>
  <c r="BG11" i="5"/>
  <c r="BH10" i="5"/>
  <c r="BI10" i="5" s="1"/>
  <c r="BC11" i="5"/>
  <c r="BD10" i="5"/>
  <c r="BE10" i="5" s="1"/>
  <c r="AY11" i="5"/>
  <c r="AZ10" i="5"/>
  <c r="BA10" i="5" s="1"/>
  <c r="AV10" i="5"/>
  <c r="AW10" i="5" s="1"/>
  <c r="AU11" i="5"/>
  <c r="CD7" i="7" l="1"/>
  <c r="BP7" i="7"/>
  <c r="BR7" i="7" s="1"/>
  <c r="BG12" i="5"/>
  <c r="BH11" i="5"/>
  <c r="BI11" i="5" s="1"/>
  <c r="BC12" i="5"/>
  <c r="BD11" i="5"/>
  <c r="BE11" i="5" s="1"/>
  <c r="AY12" i="5"/>
  <c r="AZ11" i="5"/>
  <c r="BA11" i="5" s="1"/>
  <c r="AV11" i="5"/>
  <c r="AW11" i="5" s="1"/>
  <c r="AU12" i="5"/>
  <c r="CF7" i="7" l="1"/>
  <c r="CG7" i="7"/>
  <c r="CE7" i="7"/>
  <c r="BQ7" i="7"/>
  <c r="CC8" i="7"/>
  <c r="BO8" i="7"/>
  <c r="BS7" i="7"/>
  <c r="BG13" i="5"/>
  <c r="BH12" i="5"/>
  <c r="BI12" i="5" s="1"/>
  <c r="BC13" i="5"/>
  <c r="BD12" i="5"/>
  <c r="BE12" i="5" s="1"/>
  <c r="AY13" i="5"/>
  <c r="AZ12" i="5"/>
  <c r="BA12" i="5" s="1"/>
  <c r="AV12" i="5"/>
  <c r="AW12" i="5" s="1"/>
  <c r="AU13" i="5"/>
  <c r="CD8" i="7" l="1"/>
  <c r="BP8" i="7"/>
  <c r="BR8" i="7" s="1"/>
  <c r="BG14" i="5"/>
  <c r="BH13" i="5"/>
  <c r="BI13" i="5" s="1"/>
  <c r="BC14" i="5"/>
  <c r="BD13" i="5"/>
  <c r="BE13" i="5" s="1"/>
  <c r="AY14" i="5"/>
  <c r="AZ13" i="5"/>
  <c r="BA13" i="5" s="1"/>
  <c r="AV13" i="5"/>
  <c r="AW13" i="5" s="1"/>
  <c r="AU14" i="5"/>
  <c r="CF8" i="7" l="1"/>
  <c r="CG8" i="7"/>
  <c r="BQ8" i="7"/>
  <c r="CE8" i="7"/>
  <c r="CC9" i="7"/>
  <c r="BO9" i="7"/>
  <c r="BS8" i="7"/>
  <c r="BG15" i="5"/>
  <c r="BH14" i="5"/>
  <c r="BI14" i="5" s="1"/>
  <c r="BC15" i="5"/>
  <c r="BD14" i="5"/>
  <c r="BE14" i="5" s="1"/>
  <c r="AY15" i="5"/>
  <c r="AZ14" i="5"/>
  <c r="BA14" i="5" s="1"/>
  <c r="AV14" i="5"/>
  <c r="AW14" i="5" s="1"/>
  <c r="AU15" i="5"/>
  <c r="CD9" i="7" l="1"/>
  <c r="BP9" i="7"/>
  <c r="BR9" i="7" s="1"/>
  <c r="BG16" i="5"/>
  <c r="BH15" i="5"/>
  <c r="BI15" i="5" s="1"/>
  <c r="BC16" i="5"/>
  <c r="BD15" i="5"/>
  <c r="BE15" i="5" s="1"/>
  <c r="AY16" i="5"/>
  <c r="AZ15" i="5"/>
  <c r="BA15" i="5" s="1"/>
  <c r="AV15" i="5"/>
  <c r="AW15" i="5" s="1"/>
  <c r="AU16" i="5"/>
  <c r="CF9" i="7" l="1"/>
  <c r="CG9" i="7"/>
  <c r="CE9" i="7"/>
  <c r="BQ9" i="7"/>
  <c r="CC10" i="7"/>
  <c r="BO10" i="7"/>
  <c r="BS9" i="7"/>
  <c r="BG17" i="5"/>
  <c r="BH16" i="5"/>
  <c r="BI16" i="5" s="1"/>
  <c r="BC17" i="5"/>
  <c r="BD16" i="5"/>
  <c r="BE16" i="5" s="1"/>
  <c r="AY17" i="5"/>
  <c r="AZ16" i="5"/>
  <c r="BA16" i="5" s="1"/>
  <c r="AV16" i="5"/>
  <c r="AW16" i="5" s="1"/>
  <c r="AU17" i="5"/>
  <c r="CD10" i="7" l="1"/>
  <c r="BP10" i="7"/>
  <c r="BR10" i="7" s="1"/>
  <c r="BG18" i="5"/>
  <c r="BH17" i="5"/>
  <c r="BI17" i="5" s="1"/>
  <c r="BC18" i="5"/>
  <c r="BD17" i="5"/>
  <c r="BE17" i="5" s="1"/>
  <c r="AY18" i="5"/>
  <c r="AZ17" i="5"/>
  <c r="BA17" i="5" s="1"/>
  <c r="AV17" i="5"/>
  <c r="AW17" i="5" s="1"/>
  <c r="AU18" i="5"/>
  <c r="CF10" i="7" l="1"/>
  <c r="CG10" i="7"/>
  <c r="BQ10" i="7"/>
  <c r="CE10" i="7"/>
  <c r="CC11" i="7"/>
  <c r="BO11" i="7"/>
  <c r="BS10" i="7"/>
  <c r="BG19" i="5"/>
  <c r="BH18" i="5"/>
  <c r="BI18" i="5" s="1"/>
  <c r="BC19" i="5"/>
  <c r="BD18" i="5"/>
  <c r="BE18" i="5" s="1"/>
  <c r="AY19" i="5"/>
  <c r="AZ18" i="5"/>
  <c r="BA18" i="5" s="1"/>
  <c r="AV18" i="5"/>
  <c r="AW18" i="5" s="1"/>
  <c r="AU19" i="5"/>
  <c r="CD11" i="7" l="1"/>
  <c r="BP11" i="7"/>
  <c r="BR11" i="7" s="1"/>
  <c r="BG20" i="5"/>
  <c r="BH19" i="5"/>
  <c r="BI19" i="5" s="1"/>
  <c r="BC20" i="5"/>
  <c r="BD19" i="5"/>
  <c r="BE19" i="5" s="1"/>
  <c r="AY20" i="5"/>
  <c r="AZ19" i="5"/>
  <c r="BA19" i="5" s="1"/>
  <c r="AV19" i="5"/>
  <c r="AW19" i="5" s="1"/>
  <c r="AU20" i="5"/>
  <c r="CG11" i="7" l="1"/>
  <c r="CF11" i="7"/>
  <c r="BQ11" i="7"/>
  <c r="CE11" i="7"/>
  <c r="CC12" i="7"/>
  <c r="BO12" i="7"/>
  <c r="BS11" i="7"/>
  <c r="BG21" i="5"/>
  <c r="BH20" i="5"/>
  <c r="BI20" i="5" s="1"/>
  <c r="BC21" i="5"/>
  <c r="BD20" i="5"/>
  <c r="BE20" i="5" s="1"/>
  <c r="AY21" i="5"/>
  <c r="AZ20" i="5"/>
  <c r="BA20" i="5" s="1"/>
  <c r="AV20" i="5"/>
  <c r="AW20" i="5" s="1"/>
  <c r="AU21" i="5"/>
  <c r="CD12" i="7" l="1"/>
  <c r="BP12" i="7"/>
  <c r="BR12" i="7" s="1"/>
  <c r="BG22" i="5"/>
  <c r="BH21" i="5"/>
  <c r="BI21" i="5" s="1"/>
  <c r="BC22" i="5"/>
  <c r="BD21" i="5"/>
  <c r="BE21" i="5" s="1"/>
  <c r="AY22" i="5"/>
  <c r="AZ21" i="5"/>
  <c r="BA21" i="5" s="1"/>
  <c r="AV21" i="5"/>
  <c r="AW21" i="5" s="1"/>
  <c r="AU22" i="5"/>
  <c r="CG12" i="7" l="1"/>
  <c r="CF12" i="7"/>
  <c r="BQ12" i="7"/>
  <c r="CE12" i="7"/>
  <c r="CC13" i="7"/>
  <c r="BO13" i="7"/>
  <c r="BS12" i="7"/>
  <c r="BG23" i="5"/>
  <c r="BH22" i="5"/>
  <c r="BI22" i="5" s="1"/>
  <c r="BC23" i="5"/>
  <c r="BD22" i="5"/>
  <c r="BE22" i="5" s="1"/>
  <c r="AY23" i="5"/>
  <c r="AZ22" i="5"/>
  <c r="BA22" i="5" s="1"/>
  <c r="AV22" i="5"/>
  <c r="AW22" i="5" s="1"/>
  <c r="AU23" i="5"/>
  <c r="CD13" i="7" l="1"/>
  <c r="BP13" i="7"/>
  <c r="BR13" i="7" s="1"/>
  <c r="BG24" i="5"/>
  <c r="BH23" i="5"/>
  <c r="BI23" i="5" s="1"/>
  <c r="BC24" i="5"/>
  <c r="BD23" i="5"/>
  <c r="BE23" i="5" s="1"/>
  <c r="AY24" i="5"/>
  <c r="AZ23" i="5"/>
  <c r="BA23" i="5" s="1"/>
  <c r="AV23" i="5"/>
  <c r="AW23" i="5" s="1"/>
  <c r="AU24" i="5"/>
  <c r="CG13" i="7" l="1"/>
  <c r="CF13" i="7"/>
  <c r="CE13" i="7"/>
  <c r="BQ13" i="7"/>
  <c r="CC14" i="7"/>
  <c r="BO14" i="7"/>
  <c r="BS13" i="7"/>
  <c r="BG25" i="5"/>
  <c r="BH24" i="5"/>
  <c r="BI24" i="5" s="1"/>
  <c r="BC25" i="5"/>
  <c r="BD24" i="5"/>
  <c r="BE24" i="5" s="1"/>
  <c r="AY25" i="5"/>
  <c r="AZ24" i="5"/>
  <c r="BA24" i="5" s="1"/>
  <c r="AV24" i="5"/>
  <c r="AW24" i="5" s="1"/>
  <c r="AU25" i="5"/>
  <c r="CD14" i="7" l="1"/>
  <c r="BP14" i="7"/>
  <c r="BR14" i="7" s="1"/>
  <c r="BG26" i="5"/>
  <c r="BH25" i="5"/>
  <c r="BI25" i="5" s="1"/>
  <c r="BC26" i="5"/>
  <c r="BD25" i="5"/>
  <c r="BE25" i="5" s="1"/>
  <c r="AY26" i="5"/>
  <c r="AZ25" i="5"/>
  <c r="BA25" i="5" s="1"/>
  <c r="AV25" i="5"/>
  <c r="AW25" i="5" s="1"/>
  <c r="AU26" i="5"/>
  <c r="CE14" i="7" l="1"/>
  <c r="CG14" i="7"/>
  <c r="CF14" i="7"/>
  <c r="BQ14" i="7"/>
  <c r="CC15" i="7"/>
  <c r="BO15" i="7"/>
  <c r="BS14" i="7"/>
  <c r="BG27" i="5"/>
  <c r="BH26" i="5"/>
  <c r="BI26" i="5" s="1"/>
  <c r="BC27" i="5"/>
  <c r="BD26" i="5"/>
  <c r="BE26" i="5" s="1"/>
  <c r="AY27" i="5"/>
  <c r="AZ26" i="5"/>
  <c r="BA26" i="5" s="1"/>
  <c r="AV26" i="5"/>
  <c r="AW26" i="5" s="1"/>
  <c r="AU27" i="5"/>
  <c r="CD15" i="7" l="1"/>
  <c r="BP15" i="7"/>
  <c r="BR15" i="7" s="1"/>
  <c r="BG28" i="5"/>
  <c r="BH27" i="5"/>
  <c r="BI27" i="5" s="1"/>
  <c r="BC28" i="5"/>
  <c r="BD27" i="5"/>
  <c r="BE27" i="5" s="1"/>
  <c r="AY28" i="5"/>
  <c r="AZ27" i="5"/>
  <c r="BA27" i="5" s="1"/>
  <c r="AV27" i="5"/>
  <c r="AW27" i="5" s="1"/>
  <c r="AU28" i="5"/>
  <c r="CG15" i="7" l="1"/>
  <c r="CF15" i="7"/>
  <c r="CE15" i="7"/>
  <c r="BQ15" i="7"/>
  <c r="CC16" i="7"/>
  <c r="BO16" i="7"/>
  <c r="BS15" i="7"/>
  <c r="BG29" i="5"/>
  <c r="BH28" i="5"/>
  <c r="BI28" i="5" s="1"/>
  <c r="BC29" i="5"/>
  <c r="BD28" i="5"/>
  <c r="BE28" i="5" s="1"/>
  <c r="AY29" i="5"/>
  <c r="AZ28" i="5"/>
  <c r="BA28" i="5" s="1"/>
  <c r="AV28" i="5"/>
  <c r="AW28" i="5" s="1"/>
  <c r="AU29" i="5"/>
  <c r="CD16" i="7" l="1"/>
  <c r="BP16" i="7"/>
  <c r="BR16" i="7" s="1"/>
  <c r="BG30" i="5"/>
  <c r="BH29" i="5"/>
  <c r="BI29" i="5" s="1"/>
  <c r="BC30" i="5"/>
  <c r="BD29" i="5"/>
  <c r="BE29" i="5" s="1"/>
  <c r="AY30" i="5"/>
  <c r="AZ29" i="5"/>
  <c r="BA29" i="5" s="1"/>
  <c r="AV29" i="5"/>
  <c r="AW29" i="5" s="1"/>
  <c r="AU30" i="5"/>
  <c r="CE16" i="7" l="1"/>
  <c r="CF16" i="7"/>
  <c r="CG16" i="7"/>
  <c r="BQ16" i="7"/>
  <c r="CC17" i="7"/>
  <c r="BO17" i="7"/>
  <c r="BS16" i="7"/>
  <c r="BG31" i="5"/>
  <c r="BH30" i="5"/>
  <c r="BI30" i="5" s="1"/>
  <c r="BC31" i="5"/>
  <c r="BD30" i="5"/>
  <c r="BE30" i="5" s="1"/>
  <c r="AY31" i="5"/>
  <c r="AZ30" i="5"/>
  <c r="BA30" i="5" s="1"/>
  <c r="AV30" i="5"/>
  <c r="AW30" i="5" s="1"/>
  <c r="AU31" i="5"/>
  <c r="CD17" i="7" l="1"/>
  <c r="BP17" i="7"/>
  <c r="BR17" i="7" s="1"/>
  <c r="BG32" i="5"/>
  <c r="BH31" i="5"/>
  <c r="BI31" i="5" s="1"/>
  <c r="BC32" i="5"/>
  <c r="BD31" i="5"/>
  <c r="BE31" i="5" s="1"/>
  <c r="AY32" i="5"/>
  <c r="AZ31" i="5"/>
  <c r="BA31" i="5" s="1"/>
  <c r="AV31" i="5"/>
  <c r="AW31" i="5" s="1"/>
  <c r="AU32" i="5"/>
  <c r="CF17" i="7" l="1"/>
  <c r="CG17" i="7"/>
  <c r="CE17" i="7"/>
  <c r="BQ17" i="7"/>
  <c r="CC18" i="7"/>
  <c r="BO18" i="7"/>
  <c r="BS17" i="7"/>
  <c r="BG33" i="5"/>
  <c r="BH32" i="5"/>
  <c r="BI32" i="5" s="1"/>
  <c r="BC33" i="5"/>
  <c r="BD32" i="5"/>
  <c r="BE32" i="5" s="1"/>
  <c r="AY33" i="5"/>
  <c r="AZ32" i="5"/>
  <c r="BA32" i="5" s="1"/>
  <c r="AV32" i="5"/>
  <c r="AW32" i="5" s="1"/>
  <c r="AU33" i="5"/>
  <c r="CD18" i="7" l="1"/>
  <c r="BP18" i="7"/>
  <c r="BR18" i="7" s="1"/>
  <c r="BG34" i="5"/>
  <c r="BH33" i="5"/>
  <c r="BI33" i="5" s="1"/>
  <c r="BC34" i="5"/>
  <c r="BD33" i="5"/>
  <c r="BE33" i="5" s="1"/>
  <c r="AY34" i="5"/>
  <c r="AZ33" i="5"/>
  <c r="BA33" i="5" s="1"/>
  <c r="AV33" i="5"/>
  <c r="AW33" i="5" s="1"/>
  <c r="AU34" i="5"/>
  <c r="CE18" i="7" l="1"/>
  <c r="CF18" i="7"/>
  <c r="CG18" i="7"/>
  <c r="BQ18" i="7"/>
  <c r="CC19" i="7"/>
  <c r="BO19" i="7"/>
  <c r="BG35" i="5"/>
  <c r="BH34" i="5"/>
  <c r="BI34" i="5" s="1"/>
  <c r="BC35" i="5"/>
  <c r="BD34" i="5"/>
  <c r="BE34" i="5" s="1"/>
  <c r="AY35" i="5"/>
  <c r="AZ34" i="5"/>
  <c r="BA34" i="5" s="1"/>
  <c r="AV34" i="5"/>
  <c r="AW34" i="5" s="1"/>
  <c r="AU35" i="5"/>
  <c r="CD19" i="7" l="1"/>
  <c r="BP19" i="7"/>
  <c r="BG36" i="5"/>
  <c r="BH35" i="5"/>
  <c r="BI35" i="5" s="1"/>
  <c r="BC36" i="5"/>
  <c r="BD35" i="5"/>
  <c r="BE35" i="5" s="1"/>
  <c r="AY36" i="5"/>
  <c r="AZ35" i="5"/>
  <c r="BA35" i="5" s="1"/>
  <c r="AV35" i="5"/>
  <c r="AW35" i="5" s="1"/>
  <c r="AU36" i="5"/>
  <c r="CF19" i="7" l="1"/>
  <c r="CG19" i="7"/>
  <c r="CC20" i="7"/>
  <c r="BO20" i="7"/>
  <c r="BR19" i="7"/>
  <c r="CE19" i="7"/>
  <c r="BQ19" i="7"/>
  <c r="BG37" i="5"/>
  <c r="BH36" i="5"/>
  <c r="BI36" i="5" s="1"/>
  <c r="BC37" i="5"/>
  <c r="BD36" i="5"/>
  <c r="BE36" i="5" s="1"/>
  <c r="AY37" i="5"/>
  <c r="AZ36" i="5"/>
  <c r="BA36" i="5" s="1"/>
  <c r="AV36" i="5"/>
  <c r="AW36" i="5" s="1"/>
  <c r="AU37" i="5"/>
  <c r="CF20" i="7" l="1"/>
  <c r="CH18" i="7" s="1"/>
  <c r="CI18" i="7" s="1"/>
  <c r="CG20" i="7"/>
  <c r="BP20" i="7"/>
  <c r="BS20" i="7"/>
  <c r="BR20" i="7"/>
  <c r="BQ20" i="7"/>
  <c r="CD20" i="7"/>
  <c r="CE20" i="7" s="1"/>
  <c r="BG38" i="5"/>
  <c r="BH37" i="5"/>
  <c r="BI37" i="5" s="1"/>
  <c r="BC38" i="5"/>
  <c r="BD37" i="5"/>
  <c r="BE37" i="5" s="1"/>
  <c r="AY38" i="5"/>
  <c r="AZ37" i="5"/>
  <c r="BA37" i="5" s="1"/>
  <c r="AV37" i="5"/>
  <c r="AW37" i="5" s="1"/>
  <c r="AU38" i="5"/>
  <c r="CH19" i="7" l="1"/>
  <c r="CI19" i="7" s="1"/>
  <c r="CH16" i="7"/>
  <c r="CI16" i="7" s="1"/>
  <c r="CH17" i="7"/>
  <c r="CI17" i="7" s="1"/>
  <c r="CH20" i="7"/>
  <c r="CI20" i="7"/>
  <c r="CH5" i="7"/>
  <c r="CI5" i="7" s="1"/>
  <c r="CH6" i="7"/>
  <c r="CI6" i="7" s="1"/>
  <c r="CH7" i="7"/>
  <c r="CI7" i="7" s="1"/>
  <c r="CH8" i="7"/>
  <c r="CI8" i="7" s="1"/>
  <c r="CH9" i="7"/>
  <c r="CI9" i="7" s="1"/>
  <c r="CH10" i="7"/>
  <c r="CI10" i="7" s="1"/>
  <c r="CH11" i="7"/>
  <c r="CI11" i="7" s="1"/>
  <c r="CH12" i="7"/>
  <c r="CI12" i="7" s="1"/>
  <c r="CH13" i="7"/>
  <c r="CI13" i="7" s="1"/>
  <c r="CH14" i="7"/>
  <c r="CI14" i="7" s="1"/>
  <c r="CH15" i="7"/>
  <c r="CI15" i="7" s="1"/>
  <c r="BT20" i="7"/>
  <c r="BU20" i="7"/>
  <c r="BT4" i="7"/>
  <c r="BU4" i="7" s="1"/>
  <c r="BT5" i="7"/>
  <c r="BU5" i="7" s="1"/>
  <c r="BT6" i="7"/>
  <c r="BU6" i="7" s="1"/>
  <c r="BT7" i="7"/>
  <c r="BU7" i="7" s="1"/>
  <c r="BT8" i="7"/>
  <c r="BU8" i="7" s="1"/>
  <c r="BT9" i="7"/>
  <c r="BU9" i="7" s="1"/>
  <c r="BT10" i="7"/>
  <c r="BU10" i="7" s="1"/>
  <c r="BT11" i="7"/>
  <c r="BU11" i="7" s="1"/>
  <c r="BT12" i="7"/>
  <c r="BU12" i="7" s="1"/>
  <c r="BT13" i="7"/>
  <c r="BU13" i="7" s="1"/>
  <c r="BT14" i="7"/>
  <c r="BU14" i="7" s="1"/>
  <c r="BT15" i="7"/>
  <c r="BU15" i="7" s="1"/>
  <c r="BT16" i="7"/>
  <c r="BU16" i="7" s="1"/>
  <c r="BT18" i="7"/>
  <c r="BU18" i="7" s="1"/>
  <c r="CH4" i="7"/>
  <c r="CI4" i="7" s="1"/>
  <c r="BT19" i="7"/>
  <c r="BU19" i="7" s="1"/>
  <c r="BT17" i="7"/>
  <c r="BU17" i="7" s="1"/>
  <c r="BG39" i="5"/>
  <c r="BH38" i="5"/>
  <c r="BI38" i="5" s="1"/>
  <c r="BC39" i="5"/>
  <c r="BD38" i="5"/>
  <c r="BE38" i="5" s="1"/>
  <c r="AY39" i="5"/>
  <c r="AZ38" i="5"/>
  <c r="BA38" i="5" s="1"/>
  <c r="AV38" i="5"/>
  <c r="AW38" i="5" s="1"/>
  <c r="AU39" i="5"/>
  <c r="CL4" i="7" l="1"/>
  <c r="CL5" i="7" s="1"/>
  <c r="BX4" i="7"/>
  <c r="BX5" i="7" s="1"/>
  <c r="BG40" i="5"/>
  <c r="BH39" i="5"/>
  <c r="BI39" i="5" s="1"/>
  <c r="BC40" i="5"/>
  <c r="BD39" i="5"/>
  <c r="BE39" i="5" s="1"/>
  <c r="AY40" i="5"/>
  <c r="AZ39" i="5"/>
  <c r="BA39" i="5" s="1"/>
  <c r="AV39" i="5"/>
  <c r="AW39" i="5" s="1"/>
  <c r="AU40" i="5"/>
  <c r="BG41" i="5" l="1"/>
  <c r="BH40" i="5"/>
  <c r="BI40" i="5" s="1"/>
  <c r="BC41" i="5"/>
  <c r="BD40" i="5"/>
  <c r="BE40" i="5" s="1"/>
  <c r="AY41" i="5"/>
  <c r="AZ40" i="5"/>
  <c r="BA40" i="5" s="1"/>
  <c r="AV40" i="5"/>
  <c r="AW40" i="5" s="1"/>
  <c r="AU41" i="5"/>
  <c r="BG42" i="5" l="1"/>
  <c r="BH41" i="5"/>
  <c r="BI41" i="5" s="1"/>
  <c r="BC42" i="5"/>
  <c r="BD41" i="5"/>
  <c r="BE41" i="5" s="1"/>
  <c r="AY42" i="5"/>
  <c r="AZ41" i="5"/>
  <c r="BA41" i="5" s="1"/>
  <c r="AV41" i="5"/>
  <c r="AW41" i="5" s="1"/>
  <c r="AU42" i="5"/>
  <c r="BG43" i="5" l="1"/>
  <c r="BH42" i="5"/>
  <c r="BI42" i="5" s="1"/>
  <c r="BC43" i="5"/>
  <c r="BD42" i="5"/>
  <c r="BE42" i="5" s="1"/>
  <c r="AY43" i="5"/>
  <c r="AZ42" i="5"/>
  <c r="BA42" i="5" s="1"/>
  <c r="AV42" i="5"/>
  <c r="AW42" i="5" s="1"/>
  <c r="AU43" i="5"/>
  <c r="BG44" i="5" l="1"/>
  <c r="BH43" i="5"/>
  <c r="BI43" i="5" s="1"/>
  <c r="BC44" i="5"/>
  <c r="BD43" i="5"/>
  <c r="BE43" i="5" s="1"/>
  <c r="AY44" i="5"/>
  <c r="AZ43" i="5"/>
  <c r="BA43" i="5" s="1"/>
  <c r="AV43" i="5"/>
  <c r="AW43" i="5" s="1"/>
  <c r="AU44" i="5"/>
  <c r="BG45" i="5" l="1"/>
  <c r="BH44" i="5"/>
  <c r="BI44" i="5" s="1"/>
  <c r="BC45" i="5"/>
  <c r="BD44" i="5"/>
  <c r="BE44" i="5" s="1"/>
  <c r="AY45" i="5"/>
  <c r="AZ44" i="5"/>
  <c r="BA44" i="5" s="1"/>
  <c r="AV44" i="5"/>
  <c r="AW44" i="5" s="1"/>
  <c r="AU45" i="5"/>
  <c r="BG46" i="5" l="1"/>
  <c r="BH45" i="5"/>
  <c r="BI45" i="5" s="1"/>
  <c r="BC46" i="5"/>
  <c r="BD45" i="5"/>
  <c r="BE45" i="5" s="1"/>
  <c r="AY46" i="5"/>
  <c r="AZ45" i="5"/>
  <c r="BA45" i="5" s="1"/>
  <c r="AV45" i="5"/>
  <c r="AW45" i="5" s="1"/>
  <c r="AU46" i="5"/>
  <c r="BG47" i="5" l="1"/>
  <c r="BH46" i="5"/>
  <c r="BI46" i="5" s="1"/>
  <c r="BC47" i="5"/>
  <c r="BD46" i="5"/>
  <c r="BE46" i="5" s="1"/>
  <c r="AY47" i="5"/>
  <c r="AZ46" i="5"/>
  <c r="BA46" i="5" s="1"/>
  <c r="AV46" i="5"/>
  <c r="AW46" i="5" s="1"/>
  <c r="AU47" i="5"/>
  <c r="BG48" i="5" l="1"/>
  <c r="BH47" i="5"/>
  <c r="BI47" i="5" s="1"/>
  <c r="BC48" i="5"/>
  <c r="BD47" i="5"/>
  <c r="BE47" i="5" s="1"/>
  <c r="AY48" i="5"/>
  <c r="AZ47" i="5"/>
  <c r="BA47" i="5" s="1"/>
  <c r="AV47" i="5"/>
  <c r="AW47" i="5" s="1"/>
  <c r="AU48" i="5"/>
  <c r="BG49" i="5" l="1"/>
  <c r="BH48" i="5"/>
  <c r="BI48" i="5" s="1"/>
  <c r="BC49" i="5"/>
  <c r="BD48" i="5"/>
  <c r="BE48" i="5" s="1"/>
  <c r="AY49" i="5"/>
  <c r="AZ48" i="5"/>
  <c r="BA48" i="5" s="1"/>
  <c r="AV48" i="5"/>
  <c r="AW48" i="5" s="1"/>
  <c r="AU49" i="5"/>
  <c r="BG50" i="5" l="1"/>
  <c r="BH49" i="5"/>
  <c r="BI49" i="5" s="1"/>
  <c r="BC50" i="5"/>
  <c r="BD49" i="5"/>
  <c r="BE49" i="5" s="1"/>
  <c r="AY50" i="5"/>
  <c r="AZ49" i="5"/>
  <c r="BA49" i="5" s="1"/>
  <c r="AV49" i="5"/>
  <c r="AW49" i="5" s="1"/>
  <c r="AU50" i="5"/>
  <c r="BG51" i="5" l="1"/>
  <c r="BH50" i="5"/>
  <c r="BI50" i="5" s="1"/>
  <c r="BC51" i="5"/>
  <c r="BD50" i="5"/>
  <c r="BE50" i="5" s="1"/>
  <c r="AY51" i="5"/>
  <c r="AZ50" i="5"/>
  <c r="BA50" i="5" s="1"/>
  <c r="AV50" i="5"/>
  <c r="AW50" i="5" s="1"/>
  <c r="AU51" i="5"/>
  <c r="BG52" i="5" l="1"/>
  <c r="BH51" i="5"/>
  <c r="BI51" i="5" s="1"/>
  <c r="BC52" i="5"/>
  <c r="BD51" i="5"/>
  <c r="BE51" i="5" s="1"/>
  <c r="AY52" i="5"/>
  <c r="AZ51" i="5"/>
  <c r="BA51" i="5" s="1"/>
  <c r="AV51" i="5"/>
  <c r="AW51" i="5" s="1"/>
  <c r="AU52" i="5"/>
  <c r="BG53" i="5" l="1"/>
  <c r="BH52" i="5"/>
  <c r="BI52" i="5" s="1"/>
  <c r="BC53" i="5"/>
  <c r="BD52" i="5"/>
  <c r="BE52" i="5" s="1"/>
  <c r="AY53" i="5"/>
  <c r="AZ52" i="5"/>
  <c r="BA52" i="5" s="1"/>
  <c r="AV52" i="5"/>
  <c r="AW52" i="5" s="1"/>
  <c r="AU53" i="5"/>
  <c r="BG54" i="5" l="1"/>
  <c r="BH53" i="5"/>
  <c r="BI53" i="5" s="1"/>
  <c r="BC54" i="5"/>
  <c r="BD53" i="5"/>
  <c r="BE53" i="5" s="1"/>
  <c r="AY54" i="5"/>
  <c r="AZ53" i="5"/>
  <c r="BA53" i="5" s="1"/>
  <c r="AV53" i="5"/>
  <c r="AW53" i="5" s="1"/>
  <c r="AU54" i="5"/>
  <c r="BG55" i="5" l="1"/>
  <c r="BH54" i="5"/>
  <c r="BI54" i="5" s="1"/>
  <c r="BC55" i="5"/>
  <c r="BD54" i="5"/>
  <c r="BE54" i="5" s="1"/>
  <c r="AY55" i="5"/>
  <c r="AZ54" i="5"/>
  <c r="BA54" i="5" s="1"/>
  <c r="AV54" i="5"/>
  <c r="AW54" i="5" s="1"/>
  <c r="AU55" i="5"/>
  <c r="BG56" i="5" l="1"/>
  <c r="BH55" i="5"/>
  <c r="BI55" i="5" s="1"/>
  <c r="BC56" i="5"/>
  <c r="BD55" i="5"/>
  <c r="BE55" i="5" s="1"/>
  <c r="AY56" i="5"/>
  <c r="AZ55" i="5"/>
  <c r="BA55" i="5" s="1"/>
  <c r="AV55" i="5"/>
  <c r="AW55" i="5" s="1"/>
  <c r="AU56" i="5"/>
  <c r="BG57" i="5" l="1"/>
  <c r="BH56" i="5"/>
  <c r="BI56" i="5" s="1"/>
  <c r="BC57" i="5"/>
  <c r="BD56" i="5"/>
  <c r="BE56" i="5" s="1"/>
  <c r="AY57" i="5"/>
  <c r="AZ56" i="5"/>
  <c r="BA56" i="5" s="1"/>
  <c r="AV56" i="5"/>
  <c r="AW56" i="5" s="1"/>
  <c r="AU57" i="5"/>
  <c r="BG58" i="5" l="1"/>
  <c r="BH57" i="5"/>
  <c r="BI57" i="5" s="1"/>
  <c r="BC58" i="5"/>
  <c r="BD57" i="5"/>
  <c r="BE57" i="5" s="1"/>
  <c r="AY58" i="5"/>
  <c r="AZ57" i="5"/>
  <c r="BA57" i="5" s="1"/>
  <c r="AV57" i="5"/>
  <c r="AW57" i="5" s="1"/>
  <c r="AU58" i="5"/>
  <c r="BG59" i="5" l="1"/>
  <c r="BH58" i="5"/>
  <c r="BI58" i="5" s="1"/>
  <c r="BC59" i="5"/>
  <c r="BD58" i="5"/>
  <c r="BE58" i="5" s="1"/>
  <c r="AY59" i="5"/>
  <c r="AZ58" i="5"/>
  <c r="BA58" i="5" s="1"/>
  <c r="AV58" i="5"/>
  <c r="AW58" i="5" s="1"/>
  <c r="AU59" i="5"/>
  <c r="BG60" i="5" l="1"/>
  <c r="BH59" i="5"/>
  <c r="BI59" i="5" s="1"/>
  <c r="BC60" i="5"/>
  <c r="BD59" i="5"/>
  <c r="BE59" i="5" s="1"/>
  <c r="AY60" i="5"/>
  <c r="AZ59" i="5"/>
  <c r="BA59" i="5" s="1"/>
  <c r="AV59" i="5"/>
  <c r="AW59" i="5" s="1"/>
  <c r="AU60" i="5"/>
  <c r="BG61" i="5" l="1"/>
  <c r="BH60" i="5"/>
  <c r="BI60" i="5" s="1"/>
  <c r="BC61" i="5"/>
  <c r="BD60" i="5"/>
  <c r="BE60" i="5" s="1"/>
  <c r="AY61" i="5"/>
  <c r="AZ60" i="5"/>
  <c r="BA60" i="5" s="1"/>
  <c r="AV60" i="5"/>
  <c r="AW60" i="5" s="1"/>
  <c r="AU61" i="5"/>
  <c r="BG62" i="5" l="1"/>
  <c r="BH61" i="5"/>
  <c r="BI61" i="5" s="1"/>
  <c r="BC62" i="5"/>
  <c r="BD61" i="5"/>
  <c r="BE61" i="5" s="1"/>
  <c r="AY62" i="5"/>
  <c r="AZ61" i="5"/>
  <c r="BA61" i="5" s="1"/>
  <c r="AV61" i="5"/>
  <c r="AW61" i="5" s="1"/>
  <c r="AU62" i="5"/>
  <c r="BG63" i="5" l="1"/>
  <c r="BH62" i="5"/>
  <c r="BI62" i="5" s="1"/>
  <c r="BC63" i="5"/>
  <c r="BD62" i="5"/>
  <c r="BE62" i="5" s="1"/>
  <c r="AY63" i="5"/>
  <c r="AZ62" i="5"/>
  <c r="BA62" i="5" s="1"/>
  <c r="AV62" i="5"/>
  <c r="AW62" i="5" s="1"/>
  <c r="AU63" i="5"/>
  <c r="BG64" i="5" l="1"/>
  <c r="BH63" i="5"/>
  <c r="BI63" i="5" s="1"/>
  <c r="BC64" i="5"/>
  <c r="BD63" i="5"/>
  <c r="BE63" i="5" s="1"/>
  <c r="AY64" i="5"/>
  <c r="AZ63" i="5"/>
  <c r="BA63" i="5" s="1"/>
  <c r="AV63" i="5"/>
  <c r="AW63" i="5" s="1"/>
  <c r="AU64" i="5"/>
  <c r="BG65" i="5" l="1"/>
  <c r="BH64" i="5"/>
  <c r="BI64" i="5" s="1"/>
  <c r="BC65" i="5"/>
  <c r="BD64" i="5"/>
  <c r="BE64" i="5" s="1"/>
  <c r="AY65" i="5"/>
  <c r="AZ64" i="5"/>
  <c r="BA64" i="5" s="1"/>
  <c r="AV64" i="5"/>
  <c r="AW64" i="5" s="1"/>
  <c r="AU65" i="5"/>
  <c r="BG66" i="5" l="1"/>
  <c r="BH65" i="5"/>
  <c r="BI65" i="5" s="1"/>
  <c r="BC66" i="5"/>
  <c r="BD65" i="5"/>
  <c r="BE65" i="5" s="1"/>
  <c r="AY66" i="5"/>
  <c r="AZ65" i="5"/>
  <c r="BA65" i="5" s="1"/>
  <c r="AV65" i="5"/>
  <c r="AW65" i="5" s="1"/>
  <c r="AU66" i="5"/>
  <c r="BG67" i="5" l="1"/>
  <c r="BH66" i="5"/>
  <c r="BI66" i="5" s="1"/>
  <c r="BC67" i="5"/>
  <c r="BD66" i="5"/>
  <c r="BE66" i="5" s="1"/>
  <c r="AY67" i="5"/>
  <c r="AZ66" i="5"/>
  <c r="BA66" i="5" s="1"/>
  <c r="AV66" i="5"/>
  <c r="AW66" i="5" s="1"/>
  <c r="AU67" i="5"/>
  <c r="BG68" i="5" l="1"/>
  <c r="BH67" i="5"/>
  <c r="BI67" i="5" s="1"/>
  <c r="BC68" i="5"/>
  <c r="BD67" i="5"/>
  <c r="BE67" i="5" s="1"/>
  <c r="AY68" i="5"/>
  <c r="AZ67" i="5"/>
  <c r="BA67" i="5" s="1"/>
  <c r="AV67" i="5"/>
  <c r="AW67" i="5" s="1"/>
  <c r="AU68" i="5"/>
  <c r="BG69" i="5" l="1"/>
  <c r="BH68" i="5"/>
  <c r="BI68" i="5" s="1"/>
  <c r="BC69" i="5"/>
  <c r="BD68" i="5"/>
  <c r="BE68" i="5" s="1"/>
  <c r="AY69" i="5"/>
  <c r="AZ68" i="5"/>
  <c r="BA68" i="5" s="1"/>
  <c r="AV68" i="5"/>
  <c r="AW68" i="5" s="1"/>
  <c r="AU69" i="5"/>
  <c r="BG70" i="5" l="1"/>
  <c r="BH69" i="5"/>
  <c r="BI69" i="5" s="1"/>
  <c r="BC70" i="5"/>
  <c r="BD69" i="5"/>
  <c r="BE69" i="5" s="1"/>
  <c r="AY70" i="5"/>
  <c r="AZ69" i="5"/>
  <c r="BA69" i="5" s="1"/>
  <c r="AV69" i="5"/>
  <c r="AW69" i="5" s="1"/>
  <c r="AU70" i="5"/>
  <c r="BG71" i="5" l="1"/>
  <c r="BH70" i="5"/>
  <c r="BI70" i="5" s="1"/>
  <c r="BC71" i="5"/>
  <c r="BD70" i="5"/>
  <c r="BE70" i="5" s="1"/>
  <c r="AY71" i="5"/>
  <c r="AZ70" i="5"/>
  <c r="BA70" i="5" s="1"/>
  <c r="AV70" i="5"/>
  <c r="AW70" i="5" s="1"/>
  <c r="AU71" i="5"/>
  <c r="BG72" i="5" l="1"/>
  <c r="BH71" i="5"/>
  <c r="BI71" i="5" s="1"/>
  <c r="BC72" i="5"/>
  <c r="BD71" i="5"/>
  <c r="BE71" i="5" s="1"/>
  <c r="AY72" i="5"/>
  <c r="AZ71" i="5"/>
  <c r="BA71" i="5" s="1"/>
  <c r="AV71" i="5"/>
  <c r="AW71" i="5" s="1"/>
  <c r="AU72" i="5"/>
  <c r="BG73" i="5" l="1"/>
  <c r="BH72" i="5"/>
  <c r="BI72" i="5" s="1"/>
  <c r="BC73" i="5"/>
  <c r="BD72" i="5"/>
  <c r="BE72" i="5" s="1"/>
  <c r="AY73" i="5"/>
  <c r="AZ72" i="5"/>
  <c r="BA72" i="5" s="1"/>
  <c r="AV72" i="5"/>
  <c r="AW72" i="5" s="1"/>
  <c r="AU73" i="5"/>
  <c r="BG74" i="5" l="1"/>
  <c r="BH73" i="5"/>
  <c r="BI73" i="5" s="1"/>
  <c r="BC74" i="5"/>
  <c r="BD73" i="5"/>
  <c r="BE73" i="5" s="1"/>
  <c r="AY74" i="5"/>
  <c r="AZ73" i="5"/>
  <c r="BA73" i="5" s="1"/>
  <c r="AV73" i="5"/>
  <c r="AW73" i="5" s="1"/>
  <c r="AU74" i="5"/>
  <c r="BG75" i="5" l="1"/>
  <c r="BH74" i="5"/>
  <c r="BI74" i="5" s="1"/>
  <c r="BC75" i="5"/>
  <c r="BD74" i="5"/>
  <c r="BE74" i="5" s="1"/>
  <c r="AY75" i="5"/>
  <c r="AZ74" i="5"/>
  <c r="BA74" i="5" s="1"/>
  <c r="AV74" i="5"/>
  <c r="AW74" i="5" s="1"/>
  <c r="AU75" i="5"/>
  <c r="BG76" i="5" l="1"/>
  <c r="BH75" i="5"/>
  <c r="BI75" i="5" s="1"/>
  <c r="BC76" i="5"/>
  <c r="BD75" i="5"/>
  <c r="BE75" i="5" s="1"/>
  <c r="AY76" i="5"/>
  <c r="AZ75" i="5"/>
  <c r="BA75" i="5" s="1"/>
  <c r="AV75" i="5"/>
  <c r="AW75" i="5" s="1"/>
  <c r="AU76" i="5"/>
  <c r="BG77" i="5" l="1"/>
  <c r="BH76" i="5"/>
  <c r="BI76" i="5" s="1"/>
  <c r="BC77" i="5"/>
  <c r="BD76" i="5"/>
  <c r="BE76" i="5" s="1"/>
  <c r="AY77" i="5"/>
  <c r="AZ76" i="5"/>
  <c r="BA76" i="5" s="1"/>
  <c r="AV76" i="5"/>
  <c r="AW76" i="5" s="1"/>
  <c r="AU77" i="5"/>
  <c r="BG78" i="5" l="1"/>
  <c r="BH77" i="5"/>
  <c r="BI77" i="5" s="1"/>
  <c r="BC78" i="5"/>
  <c r="BD77" i="5"/>
  <c r="BE77" i="5" s="1"/>
  <c r="AY78" i="5"/>
  <c r="AZ77" i="5"/>
  <c r="BA77" i="5" s="1"/>
  <c r="AV77" i="5"/>
  <c r="AW77" i="5" s="1"/>
  <c r="AU78" i="5"/>
  <c r="BG79" i="5" l="1"/>
  <c r="BH78" i="5"/>
  <c r="BI78" i="5" s="1"/>
  <c r="BC79" i="5"/>
  <c r="BD78" i="5"/>
  <c r="BE78" i="5" s="1"/>
  <c r="AY79" i="5"/>
  <c r="AZ78" i="5"/>
  <c r="BA78" i="5" s="1"/>
  <c r="AV78" i="5"/>
  <c r="AW78" i="5" s="1"/>
  <c r="AU79" i="5"/>
  <c r="BG80" i="5" l="1"/>
  <c r="BH79" i="5"/>
  <c r="BI79" i="5" s="1"/>
  <c r="BC80" i="5"/>
  <c r="BD79" i="5"/>
  <c r="BE79" i="5" s="1"/>
  <c r="AY80" i="5"/>
  <c r="AZ79" i="5"/>
  <c r="BA79" i="5" s="1"/>
  <c r="AV79" i="5"/>
  <c r="AW79" i="5" s="1"/>
  <c r="AU80" i="5"/>
  <c r="BG81" i="5" l="1"/>
  <c r="BH80" i="5"/>
  <c r="BI80" i="5" s="1"/>
  <c r="BC81" i="5"/>
  <c r="BD80" i="5"/>
  <c r="BE80" i="5" s="1"/>
  <c r="AY81" i="5"/>
  <c r="AZ80" i="5"/>
  <c r="BA80" i="5" s="1"/>
  <c r="AV80" i="5"/>
  <c r="AW80" i="5" s="1"/>
  <c r="AU81" i="5"/>
  <c r="BG82" i="5" l="1"/>
  <c r="BH81" i="5"/>
  <c r="BI81" i="5" s="1"/>
  <c r="BC82" i="5"/>
  <c r="BD81" i="5"/>
  <c r="BE81" i="5" s="1"/>
  <c r="AY82" i="5"/>
  <c r="AZ81" i="5"/>
  <c r="BA81" i="5" s="1"/>
  <c r="AV81" i="5"/>
  <c r="AW81" i="5" s="1"/>
  <c r="AU82" i="5"/>
  <c r="BG83" i="5" l="1"/>
  <c r="BH82" i="5"/>
  <c r="BI82" i="5" s="1"/>
  <c r="BC83" i="5"/>
  <c r="BD82" i="5"/>
  <c r="BE82" i="5" s="1"/>
  <c r="AY83" i="5"/>
  <c r="AZ82" i="5"/>
  <c r="BA82" i="5" s="1"/>
  <c r="AV82" i="5"/>
  <c r="AW82" i="5" s="1"/>
  <c r="AU83" i="5"/>
  <c r="BG84" i="5" l="1"/>
  <c r="BH83" i="5"/>
  <c r="BI83" i="5" s="1"/>
  <c r="BC84" i="5"/>
  <c r="BD83" i="5"/>
  <c r="BE83" i="5" s="1"/>
  <c r="AY84" i="5"/>
  <c r="AZ83" i="5"/>
  <c r="BA83" i="5" s="1"/>
  <c r="AV83" i="5"/>
  <c r="AW83" i="5" s="1"/>
  <c r="AU84" i="5"/>
  <c r="BG85" i="5" l="1"/>
  <c r="BH84" i="5"/>
  <c r="BI84" i="5" s="1"/>
  <c r="BC85" i="5"/>
  <c r="BD84" i="5"/>
  <c r="BE84" i="5" s="1"/>
  <c r="AY85" i="5"/>
  <c r="AZ84" i="5"/>
  <c r="BA84" i="5" s="1"/>
  <c r="AV84" i="5"/>
  <c r="AW84" i="5" s="1"/>
  <c r="AU85" i="5"/>
  <c r="BG86" i="5" l="1"/>
  <c r="BH85" i="5"/>
  <c r="BI85" i="5" s="1"/>
  <c r="BC86" i="5"/>
  <c r="BD85" i="5"/>
  <c r="BE85" i="5" s="1"/>
  <c r="AY86" i="5"/>
  <c r="AZ85" i="5"/>
  <c r="BA85" i="5" s="1"/>
  <c r="AV85" i="5"/>
  <c r="AW85" i="5" s="1"/>
  <c r="AU86" i="5"/>
  <c r="BG87" i="5" l="1"/>
  <c r="BH86" i="5"/>
  <c r="BI86" i="5" s="1"/>
  <c r="BC87" i="5"/>
  <c r="BD86" i="5"/>
  <c r="BE86" i="5" s="1"/>
  <c r="AY87" i="5"/>
  <c r="AZ86" i="5"/>
  <c r="BA86" i="5" s="1"/>
  <c r="AV86" i="5"/>
  <c r="AW86" i="5" s="1"/>
  <c r="AU87" i="5"/>
  <c r="BG88" i="5" l="1"/>
  <c r="BH87" i="5"/>
  <c r="BI87" i="5" s="1"/>
  <c r="BC88" i="5"/>
  <c r="BD87" i="5"/>
  <c r="BE87" i="5" s="1"/>
  <c r="AY88" i="5"/>
  <c r="AZ87" i="5"/>
  <c r="BA87" i="5" s="1"/>
  <c r="AV87" i="5"/>
  <c r="AW87" i="5" s="1"/>
  <c r="AU88" i="5"/>
  <c r="BG89" i="5" l="1"/>
  <c r="BH88" i="5"/>
  <c r="BI88" i="5" s="1"/>
  <c r="BC89" i="5"/>
  <c r="BD88" i="5"/>
  <c r="BE88" i="5" s="1"/>
  <c r="AY89" i="5"/>
  <c r="AZ88" i="5"/>
  <c r="BA88" i="5" s="1"/>
  <c r="AV88" i="5"/>
  <c r="AW88" i="5" s="1"/>
  <c r="AU89" i="5"/>
  <c r="BG90" i="5" l="1"/>
  <c r="BH89" i="5"/>
  <c r="BI89" i="5" s="1"/>
  <c r="BC90" i="5"/>
  <c r="BD89" i="5"/>
  <c r="BE89" i="5" s="1"/>
  <c r="AY90" i="5"/>
  <c r="AZ89" i="5"/>
  <c r="BA89" i="5" s="1"/>
  <c r="AV89" i="5"/>
  <c r="AW89" i="5" s="1"/>
  <c r="AU90" i="5"/>
  <c r="BG91" i="5" l="1"/>
  <c r="BH90" i="5"/>
  <c r="BI90" i="5" s="1"/>
  <c r="BC91" i="5"/>
  <c r="BD90" i="5"/>
  <c r="BE90" i="5" s="1"/>
  <c r="AY91" i="5"/>
  <c r="AZ90" i="5"/>
  <c r="BA90" i="5" s="1"/>
  <c r="AV90" i="5"/>
  <c r="AW90" i="5" s="1"/>
  <c r="AU91" i="5"/>
  <c r="BG92" i="5" l="1"/>
  <c r="BH91" i="5"/>
  <c r="BI91" i="5" s="1"/>
  <c r="BC92" i="5"/>
  <c r="BD91" i="5"/>
  <c r="BE91" i="5" s="1"/>
  <c r="AY92" i="5"/>
  <c r="AZ91" i="5"/>
  <c r="BA91" i="5" s="1"/>
  <c r="AV91" i="5"/>
  <c r="AW91" i="5" s="1"/>
  <c r="AU92" i="5"/>
  <c r="BG93" i="5" l="1"/>
  <c r="BH92" i="5"/>
  <c r="BI92" i="5" s="1"/>
  <c r="BC93" i="5"/>
  <c r="BD92" i="5"/>
  <c r="BE92" i="5" s="1"/>
  <c r="AY93" i="5"/>
  <c r="AZ92" i="5"/>
  <c r="BA92" i="5" s="1"/>
  <c r="AV92" i="5"/>
  <c r="AW92" i="5" s="1"/>
  <c r="AU93" i="5"/>
  <c r="BG94" i="5" l="1"/>
  <c r="BH93" i="5"/>
  <c r="BI93" i="5" s="1"/>
  <c r="BC94" i="5"/>
  <c r="BD93" i="5"/>
  <c r="BE93" i="5" s="1"/>
  <c r="AY94" i="5"/>
  <c r="AZ93" i="5"/>
  <c r="BA93" i="5" s="1"/>
  <c r="AV93" i="5"/>
  <c r="AW93" i="5" s="1"/>
  <c r="AU94" i="5"/>
  <c r="BG95" i="5" l="1"/>
  <c r="BH94" i="5"/>
  <c r="BI94" i="5" s="1"/>
  <c r="BC95" i="5"/>
  <c r="BD94" i="5"/>
  <c r="BE94" i="5" s="1"/>
  <c r="AY95" i="5"/>
  <c r="AZ94" i="5"/>
  <c r="BA94" i="5" s="1"/>
  <c r="AV94" i="5"/>
  <c r="AW94" i="5" s="1"/>
  <c r="AU95" i="5"/>
  <c r="BG96" i="5" l="1"/>
  <c r="BH95" i="5"/>
  <c r="BI95" i="5" s="1"/>
  <c r="BC96" i="5"/>
  <c r="BD95" i="5"/>
  <c r="BE95" i="5" s="1"/>
  <c r="AY96" i="5"/>
  <c r="AZ95" i="5"/>
  <c r="BA95" i="5" s="1"/>
  <c r="AV95" i="5"/>
  <c r="AW95" i="5" s="1"/>
  <c r="AU96" i="5"/>
  <c r="BG97" i="5" l="1"/>
  <c r="BH96" i="5"/>
  <c r="BI96" i="5" s="1"/>
  <c r="BC97" i="5"/>
  <c r="BD96" i="5"/>
  <c r="BE96" i="5" s="1"/>
  <c r="AY97" i="5"/>
  <c r="AZ96" i="5"/>
  <c r="BA96" i="5" s="1"/>
  <c r="AV96" i="5"/>
  <c r="AW96" i="5" s="1"/>
  <c r="AU97" i="5"/>
  <c r="BG98" i="5" l="1"/>
  <c r="BH97" i="5"/>
  <c r="BI97" i="5" s="1"/>
  <c r="BC98" i="5"/>
  <c r="BD97" i="5"/>
  <c r="BE97" i="5" s="1"/>
  <c r="AY98" i="5"/>
  <c r="AZ97" i="5"/>
  <c r="BA97" i="5" s="1"/>
  <c r="AV97" i="5"/>
  <c r="AW97" i="5" s="1"/>
  <c r="AU98" i="5"/>
  <c r="BG99" i="5" l="1"/>
  <c r="BH98" i="5"/>
  <c r="BI98" i="5" s="1"/>
  <c r="BC99" i="5"/>
  <c r="BD98" i="5"/>
  <c r="BE98" i="5" s="1"/>
  <c r="AY99" i="5"/>
  <c r="AZ98" i="5"/>
  <c r="BA98" i="5" s="1"/>
  <c r="AV98" i="5"/>
  <c r="AW98" i="5" s="1"/>
  <c r="AU99" i="5"/>
  <c r="BG100" i="5" l="1"/>
  <c r="BH99" i="5"/>
  <c r="BI99" i="5" s="1"/>
  <c r="BC100" i="5"/>
  <c r="BD99" i="5"/>
  <c r="BE99" i="5" s="1"/>
  <c r="AY100" i="5"/>
  <c r="AZ99" i="5"/>
  <c r="BA99" i="5" s="1"/>
  <c r="AV99" i="5"/>
  <c r="AW99" i="5" s="1"/>
  <c r="AU100" i="5"/>
  <c r="BG101" i="5" l="1"/>
  <c r="BH100" i="5"/>
  <c r="BI100" i="5" s="1"/>
  <c r="BC101" i="5"/>
  <c r="BD100" i="5"/>
  <c r="BE100" i="5" s="1"/>
  <c r="AY101" i="5"/>
  <c r="AZ100" i="5"/>
  <c r="BA100" i="5" s="1"/>
  <c r="AV100" i="5"/>
  <c r="AW100" i="5" s="1"/>
  <c r="AU101" i="5"/>
  <c r="BG102" i="5" l="1"/>
  <c r="BH101" i="5"/>
  <c r="BI101" i="5" s="1"/>
  <c r="BC102" i="5"/>
  <c r="BD101" i="5"/>
  <c r="BE101" i="5" s="1"/>
  <c r="AY102" i="5"/>
  <c r="AZ101" i="5"/>
  <c r="BA101" i="5" s="1"/>
  <c r="AV101" i="5"/>
  <c r="AW101" i="5" s="1"/>
  <c r="AU102" i="5"/>
  <c r="BG103" i="5" l="1"/>
  <c r="BH102" i="5"/>
  <c r="BI102" i="5" s="1"/>
  <c r="BC103" i="5"/>
  <c r="BD102" i="5"/>
  <c r="BE102" i="5" s="1"/>
  <c r="AY103" i="5"/>
  <c r="AZ102" i="5"/>
  <c r="BA102" i="5" s="1"/>
  <c r="AV102" i="5"/>
  <c r="AW102" i="5" s="1"/>
  <c r="AU103" i="5"/>
  <c r="BG104" i="5" l="1"/>
  <c r="BH103" i="5"/>
  <c r="BI103" i="5" s="1"/>
  <c r="BC104" i="5"/>
  <c r="BD103" i="5"/>
  <c r="BE103" i="5" s="1"/>
  <c r="AY104" i="5"/>
  <c r="AZ103" i="5"/>
  <c r="BA103" i="5" s="1"/>
  <c r="AV103" i="5"/>
  <c r="AW103" i="5" s="1"/>
  <c r="AU104" i="5"/>
  <c r="BG105" i="5" l="1"/>
  <c r="BH104" i="5"/>
  <c r="BI104" i="5" s="1"/>
  <c r="BC105" i="5"/>
  <c r="BD104" i="5"/>
  <c r="BE104" i="5" s="1"/>
  <c r="AY105" i="5"/>
  <c r="AZ104" i="5"/>
  <c r="BA104" i="5" s="1"/>
  <c r="AV104" i="5"/>
  <c r="AW104" i="5" s="1"/>
  <c r="AU105" i="5"/>
  <c r="BG106" i="5" l="1"/>
  <c r="BH105" i="5"/>
  <c r="BI105" i="5" s="1"/>
  <c r="BC106" i="5"/>
  <c r="BD105" i="5"/>
  <c r="BE105" i="5" s="1"/>
  <c r="AY106" i="5"/>
  <c r="AZ105" i="5"/>
  <c r="BA105" i="5" s="1"/>
  <c r="AV105" i="5"/>
  <c r="AW105" i="5" s="1"/>
  <c r="AU106" i="5"/>
  <c r="BG107" i="5" l="1"/>
  <c r="BH106" i="5"/>
  <c r="BI106" i="5" s="1"/>
  <c r="BC107" i="5"/>
  <c r="BD106" i="5"/>
  <c r="BE106" i="5" s="1"/>
  <c r="AY107" i="5"/>
  <c r="AZ106" i="5"/>
  <c r="BA106" i="5" s="1"/>
  <c r="AV106" i="5"/>
  <c r="AW106" i="5" s="1"/>
  <c r="AU107" i="5"/>
  <c r="BG108" i="5" l="1"/>
  <c r="BH107" i="5"/>
  <c r="BI107" i="5" s="1"/>
  <c r="BC108" i="5"/>
  <c r="BD107" i="5"/>
  <c r="BE107" i="5" s="1"/>
  <c r="AY108" i="5"/>
  <c r="AZ107" i="5"/>
  <c r="BA107" i="5" s="1"/>
  <c r="AV107" i="5"/>
  <c r="AW107" i="5" s="1"/>
  <c r="AU108" i="5"/>
  <c r="BG109" i="5" l="1"/>
  <c r="BH108" i="5"/>
  <c r="BI108" i="5" s="1"/>
  <c r="BC109" i="5"/>
  <c r="BD108" i="5"/>
  <c r="BE108" i="5" s="1"/>
  <c r="AY109" i="5"/>
  <c r="AZ108" i="5"/>
  <c r="BA108" i="5" s="1"/>
  <c r="AV108" i="5"/>
  <c r="AW108" i="5" s="1"/>
  <c r="AU109" i="5"/>
  <c r="BG110" i="5" l="1"/>
  <c r="BH109" i="5"/>
  <c r="BI109" i="5" s="1"/>
  <c r="BC110" i="5"/>
  <c r="BD109" i="5"/>
  <c r="BE109" i="5" s="1"/>
  <c r="AY110" i="5"/>
  <c r="AZ109" i="5"/>
  <c r="BA109" i="5" s="1"/>
  <c r="AV109" i="5"/>
  <c r="AW109" i="5" s="1"/>
  <c r="AU110" i="5"/>
  <c r="BG111" i="5" l="1"/>
  <c r="BH110" i="5"/>
  <c r="BI110" i="5" s="1"/>
  <c r="BC111" i="5"/>
  <c r="BD110" i="5"/>
  <c r="BE110" i="5" s="1"/>
  <c r="AY111" i="5"/>
  <c r="AZ110" i="5"/>
  <c r="BA110" i="5" s="1"/>
  <c r="AV110" i="5"/>
  <c r="AW110" i="5" s="1"/>
  <c r="AU111" i="5"/>
  <c r="BG112" i="5" l="1"/>
  <c r="BH111" i="5"/>
  <c r="BI111" i="5" s="1"/>
  <c r="BC112" i="5"/>
  <c r="BD111" i="5"/>
  <c r="BE111" i="5" s="1"/>
  <c r="AY112" i="5"/>
  <c r="AZ111" i="5"/>
  <c r="BA111" i="5" s="1"/>
  <c r="AV111" i="5"/>
  <c r="AW111" i="5" s="1"/>
  <c r="AU112" i="5"/>
  <c r="BG113" i="5" l="1"/>
  <c r="BH112" i="5"/>
  <c r="BI112" i="5" s="1"/>
  <c r="BC113" i="5"/>
  <c r="BD112" i="5"/>
  <c r="BE112" i="5" s="1"/>
  <c r="AY113" i="5"/>
  <c r="AZ112" i="5"/>
  <c r="BA112" i="5" s="1"/>
  <c r="AV112" i="5"/>
  <c r="AW112" i="5" s="1"/>
  <c r="AU113" i="5"/>
  <c r="BG114" i="5" l="1"/>
  <c r="BH113" i="5"/>
  <c r="BI113" i="5" s="1"/>
  <c r="BC114" i="5"/>
  <c r="BD113" i="5"/>
  <c r="BE113" i="5" s="1"/>
  <c r="AY114" i="5"/>
  <c r="AZ113" i="5"/>
  <c r="BA113" i="5" s="1"/>
  <c r="AV113" i="5"/>
  <c r="AW113" i="5" s="1"/>
  <c r="AU114" i="5"/>
  <c r="BG115" i="5" l="1"/>
  <c r="BH114" i="5"/>
  <c r="BI114" i="5" s="1"/>
  <c r="BC115" i="5"/>
  <c r="BD114" i="5"/>
  <c r="BE114" i="5" s="1"/>
  <c r="AY115" i="5"/>
  <c r="AZ114" i="5"/>
  <c r="BA114" i="5" s="1"/>
  <c r="AV114" i="5"/>
  <c r="AW114" i="5" s="1"/>
  <c r="AU115" i="5"/>
  <c r="BG116" i="5" l="1"/>
  <c r="BH115" i="5"/>
  <c r="BI115" i="5" s="1"/>
  <c r="BC116" i="5"/>
  <c r="BD115" i="5"/>
  <c r="BE115" i="5" s="1"/>
  <c r="AY116" i="5"/>
  <c r="AZ115" i="5"/>
  <c r="BA115" i="5" s="1"/>
  <c r="AV115" i="5"/>
  <c r="AW115" i="5" s="1"/>
  <c r="AU116" i="5"/>
  <c r="BG117" i="5" l="1"/>
  <c r="BH116" i="5"/>
  <c r="BI116" i="5" s="1"/>
  <c r="BC117" i="5"/>
  <c r="BD116" i="5"/>
  <c r="BE116" i="5" s="1"/>
  <c r="AY117" i="5"/>
  <c r="AZ116" i="5"/>
  <c r="BA116" i="5" s="1"/>
  <c r="AV116" i="5"/>
  <c r="AW116" i="5" s="1"/>
  <c r="AU117" i="5"/>
  <c r="BG118" i="5" l="1"/>
  <c r="BH117" i="5"/>
  <c r="BI117" i="5" s="1"/>
  <c r="BC118" i="5"/>
  <c r="BD117" i="5"/>
  <c r="BE117" i="5" s="1"/>
  <c r="AY118" i="5"/>
  <c r="AZ117" i="5"/>
  <c r="BA117" i="5" s="1"/>
  <c r="AV117" i="5"/>
  <c r="AW117" i="5" s="1"/>
  <c r="AU118" i="5"/>
  <c r="BG119" i="5" l="1"/>
  <c r="BH118" i="5"/>
  <c r="BI118" i="5" s="1"/>
  <c r="BC119" i="5"/>
  <c r="BD118" i="5"/>
  <c r="BE118" i="5" s="1"/>
  <c r="AY119" i="5"/>
  <c r="AZ118" i="5"/>
  <c r="BA118" i="5" s="1"/>
  <c r="AV118" i="5"/>
  <c r="AW118" i="5" s="1"/>
  <c r="AU119" i="5"/>
  <c r="BG120" i="5" l="1"/>
  <c r="BH119" i="5"/>
  <c r="BI119" i="5" s="1"/>
  <c r="BC120" i="5"/>
  <c r="BD119" i="5"/>
  <c r="BE119" i="5" s="1"/>
  <c r="AY120" i="5"/>
  <c r="AZ119" i="5"/>
  <c r="BA119" i="5" s="1"/>
  <c r="AV119" i="5"/>
  <c r="AW119" i="5" s="1"/>
  <c r="AU120" i="5"/>
  <c r="BG121" i="5" l="1"/>
  <c r="BH120" i="5"/>
  <c r="BI120" i="5" s="1"/>
  <c r="BC121" i="5"/>
  <c r="BD120" i="5"/>
  <c r="BE120" i="5" s="1"/>
  <c r="AY121" i="5"/>
  <c r="AZ120" i="5"/>
  <c r="BA120" i="5" s="1"/>
  <c r="AV120" i="5"/>
  <c r="AW120" i="5" s="1"/>
  <c r="AU121" i="5"/>
  <c r="BG122" i="5" l="1"/>
  <c r="BH121" i="5"/>
  <c r="BI121" i="5" s="1"/>
  <c r="BC122" i="5"/>
  <c r="BD121" i="5"/>
  <c r="BE121" i="5" s="1"/>
  <c r="AY122" i="5"/>
  <c r="AZ121" i="5"/>
  <c r="BA121" i="5" s="1"/>
  <c r="AV121" i="5"/>
  <c r="AW121" i="5" s="1"/>
  <c r="AU122" i="5"/>
  <c r="BG123" i="5" l="1"/>
  <c r="BH122" i="5"/>
  <c r="BI122" i="5" s="1"/>
  <c r="BC123" i="5"/>
  <c r="BD122" i="5"/>
  <c r="BE122" i="5" s="1"/>
  <c r="AY123" i="5"/>
  <c r="AZ122" i="5"/>
  <c r="BA122" i="5" s="1"/>
  <c r="AV122" i="5"/>
  <c r="AW122" i="5" s="1"/>
  <c r="AU123" i="5"/>
  <c r="BG124" i="5" l="1"/>
  <c r="BH123" i="5"/>
  <c r="BI123" i="5" s="1"/>
  <c r="BC124" i="5"/>
  <c r="BD123" i="5"/>
  <c r="BE123" i="5" s="1"/>
  <c r="AY124" i="5"/>
  <c r="AZ123" i="5"/>
  <c r="BA123" i="5" s="1"/>
  <c r="AV123" i="5"/>
  <c r="AW123" i="5" s="1"/>
  <c r="AU124" i="5"/>
  <c r="BG125" i="5" l="1"/>
  <c r="BH124" i="5"/>
  <c r="BI124" i="5" s="1"/>
  <c r="BC125" i="5"/>
  <c r="BD124" i="5"/>
  <c r="BE124" i="5" s="1"/>
  <c r="AY125" i="5"/>
  <c r="AZ124" i="5"/>
  <c r="BA124" i="5" s="1"/>
  <c r="AV124" i="5"/>
  <c r="AW124" i="5" s="1"/>
  <c r="AU125" i="5"/>
  <c r="BG126" i="5" l="1"/>
  <c r="BH125" i="5"/>
  <c r="BI125" i="5" s="1"/>
  <c r="BC126" i="5"/>
  <c r="BD125" i="5"/>
  <c r="BE125" i="5" s="1"/>
  <c r="AY126" i="5"/>
  <c r="AZ125" i="5"/>
  <c r="BA125" i="5" s="1"/>
  <c r="AV125" i="5"/>
  <c r="AW125" i="5" s="1"/>
  <c r="AU126" i="5"/>
  <c r="BG127" i="5" l="1"/>
  <c r="BH126" i="5"/>
  <c r="BI126" i="5" s="1"/>
  <c r="BC127" i="5"/>
  <c r="BD126" i="5"/>
  <c r="BE126" i="5" s="1"/>
  <c r="AY127" i="5"/>
  <c r="AZ126" i="5"/>
  <c r="BA126" i="5" s="1"/>
  <c r="AV126" i="5"/>
  <c r="AW126" i="5" s="1"/>
  <c r="AU127" i="5"/>
  <c r="BG128" i="5" l="1"/>
  <c r="BH127" i="5"/>
  <c r="BI127" i="5" s="1"/>
  <c r="BC128" i="5"/>
  <c r="BD127" i="5"/>
  <c r="BE127" i="5" s="1"/>
  <c r="AY128" i="5"/>
  <c r="AZ127" i="5"/>
  <c r="BA127" i="5" s="1"/>
  <c r="AV127" i="5"/>
  <c r="AW127" i="5" s="1"/>
  <c r="AU128" i="5"/>
  <c r="BG129" i="5" l="1"/>
  <c r="BH128" i="5"/>
  <c r="BI128" i="5" s="1"/>
  <c r="BC129" i="5"/>
  <c r="BD128" i="5"/>
  <c r="BE128" i="5" s="1"/>
  <c r="AY129" i="5"/>
  <c r="AZ128" i="5"/>
  <c r="BA128" i="5" s="1"/>
  <c r="AV128" i="5"/>
  <c r="AW128" i="5" s="1"/>
  <c r="AU129" i="5"/>
  <c r="BG130" i="5" l="1"/>
  <c r="BH129" i="5"/>
  <c r="BI129" i="5" s="1"/>
  <c r="BC130" i="5"/>
  <c r="BD129" i="5"/>
  <c r="BE129" i="5" s="1"/>
  <c r="AY130" i="5"/>
  <c r="AZ129" i="5"/>
  <c r="BA129" i="5" s="1"/>
  <c r="AV129" i="5"/>
  <c r="AW129" i="5" s="1"/>
  <c r="AU130" i="5"/>
  <c r="BG131" i="5" l="1"/>
  <c r="BH130" i="5"/>
  <c r="BI130" i="5" s="1"/>
  <c r="BC131" i="5"/>
  <c r="BD130" i="5"/>
  <c r="BE130" i="5" s="1"/>
  <c r="AY131" i="5"/>
  <c r="AZ130" i="5"/>
  <c r="BA130" i="5" s="1"/>
  <c r="AV130" i="5"/>
  <c r="AW130" i="5" s="1"/>
  <c r="AU131" i="5"/>
  <c r="BG132" i="5" l="1"/>
  <c r="BH131" i="5"/>
  <c r="BI131" i="5" s="1"/>
  <c r="BC132" i="5"/>
  <c r="BD131" i="5"/>
  <c r="BE131" i="5" s="1"/>
  <c r="AY132" i="5"/>
  <c r="AZ131" i="5"/>
  <c r="BA131" i="5" s="1"/>
  <c r="AV131" i="5"/>
  <c r="AW131" i="5" s="1"/>
  <c r="AU132" i="5"/>
  <c r="BG133" i="5" l="1"/>
  <c r="BH132" i="5"/>
  <c r="BI132" i="5" s="1"/>
  <c r="BC133" i="5"/>
  <c r="BD132" i="5"/>
  <c r="BE132" i="5" s="1"/>
  <c r="AY133" i="5"/>
  <c r="AZ132" i="5"/>
  <c r="BA132" i="5" s="1"/>
  <c r="AV132" i="5"/>
  <c r="AW132" i="5" s="1"/>
  <c r="AU133" i="5"/>
  <c r="BG134" i="5" l="1"/>
  <c r="BH133" i="5"/>
  <c r="BI133" i="5" s="1"/>
  <c r="BC134" i="5"/>
  <c r="BD133" i="5"/>
  <c r="BE133" i="5" s="1"/>
  <c r="AY134" i="5"/>
  <c r="AZ133" i="5"/>
  <c r="BA133" i="5" s="1"/>
  <c r="AV133" i="5"/>
  <c r="AW133" i="5" s="1"/>
  <c r="AU134" i="5"/>
  <c r="BG135" i="5" l="1"/>
  <c r="BH134" i="5"/>
  <c r="BI134" i="5" s="1"/>
  <c r="BC135" i="5"/>
  <c r="BD134" i="5"/>
  <c r="BE134" i="5" s="1"/>
  <c r="AY135" i="5"/>
  <c r="AZ134" i="5"/>
  <c r="BA134" i="5" s="1"/>
  <c r="AV134" i="5"/>
  <c r="AW134" i="5" s="1"/>
  <c r="AU135" i="5"/>
  <c r="BG136" i="5" l="1"/>
  <c r="BH135" i="5"/>
  <c r="BI135" i="5" s="1"/>
  <c r="BC136" i="5"/>
  <c r="BD135" i="5"/>
  <c r="BE135" i="5" s="1"/>
  <c r="AY136" i="5"/>
  <c r="AZ135" i="5"/>
  <c r="BA135" i="5" s="1"/>
  <c r="AV135" i="5"/>
  <c r="AW135" i="5" s="1"/>
  <c r="AU136" i="5"/>
  <c r="BG137" i="5" l="1"/>
  <c r="BH136" i="5"/>
  <c r="BI136" i="5" s="1"/>
  <c r="BC137" i="5"/>
  <c r="BD136" i="5"/>
  <c r="BE136" i="5" s="1"/>
  <c r="AY137" i="5"/>
  <c r="AZ136" i="5"/>
  <c r="BA136" i="5" s="1"/>
  <c r="AV136" i="5"/>
  <c r="AW136" i="5" s="1"/>
  <c r="AU137" i="5"/>
  <c r="BG138" i="5" l="1"/>
  <c r="BH137" i="5"/>
  <c r="BI137" i="5" s="1"/>
  <c r="BC138" i="5"/>
  <c r="BD137" i="5"/>
  <c r="BE137" i="5" s="1"/>
  <c r="AY138" i="5"/>
  <c r="AZ137" i="5"/>
  <c r="BA137" i="5" s="1"/>
  <c r="AV137" i="5"/>
  <c r="AW137" i="5" s="1"/>
  <c r="AU138" i="5"/>
  <c r="BG139" i="5" l="1"/>
  <c r="BH138" i="5"/>
  <c r="BI138" i="5" s="1"/>
  <c r="BC139" i="5"/>
  <c r="BD138" i="5"/>
  <c r="BE138" i="5" s="1"/>
  <c r="AY139" i="5"/>
  <c r="AZ138" i="5"/>
  <c r="BA138" i="5" s="1"/>
  <c r="AV138" i="5"/>
  <c r="AW138" i="5" s="1"/>
  <c r="AU139" i="5"/>
  <c r="BG140" i="5" l="1"/>
  <c r="BH139" i="5"/>
  <c r="BI139" i="5" s="1"/>
  <c r="BC140" i="5"/>
  <c r="BD139" i="5"/>
  <c r="BE139" i="5" s="1"/>
  <c r="AY140" i="5"/>
  <c r="AZ139" i="5"/>
  <c r="BA139" i="5" s="1"/>
  <c r="AV139" i="5"/>
  <c r="AW139" i="5" s="1"/>
  <c r="AU140" i="5"/>
  <c r="BG141" i="5" l="1"/>
  <c r="BH140" i="5"/>
  <c r="BI140" i="5" s="1"/>
  <c r="BC141" i="5"/>
  <c r="BD140" i="5"/>
  <c r="BE140" i="5" s="1"/>
  <c r="AY141" i="5"/>
  <c r="AZ140" i="5"/>
  <c r="BA140" i="5" s="1"/>
  <c r="AV140" i="5"/>
  <c r="AW140" i="5" s="1"/>
  <c r="AU141" i="5"/>
  <c r="BG142" i="5" l="1"/>
  <c r="BH141" i="5"/>
  <c r="BI141" i="5" s="1"/>
  <c r="BC142" i="5"/>
  <c r="BD141" i="5"/>
  <c r="BE141" i="5" s="1"/>
  <c r="AY142" i="5"/>
  <c r="AZ141" i="5"/>
  <c r="BA141" i="5" s="1"/>
  <c r="AV141" i="5"/>
  <c r="AW141" i="5" s="1"/>
  <c r="AU142" i="5"/>
  <c r="BG143" i="5" l="1"/>
  <c r="BH142" i="5"/>
  <c r="BI142" i="5" s="1"/>
  <c r="BC143" i="5"/>
  <c r="BD142" i="5"/>
  <c r="BE142" i="5" s="1"/>
  <c r="AY143" i="5"/>
  <c r="AZ142" i="5"/>
  <c r="BA142" i="5" s="1"/>
  <c r="AV142" i="5"/>
  <c r="AW142" i="5" s="1"/>
  <c r="AU143" i="5"/>
  <c r="BG144" i="5" l="1"/>
  <c r="BH143" i="5"/>
  <c r="BI143" i="5" s="1"/>
  <c r="BC144" i="5"/>
  <c r="BD143" i="5"/>
  <c r="BE143" i="5" s="1"/>
  <c r="AY144" i="5"/>
  <c r="AZ143" i="5"/>
  <c r="BA143" i="5" s="1"/>
  <c r="AV143" i="5"/>
  <c r="AW143" i="5" s="1"/>
  <c r="AU144" i="5"/>
  <c r="BG145" i="5" l="1"/>
  <c r="BH144" i="5"/>
  <c r="BI144" i="5" s="1"/>
  <c r="BC145" i="5"/>
  <c r="BD144" i="5"/>
  <c r="BE144" i="5" s="1"/>
  <c r="AY145" i="5"/>
  <c r="AZ144" i="5"/>
  <c r="BA144" i="5" s="1"/>
  <c r="AV144" i="5"/>
  <c r="AW144" i="5" s="1"/>
  <c r="AU145" i="5"/>
  <c r="BG146" i="5" l="1"/>
  <c r="BH145" i="5"/>
  <c r="BI145" i="5" s="1"/>
  <c r="BC146" i="5"/>
  <c r="BD145" i="5"/>
  <c r="BE145" i="5" s="1"/>
  <c r="AY146" i="5"/>
  <c r="AZ145" i="5"/>
  <c r="BA145" i="5" s="1"/>
  <c r="AV145" i="5"/>
  <c r="AW145" i="5" s="1"/>
  <c r="AU146" i="5"/>
  <c r="BG147" i="5" l="1"/>
  <c r="BH146" i="5"/>
  <c r="BI146" i="5" s="1"/>
  <c r="BC147" i="5"/>
  <c r="BD146" i="5"/>
  <c r="BE146" i="5" s="1"/>
  <c r="AY147" i="5"/>
  <c r="AZ146" i="5"/>
  <c r="BA146" i="5" s="1"/>
  <c r="AV146" i="5"/>
  <c r="AW146" i="5" s="1"/>
  <c r="AU147" i="5"/>
  <c r="BG148" i="5" l="1"/>
  <c r="BH147" i="5"/>
  <c r="BI147" i="5" s="1"/>
  <c r="BC148" i="5"/>
  <c r="BD147" i="5"/>
  <c r="BE147" i="5" s="1"/>
  <c r="AY148" i="5"/>
  <c r="AZ147" i="5"/>
  <c r="BA147" i="5" s="1"/>
  <c r="AV147" i="5"/>
  <c r="AW147" i="5" s="1"/>
  <c r="AU148" i="5"/>
  <c r="BG149" i="5" l="1"/>
  <c r="BH148" i="5"/>
  <c r="BI148" i="5" s="1"/>
  <c r="BC149" i="5"/>
  <c r="BD148" i="5"/>
  <c r="BE148" i="5" s="1"/>
  <c r="AY149" i="5"/>
  <c r="AZ148" i="5"/>
  <c r="BA148" i="5" s="1"/>
  <c r="AV148" i="5"/>
  <c r="AW148" i="5" s="1"/>
  <c r="AU149" i="5"/>
  <c r="BG150" i="5" l="1"/>
  <c r="BH149" i="5"/>
  <c r="BI149" i="5" s="1"/>
  <c r="BC150" i="5"/>
  <c r="BD149" i="5"/>
  <c r="BE149" i="5" s="1"/>
  <c r="AY150" i="5"/>
  <c r="AZ149" i="5"/>
  <c r="BA149" i="5" s="1"/>
  <c r="AV149" i="5"/>
  <c r="AW149" i="5" s="1"/>
  <c r="AU150" i="5"/>
  <c r="BG151" i="5" l="1"/>
  <c r="BH150" i="5"/>
  <c r="BI150" i="5" s="1"/>
  <c r="BC151" i="5"/>
  <c r="BD150" i="5"/>
  <c r="BE150" i="5" s="1"/>
  <c r="AY151" i="5"/>
  <c r="AZ150" i="5"/>
  <c r="BA150" i="5" s="1"/>
  <c r="AV150" i="5"/>
  <c r="AW150" i="5" s="1"/>
  <c r="AU151" i="5"/>
  <c r="BG152" i="5" l="1"/>
  <c r="BH151" i="5"/>
  <c r="BI151" i="5" s="1"/>
  <c r="BC152" i="5"/>
  <c r="BD151" i="5"/>
  <c r="BE151" i="5" s="1"/>
  <c r="AY152" i="5"/>
  <c r="AZ151" i="5"/>
  <c r="BA151" i="5" s="1"/>
  <c r="AV151" i="5"/>
  <c r="AW151" i="5" s="1"/>
  <c r="AU152" i="5"/>
  <c r="BG153" i="5" l="1"/>
  <c r="BH152" i="5"/>
  <c r="BI152" i="5" s="1"/>
  <c r="BC153" i="5"/>
  <c r="BD152" i="5"/>
  <c r="BE152" i="5" s="1"/>
  <c r="AY153" i="5"/>
  <c r="AZ152" i="5"/>
  <c r="BA152" i="5" s="1"/>
  <c r="AV152" i="5"/>
  <c r="AW152" i="5" s="1"/>
  <c r="AU153" i="5"/>
  <c r="BG154" i="5" l="1"/>
  <c r="BH153" i="5"/>
  <c r="BI153" i="5" s="1"/>
  <c r="BC154" i="5"/>
  <c r="BD153" i="5"/>
  <c r="BE153" i="5" s="1"/>
  <c r="AY154" i="5"/>
  <c r="AZ153" i="5"/>
  <c r="BA153" i="5" s="1"/>
  <c r="AV153" i="5"/>
  <c r="AW153" i="5" s="1"/>
  <c r="AU154" i="5"/>
  <c r="BG155" i="5" l="1"/>
  <c r="BH154" i="5"/>
  <c r="BI154" i="5" s="1"/>
  <c r="BC155" i="5"/>
  <c r="BD154" i="5"/>
  <c r="BE154" i="5" s="1"/>
  <c r="AY155" i="5"/>
  <c r="AZ154" i="5"/>
  <c r="BA154" i="5" s="1"/>
  <c r="AV154" i="5"/>
  <c r="AW154" i="5" s="1"/>
  <c r="AU155" i="5"/>
  <c r="BG156" i="5" l="1"/>
  <c r="BH155" i="5"/>
  <c r="BI155" i="5" s="1"/>
  <c r="BC156" i="5"/>
  <c r="BD155" i="5"/>
  <c r="BE155" i="5" s="1"/>
  <c r="AY156" i="5"/>
  <c r="AZ155" i="5"/>
  <c r="BA155" i="5" s="1"/>
  <c r="AV155" i="5"/>
  <c r="AW155" i="5" s="1"/>
  <c r="AU156" i="5"/>
  <c r="BG157" i="5" l="1"/>
  <c r="BH156" i="5"/>
  <c r="BI156" i="5" s="1"/>
  <c r="BC157" i="5"/>
  <c r="BD156" i="5"/>
  <c r="BE156" i="5" s="1"/>
  <c r="AY157" i="5"/>
  <c r="AZ156" i="5"/>
  <c r="BA156" i="5" s="1"/>
  <c r="AV156" i="5"/>
  <c r="AW156" i="5" s="1"/>
  <c r="AU157" i="5"/>
  <c r="BG158" i="5" l="1"/>
  <c r="BH157" i="5"/>
  <c r="BI157" i="5" s="1"/>
  <c r="BC158" i="5"/>
  <c r="BD157" i="5"/>
  <c r="BE157" i="5" s="1"/>
  <c r="AY158" i="5"/>
  <c r="AZ157" i="5"/>
  <c r="BA157" i="5" s="1"/>
  <c r="AV157" i="5"/>
  <c r="AW157" i="5" s="1"/>
  <c r="AU158" i="5"/>
  <c r="BG159" i="5" l="1"/>
  <c r="BH158" i="5"/>
  <c r="BI158" i="5" s="1"/>
  <c r="BC159" i="5"/>
  <c r="BD158" i="5"/>
  <c r="BE158" i="5" s="1"/>
  <c r="AY159" i="5"/>
  <c r="AZ158" i="5"/>
  <c r="BA158" i="5" s="1"/>
  <c r="AV158" i="5"/>
  <c r="AW158" i="5" s="1"/>
  <c r="AU159" i="5"/>
  <c r="BG160" i="5" l="1"/>
  <c r="BH159" i="5"/>
  <c r="BI159" i="5" s="1"/>
  <c r="BC160" i="5"/>
  <c r="BD159" i="5"/>
  <c r="BE159" i="5" s="1"/>
  <c r="AY160" i="5"/>
  <c r="AZ159" i="5"/>
  <c r="BA159" i="5" s="1"/>
  <c r="AV159" i="5"/>
  <c r="AW159" i="5" s="1"/>
  <c r="AU160" i="5"/>
  <c r="BG161" i="5" l="1"/>
  <c r="BH160" i="5"/>
  <c r="BI160" i="5" s="1"/>
  <c r="BC161" i="5"/>
  <c r="BD160" i="5"/>
  <c r="BE160" i="5" s="1"/>
  <c r="AY161" i="5"/>
  <c r="AZ160" i="5"/>
  <c r="BA160" i="5" s="1"/>
  <c r="AV160" i="5"/>
  <c r="AW160" i="5" s="1"/>
  <c r="AU161" i="5"/>
  <c r="BG162" i="5" l="1"/>
  <c r="BH161" i="5"/>
  <c r="BI161" i="5" s="1"/>
  <c r="BC162" i="5"/>
  <c r="BD161" i="5"/>
  <c r="BE161" i="5" s="1"/>
  <c r="AY162" i="5"/>
  <c r="AZ161" i="5"/>
  <c r="BA161" i="5" s="1"/>
  <c r="AV161" i="5"/>
  <c r="AW161" i="5" s="1"/>
  <c r="AU162" i="5"/>
  <c r="BG163" i="5" l="1"/>
  <c r="BH162" i="5"/>
  <c r="BI162" i="5" s="1"/>
  <c r="BC163" i="5"/>
  <c r="BD162" i="5"/>
  <c r="BE162" i="5" s="1"/>
  <c r="AY163" i="5"/>
  <c r="AZ162" i="5"/>
  <c r="BA162" i="5" s="1"/>
  <c r="AV162" i="5"/>
  <c r="AW162" i="5" s="1"/>
  <c r="AU163" i="5"/>
  <c r="BG164" i="5" l="1"/>
  <c r="BH163" i="5"/>
  <c r="BI163" i="5" s="1"/>
  <c r="BC164" i="5"/>
  <c r="BD163" i="5"/>
  <c r="BE163" i="5" s="1"/>
  <c r="AY164" i="5"/>
  <c r="AZ163" i="5"/>
  <c r="BA163" i="5" s="1"/>
  <c r="AV163" i="5"/>
  <c r="AW163" i="5" s="1"/>
  <c r="AU164" i="5"/>
  <c r="BG165" i="5" l="1"/>
  <c r="BH164" i="5"/>
  <c r="BI164" i="5" s="1"/>
  <c r="BC165" i="5"/>
  <c r="BD164" i="5"/>
  <c r="BE164" i="5" s="1"/>
  <c r="AY165" i="5"/>
  <c r="AZ164" i="5"/>
  <c r="BA164" i="5" s="1"/>
  <c r="AV164" i="5"/>
  <c r="AW164" i="5" s="1"/>
  <c r="AU165" i="5"/>
  <c r="BG166" i="5" l="1"/>
  <c r="BH165" i="5"/>
  <c r="BI165" i="5" s="1"/>
  <c r="BC166" i="5"/>
  <c r="BD165" i="5"/>
  <c r="BE165" i="5" s="1"/>
  <c r="AY166" i="5"/>
  <c r="AZ165" i="5"/>
  <c r="BA165" i="5" s="1"/>
  <c r="AV165" i="5"/>
  <c r="AW165" i="5" s="1"/>
  <c r="AU166" i="5"/>
  <c r="BG167" i="5" l="1"/>
  <c r="BH166" i="5"/>
  <c r="BI166" i="5" s="1"/>
  <c r="BC167" i="5"/>
  <c r="BD166" i="5"/>
  <c r="BE166" i="5" s="1"/>
  <c r="AY167" i="5"/>
  <c r="AZ166" i="5"/>
  <c r="BA166" i="5" s="1"/>
  <c r="AV166" i="5"/>
  <c r="AW166" i="5" s="1"/>
  <c r="AU167" i="5"/>
  <c r="BG168" i="5" l="1"/>
  <c r="BH167" i="5"/>
  <c r="BI167" i="5" s="1"/>
  <c r="BC168" i="5"/>
  <c r="BD167" i="5"/>
  <c r="BE167" i="5" s="1"/>
  <c r="AY168" i="5"/>
  <c r="AZ167" i="5"/>
  <c r="BA167" i="5" s="1"/>
  <c r="AV167" i="5"/>
  <c r="AW167" i="5" s="1"/>
  <c r="AU168" i="5"/>
  <c r="BG169" i="5" l="1"/>
  <c r="BH168" i="5"/>
  <c r="BI168" i="5" s="1"/>
  <c r="BC169" i="5"/>
  <c r="BD168" i="5"/>
  <c r="BE168" i="5" s="1"/>
  <c r="AY169" i="5"/>
  <c r="AZ168" i="5"/>
  <c r="BA168" i="5" s="1"/>
  <c r="AV168" i="5"/>
  <c r="AW168" i="5" s="1"/>
  <c r="AU169" i="5"/>
  <c r="BG170" i="5" l="1"/>
  <c r="BH169" i="5"/>
  <c r="BI169" i="5" s="1"/>
  <c r="BC170" i="5"/>
  <c r="BD169" i="5"/>
  <c r="BE169" i="5" s="1"/>
  <c r="AY170" i="5"/>
  <c r="AZ169" i="5"/>
  <c r="BA169" i="5" s="1"/>
  <c r="AV169" i="5"/>
  <c r="AW169" i="5" s="1"/>
  <c r="AU170" i="5"/>
  <c r="BG171" i="5" l="1"/>
  <c r="BH170" i="5"/>
  <c r="BI170" i="5" s="1"/>
  <c r="BC171" i="5"/>
  <c r="BD170" i="5"/>
  <c r="BE170" i="5" s="1"/>
  <c r="AY171" i="5"/>
  <c r="AZ170" i="5"/>
  <c r="BA170" i="5" s="1"/>
  <c r="AV170" i="5"/>
  <c r="AW170" i="5" s="1"/>
  <c r="AU171" i="5"/>
  <c r="BG172" i="5" l="1"/>
  <c r="BH171" i="5"/>
  <c r="BI171" i="5" s="1"/>
  <c r="BC172" i="5"/>
  <c r="BD171" i="5"/>
  <c r="BE171" i="5" s="1"/>
  <c r="AY172" i="5"/>
  <c r="AZ171" i="5"/>
  <c r="BA171" i="5" s="1"/>
  <c r="AV171" i="5"/>
  <c r="AW171" i="5" s="1"/>
  <c r="AU172" i="5"/>
  <c r="BG173" i="5" l="1"/>
  <c r="BH172" i="5"/>
  <c r="BI172" i="5" s="1"/>
  <c r="BC173" i="5"/>
  <c r="BD172" i="5"/>
  <c r="BE172" i="5" s="1"/>
  <c r="AY173" i="5"/>
  <c r="AZ172" i="5"/>
  <c r="BA172" i="5" s="1"/>
  <c r="AV172" i="5"/>
  <c r="AW172" i="5" s="1"/>
  <c r="AU173" i="5"/>
  <c r="BG174" i="5" l="1"/>
  <c r="BH173" i="5"/>
  <c r="BI173" i="5" s="1"/>
  <c r="BC174" i="5"/>
  <c r="BD173" i="5"/>
  <c r="BE173" i="5" s="1"/>
  <c r="AY174" i="5"/>
  <c r="AZ173" i="5"/>
  <c r="BA173" i="5" s="1"/>
  <c r="AV173" i="5"/>
  <c r="AW173" i="5" s="1"/>
  <c r="AU174" i="5"/>
  <c r="BG175" i="5" l="1"/>
  <c r="BH174" i="5"/>
  <c r="BI174" i="5" s="1"/>
  <c r="BC175" i="5"/>
  <c r="BD174" i="5"/>
  <c r="BE174" i="5" s="1"/>
  <c r="AY175" i="5"/>
  <c r="AZ174" i="5"/>
  <c r="BA174" i="5" s="1"/>
  <c r="AV174" i="5"/>
  <c r="AW174" i="5" s="1"/>
  <c r="AU175" i="5"/>
  <c r="BG176" i="5" l="1"/>
  <c r="BH175" i="5"/>
  <c r="BI175" i="5" s="1"/>
  <c r="BC176" i="5"/>
  <c r="BD175" i="5"/>
  <c r="BE175" i="5" s="1"/>
  <c r="AY176" i="5"/>
  <c r="AZ175" i="5"/>
  <c r="BA175" i="5" s="1"/>
  <c r="AV175" i="5"/>
  <c r="AW175" i="5" s="1"/>
  <c r="AU176" i="5"/>
  <c r="BG177" i="5" l="1"/>
  <c r="BH176" i="5"/>
  <c r="BI176" i="5" s="1"/>
  <c r="BC177" i="5"/>
  <c r="BD176" i="5"/>
  <c r="BE176" i="5" s="1"/>
  <c r="AY177" i="5"/>
  <c r="AZ176" i="5"/>
  <c r="BA176" i="5" s="1"/>
  <c r="AV176" i="5"/>
  <c r="AW176" i="5" s="1"/>
  <c r="AU177" i="5"/>
  <c r="BG178" i="5" l="1"/>
  <c r="BH177" i="5"/>
  <c r="BI177" i="5" s="1"/>
  <c r="BC178" i="5"/>
  <c r="BD177" i="5"/>
  <c r="BE177" i="5" s="1"/>
  <c r="AY178" i="5"/>
  <c r="AZ177" i="5"/>
  <c r="BA177" i="5" s="1"/>
  <c r="AV177" i="5"/>
  <c r="AW177" i="5" s="1"/>
  <c r="AU178" i="5"/>
  <c r="BG179" i="5" l="1"/>
  <c r="BH178" i="5"/>
  <c r="BI178" i="5" s="1"/>
  <c r="BC179" i="5"/>
  <c r="BD178" i="5"/>
  <c r="BE178" i="5" s="1"/>
  <c r="AY179" i="5"/>
  <c r="AZ178" i="5"/>
  <c r="BA178" i="5" s="1"/>
  <c r="AV178" i="5"/>
  <c r="AW178" i="5" s="1"/>
  <c r="AU179" i="5"/>
  <c r="BG180" i="5" l="1"/>
  <c r="BH179" i="5"/>
  <c r="BI179" i="5" s="1"/>
  <c r="BC180" i="5"/>
  <c r="BD179" i="5"/>
  <c r="BE179" i="5" s="1"/>
  <c r="AY180" i="5"/>
  <c r="AZ179" i="5"/>
  <c r="BA179" i="5" s="1"/>
  <c r="AV179" i="5"/>
  <c r="AW179" i="5" s="1"/>
  <c r="AU180" i="5"/>
  <c r="BG181" i="5" l="1"/>
  <c r="BH180" i="5"/>
  <c r="BI180" i="5" s="1"/>
  <c r="BC181" i="5"/>
  <c r="BD180" i="5"/>
  <c r="BE180" i="5" s="1"/>
  <c r="AY181" i="5"/>
  <c r="AZ180" i="5"/>
  <c r="BA180" i="5" s="1"/>
  <c r="AV180" i="5"/>
  <c r="AW180" i="5" s="1"/>
  <c r="AU181" i="5"/>
  <c r="BG182" i="5" l="1"/>
  <c r="BH181" i="5"/>
  <c r="BI181" i="5" s="1"/>
  <c r="BC182" i="5"/>
  <c r="BD181" i="5"/>
  <c r="BE181" i="5" s="1"/>
  <c r="AY182" i="5"/>
  <c r="AZ181" i="5"/>
  <c r="BA181" i="5" s="1"/>
  <c r="AV181" i="5"/>
  <c r="AW181" i="5" s="1"/>
  <c r="AU182" i="5"/>
  <c r="BG183" i="5" l="1"/>
  <c r="BH182" i="5"/>
  <c r="BI182" i="5" s="1"/>
  <c r="BC183" i="5"/>
  <c r="BD182" i="5"/>
  <c r="BE182" i="5" s="1"/>
  <c r="AY183" i="5"/>
  <c r="AZ182" i="5"/>
  <c r="BA182" i="5" s="1"/>
  <c r="AV182" i="5"/>
  <c r="AW182" i="5" s="1"/>
  <c r="AU183" i="5"/>
  <c r="BG184" i="5" l="1"/>
  <c r="BH183" i="5"/>
  <c r="BI183" i="5" s="1"/>
  <c r="BC184" i="5"/>
  <c r="BD183" i="5"/>
  <c r="BE183" i="5" s="1"/>
  <c r="AY184" i="5"/>
  <c r="AZ183" i="5"/>
  <c r="BA183" i="5" s="1"/>
  <c r="AV183" i="5"/>
  <c r="AW183" i="5" s="1"/>
  <c r="AU184" i="5"/>
  <c r="BG185" i="5" l="1"/>
  <c r="BH184" i="5"/>
  <c r="BI184" i="5" s="1"/>
  <c r="BC185" i="5"/>
  <c r="BD184" i="5"/>
  <c r="BE184" i="5" s="1"/>
  <c r="AY185" i="5"/>
  <c r="AZ184" i="5"/>
  <c r="BA184" i="5" s="1"/>
  <c r="AV184" i="5"/>
  <c r="AW184" i="5" s="1"/>
  <c r="AU185" i="5"/>
  <c r="BG186" i="5" l="1"/>
  <c r="BH185" i="5"/>
  <c r="BI185" i="5" s="1"/>
  <c r="BC186" i="5"/>
  <c r="BD185" i="5"/>
  <c r="BE185" i="5" s="1"/>
  <c r="AY186" i="5"/>
  <c r="AZ185" i="5"/>
  <c r="BA185" i="5" s="1"/>
  <c r="AV185" i="5"/>
  <c r="AW185" i="5" s="1"/>
  <c r="AU186" i="5"/>
  <c r="BG187" i="5" l="1"/>
  <c r="BH186" i="5"/>
  <c r="BI186" i="5" s="1"/>
  <c r="BC187" i="5"/>
  <c r="BD186" i="5"/>
  <c r="BE186" i="5" s="1"/>
  <c r="AY187" i="5"/>
  <c r="AZ186" i="5"/>
  <c r="BA186" i="5" s="1"/>
  <c r="AV186" i="5"/>
  <c r="AW186" i="5" s="1"/>
  <c r="AU187" i="5"/>
  <c r="BG188" i="5" l="1"/>
  <c r="BH187" i="5"/>
  <c r="BI187" i="5" s="1"/>
  <c r="BC188" i="5"/>
  <c r="BD187" i="5"/>
  <c r="BE187" i="5" s="1"/>
  <c r="AY188" i="5"/>
  <c r="AZ187" i="5"/>
  <c r="BA187" i="5" s="1"/>
  <c r="AV187" i="5"/>
  <c r="AW187" i="5" s="1"/>
  <c r="AU188" i="5"/>
  <c r="BG189" i="5" l="1"/>
  <c r="BH188" i="5"/>
  <c r="BI188" i="5" s="1"/>
  <c r="BC189" i="5"/>
  <c r="BD188" i="5"/>
  <c r="BE188" i="5" s="1"/>
  <c r="AY189" i="5"/>
  <c r="AZ188" i="5"/>
  <c r="BA188" i="5" s="1"/>
  <c r="AV188" i="5"/>
  <c r="AW188" i="5" s="1"/>
  <c r="AU189" i="5"/>
  <c r="BG190" i="5" l="1"/>
  <c r="BH189" i="5"/>
  <c r="BI189" i="5" s="1"/>
  <c r="BC190" i="5"/>
  <c r="BD189" i="5"/>
  <c r="BE189" i="5" s="1"/>
  <c r="AY190" i="5"/>
  <c r="AZ189" i="5"/>
  <c r="BA189" i="5" s="1"/>
  <c r="AV189" i="5"/>
  <c r="AW189" i="5" s="1"/>
  <c r="AU190" i="5"/>
  <c r="BG191" i="5" l="1"/>
  <c r="BH190" i="5"/>
  <c r="BI190" i="5" s="1"/>
  <c r="BC191" i="5"/>
  <c r="BD190" i="5"/>
  <c r="BE190" i="5" s="1"/>
  <c r="AY191" i="5"/>
  <c r="AZ190" i="5"/>
  <c r="BA190" i="5" s="1"/>
  <c r="AV190" i="5"/>
  <c r="AW190" i="5" s="1"/>
  <c r="AU191" i="5"/>
  <c r="BG192" i="5" l="1"/>
  <c r="BH191" i="5"/>
  <c r="BI191" i="5" s="1"/>
  <c r="BC192" i="5"/>
  <c r="BD191" i="5"/>
  <c r="BE191" i="5" s="1"/>
  <c r="AY192" i="5"/>
  <c r="AZ191" i="5"/>
  <c r="BA191" i="5" s="1"/>
  <c r="AV191" i="5"/>
  <c r="AW191" i="5" s="1"/>
  <c r="AU192" i="5"/>
  <c r="BG193" i="5" l="1"/>
  <c r="BH192" i="5"/>
  <c r="BI192" i="5" s="1"/>
  <c r="BC193" i="5"/>
  <c r="BD192" i="5"/>
  <c r="BE192" i="5" s="1"/>
  <c r="AY193" i="5"/>
  <c r="AZ192" i="5"/>
  <c r="BA192" i="5" s="1"/>
  <c r="AV192" i="5"/>
  <c r="AW192" i="5" s="1"/>
  <c r="AU193" i="5"/>
  <c r="BG194" i="5" l="1"/>
  <c r="BH193" i="5"/>
  <c r="BI193" i="5" s="1"/>
  <c r="BC194" i="5"/>
  <c r="BD193" i="5"/>
  <c r="BE193" i="5" s="1"/>
  <c r="AY194" i="5"/>
  <c r="AZ193" i="5"/>
  <c r="BA193" i="5" s="1"/>
  <c r="AV193" i="5"/>
  <c r="AW193" i="5" s="1"/>
  <c r="AU194" i="5"/>
  <c r="BG195" i="5" l="1"/>
  <c r="BH194" i="5"/>
  <c r="BI194" i="5" s="1"/>
  <c r="BC195" i="5"/>
  <c r="BD194" i="5"/>
  <c r="BE194" i="5" s="1"/>
  <c r="AY195" i="5"/>
  <c r="AZ194" i="5"/>
  <c r="BA194" i="5" s="1"/>
  <c r="AV194" i="5"/>
  <c r="AW194" i="5" s="1"/>
  <c r="AU195" i="5"/>
  <c r="BG196" i="5" l="1"/>
  <c r="BH195" i="5"/>
  <c r="BI195" i="5" s="1"/>
  <c r="BC196" i="5"/>
  <c r="BD195" i="5"/>
  <c r="BE195" i="5" s="1"/>
  <c r="AY196" i="5"/>
  <c r="AZ195" i="5"/>
  <c r="BA195" i="5" s="1"/>
  <c r="AV195" i="5"/>
  <c r="AW195" i="5" s="1"/>
  <c r="AU196" i="5"/>
  <c r="BG197" i="5" l="1"/>
  <c r="BH196" i="5"/>
  <c r="BI196" i="5" s="1"/>
  <c r="BC197" i="5"/>
  <c r="BD196" i="5"/>
  <c r="BE196" i="5" s="1"/>
  <c r="AY197" i="5"/>
  <c r="AZ196" i="5"/>
  <c r="BA196" i="5" s="1"/>
  <c r="AV196" i="5"/>
  <c r="AW196" i="5" s="1"/>
  <c r="AU197" i="5"/>
  <c r="BG198" i="5" l="1"/>
  <c r="BH197" i="5"/>
  <c r="BI197" i="5" s="1"/>
  <c r="BC198" i="5"/>
  <c r="BD197" i="5"/>
  <c r="BE197" i="5" s="1"/>
  <c r="AY198" i="5"/>
  <c r="AZ197" i="5"/>
  <c r="BA197" i="5" s="1"/>
  <c r="AV197" i="5"/>
  <c r="AW197" i="5" s="1"/>
  <c r="AU198" i="5"/>
  <c r="BG199" i="5" l="1"/>
  <c r="BH198" i="5"/>
  <c r="BI198" i="5" s="1"/>
  <c r="BC199" i="5"/>
  <c r="BD198" i="5"/>
  <c r="BE198" i="5" s="1"/>
  <c r="AY199" i="5"/>
  <c r="AZ198" i="5"/>
  <c r="BA198" i="5" s="1"/>
  <c r="AV198" i="5"/>
  <c r="AW198" i="5" s="1"/>
  <c r="AU199" i="5"/>
  <c r="BG200" i="5" l="1"/>
  <c r="BH199" i="5"/>
  <c r="BI199" i="5" s="1"/>
  <c r="BC200" i="5"/>
  <c r="BD199" i="5"/>
  <c r="BE199" i="5" s="1"/>
  <c r="AY200" i="5"/>
  <c r="AZ199" i="5"/>
  <c r="BA199" i="5" s="1"/>
  <c r="AV199" i="5"/>
  <c r="AW199" i="5" s="1"/>
  <c r="AU200" i="5"/>
  <c r="BG201" i="5" l="1"/>
  <c r="BH200" i="5"/>
  <c r="BI200" i="5" s="1"/>
  <c r="BC201" i="5"/>
  <c r="BD200" i="5"/>
  <c r="BE200" i="5" s="1"/>
  <c r="AY201" i="5"/>
  <c r="AZ200" i="5"/>
  <c r="BA200" i="5" s="1"/>
  <c r="AV200" i="5"/>
  <c r="AW200" i="5" s="1"/>
  <c r="AU201" i="5"/>
  <c r="BG202" i="5" l="1"/>
  <c r="BH201" i="5"/>
  <c r="BI201" i="5" s="1"/>
  <c r="BC202" i="5"/>
  <c r="BD201" i="5"/>
  <c r="BE201" i="5" s="1"/>
  <c r="AY202" i="5"/>
  <c r="AZ201" i="5"/>
  <c r="BA201" i="5" s="1"/>
  <c r="AV201" i="5"/>
  <c r="AW201" i="5" s="1"/>
  <c r="AU202" i="5"/>
  <c r="BG203" i="5" l="1"/>
  <c r="BH202" i="5"/>
  <c r="BI202" i="5" s="1"/>
  <c r="BC203" i="5"/>
  <c r="BD202" i="5"/>
  <c r="BE202" i="5" s="1"/>
  <c r="AY203" i="5"/>
  <c r="AZ202" i="5"/>
  <c r="BA202" i="5" s="1"/>
  <c r="AV202" i="5"/>
  <c r="AW202" i="5" s="1"/>
  <c r="AU203" i="5"/>
  <c r="BG204" i="5" l="1"/>
  <c r="BH203" i="5"/>
  <c r="BI203" i="5" s="1"/>
  <c r="BC204" i="5"/>
  <c r="BD203" i="5"/>
  <c r="BE203" i="5" s="1"/>
  <c r="AY204" i="5"/>
  <c r="AZ203" i="5"/>
  <c r="BA203" i="5" s="1"/>
  <c r="AV203" i="5"/>
  <c r="AW203" i="5" s="1"/>
  <c r="AU204" i="5"/>
  <c r="BG205" i="5" l="1"/>
  <c r="BH204" i="5"/>
  <c r="BI204" i="5" s="1"/>
  <c r="BC205" i="5"/>
  <c r="BD204" i="5"/>
  <c r="BE204" i="5" s="1"/>
  <c r="AY205" i="5"/>
  <c r="AZ204" i="5"/>
  <c r="BA204" i="5" s="1"/>
  <c r="AV204" i="5"/>
  <c r="AW204" i="5" s="1"/>
  <c r="AU205" i="5"/>
  <c r="BG206" i="5" l="1"/>
  <c r="BH205" i="5"/>
  <c r="BI205" i="5" s="1"/>
  <c r="BC206" i="5"/>
  <c r="BD205" i="5"/>
  <c r="BE205" i="5" s="1"/>
  <c r="AY206" i="5"/>
  <c r="AZ205" i="5"/>
  <c r="BA205" i="5" s="1"/>
  <c r="AV205" i="5"/>
  <c r="AW205" i="5" s="1"/>
  <c r="AU206" i="5"/>
  <c r="BG207" i="5" l="1"/>
  <c r="BH206" i="5"/>
  <c r="BI206" i="5" s="1"/>
  <c r="BC207" i="5"/>
  <c r="BD206" i="5"/>
  <c r="BE206" i="5" s="1"/>
  <c r="AY207" i="5"/>
  <c r="AZ206" i="5"/>
  <c r="BA206" i="5" s="1"/>
  <c r="AV206" i="5"/>
  <c r="AW206" i="5" s="1"/>
  <c r="AU207" i="5"/>
  <c r="BG208" i="5" l="1"/>
  <c r="BH207" i="5"/>
  <c r="BI207" i="5" s="1"/>
  <c r="BC208" i="5"/>
  <c r="BD207" i="5"/>
  <c r="BE207" i="5" s="1"/>
  <c r="AY208" i="5"/>
  <c r="AZ207" i="5"/>
  <c r="BA207" i="5" s="1"/>
  <c r="AV207" i="5"/>
  <c r="AW207" i="5" s="1"/>
  <c r="AU208" i="5"/>
  <c r="BG209" i="5" l="1"/>
  <c r="BH208" i="5"/>
  <c r="BI208" i="5" s="1"/>
  <c r="BC209" i="5"/>
  <c r="BD208" i="5"/>
  <c r="BE208" i="5" s="1"/>
  <c r="AY209" i="5"/>
  <c r="AZ208" i="5"/>
  <c r="BA208" i="5" s="1"/>
  <c r="AV208" i="5"/>
  <c r="AW208" i="5" s="1"/>
  <c r="AU209" i="5"/>
  <c r="BG210" i="5" l="1"/>
  <c r="BH209" i="5"/>
  <c r="BI209" i="5" s="1"/>
  <c r="BC210" i="5"/>
  <c r="BD209" i="5"/>
  <c r="BE209" i="5" s="1"/>
  <c r="AY210" i="5"/>
  <c r="AZ209" i="5"/>
  <c r="BA209" i="5" s="1"/>
  <c r="AV209" i="5"/>
  <c r="AW209" i="5" s="1"/>
  <c r="AU210" i="5"/>
  <c r="BG211" i="5" l="1"/>
  <c r="BH210" i="5"/>
  <c r="BI210" i="5" s="1"/>
  <c r="BC211" i="5"/>
  <c r="BD210" i="5"/>
  <c r="BE210" i="5" s="1"/>
  <c r="AY211" i="5"/>
  <c r="AZ210" i="5"/>
  <c r="BA210" i="5" s="1"/>
  <c r="AV210" i="5"/>
  <c r="AW210" i="5" s="1"/>
  <c r="AU211" i="5"/>
  <c r="BG212" i="5" l="1"/>
  <c r="BH211" i="5"/>
  <c r="BI211" i="5" s="1"/>
  <c r="BC212" i="5"/>
  <c r="BD211" i="5"/>
  <c r="BE211" i="5" s="1"/>
  <c r="AY212" i="5"/>
  <c r="AZ211" i="5"/>
  <c r="BA211" i="5" s="1"/>
  <c r="AV211" i="5"/>
  <c r="AW211" i="5" s="1"/>
  <c r="AU212" i="5"/>
  <c r="BG213" i="5" l="1"/>
  <c r="BH212" i="5"/>
  <c r="BI212" i="5" s="1"/>
  <c r="BC213" i="5"/>
  <c r="BD212" i="5"/>
  <c r="BE212" i="5" s="1"/>
  <c r="AY213" i="5"/>
  <c r="AZ212" i="5"/>
  <c r="BA212" i="5" s="1"/>
  <c r="AV212" i="5"/>
  <c r="AW212" i="5" s="1"/>
  <c r="AU213" i="5"/>
  <c r="BG214" i="5" l="1"/>
  <c r="BH213" i="5"/>
  <c r="BI213" i="5" s="1"/>
  <c r="BC214" i="5"/>
  <c r="BD213" i="5"/>
  <c r="BE213" i="5" s="1"/>
  <c r="AY214" i="5"/>
  <c r="AZ213" i="5"/>
  <c r="BA213" i="5" s="1"/>
  <c r="AV213" i="5"/>
  <c r="AW213" i="5" s="1"/>
  <c r="AU214" i="5"/>
  <c r="BG215" i="5" l="1"/>
  <c r="BH214" i="5"/>
  <c r="BI214" i="5" s="1"/>
  <c r="BC215" i="5"/>
  <c r="BD214" i="5"/>
  <c r="BE214" i="5" s="1"/>
  <c r="AY215" i="5"/>
  <c r="AZ214" i="5"/>
  <c r="BA214" i="5" s="1"/>
  <c r="AV214" i="5"/>
  <c r="AW214" i="5" s="1"/>
  <c r="AU215" i="5"/>
  <c r="BG216" i="5" l="1"/>
  <c r="BH215" i="5"/>
  <c r="BI215" i="5" s="1"/>
  <c r="BC216" i="5"/>
  <c r="BD215" i="5"/>
  <c r="BE215" i="5" s="1"/>
  <c r="AY216" i="5"/>
  <c r="AZ215" i="5"/>
  <c r="BA215" i="5" s="1"/>
  <c r="AV215" i="5"/>
  <c r="AW215" i="5" s="1"/>
  <c r="AU216" i="5"/>
  <c r="BG217" i="5" l="1"/>
  <c r="BH216" i="5"/>
  <c r="BI216" i="5" s="1"/>
  <c r="BC217" i="5"/>
  <c r="BD216" i="5"/>
  <c r="BE216" i="5" s="1"/>
  <c r="AY217" i="5"/>
  <c r="AZ216" i="5"/>
  <c r="BA216" i="5" s="1"/>
  <c r="AV216" i="5"/>
  <c r="AW216" i="5" s="1"/>
  <c r="AU217" i="5"/>
  <c r="BG218" i="5" l="1"/>
  <c r="BH217" i="5"/>
  <c r="BI217" i="5" s="1"/>
  <c r="BC218" i="5"/>
  <c r="BD217" i="5"/>
  <c r="BE217" i="5" s="1"/>
  <c r="AY218" i="5"/>
  <c r="AZ217" i="5"/>
  <c r="BA217" i="5" s="1"/>
  <c r="AV217" i="5"/>
  <c r="AW217" i="5" s="1"/>
  <c r="AU218" i="5"/>
  <c r="BG219" i="5" l="1"/>
  <c r="BH218" i="5"/>
  <c r="BI218" i="5" s="1"/>
  <c r="BC219" i="5"/>
  <c r="BD218" i="5"/>
  <c r="BE218" i="5" s="1"/>
  <c r="AY219" i="5"/>
  <c r="AZ218" i="5"/>
  <c r="BA218" i="5" s="1"/>
  <c r="AV218" i="5"/>
  <c r="AW218" i="5" s="1"/>
  <c r="AU219" i="5"/>
  <c r="BG220" i="5" l="1"/>
  <c r="BH219" i="5"/>
  <c r="BI219" i="5" s="1"/>
  <c r="BC220" i="5"/>
  <c r="BD219" i="5"/>
  <c r="BE219" i="5" s="1"/>
  <c r="AY220" i="5"/>
  <c r="AZ219" i="5"/>
  <c r="BA219" i="5" s="1"/>
  <c r="AV219" i="5"/>
  <c r="AW219" i="5" s="1"/>
  <c r="AU220" i="5"/>
  <c r="BG221" i="5" l="1"/>
  <c r="BH220" i="5"/>
  <c r="BI220" i="5" s="1"/>
  <c r="BC221" i="5"/>
  <c r="BD220" i="5"/>
  <c r="BE220" i="5" s="1"/>
  <c r="AY221" i="5"/>
  <c r="AZ220" i="5"/>
  <c r="BA220" i="5" s="1"/>
  <c r="AV220" i="5"/>
  <c r="AW220" i="5" s="1"/>
  <c r="AU221" i="5"/>
  <c r="BG222" i="5" l="1"/>
  <c r="BH221" i="5"/>
  <c r="BI221" i="5" s="1"/>
  <c r="BC222" i="5"/>
  <c r="BD221" i="5"/>
  <c r="BE221" i="5" s="1"/>
  <c r="AY222" i="5"/>
  <c r="AZ221" i="5"/>
  <c r="BA221" i="5" s="1"/>
  <c r="AV221" i="5"/>
  <c r="AW221" i="5" s="1"/>
  <c r="AU222" i="5"/>
  <c r="BG223" i="5" l="1"/>
  <c r="BH222" i="5"/>
  <c r="BI222" i="5" s="1"/>
  <c r="BC223" i="5"/>
  <c r="BD222" i="5"/>
  <c r="BE222" i="5" s="1"/>
  <c r="AY223" i="5"/>
  <c r="AZ222" i="5"/>
  <c r="BA222" i="5" s="1"/>
  <c r="AV222" i="5"/>
  <c r="AW222" i="5" s="1"/>
  <c r="AU223" i="5"/>
  <c r="BG224" i="5" l="1"/>
  <c r="BH223" i="5"/>
  <c r="BI223" i="5" s="1"/>
  <c r="BC224" i="5"/>
  <c r="BD223" i="5"/>
  <c r="BE223" i="5" s="1"/>
  <c r="AY224" i="5"/>
  <c r="AZ223" i="5"/>
  <c r="BA223" i="5" s="1"/>
  <c r="AV223" i="5"/>
  <c r="AW223" i="5" s="1"/>
  <c r="AU224" i="5"/>
  <c r="BG225" i="5" l="1"/>
  <c r="BH224" i="5"/>
  <c r="BI224" i="5" s="1"/>
  <c r="BC225" i="5"/>
  <c r="BD224" i="5"/>
  <c r="BE224" i="5" s="1"/>
  <c r="AY225" i="5"/>
  <c r="AZ224" i="5"/>
  <c r="BA224" i="5" s="1"/>
  <c r="AV224" i="5"/>
  <c r="AW224" i="5" s="1"/>
  <c r="AU225" i="5"/>
  <c r="BG226" i="5" l="1"/>
  <c r="BH225" i="5"/>
  <c r="BI225" i="5" s="1"/>
  <c r="BC226" i="5"/>
  <c r="BD225" i="5"/>
  <c r="BE225" i="5" s="1"/>
  <c r="AY226" i="5"/>
  <c r="AZ225" i="5"/>
  <c r="BA225" i="5" s="1"/>
  <c r="AV225" i="5"/>
  <c r="AW225" i="5" s="1"/>
  <c r="AU226" i="5"/>
  <c r="BG227" i="5" l="1"/>
  <c r="BH226" i="5"/>
  <c r="BI226" i="5" s="1"/>
  <c r="BC227" i="5"/>
  <c r="BD226" i="5"/>
  <c r="BE226" i="5" s="1"/>
  <c r="AY227" i="5"/>
  <c r="AZ226" i="5"/>
  <c r="BA226" i="5" s="1"/>
  <c r="AV226" i="5"/>
  <c r="AW226" i="5" s="1"/>
  <c r="AU227" i="5"/>
  <c r="BG228" i="5" l="1"/>
  <c r="BH227" i="5"/>
  <c r="BI227" i="5" s="1"/>
  <c r="BC228" i="5"/>
  <c r="BD227" i="5"/>
  <c r="BE227" i="5" s="1"/>
  <c r="AY228" i="5"/>
  <c r="AZ227" i="5"/>
  <c r="BA227" i="5" s="1"/>
  <c r="AV227" i="5"/>
  <c r="AW227" i="5" s="1"/>
  <c r="AU228" i="5"/>
  <c r="BG229" i="5" l="1"/>
  <c r="BH228" i="5"/>
  <c r="BI228" i="5" s="1"/>
  <c r="BC229" i="5"/>
  <c r="BD228" i="5"/>
  <c r="BE228" i="5" s="1"/>
  <c r="AY229" i="5"/>
  <c r="AZ228" i="5"/>
  <c r="BA228" i="5" s="1"/>
  <c r="AV228" i="5"/>
  <c r="AW228" i="5" s="1"/>
  <c r="AU229" i="5"/>
  <c r="BG230" i="5" l="1"/>
  <c r="BH229" i="5"/>
  <c r="BI229" i="5" s="1"/>
  <c r="BC230" i="5"/>
  <c r="BD229" i="5"/>
  <c r="BE229" i="5" s="1"/>
  <c r="AY230" i="5"/>
  <c r="AZ229" i="5"/>
  <c r="BA229" i="5" s="1"/>
  <c r="AV229" i="5"/>
  <c r="AW229" i="5" s="1"/>
  <c r="AU230" i="5"/>
  <c r="BG231" i="5" l="1"/>
  <c r="BH230" i="5"/>
  <c r="BI230" i="5" s="1"/>
  <c r="BC231" i="5"/>
  <c r="BD230" i="5"/>
  <c r="BE230" i="5" s="1"/>
  <c r="AY231" i="5"/>
  <c r="AZ230" i="5"/>
  <c r="BA230" i="5" s="1"/>
  <c r="AV230" i="5"/>
  <c r="AW230" i="5" s="1"/>
  <c r="AU231" i="5"/>
  <c r="BG232" i="5" l="1"/>
  <c r="BH231" i="5"/>
  <c r="BI231" i="5" s="1"/>
  <c r="BC232" i="5"/>
  <c r="BD231" i="5"/>
  <c r="BE231" i="5" s="1"/>
  <c r="AY232" i="5"/>
  <c r="AZ231" i="5"/>
  <c r="BA231" i="5" s="1"/>
  <c r="AV231" i="5"/>
  <c r="AW231" i="5" s="1"/>
  <c r="AU232" i="5"/>
  <c r="BG233" i="5" l="1"/>
  <c r="BH232" i="5"/>
  <c r="BI232" i="5" s="1"/>
  <c r="BC233" i="5"/>
  <c r="BD232" i="5"/>
  <c r="BE232" i="5" s="1"/>
  <c r="AY233" i="5"/>
  <c r="AZ232" i="5"/>
  <c r="BA232" i="5" s="1"/>
  <c r="AV232" i="5"/>
  <c r="AW232" i="5" s="1"/>
  <c r="AU233" i="5"/>
  <c r="BG234" i="5" l="1"/>
  <c r="BH233" i="5"/>
  <c r="BI233" i="5" s="1"/>
  <c r="BC234" i="5"/>
  <c r="BD233" i="5"/>
  <c r="BE233" i="5" s="1"/>
  <c r="AY234" i="5"/>
  <c r="AZ233" i="5"/>
  <c r="BA233" i="5" s="1"/>
  <c r="AV233" i="5"/>
  <c r="AW233" i="5" s="1"/>
  <c r="AU234" i="5"/>
  <c r="Z2" i="5"/>
  <c r="W2" i="5"/>
  <c r="T2" i="5"/>
  <c r="U2" i="5" s="1"/>
  <c r="Q2" i="5"/>
  <c r="BG235" i="5" l="1"/>
  <c r="BH234" i="5"/>
  <c r="BI234" i="5" s="1"/>
  <c r="BC235" i="5"/>
  <c r="BD234" i="5"/>
  <c r="BE234" i="5" s="1"/>
  <c r="AY235" i="5"/>
  <c r="AZ234" i="5"/>
  <c r="BA234" i="5" s="1"/>
  <c r="AV234" i="5"/>
  <c r="AW234" i="5" s="1"/>
  <c r="AU235" i="5"/>
  <c r="BH2" i="5"/>
  <c r="BD2" i="5"/>
  <c r="T3" i="5"/>
  <c r="T4" i="5" s="1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T105" i="5" s="1"/>
  <c r="T106" i="5" s="1"/>
  <c r="T107" i="5" s="1"/>
  <c r="T108" i="5" s="1"/>
  <c r="T109" i="5" s="1"/>
  <c r="T110" i="5" s="1"/>
  <c r="T111" i="5" s="1"/>
  <c r="T112" i="5" s="1"/>
  <c r="T113" i="5" s="1"/>
  <c r="T114" i="5" s="1"/>
  <c r="T115" i="5" s="1"/>
  <c r="T116" i="5" s="1"/>
  <c r="T117" i="5" s="1"/>
  <c r="T118" i="5" s="1"/>
  <c r="T119" i="5" s="1"/>
  <c r="T120" i="5" s="1"/>
  <c r="T121" i="5" s="1"/>
  <c r="T122" i="5" s="1"/>
  <c r="T123" i="5" s="1"/>
  <c r="T124" i="5" s="1"/>
  <c r="T125" i="5" s="1"/>
  <c r="T126" i="5" s="1"/>
  <c r="T127" i="5" s="1"/>
  <c r="T128" i="5" s="1"/>
  <c r="T129" i="5" s="1"/>
  <c r="T130" i="5" s="1"/>
  <c r="T131" i="5" s="1"/>
  <c r="T132" i="5" s="1"/>
  <c r="T133" i="5" s="1"/>
  <c r="T134" i="5" s="1"/>
  <c r="T135" i="5" s="1"/>
  <c r="T136" i="5" s="1"/>
  <c r="T137" i="5" s="1"/>
  <c r="T138" i="5" s="1"/>
  <c r="T139" i="5" s="1"/>
  <c r="T140" i="5" s="1"/>
  <c r="T141" i="5" s="1"/>
  <c r="T142" i="5" s="1"/>
  <c r="T143" i="5" s="1"/>
  <c r="T144" i="5" s="1"/>
  <c r="T145" i="5" s="1"/>
  <c r="T146" i="5" s="1"/>
  <c r="T147" i="5" s="1"/>
  <c r="T148" i="5" s="1"/>
  <c r="T149" i="5" s="1"/>
  <c r="T150" i="5" s="1"/>
  <c r="T151" i="5" s="1"/>
  <c r="T152" i="5" s="1"/>
  <c r="T153" i="5" s="1"/>
  <c r="T154" i="5" s="1"/>
  <c r="T155" i="5" s="1"/>
  <c r="T156" i="5" s="1"/>
  <c r="T157" i="5" s="1"/>
  <c r="T158" i="5" s="1"/>
  <c r="T159" i="5" s="1"/>
  <c r="T160" i="5" s="1"/>
  <c r="T161" i="5" s="1"/>
  <c r="T162" i="5" s="1"/>
  <c r="T163" i="5" s="1"/>
  <c r="T164" i="5" s="1"/>
  <c r="T165" i="5" s="1"/>
  <c r="T166" i="5" s="1"/>
  <c r="T167" i="5" s="1"/>
  <c r="T168" i="5" s="1"/>
  <c r="T169" i="5" s="1"/>
  <c r="T170" i="5" s="1"/>
  <c r="T171" i="5" s="1"/>
  <c r="T172" i="5" s="1"/>
  <c r="T173" i="5" s="1"/>
  <c r="T174" i="5" s="1"/>
  <c r="T175" i="5" s="1"/>
  <c r="T176" i="5" s="1"/>
  <c r="T177" i="5" s="1"/>
  <c r="T178" i="5" s="1"/>
  <c r="T179" i="5" s="1"/>
  <c r="T180" i="5" s="1"/>
  <c r="T181" i="5" s="1"/>
  <c r="T182" i="5" s="1"/>
  <c r="T183" i="5" s="1"/>
  <c r="T184" i="5" s="1"/>
  <c r="T185" i="5" s="1"/>
  <c r="T186" i="5" s="1"/>
  <c r="T187" i="5" s="1"/>
  <c r="T188" i="5" s="1"/>
  <c r="T189" i="5" s="1"/>
  <c r="T190" i="5" s="1"/>
  <c r="T191" i="5" s="1"/>
  <c r="T192" i="5" s="1"/>
  <c r="T193" i="5" s="1"/>
  <c r="T194" i="5" s="1"/>
  <c r="T195" i="5" s="1"/>
  <c r="T196" i="5" s="1"/>
  <c r="T197" i="5" s="1"/>
  <c r="T198" i="5" s="1"/>
  <c r="T199" i="5" s="1"/>
  <c r="T200" i="5" s="1"/>
  <c r="T201" i="5" s="1"/>
  <c r="T202" i="5" s="1"/>
  <c r="T203" i="5" s="1"/>
  <c r="T204" i="5" s="1"/>
  <c r="T205" i="5" s="1"/>
  <c r="T206" i="5" s="1"/>
  <c r="T207" i="5" s="1"/>
  <c r="T208" i="5" s="1"/>
  <c r="T209" i="5" s="1"/>
  <c r="T210" i="5" s="1"/>
  <c r="T211" i="5" s="1"/>
  <c r="T212" i="5" s="1"/>
  <c r="T213" i="5" s="1"/>
  <c r="T214" i="5" s="1"/>
  <c r="T215" i="5" s="1"/>
  <c r="T216" i="5" s="1"/>
  <c r="T217" i="5" s="1"/>
  <c r="T218" i="5" s="1"/>
  <c r="T219" i="5" s="1"/>
  <c r="T220" i="5" s="1"/>
  <c r="T221" i="5" s="1"/>
  <c r="T222" i="5" s="1"/>
  <c r="T223" i="5" s="1"/>
  <c r="T224" i="5" s="1"/>
  <c r="T225" i="5" s="1"/>
  <c r="T226" i="5" s="1"/>
  <c r="T227" i="5" s="1"/>
  <c r="T228" i="5" s="1"/>
  <c r="T229" i="5" s="1"/>
  <c r="T230" i="5" s="1"/>
  <c r="T231" i="5" s="1"/>
  <c r="T232" i="5" s="1"/>
  <c r="T233" i="5" s="1"/>
  <c r="T234" i="5" s="1"/>
  <c r="T235" i="5" s="1"/>
  <c r="T236" i="5" s="1"/>
  <c r="T237" i="5" s="1"/>
  <c r="T238" i="5" s="1"/>
  <c r="T239" i="5" s="1"/>
  <c r="T240" i="5" s="1"/>
  <c r="T241" i="5" s="1"/>
  <c r="T242" i="5" s="1"/>
  <c r="T243" i="5" s="1"/>
  <c r="T244" i="5" s="1"/>
  <c r="T245" i="5" s="1"/>
  <c r="T246" i="5" s="1"/>
  <c r="T247" i="5" s="1"/>
  <c r="T248" i="5" s="1"/>
  <c r="T249" i="5" s="1"/>
  <c r="T250" i="5" s="1"/>
  <c r="T251" i="5" s="1"/>
  <c r="T252" i="5" s="1"/>
  <c r="T253" i="5" s="1"/>
  <c r="T254" i="5" s="1"/>
  <c r="Q3" i="5"/>
  <c r="W3" i="5"/>
  <c r="X2" i="5"/>
  <c r="Z3" i="5"/>
  <c r="AA3" i="5" s="1"/>
  <c r="AA2" i="5"/>
  <c r="Q4" i="5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Q86" i="5" s="1"/>
  <c r="Q87" i="5" s="1"/>
  <c r="Q88" i="5" s="1"/>
  <c r="Q89" i="5" s="1"/>
  <c r="Q90" i="5" s="1"/>
  <c r="Q91" i="5" s="1"/>
  <c r="Q92" i="5" s="1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Q150" i="5" s="1"/>
  <c r="Q151" i="5" s="1"/>
  <c r="Q152" i="5" s="1"/>
  <c r="Q153" i="5" s="1"/>
  <c r="Q154" i="5" s="1"/>
  <c r="Q155" i="5" s="1"/>
  <c r="Q156" i="5" s="1"/>
  <c r="Q157" i="5" s="1"/>
  <c r="Q158" i="5" s="1"/>
  <c r="Q159" i="5" s="1"/>
  <c r="Q160" i="5" s="1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Q179" i="5" s="1"/>
  <c r="Q180" i="5" s="1"/>
  <c r="Q181" i="5" s="1"/>
  <c r="Q182" i="5" s="1"/>
  <c r="Q183" i="5" s="1"/>
  <c r="Q184" i="5" s="1"/>
  <c r="Q185" i="5" s="1"/>
  <c r="Q186" i="5" s="1"/>
  <c r="Q187" i="5" s="1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U3" i="5"/>
  <c r="BG236" i="5" l="1"/>
  <c r="BH235" i="5"/>
  <c r="BI235" i="5" s="1"/>
  <c r="BC236" i="5"/>
  <c r="BD235" i="5"/>
  <c r="BE235" i="5" s="1"/>
  <c r="AY236" i="5"/>
  <c r="AZ235" i="5"/>
  <c r="BA235" i="5" s="1"/>
  <c r="AV235" i="5"/>
  <c r="AW235" i="5" s="1"/>
  <c r="AU236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Z84" i="5" s="1"/>
  <c r="Z85" i="5" s="1"/>
  <c r="Z86" i="5" s="1"/>
  <c r="Z87" i="5" s="1"/>
  <c r="Z88" i="5" s="1"/>
  <c r="Z89" i="5" s="1"/>
  <c r="Z90" i="5" s="1"/>
  <c r="Z91" i="5" s="1"/>
  <c r="Z92" i="5" s="1"/>
  <c r="Z93" i="5" s="1"/>
  <c r="Z94" i="5" s="1"/>
  <c r="Z95" i="5" s="1"/>
  <c r="Z96" i="5" s="1"/>
  <c r="Z97" i="5" s="1"/>
  <c r="Z98" i="5" s="1"/>
  <c r="Z99" i="5" s="1"/>
  <c r="Z100" i="5" s="1"/>
  <c r="Z101" i="5" s="1"/>
  <c r="Z102" i="5" s="1"/>
  <c r="Z103" i="5" s="1"/>
  <c r="Z104" i="5" s="1"/>
  <c r="Z105" i="5" s="1"/>
  <c r="Z106" i="5" s="1"/>
  <c r="Z107" i="5" s="1"/>
  <c r="Z108" i="5" s="1"/>
  <c r="Z109" i="5" s="1"/>
  <c r="Z110" i="5" s="1"/>
  <c r="Z111" i="5" s="1"/>
  <c r="Z112" i="5" s="1"/>
  <c r="Z113" i="5" s="1"/>
  <c r="Z114" i="5" s="1"/>
  <c r="Z115" i="5" s="1"/>
  <c r="Z116" i="5" s="1"/>
  <c r="Z117" i="5" s="1"/>
  <c r="Z118" i="5" s="1"/>
  <c r="Z119" i="5" s="1"/>
  <c r="Z120" i="5" s="1"/>
  <c r="Z121" i="5" s="1"/>
  <c r="Z122" i="5" s="1"/>
  <c r="Z123" i="5" s="1"/>
  <c r="Z124" i="5" s="1"/>
  <c r="Z125" i="5" s="1"/>
  <c r="Z126" i="5" s="1"/>
  <c r="Z127" i="5" s="1"/>
  <c r="Z128" i="5" s="1"/>
  <c r="Z129" i="5" s="1"/>
  <c r="Z130" i="5" s="1"/>
  <c r="Z131" i="5" s="1"/>
  <c r="Z132" i="5" s="1"/>
  <c r="Z133" i="5" s="1"/>
  <c r="Z134" i="5" s="1"/>
  <c r="Z135" i="5" s="1"/>
  <c r="Z136" i="5" s="1"/>
  <c r="Z137" i="5" s="1"/>
  <c r="Z138" i="5" s="1"/>
  <c r="Z139" i="5" s="1"/>
  <c r="Z140" i="5" s="1"/>
  <c r="Z141" i="5" s="1"/>
  <c r="Z142" i="5" s="1"/>
  <c r="Z143" i="5" s="1"/>
  <c r="Z144" i="5" s="1"/>
  <c r="Z145" i="5" s="1"/>
  <c r="Z146" i="5" s="1"/>
  <c r="Z147" i="5" s="1"/>
  <c r="Z148" i="5" s="1"/>
  <c r="Z149" i="5" s="1"/>
  <c r="Z150" i="5" s="1"/>
  <c r="Z151" i="5" s="1"/>
  <c r="Z152" i="5" s="1"/>
  <c r="Z153" i="5" s="1"/>
  <c r="Z154" i="5" s="1"/>
  <c r="Z155" i="5" s="1"/>
  <c r="Z156" i="5" s="1"/>
  <c r="Z157" i="5" s="1"/>
  <c r="Z158" i="5" s="1"/>
  <c r="Z159" i="5" s="1"/>
  <c r="Z160" i="5" s="1"/>
  <c r="Z161" i="5" s="1"/>
  <c r="Z162" i="5" s="1"/>
  <c r="Z163" i="5" s="1"/>
  <c r="Z164" i="5" s="1"/>
  <c r="Z165" i="5" s="1"/>
  <c r="Z166" i="5" s="1"/>
  <c r="Z167" i="5" s="1"/>
  <c r="Z168" i="5" s="1"/>
  <c r="Z169" i="5" s="1"/>
  <c r="Z170" i="5" s="1"/>
  <c r="Z171" i="5" s="1"/>
  <c r="Z172" i="5" s="1"/>
  <c r="Z173" i="5" s="1"/>
  <c r="Z174" i="5" s="1"/>
  <c r="Z175" i="5" s="1"/>
  <c r="Z176" i="5" s="1"/>
  <c r="Z177" i="5" s="1"/>
  <c r="Z178" i="5" s="1"/>
  <c r="Z179" i="5" s="1"/>
  <c r="Z180" i="5" s="1"/>
  <c r="Z181" i="5" s="1"/>
  <c r="Z182" i="5" s="1"/>
  <c r="Z183" i="5" s="1"/>
  <c r="Z184" i="5" s="1"/>
  <c r="Z185" i="5" s="1"/>
  <c r="Z186" i="5" s="1"/>
  <c r="Z187" i="5" s="1"/>
  <c r="Z188" i="5" s="1"/>
  <c r="Z189" i="5" s="1"/>
  <c r="Z190" i="5" s="1"/>
  <c r="Z191" i="5" s="1"/>
  <c r="Z192" i="5" s="1"/>
  <c r="Z193" i="5" s="1"/>
  <c r="Z194" i="5" s="1"/>
  <c r="Z195" i="5" s="1"/>
  <c r="Z196" i="5" s="1"/>
  <c r="Z197" i="5" s="1"/>
  <c r="Z198" i="5" s="1"/>
  <c r="Z199" i="5" s="1"/>
  <c r="Z200" i="5" s="1"/>
  <c r="Z201" i="5" s="1"/>
  <c r="Z202" i="5" s="1"/>
  <c r="Z203" i="5" s="1"/>
  <c r="Z204" i="5" s="1"/>
  <c r="Z205" i="5" s="1"/>
  <c r="Z206" i="5" s="1"/>
  <c r="Z207" i="5" s="1"/>
  <c r="Z208" i="5" s="1"/>
  <c r="Z209" i="5" s="1"/>
  <c r="Z210" i="5" s="1"/>
  <c r="Z211" i="5" s="1"/>
  <c r="Z212" i="5" s="1"/>
  <c r="Z213" i="5" s="1"/>
  <c r="Z214" i="5" s="1"/>
  <c r="Z215" i="5" s="1"/>
  <c r="Z216" i="5" s="1"/>
  <c r="Z217" i="5" s="1"/>
  <c r="Z218" i="5" s="1"/>
  <c r="Z219" i="5" s="1"/>
  <c r="Z220" i="5" s="1"/>
  <c r="Z221" i="5" s="1"/>
  <c r="Z222" i="5" s="1"/>
  <c r="Z223" i="5" s="1"/>
  <c r="Z224" i="5" s="1"/>
  <c r="Z225" i="5" s="1"/>
  <c r="Z226" i="5" s="1"/>
  <c r="Z227" i="5" s="1"/>
  <c r="Z228" i="5" s="1"/>
  <c r="Z229" i="5" s="1"/>
  <c r="Z230" i="5" s="1"/>
  <c r="Z231" i="5" s="1"/>
  <c r="Z232" i="5" s="1"/>
  <c r="Z233" i="5" s="1"/>
  <c r="Z234" i="5" s="1"/>
  <c r="Z235" i="5" s="1"/>
  <c r="Z236" i="5" s="1"/>
  <c r="Z237" i="5" s="1"/>
  <c r="Z238" i="5" s="1"/>
  <c r="Z239" i="5" s="1"/>
  <c r="Z240" i="5" s="1"/>
  <c r="Z241" i="5" s="1"/>
  <c r="Z242" i="5" s="1"/>
  <c r="Z243" i="5" s="1"/>
  <c r="Z244" i="5" s="1"/>
  <c r="Z245" i="5" s="1"/>
  <c r="Z246" i="5" s="1"/>
  <c r="Z247" i="5" s="1"/>
  <c r="Z248" i="5" s="1"/>
  <c r="Z249" i="5" s="1"/>
  <c r="Z250" i="5" s="1"/>
  <c r="Z251" i="5" s="1"/>
  <c r="Z252" i="5" s="1"/>
  <c r="Z253" i="5" s="1"/>
  <c r="Z254" i="5" s="1"/>
  <c r="U4" i="5"/>
  <c r="W4" i="5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W105" i="5" s="1"/>
  <c r="W106" i="5" s="1"/>
  <c r="W107" i="5" s="1"/>
  <c r="W108" i="5" s="1"/>
  <c r="W109" i="5" s="1"/>
  <c r="W110" i="5" s="1"/>
  <c r="W111" i="5" s="1"/>
  <c r="W112" i="5" s="1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49" i="5" s="1"/>
  <c r="W150" i="5" s="1"/>
  <c r="W151" i="5" s="1"/>
  <c r="W152" i="5" s="1"/>
  <c r="W153" i="5" s="1"/>
  <c r="W154" i="5" s="1"/>
  <c r="W155" i="5" s="1"/>
  <c r="W156" i="5" s="1"/>
  <c r="W157" i="5" s="1"/>
  <c r="W15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W185" i="5" s="1"/>
  <c r="W186" i="5" s="1"/>
  <c r="W187" i="5" s="1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W204" i="5" s="1"/>
  <c r="W205" i="5" s="1"/>
  <c r="W206" i="5" s="1"/>
  <c r="W207" i="5" s="1"/>
  <c r="W208" i="5" s="1"/>
  <c r="W209" i="5" s="1"/>
  <c r="W210" i="5" s="1"/>
  <c r="W211" i="5" s="1"/>
  <c r="W212" i="5" s="1"/>
  <c r="W213" i="5" s="1"/>
  <c r="W214" i="5" s="1"/>
  <c r="W215" i="5" s="1"/>
  <c r="W216" i="5" s="1"/>
  <c r="W217" i="5" s="1"/>
  <c r="W218" i="5" s="1"/>
  <c r="W219" i="5" s="1"/>
  <c r="W220" i="5" s="1"/>
  <c r="W221" i="5" s="1"/>
  <c r="W222" i="5" s="1"/>
  <c r="W223" i="5" s="1"/>
  <c r="W224" i="5" s="1"/>
  <c r="W225" i="5" s="1"/>
  <c r="W226" i="5" s="1"/>
  <c r="W227" i="5" s="1"/>
  <c r="W228" i="5" s="1"/>
  <c r="W229" i="5" s="1"/>
  <c r="W230" i="5" s="1"/>
  <c r="W231" i="5" s="1"/>
  <c r="W232" i="5" s="1"/>
  <c r="W233" i="5" s="1"/>
  <c r="W234" i="5" s="1"/>
  <c r="W235" i="5" s="1"/>
  <c r="W236" i="5" s="1"/>
  <c r="W237" i="5" s="1"/>
  <c r="W238" i="5" s="1"/>
  <c r="W239" i="5" s="1"/>
  <c r="W240" i="5" s="1"/>
  <c r="W241" i="5" s="1"/>
  <c r="W242" i="5" s="1"/>
  <c r="W243" i="5" s="1"/>
  <c r="W244" i="5" s="1"/>
  <c r="W245" i="5" s="1"/>
  <c r="W246" i="5" s="1"/>
  <c r="W247" i="5" s="1"/>
  <c r="W248" i="5" s="1"/>
  <c r="W249" i="5" s="1"/>
  <c r="W250" i="5" s="1"/>
  <c r="W251" i="5" s="1"/>
  <c r="W252" i="5" s="1"/>
  <c r="W253" i="5" s="1"/>
  <c r="W254" i="5" s="1"/>
  <c r="X3" i="5"/>
  <c r="AA4" i="5"/>
  <c r="U5" i="5"/>
  <c r="BG237" i="5" l="1"/>
  <c r="BH236" i="5"/>
  <c r="BI236" i="5" s="1"/>
  <c r="BC237" i="5"/>
  <c r="BD236" i="5"/>
  <c r="BE236" i="5" s="1"/>
  <c r="AY237" i="5"/>
  <c r="AZ236" i="5"/>
  <c r="BA236" i="5" s="1"/>
  <c r="AV236" i="5"/>
  <c r="AW236" i="5" s="1"/>
  <c r="AU237" i="5"/>
  <c r="X4" i="5"/>
  <c r="U6" i="5"/>
  <c r="X5" i="5"/>
  <c r="AA5" i="5"/>
  <c r="BG238" i="5" l="1"/>
  <c r="BH237" i="5"/>
  <c r="BI237" i="5" s="1"/>
  <c r="BC238" i="5"/>
  <c r="BD237" i="5"/>
  <c r="BE237" i="5" s="1"/>
  <c r="AY238" i="5"/>
  <c r="AZ237" i="5"/>
  <c r="BA237" i="5" s="1"/>
  <c r="AV237" i="5"/>
  <c r="AW237" i="5" s="1"/>
  <c r="AU238" i="5"/>
  <c r="AA6" i="5"/>
  <c r="X6" i="5"/>
  <c r="U7" i="5"/>
  <c r="BG239" i="5" l="1"/>
  <c r="BH238" i="5"/>
  <c r="BI238" i="5" s="1"/>
  <c r="BC239" i="5"/>
  <c r="BD238" i="5"/>
  <c r="BE238" i="5" s="1"/>
  <c r="AY239" i="5"/>
  <c r="AZ238" i="5"/>
  <c r="BA238" i="5" s="1"/>
  <c r="AV238" i="5"/>
  <c r="AW238" i="5" s="1"/>
  <c r="AU239" i="5"/>
  <c r="U8" i="5"/>
  <c r="AA7" i="5"/>
  <c r="X7" i="5"/>
  <c r="BG240" i="5" l="1"/>
  <c r="BH239" i="5"/>
  <c r="BI239" i="5" s="1"/>
  <c r="BC240" i="5"/>
  <c r="BD239" i="5"/>
  <c r="BE239" i="5" s="1"/>
  <c r="AY240" i="5"/>
  <c r="AZ239" i="5"/>
  <c r="BA239" i="5" s="1"/>
  <c r="AV239" i="5"/>
  <c r="AW239" i="5" s="1"/>
  <c r="AU240" i="5"/>
  <c r="X8" i="5"/>
  <c r="AA8" i="5"/>
  <c r="U9" i="5"/>
  <c r="BG241" i="5" l="1"/>
  <c r="BH240" i="5"/>
  <c r="BI240" i="5" s="1"/>
  <c r="BC241" i="5"/>
  <c r="BD240" i="5"/>
  <c r="BE240" i="5" s="1"/>
  <c r="AY241" i="5"/>
  <c r="AZ240" i="5"/>
  <c r="BA240" i="5" s="1"/>
  <c r="AV240" i="5"/>
  <c r="AW240" i="5" s="1"/>
  <c r="AU241" i="5"/>
  <c r="U10" i="5"/>
  <c r="AA9" i="5"/>
  <c r="X9" i="5"/>
  <c r="BG242" i="5" l="1"/>
  <c r="BH241" i="5"/>
  <c r="BI241" i="5" s="1"/>
  <c r="BC242" i="5"/>
  <c r="BD241" i="5"/>
  <c r="BE241" i="5" s="1"/>
  <c r="AY242" i="5"/>
  <c r="AZ241" i="5"/>
  <c r="BA241" i="5" s="1"/>
  <c r="AV241" i="5"/>
  <c r="AW241" i="5" s="1"/>
  <c r="AU242" i="5"/>
  <c r="AA10" i="5"/>
  <c r="X10" i="5"/>
  <c r="U11" i="5"/>
  <c r="BG243" i="5" l="1"/>
  <c r="BH242" i="5"/>
  <c r="BI242" i="5" s="1"/>
  <c r="BC243" i="5"/>
  <c r="BD242" i="5"/>
  <c r="BE242" i="5" s="1"/>
  <c r="AY243" i="5"/>
  <c r="AZ242" i="5"/>
  <c r="BA242" i="5" s="1"/>
  <c r="AV242" i="5"/>
  <c r="AW242" i="5" s="1"/>
  <c r="AU243" i="5"/>
  <c r="U12" i="5"/>
  <c r="X11" i="5"/>
  <c r="AA11" i="5"/>
  <c r="BG244" i="5" l="1"/>
  <c r="BH243" i="5"/>
  <c r="BI243" i="5" s="1"/>
  <c r="BC244" i="5"/>
  <c r="BD243" i="5"/>
  <c r="BE243" i="5" s="1"/>
  <c r="AY244" i="5"/>
  <c r="AZ243" i="5"/>
  <c r="BA243" i="5" s="1"/>
  <c r="AV243" i="5"/>
  <c r="AW243" i="5" s="1"/>
  <c r="AU244" i="5"/>
  <c r="X12" i="5"/>
  <c r="AA12" i="5"/>
  <c r="U13" i="5"/>
  <c r="BG245" i="5" l="1"/>
  <c r="BH244" i="5"/>
  <c r="BI244" i="5" s="1"/>
  <c r="BC245" i="5"/>
  <c r="BD244" i="5"/>
  <c r="BE244" i="5" s="1"/>
  <c r="AY245" i="5"/>
  <c r="AZ244" i="5"/>
  <c r="BA244" i="5" s="1"/>
  <c r="AV244" i="5"/>
  <c r="AW244" i="5" s="1"/>
  <c r="AU245" i="5"/>
  <c r="AA13" i="5"/>
  <c r="U14" i="5"/>
  <c r="X13" i="5"/>
  <c r="BG246" i="5" l="1"/>
  <c r="BH245" i="5"/>
  <c r="BI245" i="5" s="1"/>
  <c r="BC246" i="5"/>
  <c r="BD245" i="5"/>
  <c r="BE245" i="5" s="1"/>
  <c r="AY246" i="5"/>
  <c r="AZ245" i="5"/>
  <c r="BA245" i="5" s="1"/>
  <c r="AV245" i="5"/>
  <c r="AW245" i="5" s="1"/>
  <c r="AU246" i="5"/>
  <c r="U15" i="5"/>
  <c r="X14" i="5"/>
  <c r="AA14" i="5"/>
  <c r="BG247" i="5" l="1"/>
  <c r="BH246" i="5"/>
  <c r="BI246" i="5" s="1"/>
  <c r="BC247" i="5"/>
  <c r="BD246" i="5"/>
  <c r="BE246" i="5" s="1"/>
  <c r="AY247" i="5"/>
  <c r="AZ246" i="5"/>
  <c r="BA246" i="5" s="1"/>
  <c r="AV246" i="5"/>
  <c r="AW246" i="5" s="1"/>
  <c r="AU247" i="5"/>
  <c r="X15" i="5"/>
  <c r="AA15" i="5"/>
  <c r="U16" i="5"/>
  <c r="BG248" i="5" l="1"/>
  <c r="BH247" i="5"/>
  <c r="BI247" i="5" s="1"/>
  <c r="BC248" i="5"/>
  <c r="BD247" i="5"/>
  <c r="BE247" i="5" s="1"/>
  <c r="AY248" i="5"/>
  <c r="AZ247" i="5"/>
  <c r="BA247" i="5" s="1"/>
  <c r="AV247" i="5"/>
  <c r="AW247" i="5" s="1"/>
  <c r="AU248" i="5"/>
  <c r="U17" i="5"/>
  <c r="AA16" i="5"/>
  <c r="X16" i="5"/>
  <c r="BG249" i="5" l="1"/>
  <c r="BH248" i="5"/>
  <c r="BI248" i="5" s="1"/>
  <c r="BC249" i="5"/>
  <c r="BD248" i="5"/>
  <c r="BE248" i="5" s="1"/>
  <c r="AY249" i="5"/>
  <c r="AZ248" i="5"/>
  <c r="BA248" i="5" s="1"/>
  <c r="AV248" i="5"/>
  <c r="AW248" i="5" s="1"/>
  <c r="AU249" i="5"/>
  <c r="AA17" i="5"/>
  <c r="X17" i="5"/>
  <c r="U18" i="5"/>
  <c r="BG250" i="5" l="1"/>
  <c r="BH249" i="5"/>
  <c r="BI249" i="5" s="1"/>
  <c r="BC250" i="5"/>
  <c r="BD249" i="5"/>
  <c r="BE249" i="5" s="1"/>
  <c r="AY250" i="5"/>
  <c r="AZ249" i="5"/>
  <c r="BA249" i="5" s="1"/>
  <c r="AV249" i="5"/>
  <c r="AW249" i="5" s="1"/>
  <c r="AU250" i="5"/>
  <c r="AA18" i="5"/>
  <c r="U19" i="5"/>
  <c r="X18" i="5"/>
  <c r="BG251" i="5" l="1"/>
  <c r="BH250" i="5"/>
  <c r="BI250" i="5" s="1"/>
  <c r="BC251" i="5"/>
  <c r="BD250" i="5"/>
  <c r="BE250" i="5" s="1"/>
  <c r="AY251" i="5"/>
  <c r="AZ250" i="5"/>
  <c r="BA250" i="5" s="1"/>
  <c r="AV250" i="5"/>
  <c r="AW250" i="5" s="1"/>
  <c r="AU251" i="5"/>
  <c r="U20" i="5"/>
  <c r="X19" i="5"/>
  <c r="AA19" i="5"/>
  <c r="BG252" i="5" l="1"/>
  <c r="BH251" i="5"/>
  <c r="BI251" i="5" s="1"/>
  <c r="BC252" i="5"/>
  <c r="BD251" i="5"/>
  <c r="BE251" i="5" s="1"/>
  <c r="AY252" i="5"/>
  <c r="AZ251" i="5"/>
  <c r="BA251" i="5" s="1"/>
  <c r="AV251" i="5"/>
  <c r="AW251" i="5" s="1"/>
  <c r="AU252" i="5"/>
  <c r="X20" i="5"/>
  <c r="AA20" i="5"/>
  <c r="U21" i="5"/>
  <c r="BG253" i="5" l="1"/>
  <c r="BH252" i="5"/>
  <c r="BI252" i="5" s="1"/>
  <c r="BC253" i="5"/>
  <c r="BD252" i="5"/>
  <c r="BE252" i="5" s="1"/>
  <c r="AY253" i="5"/>
  <c r="AZ252" i="5"/>
  <c r="BA252" i="5" s="1"/>
  <c r="AV252" i="5"/>
  <c r="AW252" i="5" s="1"/>
  <c r="AU253" i="5"/>
  <c r="X21" i="5"/>
  <c r="U22" i="5"/>
  <c r="AA21" i="5"/>
  <c r="BG254" i="5" l="1"/>
  <c r="BH254" i="5" s="1"/>
  <c r="BH253" i="5"/>
  <c r="BI253" i="5" s="1"/>
  <c r="BI255" i="5" s="1"/>
  <c r="BC254" i="5"/>
  <c r="BD254" i="5" s="1"/>
  <c r="BD253" i="5"/>
  <c r="BE253" i="5" s="1"/>
  <c r="BE255" i="5" s="1"/>
  <c r="AY254" i="5"/>
  <c r="AZ254" i="5" s="1"/>
  <c r="AZ253" i="5"/>
  <c r="BA253" i="5" s="1"/>
  <c r="BA255" i="5" s="1"/>
  <c r="AV253" i="5"/>
  <c r="AW253" i="5" s="1"/>
  <c r="AW255" i="5" s="1"/>
  <c r="AU254" i="5"/>
  <c r="U23" i="5"/>
  <c r="AA22" i="5"/>
  <c r="X22" i="5"/>
  <c r="X23" i="5" l="1"/>
  <c r="AA23" i="5"/>
  <c r="U24" i="5"/>
  <c r="U25" i="5" l="1"/>
  <c r="AA24" i="5"/>
  <c r="X24" i="5"/>
  <c r="AA25" i="5" l="1"/>
  <c r="X25" i="5"/>
  <c r="U26" i="5"/>
  <c r="U27" i="5" l="1"/>
  <c r="X26" i="5"/>
  <c r="AA26" i="5"/>
  <c r="X27" i="5" l="1"/>
  <c r="AA27" i="5"/>
  <c r="U28" i="5"/>
  <c r="AA28" i="5" l="1"/>
  <c r="U29" i="5"/>
  <c r="X28" i="5"/>
  <c r="X29" i="5" l="1"/>
  <c r="U30" i="5"/>
  <c r="AA29" i="5"/>
  <c r="U31" i="5" l="1"/>
  <c r="AA30" i="5"/>
  <c r="X30" i="5"/>
  <c r="X31" i="5" l="1"/>
  <c r="AA31" i="5"/>
  <c r="U32" i="5"/>
  <c r="AA32" i="5" l="1"/>
  <c r="U33" i="5"/>
  <c r="X32" i="5"/>
  <c r="U34" i="5" l="1"/>
  <c r="X33" i="5"/>
  <c r="AA33" i="5"/>
  <c r="AA34" i="5" l="1"/>
  <c r="X34" i="5"/>
  <c r="U35" i="5"/>
  <c r="AA35" i="5" l="1"/>
  <c r="U36" i="5"/>
  <c r="X35" i="5"/>
  <c r="U37" i="5" l="1"/>
  <c r="X36" i="5"/>
  <c r="AA36" i="5"/>
  <c r="AA37" i="5" l="1"/>
  <c r="X37" i="5"/>
  <c r="U38" i="5"/>
  <c r="U39" i="5" l="1"/>
  <c r="X38" i="5"/>
  <c r="AA38" i="5"/>
  <c r="X39" i="5" l="1"/>
  <c r="AA39" i="5"/>
  <c r="U40" i="5"/>
  <c r="X40" i="5" l="1"/>
  <c r="U41" i="5"/>
  <c r="AA40" i="5"/>
  <c r="AA41" i="5" l="1"/>
  <c r="U42" i="5"/>
  <c r="X41" i="5"/>
  <c r="X42" i="5" l="1"/>
  <c r="U43" i="5"/>
  <c r="AA42" i="5"/>
  <c r="X43" i="5" l="1"/>
  <c r="AA43" i="5"/>
  <c r="U44" i="5"/>
  <c r="U45" i="5" l="1"/>
  <c r="AA44" i="5"/>
  <c r="X44" i="5"/>
  <c r="AA45" i="5" l="1"/>
  <c r="X45" i="5"/>
  <c r="U46" i="5"/>
  <c r="X46" i="5" l="1"/>
  <c r="U47" i="5"/>
  <c r="AA46" i="5"/>
  <c r="AA47" i="5" l="1"/>
  <c r="U48" i="5"/>
  <c r="X47" i="5"/>
  <c r="U49" i="5" l="1"/>
  <c r="X48" i="5"/>
  <c r="AA48" i="5"/>
  <c r="X49" i="5" l="1"/>
  <c r="AA49" i="5"/>
  <c r="U50" i="5"/>
  <c r="AA50" i="5" l="1"/>
  <c r="U51" i="5"/>
  <c r="X50" i="5"/>
  <c r="U52" i="5" l="1"/>
  <c r="X51" i="5"/>
  <c r="AA51" i="5"/>
  <c r="X52" i="5" l="1"/>
  <c r="AA52" i="5"/>
  <c r="U53" i="5"/>
  <c r="U54" i="5" l="1"/>
  <c r="AA53" i="5"/>
  <c r="X53" i="5"/>
  <c r="U55" i="5" l="1"/>
  <c r="X54" i="5"/>
  <c r="AA54" i="5"/>
  <c r="X55" i="5" l="1"/>
  <c r="AA55" i="5"/>
  <c r="U56" i="5"/>
  <c r="U57" i="5" l="1"/>
  <c r="X56" i="5"/>
  <c r="AA56" i="5"/>
  <c r="AA57" i="5" l="1"/>
  <c r="X57" i="5"/>
  <c r="U58" i="5"/>
  <c r="U59" i="5" l="1"/>
  <c r="X58" i="5"/>
  <c r="AA58" i="5"/>
  <c r="X59" i="5" l="1"/>
  <c r="AA59" i="5"/>
  <c r="U60" i="5"/>
  <c r="U61" i="5" l="1"/>
  <c r="AA60" i="5"/>
  <c r="X60" i="5"/>
  <c r="X61" i="5" l="1"/>
  <c r="AA61" i="5"/>
  <c r="U62" i="5"/>
  <c r="AA62" i="5" l="1"/>
  <c r="U63" i="5"/>
  <c r="X62" i="5"/>
  <c r="X63" i="5" l="1"/>
  <c r="U64" i="5"/>
  <c r="AA63" i="5"/>
  <c r="AA64" i="5" l="1"/>
  <c r="U65" i="5"/>
  <c r="X64" i="5"/>
  <c r="X65" i="5" l="1"/>
  <c r="U66" i="5"/>
  <c r="AA65" i="5"/>
  <c r="AA66" i="5" l="1"/>
  <c r="U67" i="5"/>
  <c r="X66" i="5"/>
  <c r="X67" i="5" l="1"/>
  <c r="U68" i="5"/>
  <c r="AA67" i="5"/>
  <c r="AA68" i="5" l="1"/>
  <c r="U69" i="5"/>
  <c r="X68" i="5"/>
  <c r="X69" i="5" l="1"/>
  <c r="U70" i="5"/>
  <c r="AA69" i="5"/>
  <c r="AA70" i="5" l="1"/>
  <c r="U71" i="5"/>
  <c r="X70" i="5"/>
  <c r="X71" i="5" l="1"/>
  <c r="U72" i="5"/>
  <c r="AA71" i="5"/>
  <c r="AA72" i="5" l="1"/>
  <c r="U73" i="5"/>
  <c r="X72" i="5"/>
  <c r="AA73" i="5" l="1"/>
  <c r="X73" i="5"/>
  <c r="U74" i="5"/>
  <c r="U75" i="5" l="1"/>
  <c r="X74" i="5"/>
  <c r="AA74" i="5"/>
  <c r="AA75" i="5" l="1"/>
  <c r="X75" i="5"/>
  <c r="U76" i="5"/>
  <c r="U77" i="5" l="1"/>
  <c r="X76" i="5"/>
  <c r="AA76" i="5"/>
  <c r="AA77" i="5" l="1"/>
  <c r="U78" i="5"/>
  <c r="X77" i="5"/>
  <c r="X78" i="5" l="1"/>
  <c r="U79" i="5"/>
  <c r="AA78" i="5"/>
  <c r="AA79" i="5" l="1"/>
  <c r="U80" i="5"/>
  <c r="X79" i="5"/>
  <c r="X80" i="5" l="1"/>
  <c r="U81" i="5"/>
  <c r="AA80" i="5"/>
  <c r="X81" i="5" l="1"/>
  <c r="AA81" i="5"/>
  <c r="U82" i="5"/>
  <c r="U83" i="5" l="1"/>
  <c r="AA82" i="5"/>
  <c r="X82" i="5"/>
  <c r="X83" i="5" l="1"/>
  <c r="AA83" i="5"/>
  <c r="U84" i="5"/>
  <c r="AA84" i="5" l="1"/>
  <c r="U85" i="5"/>
  <c r="X84" i="5"/>
  <c r="X85" i="5" l="1"/>
  <c r="U86" i="5"/>
  <c r="AA85" i="5"/>
  <c r="U87" i="5" l="1"/>
  <c r="AA86" i="5"/>
  <c r="X86" i="5"/>
  <c r="X87" i="5" l="1"/>
  <c r="AA87" i="5"/>
  <c r="U88" i="5"/>
  <c r="AA88" i="5" l="1"/>
  <c r="U89" i="5"/>
  <c r="X88" i="5"/>
  <c r="AA89" i="5" l="1"/>
  <c r="X89" i="5"/>
  <c r="U90" i="5"/>
  <c r="X90" i="5" l="1"/>
  <c r="U91" i="5"/>
  <c r="AA90" i="5"/>
  <c r="AA91" i="5" l="1"/>
  <c r="U92" i="5"/>
  <c r="X91" i="5"/>
  <c r="U93" i="5" l="1"/>
  <c r="X92" i="5"/>
  <c r="AA92" i="5"/>
  <c r="X93" i="5" l="1"/>
  <c r="AA93" i="5"/>
  <c r="U94" i="5"/>
  <c r="AA94" i="5" l="1"/>
  <c r="U95" i="5"/>
  <c r="X94" i="5"/>
  <c r="X95" i="5" l="1"/>
  <c r="U96" i="5"/>
  <c r="AA95" i="5"/>
  <c r="U97" i="5" l="1"/>
  <c r="AA96" i="5"/>
  <c r="X96" i="5"/>
  <c r="AA97" i="5" l="1"/>
  <c r="X97" i="5"/>
  <c r="U98" i="5"/>
  <c r="U99" i="5" l="1"/>
  <c r="X98" i="5"/>
  <c r="AA98" i="5"/>
  <c r="AA99" i="5" l="1"/>
  <c r="X99" i="5"/>
  <c r="U100" i="5"/>
  <c r="U101" i="5" l="1"/>
  <c r="X100" i="5"/>
  <c r="AA100" i="5"/>
  <c r="AA101" i="5" l="1"/>
  <c r="X101" i="5"/>
  <c r="U102" i="5"/>
  <c r="AA102" i="5" l="1"/>
  <c r="X102" i="5"/>
  <c r="U103" i="5"/>
  <c r="U104" i="5" l="1"/>
  <c r="X103" i="5"/>
  <c r="AA103" i="5"/>
  <c r="AA104" i="5" l="1"/>
  <c r="X104" i="5"/>
  <c r="U105" i="5"/>
  <c r="U106" i="5" l="1"/>
  <c r="X105" i="5"/>
  <c r="AA105" i="5"/>
  <c r="AA106" i="5" l="1"/>
  <c r="X106" i="5"/>
  <c r="U107" i="5"/>
  <c r="U108" i="5" l="1"/>
  <c r="X107" i="5"/>
  <c r="AA107" i="5"/>
  <c r="AA108" i="5" l="1"/>
  <c r="X108" i="5"/>
  <c r="U109" i="5"/>
  <c r="U110" i="5" l="1"/>
  <c r="X109" i="5"/>
  <c r="AA109" i="5"/>
  <c r="AA110" i="5" l="1"/>
  <c r="X110" i="5"/>
  <c r="U111" i="5"/>
  <c r="U112" i="5" l="1"/>
  <c r="X111" i="5"/>
  <c r="AA111" i="5"/>
  <c r="X112" i="5" l="1"/>
  <c r="AA112" i="5"/>
  <c r="U113" i="5"/>
  <c r="AA113" i="5" l="1"/>
  <c r="U114" i="5"/>
  <c r="X113" i="5"/>
  <c r="AA114" i="5" l="1"/>
  <c r="X114" i="5"/>
  <c r="U115" i="5"/>
  <c r="X115" i="5" l="1"/>
  <c r="U116" i="5"/>
  <c r="AA115" i="5"/>
  <c r="AA116" i="5" l="1"/>
  <c r="U117" i="5"/>
  <c r="X116" i="5"/>
  <c r="X117" i="5" l="1"/>
  <c r="U118" i="5"/>
  <c r="AA117" i="5"/>
  <c r="AA118" i="5" l="1"/>
  <c r="U119" i="5"/>
  <c r="X118" i="5"/>
  <c r="AA119" i="5" l="1"/>
  <c r="X119" i="5"/>
  <c r="U120" i="5"/>
  <c r="U121" i="5" l="1"/>
  <c r="X120" i="5"/>
  <c r="AA120" i="5"/>
  <c r="U122" i="5" l="1"/>
  <c r="AA121" i="5"/>
  <c r="X121" i="5"/>
  <c r="AA122" i="5" l="1"/>
  <c r="X122" i="5"/>
  <c r="U123" i="5"/>
  <c r="U124" i="5" l="1"/>
  <c r="X123" i="5"/>
  <c r="AA123" i="5"/>
  <c r="AA124" i="5" l="1"/>
  <c r="X124" i="5"/>
  <c r="U125" i="5"/>
  <c r="AA125" i="5" l="1"/>
  <c r="U126" i="5"/>
  <c r="X125" i="5"/>
  <c r="U127" i="5" l="1"/>
  <c r="X126" i="5"/>
  <c r="AA126" i="5"/>
  <c r="AA127" i="5" l="1"/>
  <c r="X127" i="5"/>
  <c r="U128" i="5"/>
  <c r="AA128" i="5" l="1"/>
  <c r="X128" i="5"/>
  <c r="U129" i="5"/>
  <c r="U130" i="5" l="1"/>
  <c r="X129" i="5"/>
  <c r="AA129" i="5"/>
  <c r="U131" i="5" l="1"/>
  <c r="AA130" i="5"/>
  <c r="X130" i="5"/>
  <c r="AA131" i="5" l="1"/>
  <c r="X131" i="5"/>
  <c r="U132" i="5"/>
  <c r="U133" i="5" l="1"/>
  <c r="X132" i="5"/>
  <c r="AA132" i="5"/>
  <c r="U134" i="5" l="1"/>
  <c r="X133" i="5"/>
  <c r="AA133" i="5"/>
  <c r="X134" i="5" l="1"/>
  <c r="AA134" i="5"/>
  <c r="U135" i="5"/>
  <c r="U136" i="5" l="1"/>
  <c r="X135" i="5"/>
  <c r="AA135" i="5"/>
  <c r="AA136" i="5" l="1"/>
  <c r="X136" i="5"/>
  <c r="U137" i="5"/>
  <c r="AA137" i="5" l="1"/>
  <c r="U138" i="5"/>
  <c r="X137" i="5"/>
  <c r="X138" i="5" l="1"/>
  <c r="U139" i="5"/>
  <c r="AA138" i="5"/>
  <c r="X139" i="5" l="1"/>
  <c r="AA139" i="5"/>
  <c r="U140" i="5"/>
  <c r="U141" i="5" l="1"/>
  <c r="AA140" i="5"/>
  <c r="X140" i="5"/>
  <c r="X141" i="5" l="1"/>
  <c r="AA141" i="5"/>
  <c r="U142" i="5"/>
  <c r="AA142" i="5" l="1"/>
  <c r="U143" i="5"/>
  <c r="X142" i="5"/>
  <c r="U144" i="5" l="1"/>
  <c r="X143" i="5"/>
  <c r="AA143" i="5"/>
  <c r="U145" i="5" l="1"/>
  <c r="X144" i="5"/>
  <c r="AA144" i="5"/>
  <c r="X145" i="5" l="1"/>
  <c r="AA145" i="5"/>
  <c r="U146" i="5"/>
  <c r="U147" i="5" l="1"/>
  <c r="AA146" i="5"/>
  <c r="X146" i="5"/>
  <c r="AA147" i="5" l="1"/>
  <c r="X147" i="5"/>
  <c r="U148" i="5"/>
  <c r="U149" i="5" l="1"/>
  <c r="X148" i="5"/>
  <c r="AA148" i="5"/>
  <c r="X149" i="5" l="1"/>
  <c r="AA149" i="5"/>
  <c r="U150" i="5"/>
  <c r="X150" i="5" l="1"/>
  <c r="U151" i="5"/>
  <c r="AA150" i="5"/>
  <c r="U152" i="5" l="1"/>
  <c r="AA151" i="5"/>
  <c r="X151" i="5"/>
  <c r="X152" i="5" l="1"/>
  <c r="AA152" i="5"/>
  <c r="U153" i="5"/>
  <c r="X153" i="5" l="1"/>
  <c r="U154" i="5"/>
  <c r="AA153" i="5"/>
  <c r="U155" i="5" l="1"/>
  <c r="AA154" i="5"/>
  <c r="X154" i="5"/>
  <c r="X155" i="5" l="1"/>
  <c r="AA155" i="5"/>
  <c r="U156" i="5"/>
  <c r="X156" i="5" l="1"/>
  <c r="U157" i="5"/>
  <c r="AA156" i="5"/>
  <c r="U158" i="5" l="1"/>
  <c r="AA157" i="5"/>
  <c r="X157" i="5"/>
  <c r="AA158" i="5" l="1"/>
  <c r="X158" i="5"/>
  <c r="U159" i="5"/>
  <c r="AA159" i="5" l="1"/>
  <c r="X159" i="5"/>
  <c r="U160" i="5"/>
  <c r="U161" i="5" l="1"/>
  <c r="X160" i="5"/>
  <c r="AA160" i="5"/>
  <c r="U162" i="5" l="1"/>
  <c r="AA161" i="5"/>
  <c r="X161" i="5"/>
  <c r="X162" i="5" l="1"/>
  <c r="AA162" i="5"/>
  <c r="U163" i="5"/>
  <c r="U164" i="5" l="1"/>
  <c r="AA163" i="5"/>
  <c r="X163" i="5"/>
  <c r="AA164" i="5" l="1"/>
  <c r="X164" i="5"/>
  <c r="U165" i="5"/>
  <c r="X165" i="5" l="1"/>
  <c r="U166" i="5"/>
  <c r="AA165" i="5"/>
  <c r="AA166" i="5" l="1"/>
  <c r="U167" i="5"/>
  <c r="X166" i="5"/>
  <c r="AA167" i="5" l="1"/>
  <c r="X167" i="5"/>
  <c r="U168" i="5"/>
  <c r="U169" i="5" l="1"/>
  <c r="X168" i="5"/>
  <c r="AA168" i="5"/>
  <c r="U170" i="5" l="1"/>
  <c r="AA169" i="5"/>
  <c r="X169" i="5"/>
  <c r="AA170" i="5" l="1"/>
  <c r="X170" i="5"/>
  <c r="U171" i="5"/>
  <c r="U172" i="5" l="1"/>
  <c r="X171" i="5"/>
  <c r="AA171" i="5"/>
  <c r="X172" i="5" l="1"/>
  <c r="AA172" i="5"/>
  <c r="U173" i="5"/>
  <c r="AA173" i="5" l="1"/>
  <c r="U174" i="5"/>
  <c r="X173" i="5"/>
  <c r="U175" i="5" l="1"/>
  <c r="X174" i="5"/>
  <c r="AA174" i="5"/>
  <c r="X175" i="5" l="1"/>
  <c r="AA175" i="5"/>
  <c r="U176" i="5"/>
  <c r="AA176" i="5" l="1"/>
  <c r="U177" i="5"/>
  <c r="X176" i="5"/>
  <c r="U178" i="5" l="1"/>
  <c r="X177" i="5"/>
  <c r="AA177" i="5"/>
  <c r="AA178" i="5" l="1"/>
  <c r="X178" i="5"/>
  <c r="U179" i="5"/>
  <c r="U180" i="5" l="1"/>
  <c r="X179" i="5"/>
  <c r="AA179" i="5"/>
  <c r="X180" i="5" l="1"/>
  <c r="AA180" i="5"/>
  <c r="U181" i="5"/>
  <c r="U182" i="5" l="1"/>
  <c r="AA181" i="5"/>
  <c r="X181" i="5"/>
  <c r="X182" i="5" l="1"/>
  <c r="AA182" i="5"/>
  <c r="U183" i="5"/>
  <c r="U184" i="5" l="1"/>
  <c r="AA183" i="5"/>
  <c r="X183" i="5"/>
  <c r="X184" i="5" l="1"/>
  <c r="AA184" i="5"/>
  <c r="U185" i="5"/>
  <c r="AA185" i="5" l="1"/>
  <c r="U186" i="5"/>
  <c r="X185" i="5"/>
  <c r="X186" i="5" l="1"/>
  <c r="U187" i="5"/>
  <c r="AA186" i="5"/>
  <c r="AA187" i="5" l="1"/>
  <c r="U188" i="5"/>
  <c r="X187" i="5"/>
  <c r="X188" i="5" l="1"/>
  <c r="U189" i="5"/>
  <c r="AA188" i="5"/>
  <c r="AA189" i="5" l="1"/>
  <c r="U190" i="5"/>
  <c r="X189" i="5"/>
  <c r="X190" i="5" l="1"/>
  <c r="U191" i="5"/>
  <c r="AA190" i="5"/>
  <c r="AA191" i="5" l="1"/>
  <c r="U192" i="5"/>
  <c r="X191" i="5"/>
  <c r="U193" i="5" l="1"/>
  <c r="X192" i="5"/>
  <c r="AA192" i="5"/>
  <c r="AA193" i="5" l="1"/>
  <c r="X193" i="5"/>
  <c r="U194" i="5"/>
  <c r="AA194" i="5" l="1"/>
  <c r="U195" i="5"/>
  <c r="X194" i="5"/>
  <c r="X195" i="5" l="1"/>
  <c r="U196" i="5"/>
  <c r="AA195" i="5"/>
  <c r="X196" i="5" l="1"/>
  <c r="AA196" i="5"/>
  <c r="U197" i="5"/>
  <c r="U198" i="5" l="1"/>
  <c r="AA197" i="5"/>
  <c r="X197" i="5"/>
  <c r="X198" i="5" l="1"/>
  <c r="AA198" i="5"/>
  <c r="U199" i="5"/>
  <c r="U200" i="5" l="1"/>
  <c r="AA199" i="5"/>
  <c r="X199" i="5"/>
  <c r="X200" i="5" l="1"/>
  <c r="AA200" i="5"/>
  <c r="U201" i="5"/>
  <c r="U202" i="5" l="1"/>
  <c r="AA201" i="5"/>
  <c r="X201" i="5"/>
  <c r="U203" i="5" l="1"/>
  <c r="AA202" i="5"/>
  <c r="X202" i="5"/>
  <c r="AA203" i="5" l="1"/>
  <c r="X203" i="5"/>
  <c r="U204" i="5"/>
  <c r="U205" i="5" l="1"/>
  <c r="X204" i="5"/>
  <c r="AA204" i="5"/>
  <c r="U206" i="5" l="1"/>
  <c r="AA205" i="5"/>
  <c r="X205" i="5"/>
  <c r="X206" i="5" l="1"/>
  <c r="AA206" i="5"/>
  <c r="U207" i="5"/>
  <c r="X207" i="5" l="1"/>
  <c r="U208" i="5"/>
  <c r="AA207" i="5"/>
  <c r="AA208" i="5" l="1"/>
  <c r="U209" i="5"/>
  <c r="X208" i="5"/>
  <c r="AA209" i="5" l="1"/>
  <c r="U210" i="5"/>
  <c r="X209" i="5"/>
  <c r="X210" i="5" l="1"/>
  <c r="U211" i="5"/>
  <c r="AA210" i="5"/>
  <c r="X211" i="5" l="1"/>
  <c r="AA211" i="5"/>
  <c r="U212" i="5"/>
  <c r="AA212" i="5" l="1"/>
  <c r="U213" i="5"/>
  <c r="X212" i="5"/>
  <c r="U214" i="5" l="1"/>
  <c r="X213" i="5"/>
  <c r="AA213" i="5"/>
  <c r="AA214" i="5" l="1"/>
  <c r="X214" i="5"/>
  <c r="U215" i="5"/>
  <c r="U216" i="5" l="1"/>
  <c r="X215" i="5"/>
  <c r="AA215" i="5"/>
  <c r="AA216" i="5" l="1"/>
  <c r="X216" i="5"/>
  <c r="U217" i="5"/>
  <c r="X217" i="5" l="1"/>
  <c r="U218" i="5"/>
  <c r="AA217" i="5"/>
  <c r="U219" i="5" l="1"/>
  <c r="AA218" i="5"/>
  <c r="X218" i="5"/>
  <c r="AA219" i="5" l="1"/>
  <c r="X219" i="5"/>
  <c r="U220" i="5"/>
  <c r="X220" i="5" l="1"/>
  <c r="U221" i="5"/>
  <c r="AA220" i="5"/>
  <c r="U222" i="5" l="1"/>
  <c r="AA221" i="5"/>
  <c r="X221" i="5"/>
  <c r="AA222" i="5" l="1"/>
  <c r="X222" i="5"/>
  <c r="U223" i="5"/>
  <c r="X223" i="5" l="1"/>
  <c r="U224" i="5"/>
  <c r="AA223" i="5"/>
  <c r="U225" i="5" l="1"/>
  <c r="AA224" i="5"/>
  <c r="X224" i="5"/>
  <c r="X225" i="5" l="1"/>
  <c r="AA225" i="5"/>
  <c r="U226" i="5"/>
  <c r="AA226" i="5" l="1"/>
  <c r="U227" i="5"/>
  <c r="X226" i="5"/>
  <c r="X227" i="5" l="1"/>
  <c r="U228" i="5"/>
  <c r="AA227" i="5"/>
  <c r="AA228" i="5" l="1"/>
  <c r="U229" i="5"/>
  <c r="X228" i="5"/>
  <c r="X229" i="5" l="1"/>
  <c r="U230" i="5"/>
  <c r="AA229" i="5"/>
  <c r="AA230" i="5" l="1"/>
  <c r="U231" i="5"/>
  <c r="X230" i="5"/>
  <c r="AA231" i="5" l="1"/>
  <c r="X231" i="5"/>
  <c r="U232" i="5"/>
  <c r="U233" i="5" l="1"/>
  <c r="X232" i="5"/>
  <c r="AA232" i="5"/>
  <c r="AA233" i="5" l="1"/>
  <c r="X233" i="5"/>
  <c r="U234" i="5"/>
  <c r="AA234" i="5" l="1"/>
  <c r="U235" i="5"/>
  <c r="X234" i="5"/>
  <c r="X235" i="5" l="1"/>
  <c r="U236" i="5"/>
  <c r="AA235" i="5"/>
  <c r="AA236" i="5" l="1"/>
  <c r="U237" i="5"/>
  <c r="X236" i="5"/>
  <c r="U238" i="5" l="1"/>
  <c r="X237" i="5"/>
  <c r="AA237" i="5"/>
  <c r="X238" i="5" l="1"/>
  <c r="AA238" i="5"/>
  <c r="U239" i="5"/>
  <c r="U240" i="5" l="1"/>
  <c r="AA239" i="5"/>
  <c r="X239" i="5"/>
  <c r="X240" i="5" l="1"/>
  <c r="AA240" i="5"/>
  <c r="U241" i="5"/>
  <c r="AA241" i="5" l="1"/>
  <c r="U242" i="5"/>
  <c r="X241" i="5"/>
  <c r="X242" i="5" l="1"/>
  <c r="U243" i="5"/>
  <c r="AA242" i="5"/>
  <c r="AA243" i="5" l="1"/>
  <c r="U244" i="5"/>
  <c r="X243" i="5"/>
  <c r="U245" i="5" l="1"/>
  <c r="X244" i="5"/>
  <c r="AA244" i="5"/>
  <c r="AA245" i="5" l="1"/>
  <c r="X245" i="5"/>
  <c r="U246" i="5"/>
  <c r="U247" i="5" l="1"/>
  <c r="X246" i="5"/>
  <c r="AA246" i="5"/>
  <c r="X247" i="5" l="1"/>
  <c r="AA247" i="5"/>
  <c r="U248" i="5"/>
  <c r="U249" i="5" l="1"/>
  <c r="AA248" i="5"/>
  <c r="X248" i="5"/>
  <c r="AA249" i="5" l="1"/>
  <c r="X249" i="5"/>
  <c r="U250" i="5"/>
  <c r="X250" i="5" l="1"/>
  <c r="U251" i="5"/>
  <c r="AA250" i="5"/>
  <c r="AA251" i="5" l="1"/>
  <c r="U252" i="5"/>
  <c r="X251" i="5"/>
  <c r="U253" i="5" l="1"/>
  <c r="X252" i="5"/>
  <c r="AA252" i="5"/>
  <c r="X253" i="5" l="1"/>
  <c r="AA25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<sst xmlns="http://schemas.openxmlformats.org/spreadsheetml/2006/main" count="150" uniqueCount="72">
  <si>
    <t>Date</t>
  </si>
  <si>
    <t>AAPL (Apple Inc) / $</t>
  </si>
  <si>
    <t>AAPL (Apple Inc) / Volume</t>
  </si>
  <si>
    <t>HON (Honeywell Inc)  Volume</t>
  </si>
  <si>
    <t>HON (Honeywell Inc)  /  $</t>
  </si>
  <si>
    <t>Period</t>
  </si>
  <si>
    <t>Mean Absolute Percentage Error (MAPE)</t>
  </si>
  <si>
    <t>α</t>
  </si>
  <si>
    <t>Mean Absolute Percentage Deviation (MAPD)</t>
  </si>
  <si>
    <t>(i)</t>
  </si>
  <si>
    <t>(ii)</t>
  </si>
  <si>
    <t>Apple:</t>
  </si>
  <si>
    <t>Exponential Smoothing (α = 0.15)</t>
  </si>
  <si>
    <t>Exponential Smoothing (α = 0.35)</t>
  </si>
  <si>
    <t>Exponential Smoothing (α = 0.55)</t>
  </si>
  <si>
    <t>Exponential Smoothing (α = 0.75)</t>
  </si>
  <si>
    <t>Forecast : Period 253</t>
  </si>
  <si>
    <t>Honeywell:</t>
  </si>
  <si>
    <t>(III)</t>
  </si>
  <si>
    <t>β</t>
  </si>
  <si>
    <t>Apple</t>
  </si>
  <si>
    <t xml:space="preserve">Tt (β = 0.15) </t>
  </si>
  <si>
    <t>Adjusted Exponential Smoothing (β = 0.15)</t>
  </si>
  <si>
    <t xml:space="preserve">Tt (β = 0.25) </t>
  </si>
  <si>
    <t>Adjusted Exponential Smoothing (β = 0.25)</t>
  </si>
  <si>
    <t xml:space="preserve">Tt (β = 0.45) </t>
  </si>
  <si>
    <t>Adjusted Exponential Smoothing (β = 0.45)</t>
  </si>
  <si>
    <t xml:space="preserve">Tt (β = 0.85) </t>
  </si>
  <si>
    <t>Adjusted Exponential Smoothing (β = 0.85)</t>
  </si>
  <si>
    <t>Weights</t>
  </si>
  <si>
    <t>SLOPE</t>
  </si>
  <si>
    <t>INTERCEPT</t>
  </si>
  <si>
    <t>CORRELATION, R</t>
  </si>
  <si>
    <t>DETERMINATION, R2</t>
  </si>
  <si>
    <t>MEAN OF RESIDUAL</t>
  </si>
  <si>
    <t>S.D. OF RESIDUAL</t>
  </si>
  <si>
    <t>Honeywell</t>
  </si>
  <si>
    <t>Apple_Predicted Y</t>
  </si>
  <si>
    <t>Residual = (Observed - Predicted)</t>
  </si>
  <si>
    <t>Honeywell_Predicted Y</t>
  </si>
  <si>
    <t>Standardized Residual</t>
  </si>
  <si>
    <t>Rank</t>
  </si>
  <si>
    <t>(i-0.5)/n</t>
  </si>
  <si>
    <t>Standard Z values</t>
  </si>
  <si>
    <t>1. Whether the residuals are independent</t>
  </si>
  <si>
    <t>2. Whether the residuals are homoscedastic.</t>
  </si>
  <si>
    <t>3. Normal probability plot of the residuls</t>
  </si>
  <si>
    <t>Sorting Smallest to Largest</t>
  </si>
  <si>
    <t>4. Chi-Square test</t>
  </si>
  <si>
    <t>Min</t>
  </si>
  <si>
    <t>Max</t>
  </si>
  <si>
    <t>Range</t>
  </si>
  <si>
    <t>Classes/Bins</t>
  </si>
  <si>
    <t>Class Width</t>
  </si>
  <si>
    <t>Count</t>
  </si>
  <si>
    <t>Class left</t>
  </si>
  <si>
    <t>Class right</t>
  </si>
  <si>
    <t>Class midpoint</t>
  </si>
  <si>
    <t xml:space="preserve">Class Frequency </t>
  </si>
  <si>
    <t>Theotetical probability</t>
  </si>
  <si>
    <t>Expected frequency</t>
  </si>
  <si>
    <t>(Expected - Observed)2 / Expected</t>
  </si>
  <si>
    <t>Mean</t>
  </si>
  <si>
    <t>Standard deviation</t>
  </si>
  <si>
    <t>Degree of Freedom:</t>
  </si>
  <si>
    <t>Chi-squared Test Statistic:</t>
  </si>
  <si>
    <t xml:space="preserve">Chi-squared P-value: </t>
  </si>
  <si>
    <t>-</t>
  </si>
  <si>
    <t>Honeywell MAPE</t>
  </si>
  <si>
    <t>Apple 
MAPE</t>
  </si>
  <si>
    <t>Apple_MAPE</t>
  </si>
  <si>
    <t>Honeywell_MAPE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</si>
</sst>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00"/>
    <numFmt numFmtId="165" formatCode="0.000"/>
    <numFmt numFmtId="166" formatCode="0.00000"/>
    <numFmt numFmtId="167" formatCode="0.0000"/>
    <numFmt numFmtId="169" formatCode="0.000000000000000000"/>
    <numFmt numFmtId="181" formatCode="0.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4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3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33" borderId="11" xfId="0" applyFont="1" applyFill="1" applyBorder="1" applyAlignment="1">
      <alignment horizontal="center" vertical="center"/>
    </xf>
    <xf numFmtId="0" fontId="20" fillId="0" borderId="0" xfId="0" applyFont="1"/>
    <xf numFmtId="0" fontId="19" fillId="0" borderId="0" xfId="0" applyFont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/>
    <xf numFmtId="0" fontId="18" fillId="33" borderId="11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/>
    </xf>
    <xf numFmtId="43" fontId="0" fillId="0" borderId="11" xfId="42" applyFont="1" applyBorder="1"/>
    <xf numFmtId="0" fontId="23" fillId="0" borderId="0" xfId="0" applyFont="1" applyAlignment="1">
      <alignment horizontal="center"/>
    </xf>
    <xf numFmtId="0" fontId="24" fillId="0" borderId="15" xfId="0" applyFont="1" applyBorder="1" applyAlignment="1">
      <alignment horizontal="center"/>
    </xf>
    <xf numFmtId="165" fontId="0" fillId="0" borderId="14" xfId="0" applyNumberFormat="1" applyBorder="1" applyAlignment="1">
      <alignment horizontal="center" vertical="center"/>
    </xf>
    <xf numFmtId="2" fontId="22" fillId="0" borderId="16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2" fontId="26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5" fontId="26" fillId="0" borderId="0" xfId="0" applyNumberFormat="1" applyFont="1" applyAlignment="1">
      <alignment horizontal="center" vertical="center"/>
    </xf>
    <xf numFmtId="0" fontId="26" fillId="0" borderId="0" xfId="0" applyFont="1"/>
    <xf numFmtId="166" fontId="26" fillId="0" borderId="0" xfId="0" applyNumberFormat="1" applyFont="1"/>
    <xf numFmtId="10" fontId="22" fillId="0" borderId="11" xfId="43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4" fillId="0" borderId="0" xfId="0" applyFont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 wrapText="1"/>
    </xf>
    <xf numFmtId="0" fontId="16" fillId="0" borderId="11" xfId="0" applyFont="1" applyBorder="1"/>
    <xf numFmtId="43" fontId="0" fillId="0" borderId="0" xfId="0" applyNumberFormat="1"/>
    <xf numFmtId="43" fontId="0" fillId="0" borderId="11" xfId="0" applyNumberFormat="1" applyBorder="1"/>
    <xf numFmtId="0" fontId="0" fillId="0" borderId="11" xfId="0" applyBorder="1"/>
    <xf numFmtId="165" fontId="0" fillId="0" borderId="11" xfId="0" applyNumberFormat="1" applyBorder="1"/>
    <xf numFmtId="1" fontId="0" fillId="0" borderId="11" xfId="0" applyNumberFormat="1" applyBorder="1"/>
    <xf numFmtId="0" fontId="23" fillId="0" borderId="11" xfId="0" applyFont="1" applyBorder="1" applyAlignment="1">
      <alignment horizontal="center" vertical="center"/>
    </xf>
    <xf numFmtId="165" fontId="23" fillId="0" borderId="11" xfId="0" applyNumberFormat="1" applyFont="1" applyBorder="1" applyAlignment="1">
      <alignment horizontal="center" vertical="center"/>
    </xf>
    <xf numFmtId="2" fontId="23" fillId="0" borderId="11" xfId="0" applyNumberFormat="1" applyFont="1" applyBorder="1" applyAlignment="1">
      <alignment horizontal="center" vertical="center"/>
    </xf>
    <xf numFmtId="1" fontId="23" fillId="0" borderId="11" xfId="0" applyNumberFormat="1" applyFont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22" fillId="0" borderId="0" xfId="0" applyFont="1" applyAlignment="1">
      <alignment horizontal="center"/>
    </xf>
    <xf numFmtId="169" fontId="0" fillId="0" borderId="0" xfId="0" applyNumberFormat="1"/>
    <xf numFmtId="0" fontId="23" fillId="0" borderId="0" xfId="0" applyFont="1" applyBorder="1" applyAlignment="1">
      <alignment horizontal="center"/>
    </xf>
    <xf numFmtId="181" fontId="0" fillId="0" borderId="11" xfId="0" applyNumberForma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TIME SERIES - APPLE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'6050_Module3Project_Data'!$A$2:$A$253</c:f>
              <c:numCache>
                <c:formatCode>m/d/yyyy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'6050_Module3Project_Data'!$C$2:$C$253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9-45E4-BF21-D9D23ACA6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566863"/>
        <c:axId val="885900127"/>
      </c:lineChart>
      <c:dateAx>
        <c:axId val="88556686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00127"/>
        <c:crosses val="autoZero"/>
        <c:auto val="1"/>
        <c:lblOffset val="100"/>
        <c:baseTimeUnit val="days"/>
      </c:dateAx>
      <c:valAx>
        <c:axId val="8859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6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TIME SERIES - HONEYWELL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'6050_Module3Project_Data'!$A$2:$A$253</c:f>
              <c:numCache>
                <c:formatCode>m/d/yyyy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'6050_Module3Project_Data'!$E$2:$E$253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E-4B2D-A234-FFB7C2CA1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096191"/>
        <c:axId val="819647423"/>
      </c:lineChart>
      <c:dateAx>
        <c:axId val="88509619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47423"/>
        <c:crosses val="autoZero"/>
        <c:auto val="1"/>
        <c:lblOffset val="100"/>
        <c:baseTimeUnit val="days"/>
      </c:dateAx>
      <c:valAx>
        <c:axId val="8196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9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APPLE - OBSERVED</a:t>
            </a:r>
            <a:r>
              <a:rPr lang="en-GB" b="1" baseline="0"/>
              <a:t> VS FORECASTED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'6050_Module3Project_Data'!$A$2:$A$253</c:f>
              <c:numCache>
                <c:formatCode>m/d/yyyy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'6050_Module3Project_Data'!$C$2:$C$253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B-47A8-BCEF-BEF72C774F36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2'!$T$5:$T$258</c:f>
              <c:numCache>
                <c:formatCode>0.00</c:formatCode>
                <c:ptCount val="254"/>
                <c:pt idx="0">
                  <c:v>64.330195099999997</c:v>
                </c:pt>
                <c:pt idx="1">
                  <c:v>64.722317099999998</c:v>
                </c:pt>
                <c:pt idx="2">
                  <c:v>64.670690899999997</c:v>
                </c:pt>
                <c:pt idx="3">
                  <c:v>65.042664200000004</c:v>
                </c:pt>
                <c:pt idx="4">
                  <c:v>65.347512600000002</c:v>
                </c:pt>
                <c:pt idx="5">
                  <c:v>65.500186100000008</c:v>
                </c:pt>
                <c:pt idx="6">
                  <c:v>65.1252669</c:v>
                </c:pt>
                <c:pt idx="7">
                  <c:v>64.711748200000002</c:v>
                </c:pt>
                <c:pt idx="8">
                  <c:v>64.444019099999991</c:v>
                </c:pt>
                <c:pt idx="9">
                  <c:v>64.933255700000004</c:v>
                </c:pt>
                <c:pt idx="10">
                  <c:v>65.004803300000006</c:v>
                </c:pt>
                <c:pt idx="11">
                  <c:v>65.513460600000002</c:v>
                </c:pt>
                <c:pt idx="12">
                  <c:v>65.600490000000008</c:v>
                </c:pt>
                <c:pt idx="13">
                  <c:v>65.351687999999996</c:v>
                </c:pt>
                <c:pt idx="14">
                  <c:v>64.515813300000005</c:v>
                </c:pt>
                <c:pt idx="15">
                  <c:v>64.2979895</c:v>
                </c:pt>
                <c:pt idx="16">
                  <c:v>64.707324099999994</c:v>
                </c:pt>
                <c:pt idx="17">
                  <c:v>65.733727899999991</c:v>
                </c:pt>
                <c:pt idx="18">
                  <c:v>65.835020500000013</c:v>
                </c:pt>
                <c:pt idx="19">
                  <c:v>65.999490399999999</c:v>
                </c:pt>
                <c:pt idx="20">
                  <c:v>66.2096892</c:v>
                </c:pt>
                <c:pt idx="21">
                  <c:v>66.54010439999999</c:v>
                </c:pt>
                <c:pt idx="22">
                  <c:v>67.15718609999999</c:v>
                </c:pt>
                <c:pt idx="23">
                  <c:v>68.042233199999998</c:v>
                </c:pt>
                <c:pt idx="24">
                  <c:v>68.6386574</c:v>
                </c:pt>
                <c:pt idx="25">
                  <c:v>68.828448299999991</c:v>
                </c:pt>
                <c:pt idx="26">
                  <c:v>68.840492300000008</c:v>
                </c:pt>
                <c:pt idx="27">
                  <c:v>68.756909400000012</c:v>
                </c:pt>
                <c:pt idx="28">
                  <c:v>69.288430099999999</c:v>
                </c:pt>
                <c:pt idx="29">
                  <c:v>69.629418999999999</c:v>
                </c:pt>
                <c:pt idx="30">
                  <c:v>70.566829799999994</c:v>
                </c:pt>
                <c:pt idx="31">
                  <c:v>70.982557700000001</c:v>
                </c:pt>
                <c:pt idx="32">
                  <c:v>71.463190300000008</c:v>
                </c:pt>
                <c:pt idx="33">
                  <c:v>71.846465699999996</c:v>
                </c:pt>
                <c:pt idx="34">
                  <c:v>72.911722300000008</c:v>
                </c:pt>
                <c:pt idx="35">
                  <c:v>73.151662200000004</c:v>
                </c:pt>
                <c:pt idx="36">
                  <c:v>73.557064099999991</c:v>
                </c:pt>
                <c:pt idx="37">
                  <c:v>73.414968999999999</c:v>
                </c:pt>
                <c:pt idx="38">
                  <c:v>74.017538800000011</c:v>
                </c:pt>
                <c:pt idx="39">
                  <c:v>75.093857700000001</c:v>
                </c:pt>
                <c:pt idx="40">
                  <c:v>75.890886699999996</c:v>
                </c:pt>
                <c:pt idx="41">
                  <c:v>77.074142300000005</c:v>
                </c:pt>
                <c:pt idx="42">
                  <c:v>77.071438700000002</c:v>
                </c:pt>
                <c:pt idx="43">
                  <c:v>76.917046999999997</c:v>
                </c:pt>
                <c:pt idx="44">
                  <c:v>77.087177099999991</c:v>
                </c:pt>
                <c:pt idx="45">
                  <c:v>77.737933199999986</c:v>
                </c:pt>
                <c:pt idx="46">
                  <c:v>77.921581099999997</c:v>
                </c:pt>
                <c:pt idx="47">
                  <c:v>78.072777299999998</c:v>
                </c:pt>
                <c:pt idx="48">
                  <c:v>78.237986700000008</c:v>
                </c:pt>
                <c:pt idx="49">
                  <c:v>78.293301499999998</c:v>
                </c:pt>
                <c:pt idx="50">
                  <c:v>77.150113700000006</c:v>
                </c:pt>
                <c:pt idx="51">
                  <c:v>77.488888500000002</c:v>
                </c:pt>
                <c:pt idx="52">
                  <c:v>78.490716599999999</c:v>
                </c:pt>
                <c:pt idx="53">
                  <c:v>79.3531409</c:v>
                </c:pt>
                <c:pt idx="54">
                  <c:v>77.880278599999997</c:v>
                </c:pt>
                <c:pt idx="55">
                  <c:v>76.693574900000002</c:v>
                </c:pt>
                <c:pt idx="56">
                  <c:v>77.177403900000002</c:v>
                </c:pt>
                <c:pt idx="57">
                  <c:v>78.206765799999999</c:v>
                </c:pt>
                <c:pt idx="58">
                  <c:v>79.361748800000001</c:v>
                </c:pt>
                <c:pt idx="59">
                  <c:v>79.223523999999998</c:v>
                </c:pt>
                <c:pt idx="60">
                  <c:v>79.269658300000003</c:v>
                </c:pt>
                <c:pt idx="61">
                  <c:v>78.925642400000001</c:v>
                </c:pt>
                <c:pt idx="62">
                  <c:v>79.792338299999997</c:v>
                </c:pt>
                <c:pt idx="63">
                  <c:v>79.9707516</c:v>
                </c:pt>
                <c:pt idx="64">
                  <c:v>80.1824376</c:v>
                </c:pt>
                <c:pt idx="65">
                  <c:v>79.340385100000006</c:v>
                </c:pt>
                <c:pt idx="66">
                  <c:v>79.473702599999996</c:v>
                </c:pt>
                <c:pt idx="67">
                  <c:v>79.112932199999989</c:v>
                </c:pt>
                <c:pt idx="68">
                  <c:v>78.201881099999994</c:v>
                </c:pt>
                <c:pt idx="69">
                  <c:v>75.670056700000004</c:v>
                </c:pt>
                <c:pt idx="70">
                  <c:v>72.968933699999994</c:v>
                </c:pt>
                <c:pt idx="71">
                  <c:v>72.052460999999994</c:v>
                </c:pt>
                <c:pt idx="72">
                  <c:v>69.535424000000006</c:v>
                </c:pt>
                <c:pt idx="73">
                  <c:v>68.326684499999999</c:v>
                </c:pt>
                <c:pt idx="74">
                  <c:v>70.507836299999994</c:v>
                </c:pt>
                <c:pt idx="75">
                  <c:v>71.212135999999987</c:v>
                </c:pt>
                <c:pt idx="76">
                  <c:v>73.41842170000001</c:v>
                </c:pt>
                <c:pt idx="77">
                  <c:v>72.732854899999992</c:v>
                </c:pt>
                <c:pt idx="78">
                  <c:v>72.188981400000003</c:v>
                </c:pt>
                <c:pt idx="79">
                  <c:v>68.600720100000004</c:v>
                </c:pt>
                <c:pt idx="80">
                  <c:v>69.081013400000003</c:v>
                </c:pt>
                <c:pt idx="81">
                  <c:v>68.150494500000008</c:v>
                </c:pt>
                <c:pt idx="82">
                  <c:v>65.011217599999995</c:v>
                </c:pt>
                <c:pt idx="83">
                  <c:v>66.176338799999996</c:v>
                </c:pt>
                <c:pt idx="84">
                  <c:v>62.628236700000002</c:v>
                </c:pt>
                <c:pt idx="85">
                  <c:v>62.762539099999998</c:v>
                </c:pt>
                <c:pt idx="86">
                  <c:v>61.024714600000003</c:v>
                </c:pt>
                <c:pt idx="87">
                  <c:v>60.859113100000002</c:v>
                </c:pt>
                <c:pt idx="88">
                  <c:v>58.499545999999995</c:v>
                </c:pt>
                <c:pt idx="89">
                  <c:v>56.657480900000003</c:v>
                </c:pt>
                <c:pt idx="90">
                  <c:v>58.305112999999999</c:v>
                </c:pt>
                <c:pt idx="91">
                  <c:v>59.56166060000001</c:v>
                </c:pt>
                <c:pt idx="92">
                  <c:v>62.162483800000004</c:v>
                </c:pt>
                <c:pt idx="93">
                  <c:v>61.7322183</c:v>
                </c:pt>
                <c:pt idx="94">
                  <c:v>62.449081800000002</c:v>
                </c:pt>
                <c:pt idx="95">
                  <c:v>62.380327300000005</c:v>
                </c:pt>
                <c:pt idx="96">
                  <c:v>61.041719100000002</c:v>
                </c:pt>
                <c:pt idx="97">
                  <c:v>67.384905700206474</c:v>
                </c:pt>
                <c:pt idx="98">
                  <c:v>67.783795568241374</c:v>
                </c:pt>
                <c:pt idx="99">
                  <c:v>68.182685436276287</c:v>
                </c:pt>
                <c:pt idx="100">
                  <c:v>68.581575304311201</c:v>
                </c:pt>
                <c:pt idx="101">
                  <c:v>68.980465172346101</c:v>
                </c:pt>
                <c:pt idx="102">
                  <c:v>69.379355040381014</c:v>
                </c:pt>
                <c:pt idx="103">
                  <c:v>69.778244908415928</c:v>
                </c:pt>
                <c:pt idx="104">
                  <c:v>70.177134776450828</c:v>
                </c:pt>
                <c:pt idx="105">
                  <c:v>70.576024644485756</c:v>
                </c:pt>
                <c:pt idx="106">
                  <c:v>70.974914512520655</c:v>
                </c:pt>
                <c:pt idx="107">
                  <c:v>71.373804380555569</c:v>
                </c:pt>
                <c:pt idx="108">
                  <c:v>71.772694248590483</c:v>
                </c:pt>
                <c:pt idx="109">
                  <c:v>72.171584116625382</c:v>
                </c:pt>
                <c:pt idx="110">
                  <c:v>72.570473984660296</c:v>
                </c:pt>
                <c:pt idx="111">
                  <c:v>72.96936385269521</c:v>
                </c:pt>
                <c:pt idx="112">
                  <c:v>73.36825372073011</c:v>
                </c:pt>
                <c:pt idx="113">
                  <c:v>73.767143588765023</c:v>
                </c:pt>
                <c:pt idx="114">
                  <c:v>74.166033456799937</c:v>
                </c:pt>
                <c:pt idx="115">
                  <c:v>74.564923324834837</c:v>
                </c:pt>
                <c:pt idx="116">
                  <c:v>74.96381319286975</c:v>
                </c:pt>
                <c:pt idx="117">
                  <c:v>75.362703060904664</c:v>
                </c:pt>
                <c:pt idx="118">
                  <c:v>75.761592928939564</c:v>
                </c:pt>
                <c:pt idx="119">
                  <c:v>76.160482796974492</c:v>
                </c:pt>
                <c:pt idx="120">
                  <c:v>76.559372665009391</c:v>
                </c:pt>
                <c:pt idx="121">
                  <c:v>76.958262533044305</c:v>
                </c:pt>
                <c:pt idx="122">
                  <c:v>77.357152401079219</c:v>
                </c:pt>
                <c:pt idx="123">
                  <c:v>77.756042269114118</c:v>
                </c:pt>
                <c:pt idx="124">
                  <c:v>78.154932137149032</c:v>
                </c:pt>
                <c:pt idx="125">
                  <c:v>78.553822005183946</c:v>
                </c:pt>
                <c:pt idx="126">
                  <c:v>78.952711873218846</c:v>
                </c:pt>
                <c:pt idx="127">
                  <c:v>79.351601741253759</c:v>
                </c:pt>
                <c:pt idx="128">
                  <c:v>79.750491609288673</c:v>
                </c:pt>
                <c:pt idx="129">
                  <c:v>80.149381477323573</c:v>
                </c:pt>
                <c:pt idx="130">
                  <c:v>80.548271345358501</c:v>
                </c:pt>
                <c:pt idx="131">
                  <c:v>80.9471612133934</c:v>
                </c:pt>
                <c:pt idx="132">
                  <c:v>81.346051081428314</c:v>
                </c:pt>
                <c:pt idx="133">
                  <c:v>81.744940949463228</c:v>
                </c:pt>
                <c:pt idx="134">
                  <c:v>82.143830817498127</c:v>
                </c:pt>
                <c:pt idx="135">
                  <c:v>82.542720685533041</c:v>
                </c:pt>
                <c:pt idx="136">
                  <c:v>82.941610553567955</c:v>
                </c:pt>
                <c:pt idx="137">
                  <c:v>83.340500421602854</c:v>
                </c:pt>
                <c:pt idx="138">
                  <c:v>83.739390289637768</c:v>
                </c:pt>
                <c:pt idx="139">
                  <c:v>84.138280157672682</c:v>
                </c:pt>
                <c:pt idx="140">
                  <c:v>84.537170025707582</c:v>
                </c:pt>
                <c:pt idx="141">
                  <c:v>84.936059893742495</c:v>
                </c:pt>
                <c:pt idx="142">
                  <c:v>85.334949761777409</c:v>
                </c:pt>
                <c:pt idx="143">
                  <c:v>85.733839629812309</c:v>
                </c:pt>
                <c:pt idx="144">
                  <c:v>86.132729497847237</c:v>
                </c:pt>
                <c:pt idx="145">
                  <c:v>86.531619365882136</c:v>
                </c:pt>
                <c:pt idx="146">
                  <c:v>86.93050923391705</c:v>
                </c:pt>
                <c:pt idx="147">
                  <c:v>87.329399101951964</c:v>
                </c:pt>
                <c:pt idx="148">
                  <c:v>87.728288969986863</c:v>
                </c:pt>
                <c:pt idx="149">
                  <c:v>88.127178838021777</c:v>
                </c:pt>
                <c:pt idx="150">
                  <c:v>88.526068706056691</c:v>
                </c:pt>
                <c:pt idx="151">
                  <c:v>88.92495857409159</c:v>
                </c:pt>
                <c:pt idx="152">
                  <c:v>89.323848442126504</c:v>
                </c:pt>
                <c:pt idx="153">
                  <c:v>89.722738310161418</c:v>
                </c:pt>
                <c:pt idx="154">
                  <c:v>90.121628178196318</c:v>
                </c:pt>
                <c:pt idx="155">
                  <c:v>90.520518046231246</c:v>
                </c:pt>
                <c:pt idx="156">
                  <c:v>90.919407914266145</c:v>
                </c:pt>
                <c:pt idx="157">
                  <c:v>91.318297782301059</c:v>
                </c:pt>
                <c:pt idx="158">
                  <c:v>91.717187650335958</c:v>
                </c:pt>
                <c:pt idx="159">
                  <c:v>92.116077518370872</c:v>
                </c:pt>
                <c:pt idx="160">
                  <c:v>92.514967386405786</c:v>
                </c:pt>
                <c:pt idx="161">
                  <c:v>92.9138572544407</c:v>
                </c:pt>
                <c:pt idx="162">
                  <c:v>93.312747122475599</c:v>
                </c:pt>
                <c:pt idx="163">
                  <c:v>93.711636990510513</c:v>
                </c:pt>
                <c:pt idx="164">
                  <c:v>94.110526858545427</c:v>
                </c:pt>
                <c:pt idx="165">
                  <c:v>94.509416726580326</c:v>
                </c:pt>
                <c:pt idx="166">
                  <c:v>94.90830659461524</c:v>
                </c:pt>
                <c:pt idx="167">
                  <c:v>95.307196462650154</c:v>
                </c:pt>
                <c:pt idx="168">
                  <c:v>95.706086330685068</c:v>
                </c:pt>
                <c:pt idx="169">
                  <c:v>96.104976198719967</c:v>
                </c:pt>
                <c:pt idx="170">
                  <c:v>96.503866066754881</c:v>
                </c:pt>
                <c:pt idx="171">
                  <c:v>96.902755934789795</c:v>
                </c:pt>
                <c:pt idx="172">
                  <c:v>97.301645802824694</c:v>
                </c:pt>
                <c:pt idx="173">
                  <c:v>97.700535670859608</c:v>
                </c:pt>
                <c:pt idx="174">
                  <c:v>98.099425538894522</c:v>
                </c:pt>
                <c:pt idx="175">
                  <c:v>98.498315406929436</c:v>
                </c:pt>
                <c:pt idx="176">
                  <c:v>98.897205274964335</c:v>
                </c:pt>
                <c:pt idx="177">
                  <c:v>99.296095142999249</c:v>
                </c:pt>
                <c:pt idx="178">
                  <c:v>99.694985011034163</c:v>
                </c:pt>
                <c:pt idx="179">
                  <c:v>100.09387487906908</c:v>
                </c:pt>
                <c:pt idx="180">
                  <c:v>100.49276474710398</c:v>
                </c:pt>
                <c:pt idx="181">
                  <c:v>100.89165461513889</c:v>
                </c:pt>
                <c:pt idx="182">
                  <c:v>101.2905444831738</c:v>
                </c:pt>
                <c:pt idx="183">
                  <c:v>101.6894343512087</c:v>
                </c:pt>
                <c:pt idx="184">
                  <c:v>102.08832421924362</c:v>
                </c:pt>
                <c:pt idx="185">
                  <c:v>102.48721408727853</c:v>
                </c:pt>
                <c:pt idx="186">
                  <c:v>102.88610395531344</c:v>
                </c:pt>
                <c:pt idx="187">
                  <c:v>103.28499382334834</c:v>
                </c:pt>
                <c:pt idx="188">
                  <c:v>103.68388369138326</c:v>
                </c:pt>
                <c:pt idx="189">
                  <c:v>104.08277355941817</c:v>
                </c:pt>
                <c:pt idx="190">
                  <c:v>104.48166342745307</c:v>
                </c:pt>
                <c:pt idx="191">
                  <c:v>104.88055329548799</c:v>
                </c:pt>
                <c:pt idx="192">
                  <c:v>105.2794431635229</c:v>
                </c:pt>
                <c:pt idx="193">
                  <c:v>105.67833303155781</c:v>
                </c:pt>
                <c:pt idx="194">
                  <c:v>106.07722289959271</c:v>
                </c:pt>
                <c:pt idx="195">
                  <c:v>106.47611276762763</c:v>
                </c:pt>
                <c:pt idx="196">
                  <c:v>106.87500263566254</c:v>
                </c:pt>
                <c:pt idx="197">
                  <c:v>107.27389250369744</c:v>
                </c:pt>
                <c:pt idx="198">
                  <c:v>107.67278237173235</c:v>
                </c:pt>
                <c:pt idx="199">
                  <c:v>108.07167223976727</c:v>
                </c:pt>
                <c:pt idx="200">
                  <c:v>108.47056210780218</c:v>
                </c:pt>
                <c:pt idx="201">
                  <c:v>108.86945197583708</c:v>
                </c:pt>
                <c:pt idx="202">
                  <c:v>109.26834184387199</c:v>
                </c:pt>
                <c:pt idx="203">
                  <c:v>109.66723171190691</c:v>
                </c:pt>
                <c:pt idx="204">
                  <c:v>110.06612157994182</c:v>
                </c:pt>
                <c:pt idx="205">
                  <c:v>110.46501144797672</c:v>
                </c:pt>
                <c:pt idx="206">
                  <c:v>110.86390131601163</c:v>
                </c:pt>
                <c:pt idx="207">
                  <c:v>111.26279118404655</c:v>
                </c:pt>
                <c:pt idx="208">
                  <c:v>111.66168105208145</c:v>
                </c:pt>
                <c:pt idx="209">
                  <c:v>112.06057092011636</c:v>
                </c:pt>
                <c:pt idx="210">
                  <c:v>112.45946078815128</c:v>
                </c:pt>
                <c:pt idx="211">
                  <c:v>112.85835065618619</c:v>
                </c:pt>
                <c:pt idx="212">
                  <c:v>113.25724052422109</c:v>
                </c:pt>
                <c:pt idx="213">
                  <c:v>113.656130392256</c:v>
                </c:pt>
                <c:pt idx="214">
                  <c:v>114.05502026029092</c:v>
                </c:pt>
                <c:pt idx="215">
                  <c:v>114.45391012832582</c:v>
                </c:pt>
                <c:pt idx="216">
                  <c:v>114.85279999636073</c:v>
                </c:pt>
                <c:pt idx="217">
                  <c:v>115.25168986439564</c:v>
                </c:pt>
                <c:pt idx="218">
                  <c:v>115.65057973243056</c:v>
                </c:pt>
                <c:pt idx="219">
                  <c:v>116.04946960046546</c:v>
                </c:pt>
                <c:pt idx="220">
                  <c:v>116.44835946850037</c:v>
                </c:pt>
                <c:pt idx="221">
                  <c:v>116.84724933653528</c:v>
                </c:pt>
                <c:pt idx="222">
                  <c:v>117.24613920457018</c:v>
                </c:pt>
                <c:pt idx="223">
                  <c:v>117.6450290726051</c:v>
                </c:pt>
                <c:pt idx="224">
                  <c:v>118.04391894064001</c:v>
                </c:pt>
                <c:pt idx="225">
                  <c:v>118.44280880867493</c:v>
                </c:pt>
                <c:pt idx="226">
                  <c:v>118.84169867670983</c:v>
                </c:pt>
                <c:pt idx="227">
                  <c:v>119.24058854474474</c:v>
                </c:pt>
                <c:pt idx="228">
                  <c:v>119.63947841277965</c:v>
                </c:pt>
                <c:pt idx="229">
                  <c:v>120.03836828081455</c:v>
                </c:pt>
                <c:pt idx="230">
                  <c:v>120.43725814884947</c:v>
                </c:pt>
                <c:pt idx="231">
                  <c:v>120.83614801688438</c:v>
                </c:pt>
                <c:pt idx="232">
                  <c:v>121.23503788491929</c:v>
                </c:pt>
                <c:pt idx="233">
                  <c:v>121.63392775295419</c:v>
                </c:pt>
                <c:pt idx="234">
                  <c:v>122.03281762098911</c:v>
                </c:pt>
                <c:pt idx="235">
                  <c:v>122.43170748902402</c:v>
                </c:pt>
                <c:pt idx="236">
                  <c:v>122.83059735705892</c:v>
                </c:pt>
                <c:pt idx="237">
                  <c:v>123.22948722509383</c:v>
                </c:pt>
                <c:pt idx="238">
                  <c:v>123.62837709312875</c:v>
                </c:pt>
                <c:pt idx="239">
                  <c:v>124.02726696116366</c:v>
                </c:pt>
                <c:pt idx="240">
                  <c:v>124.42615682919856</c:v>
                </c:pt>
                <c:pt idx="241">
                  <c:v>124.82504669723347</c:v>
                </c:pt>
                <c:pt idx="242">
                  <c:v>125.22393656526839</c:v>
                </c:pt>
                <c:pt idx="243">
                  <c:v>125.6228264333033</c:v>
                </c:pt>
                <c:pt idx="244">
                  <c:v>126.0217163013382</c:v>
                </c:pt>
                <c:pt idx="245">
                  <c:v>126.42060616937312</c:v>
                </c:pt>
                <c:pt idx="246">
                  <c:v>126.81949603740803</c:v>
                </c:pt>
                <c:pt idx="247">
                  <c:v>127.21838590544293</c:v>
                </c:pt>
                <c:pt idx="248">
                  <c:v>127.61727577347784</c:v>
                </c:pt>
                <c:pt idx="249">
                  <c:v>128.01616564151277</c:v>
                </c:pt>
                <c:pt idx="250">
                  <c:v>128.41505550954767</c:v>
                </c:pt>
                <c:pt idx="251">
                  <c:v>128.81394537758257</c:v>
                </c:pt>
                <c:pt idx="252">
                  <c:v>129.2128352456175</c:v>
                </c:pt>
                <c:pt idx="253">
                  <c:v>129.6117251136524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DB-47A8-BCEF-BEF72C77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566863"/>
        <c:axId val="885900127"/>
      </c:lineChart>
      <c:dateAx>
        <c:axId val="88556686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00127"/>
        <c:crosses val="autoZero"/>
        <c:auto val="1"/>
        <c:lblOffset val="100"/>
        <c:baseTimeUnit val="days"/>
      </c:dateAx>
      <c:valAx>
        <c:axId val="8859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6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HONEYWELL - OBSERVED</a:t>
            </a:r>
            <a:r>
              <a:rPr lang="en-GB" b="1" baseline="0"/>
              <a:t> VS FORECASTED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'6050_Module3Project_Data'!$A$2:$A$253</c:f>
              <c:numCache>
                <c:formatCode>m/d/yyyy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'6050_Module3Project_Data'!$E$2:$E$253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8-4CFE-8238-6BF116C25B8D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2'!$U$5:$U$258</c:f>
              <c:numCache>
                <c:formatCode>0.00</c:formatCode>
                <c:ptCount val="254"/>
                <c:pt idx="0">
                  <c:v>177.30877370000002</c:v>
                </c:pt>
                <c:pt idx="1">
                  <c:v>177.55106180000001</c:v>
                </c:pt>
                <c:pt idx="2">
                  <c:v>177.07678229999999</c:v>
                </c:pt>
                <c:pt idx="3">
                  <c:v>177.68358619999998</c:v>
                </c:pt>
                <c:pt idx="4">
                  <c:v>177.06996459999999</c:v>
                </c:pt>
                <c:pt idx="5">
                  <c:v>177.06505749999999</c:v>
                </c:pt>
                <c:pt idx="6">
                  <c:v>175.3528292</c:v>
                </c:pt>
                <c:pt idx="7">
                  <c:v>174.22279209999999</c:v>
                </c:pt>
                <c:pt idx="8">
                  <c:v>173.57775750000002</c:v>
                </c:pt>
                <c:pt idx="9">
                  <c:v>173.38139649999999</c:v>
                </c:pt>
                <c:pt idx="10">
                  <c:v>174.33667310000001</c:v>
                </c:pt>
                <c:pt idx="11">
                  <c:v>175.3155122</c:v>
                </c:pt>
                <c:pt idx="12">
                  <c:v>175.54820129999999</c:v>
                </c:pt>
                <c:pt idx="13">
                  <c:v>173.39221069999999</c:v>
                </c:pt>
                <c:pt idx="14">
                  <c:v>171.10661180000002</c:v>
                </c:pt>
                <c:pt idx="15">
                  <c:v>170.07868059999998</c:v>
                </c:pt>
                <c:pt idx="16">
                  <c:v>170.31822650000001</c:v>
                </c:pt>
                <c:pt idx="17">
                  <c:v>171.39525449999999</c:v>
                </c:pt>
                <c:pt idx="18">
                  <c:v>171.50324850000001</c:v>
                </c:pt>
                <c:pt idx="19">
                  <c:v>171.28135840000002</c:v>
                </c:pt>
                <c:pt idx="20">
                  <c:v>171.92539959999999</c:v>
                </c:pt>
                <c:pt idx="21">
                  <c:v>173.09471409999998</c:v>
                </c:pt>
                <c:pt idx="22">
                  <c:v>173.68673219999999</c:v>
                </c:pt>
                <c:pt idx="23">
                  <c:v>173.55222590000002</c:v>
                </c:pt>
                <c:pt idx="24">
                  <c:v>173.44815510000001</c:v>
                </c:pt>
                <c:pt idx="25">
                  <c:v>172.41139079999999</c:v>
                </c:pt>
                <c:pt idx="26">
                  <c:v>172.7766192</c:v>
                </c:pt>
                <c:pt idx="27">
                  <c:v>172.8757798</c:v>
                </c:pt>
                <c:pt idx="28">
                  <c:v>173.2243148</c:v>
                </c:pt>
                <c:pt idx="29">
                  <c:v>173.15362689999998</c:v>
                </c:pt>
                <c:pt idx="30">
                  <c:v>173.40201860000002</c:v>
                </c:pt>
                <c:pt idx="31">
                  <c:v>173.3499908</c:v>
                </c:pt>
                <c:pt idx="32">
                  <c:v>173.31463150000002</c:v>
                </c:pt>
                <c:pt idx="33">
                  <c:v>173.5031295</c:v>
                </c:pt>
                <c:pt idx="34">
                  <c:v>175.5226624</c:v>
                </c:pt>
                <c:pt idx="35">
                  <c:v>175.80542589999999</c:v>
                </c:pt>
                <c:pt idx="36">
                  <c:v>175.31846589999998</c:v>
                </c:pt>
                <c:pt idx="37">
                  <c:v>174.5909633</c:v>
                </c:pt>
                <c:pt idx="38">
                  <c:v>174.4289655</c:v>
                </c:pt>
                <c:pt idx="39">
                  <c:v>175.1358534</c:v>
                </c:pt>
                <c:pt idx="40">
                  <c:v>175.3596909</c:v>
                </c:pt>
                <c:pt idx="41">
                  <c:v>176.77346030000001</c:v>
                </c:pt>
                <c:pt idx="42">
                  <c:v>177.0571913</c:v>
                </c:pt>
                <c:pt idx="43">
                  <c:v>177.46168830000002</c:v>
                </c:pt>
                <c:pt idx="44">
                  <c:v>178.13421339999999</c:v>
                </c:pt>
                <c:pt idx="45">
                  <c:v>179.1160003</c:v>
                </c:pt>
                <c:pt idx="46">
                  <c:v>178.5730758</c:v>
                </c:pt>
                <c:pt idx="47">
                  <c:v>177.65412739999999</c:v>
                </c:pt>
                <c:pt idx="48">
                  <c:v>176.71260360000002</c:v>
                </c:pt>
                <c:pt idx="49">
                  <c:v>175.19869220000001</c:v>
                </c:pt>
                <c:pt idx="50">
                  <c:v>172.622479</c:v>
                </c:pt>
                <c:pt idx="51">
                  <c:v>172.0265426</c:v>
                </c:pt>
                <c:pt idx="52">
                  <c:v>171.99021430000002</c:v>
                </c:pt>
                <c:pt idx="53">
                  <c:v>173.7397508</c:v>
                </c:pt>
                <c:pt idx="54">
                  <c:v>172.05402219999999</c:v>
                </c:pt>
                <c:pt idx="55">
                  <c:v>170.13758680000001</c:v>
                </c:pt>
                <c:pt idx="56">
                  <c:v>170.48219739999999</c:v>
                </c:pt>
                <c:pt idx="57">
                  <c:v>172.08446189999998</c:v>
                </c:pt>
                <c:pt idx="58">
                  <c:v>173.0760665</c:v>
                </c:pt>
                <c:pt idx="59">
                  <c:v>172.72064810000001</c:v>
                </c:pt>
                <c:pt idx="60">
                  <c:v>173.11729589999999</c:v>
                </c:pt>
                <c:pt idx="61">
                  <c:v>174.47903289999999</c:v>
                </c:pt>
                <c:pt idx="62">
                  <c:v>176.45143759999999</c:v>
                </c:pt>
                <c:pt idx="63">
                  <c:v>176.96098659999998</c:v>
                </c:pt>
                <c:pt idx="64">
                  <c:v>177.38610700000001</c:v>
                </c:pt>
                <c:pt idx="65">
                  <c:v>176.69885420000003</c:v>
                </c:pt>
                <c:pt idx="66">
                  <c:v>177.13181900000001</c:v>
                </c:pt>
                <c:pt idx="67">
                  <c:v>177.2044736</c:v>
                </c:pt>
                <c:pt idx="68">
                  <c:v>177.03757130000002</c:v>
                </c:pt>
                <c:pt idx="69">
                  <c:v>174.50162030000001</c:v>
                </c:pt>
                <c:pt idx="70">
                  <c:v>169.3158277</c:v>
                </c:pt>
                <c:pt idx="71">
                  <c:v>165.9060728</c:v>
                </c:pt>
                <c:pt idx="72">
                  <c:v>160.93508580000002</c:v>
                </c:pt>
                <c:pt idx="73">
                  <c:v>160.11349010000001</c:v>
                </c:pt>
                <c:pt idx="74">
                  <c:v>160.5823776</c:v>
                </c:pt>
                <c:pt idx="75">
                  <c:v>160.552762</c:v>
                </c:pt>
                <c:pt idx="76">
                  <c:v>164.85553440000001</c:v>
                </c:pt>
                <c:pt idx="77">
                  <c:v>164.05103890000001</c:v>
                </c:pt>
                <c:pt idx="78">
                  <c:v>163.59105210000001</c:v>
                </c:pt>
                <c:pt idx="79">
                  <c:v>156.57671829999998</c:v>
                </c:pt>
                <c:pt idx="80">
                  <c:v>157.45129079999998</c:v>
                </c:pt>
                <c:pt idx="81">
                  <c:v>153.7644712</c:v>
                </c:pt>
                <c:pt idx="82">
                  <c:v>143.8993969</c:v>
                </c:pt>
                <c:pt idx="83">
                  <c:v>143.9566509</c:v>
                </c:pt>
                <c:pt idx="84">
                  <c:v>137.6293411</c:v>
                </c:pt>
                <c:pt idx="85">
                  <c:v>134.603882</c:v>
                </c:pt>
                <c:pt idx="86">
                  <c:v>124.76842040000001</c:v>
                </c:pt>
                <c:pt idx="87">
                  <c:v>120.15274220000001</c:v>
                </c:pt>
                <c:pt idx="88">
                  <c:v>114.3653762</c:v>
                </c:pt>
                <c:pt idx="89">
                  <c:v>108.0597793</c:v>
                </c:pt>
                <c:pt idx="90">
                  <c:v>111.9499383</c:v>
                </c:pt>
                <c:pt idx="91">
                  <c:v>119.88325889999999</c:v>
                </c:pt>
                <c:pt idx="92">
                  <c:v>129.80064390000001</c:v>
                </c:pt>
                <c:pt idx="93">
                  <c:v>131.0720412</c:v>
                </c:pt>
                <c:pt idx="94">
                  <c:v>131.02366960000001</c:v>
                </c:pt>
                <c:pt idx="95">
                  <c:v>130.9624713</c:v>
                </c:pt>
                <c:pt idx="96">
                  <c:v>129.64765510000001</c:v>
                </c:pt>
                <c:pt idx="97">
                  <c:v>129.79565081475764</c:v>
                </c:pt>
                <c:pt idx="98">
                  <c:v>130.09995324593197</c:v>
                </c:pt>
                <c:pt idx="99">
                  <c:v>130.40425567710633</c:v>
                </c:pt>
                <c:pt idx="100">
                  <c:v>130.70855810828067</c:v>
                </c:pt>
                <c:pt idx="101">
                  <c:v>131.01286053945503</c:v>
                </c:pt>
                <c:pt idx="102">
                  <c:v>131.3171629706294</c:v>
                </c:pt>
                <c:pt idx="103">
                  <c:v>131.62146540180373</c:v>
                </c:pt>
                <c:pt idx="104">
                  <c:v>131.9257678329781</c:v>
                </c:pt>
                <c:pt idx="105">
                  <c:v>132.23007026415243</c:v>
                </c:pt>
                <c:pt idx="106">
                  <c:v>132.53437269532679</c:v>
                </c:pt>
                <c:pt idx="107">
                  <c:v>132.83867512650113</c:v>
                </c:pt>
                <c:pt idx="108">
                  <c:v>133.14297755767549</c:v>
                </c:pt>
                <c:pt idx="109">
                  <c:v>133.44727998884986</c:v>
                </c:pt>
                <c:pt idx="110">
                  <c:v>133.75158242002419</c:v>
                </c:pt>
                <c:pt idx="111">
                  <c:v>134.05588485119856</c:v>
                </c:pt>
                <c:pt idx="112">
                  <c:v>134.36018728237292</c:v>
                </c:pt>
                <c:pt idx="113">
                  <c:v>134.66448971354725</c:v>
                </c:pt>
                <c:pt idx="114">
                  <c:v>134.96879214472159</c:v>
                </c:pt>
                <c:pt idx="115">
                  <c:v>135.27309457589595</c:v>
                </c:pt>
                <c:pt idx="116">
                  <c:v>135.57739700707032</c:v>
                </c:pt>
                <c:pt idx="117">
                  <c:v>135.88169943824465</c:v>
                </c:pt>
                <c:pt idx="118">
                  <c:v>136.18600186941902</c:v>
                </c:pt>
                <c:pt idx="119">
                  <c:v>136.49030430059338</c:v>
                </c:pt>
                <c:pt idx="120">
                  <c:v>136.79460673176771</c:v>
                </c:pt>
                <c:pt idx="121">
                  <c:v>137.09890916294208</c:v>
                </c:pt>
                <c:pt idx="122">
                  <c:v>137.40321159411641</c:v>
                </c:pt>
                <c:pt idx="123">
                  <c:v>137.70751402529078</c:v>
                </c:pt>
                <c:pt idx="124">
                  <c:v>138.01181645646511</c:v>
                </c:pt>
                <c:pt idx="125">
                  <c:v>138.31611888763948</c:v>
                </c:pt>
                <c:pt idx="126">
                  <c:v>138.62042131881384</c:v>
                </c:pt>
                <c:pt idx="127">
                  <c:v>138.92472374998817</c:v>
                </c:pt>
                <c:pt idx="128">
                  <c:v>139.22902618116254</c:v>
                </c:pt>
                <c:pt idx="129">
                  <c:v>139.5333286123369</c:v>
                </c:pt>
                <c:pt idx="130">
                  <c:v>139.83763104351124</c:v>
                </c:pt>
                <c:pt idx="131">
                  <c:v>140.1419334746856</c:v>
                </c:pt>
                <c:pt idx="132">
                  <c:v>140.44623590585994</c:v>
                </c:pt>
                <c:pt idx="133">
                  <c:v>140.7505383370343</c:v>
                </c:pt>
                <c:pt idx="134">
                  <c:v>141.05484076820863</c:v>
                </c:pt>
                <c:pt idx="135">
                  <c:v>141.359143199383</c:v>
                </c:pt>
                <c:pt idx="136">
                  <c:v>141.66344563055736</c:v>
                </c:pt>
                <c:pt idx="137">
                  <c:v>141.9677480617317</c:v>
                </c:pt>
                <c:pt idx="138">
                  <c:v>142.27205049290606</c:v>
                </c:pt>
                <c:pt idx="139">
                  <c:v>142.5763529240804</c:v>
                </c:pt>
                <c:pt idx="140">
                  <c:v>142.88065535525476</c:v>
                </c:pt>
                <c:pt idx="141">
                  <c:v>143.18495778642909</c:v>
                </c:pt>
                <c:pt idx="142">
                  <c:v>143.48926021760346</c:v>
                </c:pt>
                <c:pt idx="143">
                  <c:v>143.79356264877782</c:v>
                </c:pt>
                <c:pt idx="144">
                  <c:v>144.09786507995216</c:v>
                </c:pt>
                <c:pt idx="145">
                  <c:v>144.40216751112652</c:v>
                </c:pt>
                <c:pt idx="146">
                  <c:v>144.70646994230088</c:v>
                </c:pt>
                <c:pt idx="147">
                  <c:v>145.01077237347522</c:v>
                </c:pt>
                <c:pt idx="148">
                  <c:v>145.31507480464958</c:v>
                </c:pt>
                <c:pt idx="149">
                  <c:v>145.61937723582392</c:v>
                </c:pt>
                <c:pt idx="150">
                  <c:v>145.92367966699828</c:v>
                </c:pt>
                <c:pt idx="151">
                  <c:v>146.22798209817262</c:v>
                </c:pt>
                <c:pt idx="152">
                  <c:v>146.53228452934698</c:v>
                </c:pt>
                <c:pt idx="153">
                  <c:v>146.83658696052134</c:v>
                </c:pt>
                <c:pt idx="154">
                  <c:v>147.14088939169568</c:v>
                </c:pt>
                <c:pt idx="155">
                  <c:v>147.44519182287004</c:v>
                </c:pt>
                <c:pt idx="156">
                  <c:v>147.74949425404441</c:v>
                </c:pt>
                <c:pt idx="157">
                  <c:v>148.05379668521874</c:v>
                </c:pt>
                <c:pt idx="158">
                  <c:v>148.35809911639308</c:v>
                </c:pt>
                <c:pt idx="159">
                  <c:v>148.66240154756744</c:v>
                </c:pt>
                <c:pt idx="160">
                  <c:v>148.9667039787418</c:v>
                </c:pt>
                <c:pt idx="161">
                  <c:v>149.27100640991614</c:v>
                </c:pt>
                <c:pt idx="162">
                  <c:v>149.5753088410905</c:v>
                </c:pt>
                <c:pt idx="163">
                  <c:v>149.87961127226487</c:v>
                </c:pt>
                <c:pt idx="164">
                  <c:v>150.1839137034392</c:v>
                </c:pt>
                <c:pt idx="165">
                  <c:v>150.48821613461357</c:v>
                </c:pt>
                <c:pt idx="166">
                  <c:v>150.7925185657879</c:v>
                </c:pt>
                <c:pt idx="167">
                  <c:v>151.09682099696226</c:v>
                </c:pt>
                <c:pt idx="168">
                  <c:v>151.4011234281366</c:v>
                </c:pt>
                <c:pt idx="169">
                  <c:v>151.70542585931096</c:v>
                </c:pt>
                <c:pt idx="170">
                  <c:v>152.00972829048533</c:v>
                </c:pt>
                <c:pt idx="171">
                  <c:v>152.31403072165966</c:v>
                </c:pt>
                <c:pt idx="172">
                  <c:v>152.61833315283403</c:v>
                </c:pt>
                <c:pt idx="173">
                  <c:v>152.92263558400839</c:v>
                </c:pt>
                <c:pt idx="174">
                  <c:v>153.22693801518272</c:v>
                </c:pt>
                <c:pt idx="175">
                  <c:v>153.53124044635706</c:v>
                </c:pt>
                <c:pt idx="176">
                  <c:v>153.83554287753142</c:v>
                </c:pt>
                <c:pt idx="177">
                  <c:v>154.13984530870579</c:v>
                </c:pt>
                <c:pt idx="178">
                  <c:v>154.44414773988012</c:v>
                </c:pt>
                <c:pt idx="179">
                  <c:v>154.74845017105449</c:v>
                </c:pt>
                <c:pt idx="180">
                  <c:v>155.05275260222885</c:v>
                </c:pt>
                <c:pt idx="181">
                  <c:v>155.35705503340319</c:v>
                </c:pt>
                <c:pt idx="182">
                  <c:v>155.66135746457755</c:v>
                </c:pt>
                <c:pt idx="183">
                  <c:v>155.96565989575188</c:v>
                </c:pt>
                <c:pt idx="184">
                  <c:v>156.26996232692625</c:v>
                </c:pt>
                <c:pt idx="185">
                  <c:v>156.57426475810058</c:v>
                </c:pt>
                <c:pt idx="186">
                  <c:v>156.87856718927495</c:v>
                </c:pt>
                <c:pt idx="187">
                  <c:v>157.18286962044931</c:v>
                </c:pt>
                <c:pt idx="188">
                  <c:v>157.48717205162365</c:v>
                </c:pt>
                <c:pt idx="189">
                  <c:v>157.79147448279801</c:v>
                </c:pt>
                <c:pt idx="190">
                  <c:v>158.09577691397237</c:v>
                </c:pt>
                <c:pt idx="191">
                  <c:v>158.40007934514671</c:v>
                </c:pt>
                <c:pt idx="192">
                  <c:v>158.70438177632104</c:v>
                </c:pt>
                <c:pt idx="193">
                  <c:v>159.00868420749541</c:v>
                </c:pt>
                <c:pt idx="194">
                  <c:v>159.31298663866977</c:v>
                </c:pt>
                <c:pt idx="195">
                  <c:v>159.61728906984411</c:v>
                </c:pt>
                <c:pt idx="196">
                  <c:v>159.92159150101847</c:v>
                </c:pt>
                <c:pt idx="197">
                  <c:v>160.22589393219283</c:v>
                </c:pt>
                <c:pt idx="198">
                  <c:v>160.53019636336717</c:v>
                </c:pt>
                <c:pt idx="199">
                  <c:v>160.83449879454153</c:v>
                </c:pt>
                <c:pt idx="200">
                  <c:v>161.13880122571587</c:v>
                </c:pt>
                <c:pt idx="201">
                  <c:v>161.44310365689023</c:v>
                </c:pt>
                <c:pt idx="202">
                  <c:v>161.74740608806457</c:v>
                </c:pt>
                <c:pt idx="203">
                  <c:v>162.05170851923893</c:v>
                </c:pt>
                <c:pt idx="204">
                  <c:v>162.35601095041329</c:v>
                </c:pt>
                <c:pt idx="205">
                  <c:v>162.66031338158763</c:v>
                </c:pt>
                <c:pt idx="206">
                  <c:v>162.96461581276199</c:v>
                </c:pt>
                <c:pt idx="207">
                  <c:v>163.26891824393635</c:v>
                </c:pt>
                <c:pt idx="208">
                  <c:v>163.57322067511069</c:v>
                </c:pt>
                <c:pt idx="209">
                  <c:v>163.87752310628503</c:v>
                </c:pt>
                <c:pt idx="210">
                  <c:v>164.18182553745939</c:v>
                </c:pt>
                <c:pt idx="211">
                  <c:v>164.48612796863375</c:v>
                </c:pt>
                <c:pt idx="212">
                  <c:v>164.79043039980809</c:v>
                </c:pt>
                <c:pt idx="213">
                  <c:v>165.09473283098245</c:v>
                </c:pt>
                <c:pt idx="214">
                  <c:v>165.39903526215681</c:v>
                </c:pt>
                <c:pt idx="215">
                  <c:v>165.70333769333115</c:v>
                </c:pt>
                <c:pt idx="216">
                  <c:v>166.00764012450551</c:v>
                </c:pt>
                <c:pt idx="217">
                  <c:v>166.31194255567988</c:v>
                </c:pt>
                <c:pt idx="218">
                  <c:v>166.61624498685421</c:v>
                </c:pt>
                <c:pt idx="219">
                  <c:v>166.92054741802855</c:v>
                </c:pt>
                <c:pt idx="220">
                  <c:v>167.22484984920291</c:v>
                </c:pt>
                <c:pt idx="221">
                  <c:v>167.52915228037728</c:v>
                </c:pt>
                <c:pt idx="222">
                  <c:v>167.83345471155161</c:v>
                </c:pt>
                <c:pt idx="223">
                  <c:v>168.13775714272597</c:v>
                </c:pt>
                <c:pt idx="224">
                  <c:v>168.44205957390034</c:v>
                </c:pt>
                <c:pt idx="225">
                  <c:v>168.74636200507467</c:v>
                </c:pt>
                <c:pt idx="226">
                  <c:v>169.05066443624901</c:v>
                </c:pt>
                <c:pt idx="227">
                  <c:v>169.3549668674234</c:v>
                </c:pt>
                <c:pt idx="228">
                  <c:v>169.65926929859774</c:v>
                </c:pt>
                <c:pt idx="229">
                  <c:v>169.96357172977207</c:v>
                </c:pt>
                <c:pt idx="230">
                  <c:v>170.26787416094643</c:v>
                </c:pt>
                <c:pt idx="231">
                  <c:v>170.5721765921208</c:v>
                </c:pt>
                <c:pt idx="232">
                  <c:v>170.87647902329513</c:v>
                </c:pt>
                <c:pt idx="233">
                  <c:v>171.1807814544695</c:v>
                </c:pt>
                <c:pt idx="234">
                  <c:v>171.48508388564386</c:v>
                </c:pt>
                <c:pt idx="235">
                  <c:v>171.7893863168182</c:v>
                </c:pt>
                <c:pt idx="236">
                  <c:v>172.09368874799253</c:v>
                </c:pt>
                <c:pt idx="237">
                  <c:v>172.39799117916689</c:v>
                </c:pt>
                <c:pt idx="238">
                  <c:v>172.70229361034126</c:v>
                </c:pt>
                <c:pt idx="239">
                  <c:v>173.00659604151559</c:v>
                </c:pt>
                <c:pt idx="240">
                  <c:v>173.31089847268996</c:v>
                </c:pt>
                <c:pt idx="241">
                  <c:v>173.61520090386432</c:v>
                </c:pt>
                <c:pt idx="242">
                  <c:v>173.91950333503866</c:v>
                </c:pt>
                <c:pt idx="243">
                  <c:v>174.22380576621299</c:v>
                </c:pt>
                <c:pt idx="244">
                  <c:v>174.52810819738738</c:v>
                </c:pt>
                <c:pt idx="245">
                  <c:v>174.83241062856172</c:v>
                </c:pt>
                <c:pt idx="246">
                  <c:v>175.13671305973605</c:v>
                </c:pt>
                <c:pt idx="247">
                  <c:v>175.44101549091042</c:v>
                </c:pt>
                <c:pt idx="248">
                  <c:v>175.74531792208478</c:v>
                </c:pt>
                <c:pt idx="249">
                  <c:v>176.04962035325912</c:v>
                </c:pt>
                <c:pt idx="250">
                  <c:v>176.35392278443348</c:v>
                </c:pt>
                <c:pt idx="251">
                  <c:v>176.65822521560784</c:v>
                </c:pt>
                <c:pt idx="252">
                  <c:v>176.96252764678218</c:v>
                </c:pt>
                <c:pt idx="253">
                  <c:v>177.26683007795651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8-4CFE-8238-6BF116C25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096191"/>
        <c:axId val="819647423"/>
      </c:lineChart>
      <c:dateAx>
        <c:axId val="88509619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47423"/>
        <c:crosses val="autoZero"/>
        <c:auto val="1"/>
        <c:lblOffset val="100"/>
        <c:baseTimeUnit val="days"/>
      </c:dateAx>
      <c:valAx>
        <c:axId val="8196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9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Apple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22265693117655"/>
                  <c:y val="-0.272961609267763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0.2437x + 55.804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0.7616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'6050_Module3Project_Data'!$B$2:$B$258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xVal>
          <c:yVal>
            <c:numRef>
              <c:f>'6050_Module3Project_Data'!$C$2:$C$258</c:f>
              <c:numCache>
                <c:formatCode>0.00</c:formatCode>
                <c:ptCount val="257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  <c:pt idx="252" formatCode="General">
                  <c:v>116.32</c:v>
                </c:pt>
                <c:pt idx="253" formatCode="General">
                  <c:v>115.97</c:v>
                </c:pt>
                <c:pt idx="254" formatCode="General">
                  <c:v>119.49</c:v>
                </c:pt>
                <c:pt idx="255" formatCode="General">
                  <c:v>119.21</c:v>
                </c:pt>
                <c:pt idx="256" formatCode="General">
                  <c:v>119.26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B-42AD-9A9B-693C12550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3472"/>
        <c:axId val="266626720"/>
      </c:scatterChart>
      <c:valAx>
        <c:axId val="2664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26720"/>
        <c:crosses val="autoZero"/>
        <c:crossBetween val="midCat"/>
      </c:valAx>
      <c:valAx>
        <c:axId val="2666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1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Honeywell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566472303912501"/>
                  <c:y val="-0.24631111759737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'6050_Module3Project_Data'!$B$2:$B$258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xVal>
          <c:yVal>
            <c:numRef>
              <c:f>'6050_Module3Project_Data'!$E$2:$E$258</c:f>
              <c:numCache>
                <c:formatCode>0.00</c:formatCode>
                <c:ptCount val="257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  <c:pt idx="252" formatCode="General">
                  <c:v>196.99</c:v>
                </c:pt>
                <c:pt idx="253" formatCode="General">
                  <c:v>201.98</c:v>
                </c:pt>
                <c:pt idx="254" formatCode="General">
                  <c:v>199.29</c:v>
                </c:pt>
                <c:pt idx="255" formatCode="General">
                  <c:v>197.24</c:v>
                </c:pt>
                <c:pt idx="256" formatCode="General">
                  <c:v>201.54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A-4526-BE35-EA75A028E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43312"/>
        <c:axId val="280896496"/>
      </c:scatterChart>
      <c:valAx>
        <c:axId val="28024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96496"/>
        <c:crosses val="autoZero"/>
        <c:crossBetween val="midCat"/>
      </c:valAx>
      <c:valAx>
        <c:axId val="2808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4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Apple - Residuals vs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'6050_Module3Project_Data'!$B$2:$B$258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xVal>
          <c:yVal>
            <c:numRef>
              <c:f>'Part 3'!$R$2:$R$258</c:f>
              <c:numCache>
                <c:formatCode>0.00</c:formatCode>
                <c:ptCount val="257"/>
                <c:pt idx="0">
                  <c:v>7.9108774457515807</c:v>
                </c:pt>
                <c:pt idx="1">
                  <c:v>8.1735627278357939</c:v>
                </c:pt>
                <c:pt idx="2">
                  <c:v>7.8707880099199841</c:v>
                </c:pt>
                <c:pt idx="3">
                  <c:v>8.2440992920041936</c:v>
                </c:pt>
                <c:pt idx="4">
                  <c:v>7.550446574088383</c:v>
                </c:pt>
                <c:pt idx="5">
                  <c:v>8.0737368561725944</c:v>
                </c:pt>
                <c:pt idx="6">
                  <c:v>8.1593971382567858</c:v>
                </c:pt>
                <c:pt idx="7">
                  <c:v>7.7165084203409933</c:v>
                </c:pt>
                <c:pt idx="8">
                  <c:v>6.7106157024251871</c:v>
                </c:pt>
                <c:pt idx="9">
                  <c:v>6.1767459845093953</c:v>
                </c:pt>
                <c:pt idx="10">
                  <c:v>5.87644326659359</c:v>
                </c:pt>
                <c:pt idx="11">
                  <c:v>6.7611225486777968</c:v>
                </c:pt>
                <c:pt idx="12">
                  <c:v>6.0060078307620017</c:v>
                </c:pt>
                <c:pt idx="13">
                  <c:v>6.6349961128461956</c:v>
                </c:pt>
                <c:pt idx="14">
                  <c:v>6.2461843949303955</c:v>
                </c:pt>
                <c:pt idx="15">
                  <c:v>5.2427486770145961</c:v>
                </c:pt>
                <c:pt idx="16">
                  <c:v>3.8410619590987949</c:v>
                </c:pt>
                <c:pt idx="17">
                  <c:v>4.160277241182996</c:v>
                </c:pt>
                <c:pt idx="18">
                  <c:v>4.8605685232671902</c:v>
                </c:pt>
                <c:pt idx="19">
                  <c:v>5.8779918053513853</c:v>
                </c:pt>
                <c:pt idx="20">
                  <c:v>4.7024830874356027</c:v>
                </c:pt>
                <c:pt idx="21">
                  <c:v>4.8422353695197913</c:v>
                </c:pt>
                <c:pt idx="22">
                  <c:v>5.1614616516040002</c:v>
                </c:pt>
                <c:pt idx="23">
                  <c:v>5.0873319336881906</c:v>
                </c:pt>
                <c:pt idx="24">
                  <c:v>5.7507592157723906</c:v>
                </c:pt>
                <c:pt idx="25">
                  <c:v>6.6649254978565935</c:v>
                </c:pt>
                <c:pt idx="26">
                  <c:v>6.5563797799407908</c:v>
                </c:pt>
                <c:pt idx="27">
                  <c:v>6.1478990620250045</c:v>
                </c:pt>
                <c:pt idx="28">
                  <c:v>5.9729703441091999</c:v>
                </c:pt>
                <c:pt idx="29">
                  <c:v>5.5866306261934042</c:v>
                </c:pt>
                <c:pt idx="30">
                  <c:v>6.4639239082776001</c:v>
                </c:pt>
                <c:pt idx="31">
                  <c:v>6.2865381903618101</c:v>
                </c:pt>
                <c:pt idx="32">
                  <c:v>7.4293504724460036</c:v>
                </c:pt>
                <c:pt idx="33">
                  <c:v>7.158549754530199</c:v>
                </c:pt>
                <c:pt idx="34">
                  <c:v>7.3376470366143991</c:v>
                </c:pt>
                <c:pt idx="35">
                  <c:v>7.6175363186986118</c:v>
                </c:pt>
                <c:pt idx="36">
                  <c:v>9.0209536007828035</c:v>
                </c:pt>
                <c:pt idx="37">
                  <c:v>8.0593038828669989</c:v>
                </c:pt>
                <c:pt idx="38">
                  <c:v>8.3982071649512022</c:v>
                </c:pt>
                <c:pt idx="39">
                  <c:v>7.8078114470354052</c:v>
                </c:pt>
                <c:pt idx="40">
                  <c:v>8.7441037291196153</c:v>
                </c:pt>
                <c:pt idx="41">
                  <c:v>10.083601011203811</c:v>
                </c:pt>
                <c:pt idx="42">
                  <c:v>10.011920293288</c:v>
                </c:pt>
                <c:pt idx="43">
                  <c:v>11.398117575372197</c:v>
                </c:pt>
                <c:pt idx="44">
                  <c:v>10.102140857456405</c:v>
                </c:pt>
                <c:pt idx="45">
                  <c:v>9.5289411395406063</c:v>
                </c:pt>
                <c:pt idx="46">
                  <c:v>10.243988421624806</c:v>
                </c:pt>
                <c:pt idx="47">
                  <c:v>10.858228703709003</c:v>
                </c:pt>
                <c:pt idx="48">
                  <c:v>10.083437985793211</c:v>
                </c:pt>
                <c:pt idx="49">
                  <c:v>10.117485267877399</c:v>
                </c:pt>
                <c:pt idx="50">
                  <c:v>10.249868549961619</c:v>
                </c:pt>
                <c:pt idx="51">
                  <c:v>9.7799258320458051</c:v>
                </c:pt>
                <c:pt idx="52">
                  <c:v>7.2350391141300037</c:v>
                </c:pt>
                <c:pt idx="53">
                  <c:v>9.1399743962142139</c:v>
                </c:pt>
                <c:pt idx="54">
                  <c:v>10.531100678298415</c:v>
                </c:pt>
                <c:pt idx="55">
                  <c:v>10.171775960382618</c:v>
                </c:pt>
                <c:pt idx="56">
                  <c:v>6.3976722424668111</c:v>
                </c:pt>
                <c:pt idx="57">
                  <c:v>5.9449335245510184</c:v>
                </c:pt>
                <c:pt idx="58">
                  <c:v>8.2063528066352234</c:v>
                </c:pt>
                <c:pt idx="59">
                  <c:v>8.6017970887194224</c:v>
                </c:pt>
                <c:pt idx="60">
                  <c:v>9.2824053708036161</c:v>
                </c:pt>
                <c:pt idx="61">
                  <c:v>7.9518896528878145</c:v>
                </c:pt>
                <c:pt idx="62">
                  <c:v>8.08270093497201</c:v>
                </c:pt>
                <c:pt idx="63">
                  <c:v>7.3608652170562294</c:v>
                </c:pt>
                <c:pt idx="64">
                  <c:v>8.9875104991404271</c:v>
                </c:pt>
                <c:pt idx="65">
                  <c:v>8.169560781224618</c:v>
                </c:pt>
                <c:pt idx="66">
                  <c:v>7.9455210633088171</c:v>
                </c:pt>
                <c:pt idx="67">
                  <c:v>6.2354963453930168</c:v>
                </c:pt>
                <c:pt idx="68">
                  <c:v>7.130238627477226</c:v>
                </c:pt>
                <c:pt idx="69">
                  <c:v>6.0683389095614189</c:v>
                </c:pt>
                <c:pt idx="70">
                  <c:v>4.0379561916456197</c:v>
                </c:pt>
                <c:pt idx="71">
                  <c:v>0.12977347372981285</c:v>
                </c:pt>
                <c:pt idx="72">
                  <c:v>-2.6029332441859765</c:v>
                </c:pt>
                <c:pt idx="73">
                  <c:v>-1.7205049621017707</c:v>
                </c:pt>
                <c:pt idx="74">
                  <c:v>-6.6784766800175674</c:v>
                </c:pt>
                <c:pt idx="75">
                  <c:v>-6.9616673979333825</c:v>
                </c:pt>
                <c:pt idx="76">
                  <c:v>-0.93378411584917842</c:v>
                </c:pt>
                <c:pt idx="77">
                  <c:v>-3.5161618337649827</c:v>
                </c:pt>
                <c:pt idx="78">
                  <c:v>-0.4528405516807652</c:v>
                </c:pt>
                <c:pt idx="79">
                  <c:v>-3.1165392695965721</c:v>
                </c:pt>
                <c:pt idx="80">
                  <c:v>-4.3189189875123759</c:v>
                </c:pt>
                <c:pt idx="81">
                  <c:v>-10.196057705428174</c:v>
                </c:pt>
                <c:pt idx="82">
                  <c:v>-5.7157594233439823</c:v>
                </c:pt>
                <c:pt idx="83">
                  <c:v>-8.4016441412597658</c:v>
                </c:pt>
                <c:pt idx="84">
                  <c:v>-15.348309859175572</c:v>
                </c:pt>
                <c:pt idx="85">
                  <c:v>-8.263237577091374</c:v>
                </c:pt>
                <c:pt idx="86">
                  <c:v>-17.319342295007175</c:v>
                </c:pt>
                <c:pt idx="87">
                  <c:v>-14.938627012922979</c:v>
                </c:pt>
                <c:pt idx="88">
                  <c:v>-16.707786730838762</c:v>
                </c:pt>
                <c:pt idx="89">
                  <c:v>-17.417303448754566</c:v>
                </c:pt>
                <c:pt idx="90">
                  <c:v>-21.490587166670373</c:v>
                </c:pt>
                <c:pt idx="91">
                  <c:v>-22.934463884586158</c:v>
                </c:pt>
                <c:pt idx="92">
                  <c:v>-17.631083602501974</c:v>
                </c:pt>
                <c:pt idx="93">
                  <c:v>-18.209989320417762</c:v>
                </c:pt>
                <c:pt idx="94">
                  <c:v>-15.269875038333566</c:v>
                </c:pt>
                <c:pt idx="95">
                  <c:v>-18.150435756249372</c:v>
                </c:pt>
                <c:pt idx="96">
                  <c:v>-16.651941474165156</c:v>
                </c:pt>
                <c:pt idx="97">
                  <c:v>-17.02384619208096</c:v>
                </c:pt>
                <c:pt idx="98">
                  <c:v>-20.564840909996761</c:v>
                </c:pt>
                <c:pt idx="99">
                  <c:v>-19.817956627912565</c:v>
                </c:pt>
                <c:pt idx="100">
                  <c:v>-20.929146345828364</c:v>
                </c:pt>
                <c:pt idx="101">
                  <c:v>-15.983096063744156</c:v>
                </c:pt>
                <c:pt idx="102">
                  <c:v>-16.976006781659954</c:v>
                </c:pt>
                <c:pt idx="103">
                  <c:v>-15.583466499575763</c:v>
                </c:pt>
                <c:pt idx="104">
                  <c:v>-15.354083217491564</c:v>
                </c:pt>
                <c:pt idx="105">
                  <c:v>-14.301617935407364</c:v>
                </c:pt>
                <c:pt idx="106">
                  <c:v>-11.144653653323147</c:v>
                </c:pt>
                <c:pt idx="107">
                  <c:v>-12.034060371238951</c:v>
                </c:pt>
                <c:pt idx="108">
                  <c:v>-11.720892089154759</c:v>
                </c:pt>
                <c:pt idx="109">
                  <c:v>-12.923271807070563</c:v>
                </c:pt>
                <c:pt idx="110">
                  <c:v>-14.613574524986362</c:v>
                </c:pt>
                <c:pt idx="111">
                  <c:v>-16.966779242902149</c:v>
                </c:pt>
                <c:pt idx="112">
                  <c:v>-15.30562696081796</c:v>
                </c:pt>
                <c:pt idx="113">
                  <c:v>-15.813067678733759</c:v>
                </c:pt>
                <c:pt idx="114">
                  <c:v>-14.100179396649565</c:v>
                </c:pt>
                <c:pt idx="115">
                  <c:v>-14.294655114565359</c:v>
                </c:pt>
                <c:pt idx="116">
                  <c:v>-15.669535832481145</c:v>
                </c:pt>
                <c:pt idx="117">
                  <c:v>-13.658453550396956</c:v>
                </c:pt>
                <c:pt idx="118">
                  <c:v>-12.40639526831275</c:v>
                </c:pt>
                <c:pt idx="119">
                  <c:v>-13.815768986228562</c:v>
                </c:pt>
                <c:pt idx="120">
                  <c:v>-13.051626704144354</c:v>
                </c:pt>
                <c:pt idx="121">
                  <c:v>-12.211098422060147</c:v>
                </c:pt>
                <c:pt idx="122">
                  <c:v>-11.698314139975949</c:v>
                </c:pt>
                <c:pt idx="123">
                  <c:v>-11.175687857891759</c:v>
                </c:pt>
                <c:pt idx="124">
                  <c:v>-9.0104455758075517</c:v>
                </c:pt>
                <c:pt idx="125">
                  <c:v>-8.0385092937233651</c:v>
                </c:pt>
                <c:pt idx="126">
                  <c:v>-9.1791060116391492</c:v>
                </c:pt>
                <c:pt idx="127">
                  <c:v>-10.359551729554951</c:v>
                </c:pt>
                <c:pt idx="128">
                  <c:v>-10.132480447470755</c:v>
                </c:pt>
                <c:pt idx="129">
                  <c:v>-10.832136165386544</c:v>
                </c:pt>
                <c:pt idx="130">
                  <c:v>-9.2697758833023443</c:v>
                </c:pt>
                <c:pt idx="131">
                  <c:v>-9.966930601218138</c:v>
                </c:pt>
                <c:pt idx="132">
                  <c:v>-8.6935483191339529</c:v>
                </c:pt>
                <c:pt idx="133">
                  <c:v>-9.5302210370497562</c:v>
                </c:pt>
                <c:pt idx="134">
                  <c:v>-9.2657737549655366</c:v>
                </c:pt>
                <c:pt idx="135">
                  <c:v>-10.047636472881351</c:v>
                </c:pt>
                <c:pt idx="136">
                  <c:v>-9.9476171907971462</c:v>
                </c:pt>
                <c:pt idx="137">
                  <c:v>-10.15649790871295</c:v>
                </c:pt>
                <c:pt idx="138">
                  <c:v>-10.477484626628751</c:v>
                </c:pt>
                <c:pt idx="139">
                  <c:v>-9.7471863445445308</c:v>
                </c:pt>
                <c:pt idx="140">
                  <c:v>-9.619762062460353</c:v>
                </c:pt>
                <c:pt idx="141">
                  <c:v>-9.4200887803761475</c:v>
                </c:pt>
                <c:pt idx="142">
                  <c:v>-10.361382498291945</c:v>
                </c:pt>
                <c:pt idx="143">
                  <c:v>-8.3182182162077396</c:v>
                </c:pt>
                <c:pt idx="144">
                  <c:v>-8.073713934123532</c:v>
                </c:pt>
                <c:pt idx="145">
                  <c:v>-5.6942376520393339</c:v>
                </c:pt>
                <c:pt idx="146">
                  <c:v>-3.7332873699551357</c:v>
                </c:pt>
                <c:pt idx="147">
                  <c:v>-8.1971420878709438</c:v>
                </c:pt>
                <c:pt idx="148">
                  <c:v>-7.7184538057867371</c:v>
                </c:pt>
                <c:pt idx="149">
                  <c:v>-6.9184075237025269</c:v>
                </c:pt>
                <c:pt idx="150">
                  <c:v>-4.8976662416183387</c:v>
                </c:pt>
                <c:pt idx="151">
                  <c:v>-5.2634899595341409</c:v>
                </c:pt>
                <c:pt idx="152">
                  <c:v>-5.4723706774499306</c:v>
                </c:pt>
                <c:pt idx="153">
                  <c:v>-6.2168723953657405</c:v>
                </c:pt>
                <c:pt idx="154">
                  <c:v>-4.1811841132815317</c:v>
                </c:pt>
                <c:pt idx="155">
                  <c:v>-2.5166818311973316</c:v>
                </c:pt>
                <c:pt idx="156">
                  <c:v>-4.3722525491131421</c:v>
                </c:pt>
                <c:pt idx="157">
                  <c:v>-3.4252182670289244</c:v>
                </c:pt>
                <c:pt idx="158">
                  <c:v>-6.4616129849447361</c:v>
                </c:pt>
                <c:pt idx="159">
                  <c:v>-4.6750477028605246</c:v>
                </c:pt>
                <c:pt idx="160">
                  <c:v>-4.1664754207763366</c:v>
                </c:pt>
                <c:pt idx="161">
                  <c:v>-4.5821271386921296</c:v>
                </c:pt>
                <c:pt idx="162">
                  <c:v>-4.8258888566079179</c:v>
                </c:pt>
                <c:pt idx="163">
                  <c:v>-2.6432125745237443</c:v>
                </c:pt>
                <c:pt idx="164">
                  <c:v>-3.1759532924395302</c:v>
                </c:pt>
                <c:pt idx="165">
                  <c:v>-1.2573540103553285</c:v>
                </c:pt>
                <c:pt idx="166">
                  <c:v>-1.0925537282711275</c:v>
                </c:pt>
                <c:pt idx="167">
                  <c:v>-1.1694074461869235</c:v>
                </c:pt>
                <c:pt idx="168">
                  <c:v>-1.8541101641027353</c:v>
                </c:pt>
                <c:pt idx="169">
                  <c:v>-0.52343188201852797</c:v>
                </c:pt>
                <c:pt idx="170">
                  <c:v>-0.10204759993432333</c:v>
                </c:pt>
                <c:pt idx="171">
                  <c:v>-1.5440743178501322</c:v>
                </c:pt>
                <c:pt idx="172">
                  <c:v>-1.9821490357659144</c:v>
                </c:pt>
                <c:pt idx="173">
                  <c:v>-0.2030527536817317</c:v>
                </c:pt>
                <c:pt idx="174">
                  <c:v>-1.7995444715975282</c:v>
                </c:pt>
                <c:pt idx="175">
                  <c:v>-1.7717681895133239</c:v>
                </c:pt>
                <c:pt idx="176">
                  <c:v>-6.4274409074291299</c:v>
                </c:pt>
                <c:pt idx="177">
                  <c:v>-6.9003976253449224</c:v>
                </c:pt>
                <c:pt idx="178">
                  <c:v>-4.9568883432607151</c:v>
                </c:pt>
                <c:pt idx="179">
                  <c:v>-6.7526590611765158</c:v>
                </c:pt>
                <c:pt idx="180">
                  <c:v>-5.2152167790923301</c:v>
                </c:pt>
                <c:pt idx="181">
                  <c:v>-4.3130204970081252</c:v>
                </c:pt>
                <c:pt idx="182">
                  <c:v>5.4777867850760913</c:v>
                </c:pt>
                <c:pt idx="183">
                  <c:v>7.9020920671602823</c:v>
                </c:pt>
                <c:pt idx="184">
                  <c:v>8.3832763492444826</c:v>
                </c:pt>
                <c:pt idx="185">
                  <c:v>8.5356096313286827</c:v>
                </c:pt>
                <c:pt idx="186">
                  <c:v>12.118331913412874</c:v>
                </c:pt>
                <c:pt idx="187">
                  <c:v>9.2940271954970939</c:v>
                </c:pt>
                <c:pt idx="188">
                  <c:v>10.662486477581282</c:v>
                </c:pt>
                <c:pt idx="189">
                  <c:v>7.0719917596654795</c:v>
                </c:pt>
                <c:pt idx="190">
                  <c:v>10.456976041749698</c:v>
                </c:pt>
                <c:pt idx="191">
                  <c:v>12.209765323833878</c:v>
                </c:pt>
                <c:pt idx="192">
                  <c:v>11.863685605918093</c:v>
                </c:pt>
                <c:pt idx="193">
                  <c:v>11.32043188800229</c:v>
                </c:pt>
                <c:pt idx="194">
                  <c:v>12.030032170086486</c:v>
                </c:pt>
                <c:pt idx="195">
                  <c:v>11.931015452170698</c:v>
                </c:pt>
                <c:pt idx="196">
                  <c:v>14.25033373425488</c:v>
                </c:pt>
                <c:pt idx="197">
                  <c:v>20.09107501633909</c:v>
                </c:pt>
                <c:pt idx="198">
                  <c:v>21.332252298423285</c:v>
                </c:pt>
                <c:pt idx="199">
                  <c:v>20.057767580507488</c:v>
                </c:pt>
                <c:pt idx="200">
                  <c:v>21.508585862591701</c:v>
                </c:pt>
                <c:pt idx="201">
                  <c:v>19.754929144675884</c:v>
                </c:pt>
                <c:pt idx="202">
                  <c:v>19.30901842676009</c:v>
                </c:pt>
                <c:pt idx="203">
                  <c:v>23.290453708844282</c:v>
                </c:pt>
                <c:pt idx="204">
                  <c:v>28.177840990928502</c:v>
                </c:pt>
                <c:pt idx="205">
                  <c:v>25.15887227301269</c:v>
                </c:pt>
                <c:pt idx="206">
                  <c:v>14.413225555096886</c:v>
                </c:pt>
                <c:pt idx="207">
                  <c:v>14.249328837181096</c:v>
                </c:pt>
                <c:pt idx="208">
                  <c:v>5.8795901192652877</c:v>
                </c:pt>
                <c:pt idx="209">
                  <c:v>10.128077401349486</c:v>
                </c:pt>
                <c:pt idx="210">
                  <c:v>6.060912683433699</c:v>
                </c:pt>
                <c:pt idx="211">
                  <c:v>4.3297169655178891</c:v>
                </c:pt>
                <c:pt idx="212">
                  <c:v>7.4401652476020956</c:v>
                </c:pt>
                <c:pt idx="213">
                  <c:v>7.3760985296862884</c:v>
                </c:pt>
                <c:pt idx="214">
                  <c:v>3.7282078117704884</c:v>
                </c:pt>
                <c:pt idx="215">
                  <c:v>1.6975270938547027</c:v>
                </c:pt>
                <c:pt idx="216">
                  <c:v>-2.0402066240610992</c:v>
                </c:pt>
                <c:pt idx="217">
                  <c:v>0.95045165802309839</c:v>
                </c:pt>
                <c:pt idx="218">
                  <c:v>2.4337109401072894</c:v>
                </c:pt>
                <c:pt idx="219">
                  <c:v>-2.4919737778085107</c:v>
                </c:pt>
                <c:pt idx="220">
                  <c:v>-1.6376294957242976</c:v>
                </c:pt>
                <c:pt idx="221">
                  <c:v>2.1716177863599029</c:v>
                </c:pt>
                <c:pt idx="222">
                  <c:v>4.6032410684441061</c:v>
                </c:pt>
                <c:pt idx="223">
                  <c:v>3.490971350528298</c:v>
                </c:pt>
                <c:pt idx="224">
                  <c:v>4.9642506326124902</c:v>
                </c:pt>
                <c:pt idx="225">
                  <c:v>5.6988069146967035</c:v>
                </c:pt>
                <c:pt idx="226">
                  <c:v>1.6915331967809095</c:v>
                </c:pt>
                <c:pt idx="227">
                  <c:v>4.9217784788651073</c:v>
                </c:pt>
                <c:pt idx="228">
                  <c:v>1.3437727609493066</c:v>
                </c:pt>
                <c:pt idx="229">
                  <c:v>3.0167050430334967</c:v>
                </c:pt>
                <c:pt idx="230">
                  <c:v>2.6631263251177018</c:v>
                </c:pt>
                <c:pt idx="231">
                  <c:v>4.4159236072019041</c:v>
                </c:pt>
                <c:pt idx="232">
                  <c:v>11.589367889286109</c:v>
                </c:pt>
                <c:pt idx="233">
                  <c:v>8.0512871713703191</c:v>
                </c:pt>
                <c:pt idx="234">
                  <c:v>7.8973684534545043</c:v>
                </c:pt>
                <c:pt idx="235">
                  <c:v>7.1744357355387081</c:v>
                </c:pt>
                <c:pt idx="236">
                  <c:v>5.2435780176229088</c:v>
                </c:pt>
                <c:pt idx="237">
                  <c:v>1.9650572997071123</c:v>
                </c:pt>
                <c:pt idx="238">
                  <c:v>3.2486615817913105</c:v>
                </c:pt>
                <c:pt idx="239">
                  <c:v>2.3660068638754979</c:v>
                </c:pt>
                <c:pt idx="240">
                  <c:v>1.0041651459597176</c:v>
                </c:pt>
                <c:pt idx="241">
                  <c:v>5.1632428043916434E-2</c:v>
                </c:pt>
                <c:pt idx="242">
                  <c:v>-0.18215028987189896</c:v>
                </c:pt>
                <c:pt idx="243">
                  <c:v>1.1214139922123252</c:v>
                </c:pt>
                <c:pt idx="244">
                  <c:v>-4.5130497257034961</c:v>
                </c:pt>
                <c:pt idx="245">
                  <c:v>-0.64390344361927987</c:v>
                </c:pt>
                <c:pt idx="246">
                  <c:v>-7.3365331615350868</c:v>
                </c:pt>
                <c:pt idx="247">
                  <c:v>-7.6701468794508969</c:v>
                </c:pt>
                <c:pt idx="248">
                  <c:v>-6.2467785973666849</c:v>
                </c:pt>
                <c:pt idx="249">
                  <c:v>-1.9883123152824993</c:v>
                </c:pt>
                <c:pt idx="250">
                  <c:v>1.840900966801712</c:v>
                </c:pt>
                <c:pt idx="251">
                  <c:v>1.4621442488859202</c:v>
                </c:pt>
                <c:pt idx="252">
                  <c:v>-1.151619469029896</c:v>
                </c:pt>
                <c:pt idx="253">
                  <c:v>-1.7453811869456786</c:v>
                </c:pt>
                <c:pt idx="254">
                  <c:v>1.530857095138515</c:v>
                </c:pt>
                <c:pt idx="255">
                  <c:v>1.0070953772227114</c:v>
                </c:pt>
                <c:pt idx="256">
                  <c:v>0.81333365930692025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E-4ADE-A4BC-352EE0FA4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75488"/>
        <c:axId val="281224528"/>
      </c:scatterChart>
      <c:valAx>
        <c:axId val="2666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224528"/>
        <c:crosses val="autoZero"/>
        <c:crossBetween val="midCat"/>
      </c:valAx>
      <c:valAx>
        <c:axId val="28122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Honeywell - Residuals vs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'6050_Module3Project_Data'!$B$2:$B$258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xVal>
          <c:yVal>
            <c:numRef>
              <c:f>'Part 3'!$AC$2:$AC$258</c:f>
              <c:numCache>
                <c:formatCode>0.00</c:formatCode>
                <c:ptCount val="257"/>
                <c:pt idx="0">
                  <c:v>17.130020815582327</c:v>
                </c:pt>
                <c:pt idx="1">
                  <c:v>16.769794116785988</c:v>
                </c:pt>
                <c:pt idx="2">
                  <c:v>17.933569417989645</c:v>
                </c:pt>
                <c:pt idx="3">
                  <c:v>17.885979719193301</c:v>
                </c:pt>
                <c:pt idx="4">
                  <c:v>16.522473020396916</c:v>
                </c:pt>
                <c:pt idx="5">
                  <c:v>18.595229321600584</c:v>
                </c:pt>
                <c:pt idx="6">
                  <c:v>16.691743622804239</c:v>
                </c:pt>
                <c:pt idx="7">
                  <c:v>17.01692692400789</c:v>
                </c:pt>
                <c:pt idx="8">
                  <c:v>14.180763225211564</c:v>
                </c:pt>
                <c:pt idx="9">
                  <c:v>13.514322526415214</c:v>
                </c:pt>
                <c:pt idx="10">
                  <c:v>13.780591827618849</c:v>
                </c:pt>
                <c:pt idx="11">
                  <c:v>13.51669312882251</c:v>
                </c:pt>
                <c:pt idx="12">
                  <c:v>15.501086430026163</c:v>
                </c:pt>
                <c:pt idx="13">
                  <c:v>16.395696731229805</c:v>
                </c:pt>
                <c:pt idx="14">
                  <c:v>15.552560032433462</c:v>
                </c:pt>
                <c:pt idx="15">
                  <c:v>11.410625333637114</c:v>
                </c:pt>
                <c:pt idx="16">
                  <c:v>9.6838516348407779</c:v>
                </c:pt>
                <c:pt idx="17">
                  <c:v>10.342835936044423</c:v>
                </c:pt>
                <c:pt idx="18">
                  <c:v>11.139255237248079</c:v>
                </c:pt>
                <c:pt idx="19">
                  <c:v>12.573874538451747</c:v>
                </c:pt>
                <c:pt idx="20">
                  <c:v>11.6325318396554</c:v>
                </c:pt>
                <c:pt idx="21">
                  <c:v>11.201718140859043</c:v>
                </c:pt>
                <c:pt idx="22">
                  <c:v>13.146834442062669</c:v>
                </c:pt>
                <c:pt idx="23">
                  <c:v>14.512727743266339</c:v>
                </c:pt>
                <c:pt idx="24">
                  <c:v>14.121190044469984</c:v>
                </c:pt>
                <c:pt idx="25">
                  <c:v>13.562751345673632</c:v>
                </c:pt>
                <c:pt idx="26">
                  <c:v>13.868296646877297</c:v>
                </c:pt>
                <c:pt idx="27">
                  <c:v>11.856824948080941</c:v>
                </c:pt>
                <c:pt idx="28">
                  <c:v>13.693955249284613</c:v>
                </c:pt>
                <c:pt idx="29">
                  <c:v>13.616595550488256</c:v>
                </c:pt>
                <c:pt idx="30">
                  <c:v>13.647237851691926</c:v>
                </c:pt>
                <c:pt idx="31">
                  <c:v>13.540429152895541</c:v>
                </c:pt>
                <c:pt idx="32">
                  <c:v>14.111049454099202</c:v>
                </c:pt>
                <c:pt idx="33">
                  <c:v>13.729353755302867</c:v>
                </c:pt>
                <c:pt idx="34">
                  <c:v>13.6814130565065</c:v>
                </c:pt>
                <c:pt idx="35">
                  <c:v>14.261860357710162</c:v>
                </c:pt>
                <c:pt idx="36">
                  <c:v>17.99384265891382</c:v>
                </c:pt>
                <c:pt idx="37">
                  <c:v>16.11000996011748</c:v>
                </c:pt>
                <c:pt idx="38">
                  <c:v>14.795605261321128</c:v>
                </c:pt>
                <c:pt idx="39">
                  <c:v>14.904784562524782</c:v>
                </c:pt>
                <c:pt idx="40">
                  <c:v>15.063051863728418</c:v>
                </c:pt>
                <c:pt idx="41">
                  <c:v>16.360204164932071</c:v>
                </c:pt>
                <c:pt idx="42">
                  <c:v>15.98828946613574</c:v>
                </c:pt>
                <c:pt idx="43">
                  <c:v>18.542124767339374</c:v>
                </c:pt>
                <c:pt idx="44">
                  <c:v>17.748060068543026</c:v>
                </c:pt>
                <c:pt idx="45">
                  <c:v>18.033967369746705</c:v>
                </c:pt>
                <c:pt idx="46">
                  <c:v>19.547107670950339</c:v>
                </c:pt>
                <c:pt idx="47">
                  <c:v>20.51044297215401</c:v>
                </c:pt>
                <c:pt idx="48">
                  <c:v>18.263345273357658</c:v>
                </c:pt>
                <c:pt idx="49">
                  <c:v>17.410381574561285</c:v>
                </c:pt>
                <c:pt idx="50">
                  <c:v>16.959959875764952</c:v>
                </c:pt>
                <c:pt idx="51">
                  <c:v>14.565584176968599</c:v>
                </c:pt>
                <c:pt idx="52">
                  <c:v>11.051960478172248</c:v>
                </c:pt>
                <c:pt idx="53">
                  <c:v>12.948020779375923</c:v>
                </c:pt>
                <c:pt idx="54">
                  <c:v>13.165186080579559</c:v>
                </c:pt>
                <c:pt idx="55">
                  <c:v>15.797544381783212</c:v>
                </c:pt>
                <c:pt idx="56">
                  <c:v>10.781814682986891</c:v>
                </c:pt>
                <c:pt idx="57">
                  <c:v>8.9274469841905386</c:v>
                </c:pt>
                <c:pt idx="58">
                  <c:v>12.757589285394147</c:v>
                </c:pt>
                <c:pt idx="59">
                  <c:v>14.427788586597813</c:v>
                </c:pt>
                <c:pt idx="60">
                  <c:v>13.898829887801469</c:v>
                </c:pt>
                <c:pt idx="61">
                  <c:v>12.859297189005133</c:v>
                </c:pt>
                <c:pt idx="62">
                  <c:v>14.509904490208783</c:v>
                </c:pt>
                <c:pt idx="63">
                  <c:v>16.680835791412449</c:v>
                </c:pt>
                <c:pt idx="64">
                  <c:v>18.684852092616097</c:v>
                </c:pt>
                <c:pt idx="65">
                  <c:v>17.655176393819744</c:v>
                </c:pt>
                <c:pt idx="66">
                  <c:v>18.343624695023408</c:v>
                </c:pt>
                <c:pt idx="67">
                  <c:v>16.989928996227036</c:v>
                </c:pt>
                <c:pt idx="68">
                  <c:v>18.414705297430686</c:v>
                </c:pt>
                <c:pt idx="69">
                  <c:v>18.268635598634347</c:v>
                </c:pt>
                <c:pt idx="70">
                  <c:v>17.474570899838</c:v>
                </c:pt>
                <c:pt idx="71">
                  <c:v>12.959544201041666</c:v>
                </c:pt>
                <c:pt idx="72">
                  <c:v>5.6366095022453067</c:v>
                </c:pt>
                <c:pt idx="73">
                  <c:v>5.0388798034489639</c:v>
                </c:pt>
                <c:pt idx="74">
                  <c:v>-1.5932738953473802</c:v>
                </c:pt>
                <c:pt idx="75">
                  <c:v>1.0039274058562739</c:v>
                </c:pt>
                <c:pt idx="76">
                  <c:v>3.0582517070598954</c:v>
                </c:pt>
                <c:pt idx="77">
                  <c:v>0.74955400826357277</c:v>
                </c:pt>
                <c:pt idx="78">
                  <c:v>9.9405963094672245</c:v>
                </c:pt>
                <c:pt idx="79">
                  <c:v>3.7624676106708819</c:v>
                </c:pt>
                <c:pt idx="80">
                  <c:v>2.8949629118745293</c:v>
                </c:pt>
                <c:pt idx="81">
                  <c:v>-8.119941786921828</c:v>
                </c:pt>
                <c:pt idx="82">
                  <c:v>0.60715651428182582</c:v>
                </c:pt>
                <c:pt idx="83">
                  <c:v>-7.5747711845145034</c:v>
                </c:pt>
                <c:pt idx="84">
                  <c:v>-25.864593883310846</c:v>
                </c:pt>
                <c:pt idx="85">
                  <c:v>-11.481412582107225</c:v>
                </c:pt>
                <c:pt idx="86">
                  <c:v>-25.428003280903567</c:v>
                </c:pt>
                <c:pt idx="87">
                  <c:v>-28.842230979699906</c:v>
                </c:pt>
                <c:pt idx="88">
                  <c:v>-40.863972678496253</c:v>
                </c:pt>
                <c:pt idx="89">
                  <c:v>-41.494584377292597</c:v>
                </c:pt>
                <c:pt idx="90">
                  <c:v>-47.860244076088946</c:v>
                </c:pt>
                <c:pt idx="91">
                  <c:v>-56.377788774885289</c:v>
                </c:pt>
                <c:pt idx="92">
                  <c:v>-40.918671473681641</c:v>
                </c:pt>
                <c:pt idx="93">
                  <c:v>-30.898474172478004</c:v>
                </c:pt>
                <c:pt idx="94">
                  <c:v>-23.237460871274351</c:v>
                </c:pt>
                <c:pt idx="95">
                  <c:v>-29.27734457007071</c:v>
                </c:pt>
                <c:pt idx="96">
                  <c:v>-28.792554268867036</c:v>
                </c:pt>
                <c:pt idx="97">
                  <c:v>-26.767862967663376</c:v>
                </c:pt>
                <c:pt idx="98">
                  <c:v>-30.784217666459739</c:v>
                </c:pt>
                <c:pt idx="99">
                  <c:v>-27.713216365256073</c:v>
                </c:pt>
                <c:pt idx="100">
                  <c:v>-32.993060064052415</c:v>
                </c:pt>
                <c:pt idx="101">
                  <c:v>-26.516555762848753</c:v>
                </c:pt>
                <c:pt idx="102">
                  <c:v>-25.281552461645134</c:v>
                </c:pt>
                <c:pt idx="103">
                  <c:v>-21.312265160441484</c:v>
                </c:pt>
                <c:pt idx="104">
                  <c:v>-17.175192859237825</c:v>
                </c:pt>
                <c:pt idx="105">
                  <c:v>-22.583362558034167</c:v>
                </c:pt>
                <c:pt idx="106">
                  <c:v>-19.956559256830502</c:v>
                </c:pt>
                <c:pt idx="107">
                  <c:v>-25.621366955626854</c:v>
                </c:pt>
                <c:pt idx="108">
                  <c:v>-28.087977654423213</c:v>
                </c:pt>
                <c:pt idx="109">
                  <c:v>-22.164238353219559</c:v>
                </c:pt>
                <c:pt idx="110">
                  <c:v>-24.73944705201589</c:v>
                </c:pt>
                <c:pt idx="111">
                  <c:v>-28.380709750812258</c:v>
                </c:pt>
                <c:pt idx="112">
                  <c:v>-27.352997449608608</c:v>
                </c:pt>
                <c:pt idx="113">
                  <c:v>-25.713285148404964</c:v>
                </c:pt>
                <c:pt idx="114">
                  <c:v>-24.873102847201295</c:v>
                </c:pt>
                <c:pt idx="115">
                  <c:v>-20.558341545997649</c:v>
                </c:pt>
                <c:pt idx="116">
                  <c:v>-17.704503244793983</c:v>
                </c:pt>
                <c:pt idx="117">
                  <c:v>-14.337342943590329</c:v>
                </c:pt>
                <c:pt idx="118">
                  <c:v>-18.531401642386669</c:v>
                </c:pt>
                <c:pt idx="119">
                  <c:v>-23.110409341183015</c:v>
                </c:pt>
                <c:pt idx="120">
                  <c:v>-25.122949039979403</c:v>
                </c:pt>
                <c:pt idx="121">
                  <c:v>-25.437689738775731</c:v>
                </c:pt>
                <c:pt idx="122">
                  <c:v>-27.233081437572082</c:v>
                </c:pt>
                <c:pt idx="123">
                  <c:v>-27.468858136368425</c:v>
                </c:pt>
                <c:pt idx="124">
                  <c:v>-23.39098983516476</c:v>
                </c:pt>
                <c:pt idx="125">
                  <c:v>-25.976054533961104</c:v>
                </c:pt>
                <c:pt idx="126">
                  <c:v>-32.568764232757459</c:v>
                </c:pt>
                <c:pt idx="127">
                  <c:v>-37.118153931553806</c:v>
                </c:pt>
                <c:pt idx="128">
                  <c:v>-32.155146630350146</c:v>
                </c:pt>
                <c:pt idx="129">
                  <c:v>-33.774917329146518</c:v>
                </c:pt>
                <c:pt idx="130">
                  <c:v>-23.193692027942859</c:v>
                </c:pt>
                <c:pt idx="131">
                  <c:v>-27.249689726739206</c:v>
                </c:pt>
                <c:pt idx="132">
                  <c:v>-23.181617425535563</c:v>
                </c:pt>
                <c:pt idx="133">
                  <c:v>-21.519947124331907</c:v>
                </c:pt>
                <c:pt idx="134">
                  <c:v>-20.027329823128241</c:v>
                </c:pt>
                <c:pt idx="135">
                  <c:v>-14.2887105219246</c:v>
                </c:pt>
                <c:pt idx="136">
                  <c:v>-10.64823522072092</c:v>
                </c:pt>
                <c:pt idx="137">
                  <c:v>-11.66143191951727</c:v>
                </c:pt>
                <c:pt idx="138">
                  <c:v>-13.350805618313643</c:v>
                </c:pt>
                <c:pt idx="139">
                  <c:v>-13.011661317109997</c:v>
                </c:pt>
                <c:pt idx="140">
                  <c:v>-10.84285001590635</c:v>
                </c:pt>
                <c:pt idx="141">
                  <c:v>-5.859952714702672</c:v>
                </c:pt>
                <c:pt idx="142">
                  <c:v>-3.3033554134990197</c:v>
                </c:pt>
                <c:pt idx="143">
                  <c:v>2.1369398877046422</c:v>
                </c:pt>
                <c:pt idx="144">
                  <c:v>3.6892341889082729</c:v>
                </c:pt>
                <c:pt idx="145">
                  <c:v>-1.0926535098880663</c:v>
                </c:pt>
                <c:pt idx="146">
                  <c:v>-5.0392762086844129</c:v>
                </c:pt>
                <c:pt idx="147">
                  <c:v>-15.648220907480777</c:v>
                </c:pt>
                <c:pt idx="148">
                  <c:v>-14.573236606277135</c:v>
                </c:pt>
                <c:pt idx="149">
                  <c:v>-12.454138305073457</c:v>
                </c:pt>
                <c:pt idx="150">
                  <c:v>-9.9770850038698029</c:v>
                </c:pt>
                <c:pt idx="151">
                  <c:v>-10.731751702666145</c:v>
                </c:pt>
                <c:pt idx="152">
                  <c:v>-10.830137401462508</c:v>
                </c:pt>
                <c:pt idx="153">
                  <c:v>-13.663051100258855</c:v>
                </c:pt>
                <c:pt idx="154">
                  <c:v>-14.0796287990552</c:v>
                </c:pt>
                <c:pt idx="155">
                  <c:v>-14.148168497851543</c:v>
                </c:pt>
                <c:pt idx="156">
                  <c:v>-20.610553196647913</c:v>
                </c:pt>
                <c:pt idx="157">
                  <c:v>-16.51266489544426</c:v>
                </c:pt>
                <c:pt idx="158">
                  <c:v>-20.727765594240594</c:v>
                </c:pt>
                <c:pt idx="159">
                  <c:v>-15.715037293036943</c:v>
                </c:pt>
                <c:pt idx="160">
                  <c:v>-14.361640991833269</c:v>
                </c:pt>
                <c:pt idx="161">
                  <c:v>-14.82793169062964</c:v>
                </c:pt>
                <c:pt idx="162">
                  <c:v>-13.912035389425967</c:v>
                </c:pt>
                <c:pt idx="163">
                  <c:v>-11.713409088222306</c:v>
                </c:pt>
                <c:pt idx="164">
                  <c:v>-13.939754787018671</c:v>
                </c:pt>
                <c:pt idx="165">
                  <c:v>-13.312234485815026</c:v>
                </c:pt>
                <c:pt idx="166">
                  <c:v>-17.497504184611387</c:v>
                </c:pt>
                <c:pt idx="167">
                  <c:v>-16.41257088340771</c:v>
                </c:pt>
                <c:pt idx="168">
                  <c:v>-15.367401582204053</c:v>
                </c:pt>
                <c:pt idx="169">
                  <c:v>-10.772322281000413</c:v>
                </c:pt>
                <c:pt idx="170">
                  <c:v>-6.9528609797967533</c:v>
                </c:pt>
                <c:pt idx="171">
                  <c:v>-5.7983176785930937</c:v>
                </c:pt>
                <c:pt idx="172">
                  <c:v>-3.878102377389439</c:v>
                </c:pt>
                <c:pt idx="173">
                  <c:v>-5.4680510761857875</c:v>
                </c:pt>
                <c:pt idx="174">
                  <c:v>-4.0947567749821587</c:v>
                </c:pt>
                <c:pt idx="175">
                  <c:v>-4.2329074737785106</c:v>
                </c:pt>
                <c:pt idx="176">
                  <c:v>-5.0969641725748431</c:v>
                </c:pt>
                <c:pt idx="177">
                  <c:v>-9.3617778713712028</c:v>
                </c:pt>
                <c:pt idx="178">
                  <c:v>-8.0282485701675341</c:v>
                </c:pt>
                <c:pt idx="179">
                  <c:v>-6.774278268963883</c:v>
                </c:pt>
                <c:pt idx="180">
                  <c:v>-4.2077169677602342</c:v>
                </c:pt>
                <c:pt idx="181">
                  <c:v>-9.586238666556568</c:v>
                </c:pt>
                <c:pt idx="182">
                  <c:v>-9.3664183653529278</c:v>
                </c:pt>
                <c:pt idx="183">
                  <c:v>-10.190680064149291</c:v>
                </c:pt>
                <c:pt idx="184">
                  <c:v>-11.372927762945636</c:v>
                </c:pt>
                <c:pt idx="185">
                  <c:v>-7.8915414617419799</c:v>
                </c:pt>
                <c:pt idx="186">
                  <c:v>-6.1304451605383292</c:v>
                </c:pt>
                <c:pt idx="187">
                  <c:v>-3.603662859334662</c:v>
                </c:pt>
                <c:pt idx="188">
                  <c:v>0.70304144186897588</c:v>
                </c:pt>
                <c:pt idx="189">
                  <c:v>1.5592757430726465</c:v>
                </c:pt>
                <c:pt idx="190">
                  <c:v>1.3614630442762916</c:v>
                </c:pt>
                <c:pt idx="191">
                  <c:v>1.1824653454799545</c:v>
                </c:pt>
                <c:pt idx="192">
                  <c:v>2.4934726466835855</c:v>
                </c:pt>
                <c:pt idx="193">
                  <c:v>0.98447294788724093</c:v>
                </c:pt>
                <c:pt idx="194">
                  <c:v>-0.38451275090909576</c:v>
                </c:pt>
                <c:pt idx="195">
                  <c:v>-0.90350744970544383</c:v>
                </c:pt>
                <c:pt idx="196">
                  <c:v>-1.5725111485018033</c:v>
                </c:pt>
                <c:pt idx="197">
                  <c:v>-0.23150484729814025</c:v>
                </c:pt>
                <c:pt idx="198">
                  <c:v>1.6494944539055041</c:v>
                </c:pt>
                <c:pt idx="199">
                  <c:v>6.8205027551091746</c:v>
                </c:pt>
                <c:pt idx="200">
                  <c:v>7.6115060563128338</c:v>
                </c:pt>
                <c:pt idx="201">
                  <c:v>8.3025173575164501</c:v>
                </c:pt>
                <c:pt idx="202">
                  <c:v>10.703521658720121</c:v>
                </c:pt>
                <c:pt idx="203">
                  <c:v>7.8845239599237686</c:v>
                </c:pt>
                <c:pt idx="204">
                  <c:v>10.315526261127417</c:v>
                </c:pt>
                <c:pt idx="205">
                  <c:v>14.826530562331072</c:v>
                </c:pt>
                <c:pt idx="206">
                  <c:v>8.6675368635347354</c:v>
                </c:pt>
                <c:pt idx="207">
                  <c:v>9.0685401647383799</c:v>
                </c:pt>
                <c:pt idx="208">
                  <c:v>6.6595464659420429</c:v>
                </c:pt>
                <c:pt idx="209">
                  <c:v>8.1505467671456984</c:v>
                </c:pt>
                <c:pt idx="210">
                  <c:v>6.6815550683493257</c:v>
                </c:pt>
                <c:pt idx="211">
                  <c:v>8.8725523695529773</c:v>
                </c:pt>
                <c:pt idx="212">
                  <c:v>10.903560670756633</c:v>
                </c:pt>
                <c:pt idx="213">
                  <c:v>10.744566971960296</c:v>
                </c:pt>
                <c:pt idx="214">
                  <c:v>12.455568273163948</c:v>
                </c:pt>
                <c:pt idx="215">
                  <c:v>12.806568574367617</c:v>
                </c:pt>
                <c:pt idx="216">
                  <c:v>11.177573875571255</c:v>
                </c:pt>
                <c:pt idx="217">
                  <c:v>3.8585761767749034</c:v>
                </c:pt>
                <c:pt idx="218">
                  <c:v>5.1795784779785663</c:v>
                </c:pt>
                <c:pt idx="219">
                  <c:v>1.3005827791822071</c:v>
                </c:pt>
                <c:pt idx="220">
                  <c:v>1.2815890803858565</c:v>
                </c:pt>
                <c:pt idx="221">
                  <c:v>4.022603381589505</c:v>
                </c:pt>
                <c:pt idx="222">
                  <c:v>7.183601682793153</c:v>
                </c:pt>
                <c:pt idx="223">
                  <c:v>7.0646019839968233</c:v>
                </c:pt>
                <c:pt idx="224">
                  <c:v>7.1756122852004864</c:v>
                </c:pt>
                <c:pt idx="225">
                  <c:v>6.256608586404127</c:v>
                </c:pt>
                <c:pt idx="226">
                  <c:v>8.1976208876077976</c:v>
                </c:pt>
                <c:pt idx="227">
                  <c:v>11.318625188811438</c:v>
                </c:pt>
                <c:pt idx="228">
                  <c:v>9.4996274900150581</c:v>
                </c:pt>
                <c:pt idx="229">
                  <c:v>14.170635791218729</c:v>
                </c:pt>
                <c:pt idx="230">
                  <c:v>16.411636092422384</c:v>
                </c:pt>
                <c:pt idx="231">
                  <c:v>17.022646393626047</c:v>
                </c:pt>
                <c:pt idx="232">
                  <c:v>18.013646694829703</c:v>
                </c:pt>
                <c:pt idx="233">
                  <c:v>14.214652996033351</c:v>
                </c:pt>
                <c:pt idx="234">
                  <c:v>16.145655297236999</c:v>
                </c:pt>
                <c:pt idx="235">
                  <c:v>15.296659598440669</c:v>
                </c:pt>
                <c:pt idx="236">
                  <c:v>17.557663899644325</c:v>
                </c:pt>
                <c:pt idx="237">
                  <c:v>14.298663200847955</c:v>
                </c:pt>
                <c:pt idx="238">
                  <c:v>15.9796665020516</c:v>
                </c:pt>
                <c:pt idx="239">
                  <c:v>15.600670803255241</c:v>
                </c:pt>
                <c:pt idx="240">
                  <c:v>19.591686104458915</c:v>
                </c:pt>
                <c:pt idx="241">
                  <c:v>18.292677405662573</c:v>
                </c:pt>
                <c:pt idx="242">
                  <c:v>12.933686706866212</c:v>
                </c:pt>
                <c:pt idx="243">
                  <c:v>9.5246930080698746</c:v>
                </c:pt>
                <c:pt idx="244">
                  <c:v>3.9457013092735167</c:v>
                </c:pt>
                <c:pt idx="245">
                  <c:v>7.3967076104771934</c:v>
                </c:pt>
                <c:pt idx="246">
                  <c:v>7.7577029116808092</c:v>
                </c:pt>
                <c:pt idx="247">
                  <c:v>16.42871121288448</c:v>
                </c:pt>
                <c:pt idx="248">
                  <c:v>22.039721514088114</c:v>
                </c:pt>
                <c:pt idx="249">
                  <c:v>21.750722815291766</c:v>
                </c:pt>
                <c:pt idx="250">
                  <c:v>26.131722116495439</c:v>
                </c:pt>
                <c:pt idx="251">
                  <c:v>27.132731417699091</c:v>
                </c:pt>
                <c:pt idx="252">
                  <c:v>39.863731718902756</c:v>
                </c:pt>
                <c:pt idx="253">
                  <c:v>44.864736020106392</c:v>
                </c:pt>
                <c:pt idx="254">
                  <c:v>42.185740321310021</c:v>
                </c:pt>
                <c:pt idx="255">
                  <c:v>40.146744622513694</c:v>
                </c:pt>
                <c:pt idx="256">
                  <c:v>44.457748923717332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A-4A91-96B4-C51A75A72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732352"/>
        <c:axId val="255098112"/>
      </c:scatterChart>
      <c:valAx>
        <c:axId val="25573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98112"/>
        <c:crosses val="autoZero"/>
        <c:crossBetween val="midCat"/>
      </c:valAx>
      <c:valAx>
        <c:axId val="2550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3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Apple - Residuals vs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3'!$P$2:$P$258</c:f>
              <c:numCache>
                <c:formatCode>0.00</c:formatCode>
                <c:ptCount val="257"/>
                <c:pt idx="0">
                  <c:v>56.043666554248418</c:v>
                </c:pt>
                <c:pt idx="1">
                  <c:v>56.287428272164213</c:v>
                </c:pt>
                <c:pt idx="2">
                  <c:v>56.531189990080016</c:v>
                </c:pt>
                <c:pt idx="3">
                  <c:v>56.774951707995811</c:v>
                </c:pt>
                <c:pt idx="4">
                  <c:v>57.018713425911614</c:v>
                </c:pt>
                <c:pt idx="5">
                  <c:v>57.262475143827409</c:v>
                </c:pt>
                <c:pt idx="6">
                  <c:v>57.506236861743211</c:v>
                </c:pt>
                <c:pt idx="7">
                  <c:v>57.749998579659014</c:v>
                </c:pt>
                <c:pt idx="8">
                  <c:v>57.993760297574809</c:v>
                </c:pt>
                <c:pt idx="9">
                  <c:v>58.237522015490612</c:v>
                </c:pt>
                <c:pt idx="10">
                  <c:v>58.481283733406407</c:v>
                </c:pt>
                <c:pt idx="11">
                  <c:v>58.72504545132221</c:v>
                </c:pt>
                <c:pt idx="12">
                  <c:v>58.968807169238005</c:v>
                </c:pt>
                <c:pt idx="13">
                  <c:v>59.212568887153807</c:v>
                </c:pt>
                <c:pt idx="14">
                  <c:v>59.45633060506961</c:v>
                </c:pt>
                <c:pt idx="15">
                  <c:v>59.700092322985405</c:v>
                </c:pt>
                <c:pt idx="16">
                  <c:v>59.943854040901208</c:v>
                </c:pt>
                <c:pt idx="17">
                  <c:v>60.187615758817003</c:v>
                </c:pt>
                <c:pt idx="18">
                  <c:v>60.431377476732806</c:v>
                </c:pt>
                <c:pt idx="19">
                  <c:v>60.675139194648608</c:v>
                </c:pt>
                <c:pt idx="20">
                  <c:v>60.918900912564403</c:v>
                </c:pt>
                <c:pt idx="21">
                  <c:v>61.162662630480206</c:v>
                </c:pt>
                <c:pt idx="22">
                  <c:v>61.406424348396001</c:v>
                </c:pt>
                <c:pt idx="23">
                  <c:v>61.650186066311804</c:v>
                </c:pt>
                <c:pt idx="24">
                  <c:v>61.893947784227606</c:v>
                </c:pt>
                <c:pt idx="25">
                  <c:v>62.137709502143402</c:v>
                </c:pt>
                <c:pt idx="26">
                  <c:v>62.381471220059204</c:v>
                </c:pt>
                <c:pt idx="27">
                  <c:v>62.625232937974999</c:v>
                </c:pt>
                <c:pt idx="28">
                  <c:v>62.868994655890802</c:v>
                </c:pt>
                <c:pt idx="29">
                  <c:v>63.112756373806597</c:v>
                </c:pt>
                <c:pt idx="30">
                  <c:v>63.3565180917224</c:v>
                </c:pt>
                <c:pt idx="31">
                  <c:v>63.600279809638195</c:v>
                </c:pt>
                <c:pt idx="32">
                  <c:v>63.844041527553998</c:v>
                </c:pt>
                <c:pt idx="33">
                  <c:v>64.0878032454698</c:v>
                </c:pt>
                <c:pt idx="34">
                  <c:v>64.331564963385603</c:v>
                </c:pt>
                <c:pt idx="35">
                  <c:v>64.575326681301391</c:v>
                </c:pt>
                <c:pt idx="36">
                  <c:v>64.819088399217193</c:v>
                </c:pt>
                <c:pt idx="37">
                  <c:v>65.062850117132996</c:v>
                </c:pt>
                <c:pt idx="38">
                  <c:v>65.306611835048798</c:v>
                </c:pt>
                <c:pt idx="39">
                  <c:v>65.550373552964601</c:v>
                </c:pt>
                <c:pt idx="40">
                  <c:v>65.794135270880389</c:v>
                </c:pt>
                <c:pt idx="41">
                  <c:v>66.037896988796192</c:v>
                </c:pt>
                <c:pt idx="42">
                  <c:v>66.281658706711994</c:v>
                </c:pt>
                <c:pt idx="43">
                  <c:v>66.525420424627796</c:v>
                </c:pt>
                <c:pt idx="44">
                  <c:v>66.769182142543599</c:v>
                </c:pt>
                <c:pt idx="45">
                  <c:v>67.012943860459387</c:v>
                </c:pt>
                <c:pt idx="46">
                  <c:v>67.25670557837519</c:v>
                </c:pt>
                <c:pt idx="47">
                  <c:v>67.500467296290992</c:v>
                </c:pt>
                <c:pt idx="48">
                  <c:v>67.744229014206795</c:v>
                </c:pt>
                <c:pt idx="49">
                  <c:v>67.987990732122597</c:v>
                </c:pt>
                <c:pt idx="50">
                  <c:v>68.231752450038385</c:v>
                </c:pt>
                <c:pt idx="51">
                  <c:v>68.475514167954188</c:v>
                </c:pt>
                <c:pt idx="52">
                  <c:v>68.71927588586999</c:v>
                </c:pt>
                <c:pt idx="53">
                  <c:v>68.963037603785793</c:v>
                </c:pt>
                <c:pt idx="54">
                  <c:v>69.206799321701581</c:v>
                </c:pt>
                <c:pt idx="55">
                  <c:v>69.450561039617384</c:v>
                </c:pt>
                <c:pt idx="56">
                  <c:v>69.694322757533186</c:v>
                </c:pt>
                <c:pt idx="57">
                  <c:v>69.938084475448989</c:v>
                </c:pt>
                <c:pt idx="58">
                  <c:v>70.181846193364777</c:v>
                </c:pt>
                <c:pt idx="59">
                  <c:v>70.425607911280579</c:v>
                </c:pt>
                <c:pt idx="60">
                  <c:v>70.669369629196382</c:v>
                </c:pt>
                <c:pt idx="61">
                  <c:v>70.913131347112184</c:v>
                </c:pt>
                <c:pt idx="62">
                  <c:v>71.156893065027987</c:v>
                </c:pt>
                <c:pt idx="63">
                  <c:v>71.400654782943775</c:v>
                </c:pt>
                <c:pt idx="64">
                  <c:v>71.644416500859577</c:v>
                </c:pt>
                <c:pt idx="65">
                  <c:v>71.88817821877538</c:v>
                </c:pt>
                <c:pt idx="66">
                  <c:v>72.131939936691182</c:v>
                </c:pt>
                <c:pt idx="67">
                  <c:v>72.375701654606985</c:v>
                </c:pt>
                <c:pt idx="68">
                  <c:v>72.619463372522773</c:v>
                </c:pt>
                <c:pt idx="69">
                  <c:v>72.863225090438576</c:v>
                </c:pt>
                <c:pt idx="70">
                  <c:v>73.106986808354378</c:v>
                </c:pt>
                <c:pt idx="71">
                  <c:v>73.350748526270181</c:v>
                </c:pt>
                <c:pt idx="72">
                  <c:v>73.594510244185983</c:v>
                </c:pt>
                <c:pt idx="73">
                  <c:v>73.838271962101771</c:v>
                </c:pt>
                <c:pt idx="74">
                  <c:v>74.082033680017574</c:v>
                </c:pt>
                <c:pt idx="75">
                  <c:v>74.325795397933376</c:v>
                </c:pt>
                <c:pt idx="76">
                  <c:v>74.569557115849179</c:v>
                </c:pt>
                <c:pt idx="77">
                  <c:v>74.813318833764981</c:v>
                </c:pt>
                <c:pt idx="78">
                  <c:v>75.05708055168077</c:v>
                </c:pt>
                <c:pt idx="79">
                  <c:v>75.300842269596572</c:v>
                </c:pt>
                <c:pt idx="80">
                  <c:v>75.544603987512374</c:v>
                </c:pt>
                <c:pt idx="81">
                  <c:v>75.788365705428177</c:v>
                </c:pt>
                <c:pt idx="82">
                  <c:v>76.032127423343979</c:v>
                </c:pt>
                <c:pt idx="83">
                  <c:v>76.275889141259768</c:v>
                </c:pt>
                <c:pt idx="84">
                  <c:v>76.51965085917557</c:v>
                </c:pt>
                <c:pt idx="85">
                  <c:v>76.763412577091373</c:v>
                </c:pt>
                <c:pt idx="86">
                  <c:v>77.007174295007175</c:v>
                </c:pt>
                <c:pt idx="87">
                  <c:v>77.250936012922978</c:v>
                </c:pt>
                <c:pt idx="88">
                  <c:v>77.494697730838766</c:v>
                </c:pt>
                <c:pt idx="89">
                  <c:v>77.738459448754568</c:v>
                </c:pt>
                <c:pt idx="90">
                  <c:v>77.982221166670371</c:v>
                </c:pt>
                <c:pt idx="91">
                  <c:v>78.225982884586159</c:v>
                </c:pt>
                <c:pt idx="92">
                  <c:v>78.469744602501976</c:v>
                </c:pt>
                <c:pt idx="93">
                  <c:v>78.713506320417764</c:v>
                </c:pt>
                <c:pt idx="94">
                  <c:v>78.957268038333567</c:v>
                </c:pt>
                <c:pt idx="95">
                  <c:v>79.201029756249369</c:v>
                </c:pt>
                <c:pt idx="96">
                  <c:v>79.444791474165157</c:v>
                </c:pt>
                <c:pt idx="97">
                  <c:v>79.68855319208096</c:v>
                </c:pt>
                <c:pt idx="98">
                  <c:v>79.932314909996762</c:v>
                </c:pt>
                <c:pt idx="99">
                  <c:v>80.176076627912565</c:v>
                </c:pt>
                <c:pt idx="100">
                  <c:v>80.419838345828367</c:v>
                </c:pt>
                <c:pt idx="101">
                  <c:v>80.663600063744155</c:v>
                </c:pt>
                <c:pt idx="102">
                  <c:v>80.907361781659958</c:v>
                </c:pt>
                <c:pt idx="103">
                  <c:v>81.15112349957576</c:v>
                </c:pt>
                <c:pt idx="104">
                  <c:v>81.394885217491563</c:v>
                </c:pt>
                <c:pt idx="105">
                  <c:v>81.638646935407365</c:v>
                </c:pt>
                <c:pt idx="106">
                  <c:v>81.882408653323154</c:v>
                </c:pt>
                <c:pt idx="107">
                  <c:v>82.126170371238956</c:v>
                </c:pt>
                <c:pt idx="108">
                  <c:v>82.369932089154759</c:v>
                </c:pt>
                <c:pt idx="109">
                  <c:v>82.613693807070561</c:v>
                </c:pt>
                <c:pt idx="110">
                  <c:v>82.857455524986364</c:v>
                </c:pt>
                <c:pt idx="111">
                  <c:v>83.101217242902152</c:v>
                </c:pt>
                <c:pt idx="112">
                  <c:v>83.344978960817954</c:v>
                </c:pt>
                <c:pt idx="113">
                  <c:v>83.588740678733757</c:v>
                </c:pt>
                <c:pt idx="114">
                  <c:v>83.832502396649559</c:v>
                </c:pt>
                <c:pt idx="115">
                  <c:v>84.076264114565362</c:v>
                </c:pt>
                <c:pt idx="116">
                  <c:v>84.32002583248115</c:v>
                </c:pt>
                <c:pt idx="117">
                  <c:v>84.563787550396952</c:v>
                </c:pt>
                <c:pt idx="118">
                  <c:v>84.807549268312755</c:v>
                </c:pt>
                <c:pt idx="119">
                  <c:v>85.051310986228557</c:v>
                </c:pt>
                <c:pt idx="120">
                  <c:v>85.29507270414436</c:v>
                </c:pt>
                <c:pt idx="121">
                  <c:v>85.538834422060148</c:v>
                </c:pt>
                <c:pt idx="122">
                  <c:v>85.782596139975951</c:v>
                </c:pt>
                <c:pt idx="123">
                  <c:v>86.026357857891753</c:v>
                </c:pt>
                <c:pt idx="124">
                  <c:v>86.270119575807556</c:v>
                </c:pt>
                <c:pt idx="125">
                  <c:v>86.513881293723358</c:v>
                </c:pt>
                <c:pt idx="126">
                  <c:v>86.757643011639146</c:v>
                </c:pt>
                <c:pt idx="127">
                  <c:v>87.001404729554949</c:v>
                </c:pt>
                <c:pt idx="128">
                  <c:v>87.245166447470751</c:v>
                </c:pt>
                <c:pt idx="129">
                  <c:v>87.48892816538654</c:v>
                </c:pt>
                <c:pt idx="130">
                  <c:v>87.732689883302342</c:v>
                </c:pt>
                <c:pt idx="131">
                  <c:v>87.976451601218145</c:v>
                </c:pt>
                <c:pt idx="132">
                  <c:v>88.220213319133947</c:v>
                </c:pt>
                <c:pt idx="133">
                  <c:v>88.46397503704975</c:v>
                </c:pt>
                <c:pt idx="134">
                  <c:v>88.707736754965538</c:v>
                </c:pt>
                <c:pt idx="135">
                  <c:v>88.951498472881354</c:v>
                </c:pt>
                <c:pt idx="136">
                  <c:v>89.195260190797143</c:v>
                </c:pt>
                <c:pt idx="137">
                  <c:v>89.439021908712945</c:v>
                </c:pt>
                <c:pt idx="138">
                  <c:v>89.682783626628748</c:v>
                </c:pt>
                <c:pt idx="139">
                  <c:v>89.926545344544536</c:v>
                </c:pt>
                <c:pt idx="140">
                  <c:v>90.170307062460353</c:v>
                </c:pt>
                <c:pt idx="141">
                  <c:v>90.414068780376141</c:v>
                </c:pt>
                <c:pt idx="142">
                  <c:v>90.657830498291943</c:v>
                </c:pt>
                <c:pt idx="143">
                  <c:v>90.901592216207746</c:v>
                </c:pt>
                <c:pt idx="144">
                  <c:v>91.145353934123534</c:v>
                </c:pt>
                <c:pt idx="145">
                  <c:v>91.389115652039337</c:v>
                </c:pt>
                <c:pt idx="146">
                  <c:v>91.632877369955139</c:v>
                </c:pt>
                <c:pt idx="147">
                  <c:v>91.876639087870942</c:v>
                </c:pt>
                <c:pt idx="148">
                  <c:v>92.120400805786744</c:v>
                </c:pt>
                <c:pt idx="149">
                  <c:v>92.364162523702532</c:v>
                </c:pt>
                <c:pt idx="150">
                  <c:v>92.607924241618335</c:v>
                </c:pt>
                <c:pt idx="151">
                  <c:v>92.851685959534137</c:v>
                </c:pt>
                <c:pt idx="152">
                  <c:v>93.095447677449926</c:v>
                </c:pt>
                <c:pt idx="153">
                  <c:v>93.339209395365742</c:v>
                </c:pt>
                <c:pt idx="154">
                  <c:v>93.582971113281531</c:v>
                </c:pt>
                <c:pt idx="155">
                  <c:v>93.826732831197333</c:v>
                </c:pt>
                <c:pt idx="156">
                  <c:v>94.070494549113135</c:v>
                </c:pt>
                <c:pt idx="157">
                  <c:v>94.314256267028924</c:v>
                </c:pt>
                <c:pt idx="158">
                  <c:v>94.55801798494474</c:v>
                </c:pt>
                <c:pt idx="159">
                  <c:v>94.801779702860529</c:v>
                </c:pt>
                <c:pt idx="160">
                  <c:v>95.045541420776331</c:v>
                </c:pt>
                <c:pt idx="161">
                  <c:v>95.289303138692134</c:v>
                </c:pt>
                <c:pt idx="162">
                  <c:v>95.533064856607922</c:v>
                </c:pt>
                <c:pt idx="163">
                  <c:v>95.776826574523739</c:v>
                </c:pt>
                <c:pt idx="164">
                  <c:v>96.020588292439527</c:v>
                </c:pt>
                <c:pt idx="165">
                  <c:v>96.264350010355329</c:v>
                </c:pt>
                <c:pt idx="166">
                  <c:v>96.508111728271132</c:v>
                </c:pt>
                <c:pt idx="167">
                  <c:v>96.75187344618692</c:v>
                </c:pt>
                <c:pt idx="168">
                  <c:v>96.995635164102737</c:v>
                </c:pt>
                <c:pt idx="169">
                  <c:v>97.239396882018525</c:v>
                </c:pt>
                <c:pt idx="170">
                  <c:v>97.483158599934328</c:v>
                </c:pt>
                <c:pt idx="171">
                  <c:v>97.72692031785013</c:v>
                </c:pt>
                <c:pt idx="172">
                  <c:v>97.970682035765918</c:v>
                </c:pt>
                <c:pt idx="173">
                  <c:v>98.214443753681735</c:v>
                </c:pt>
                <c:pt idx="174">
                  <c:v>98.458205471597523</c:v>
                </c:pt>
                <c:pt idx="175">
                  <c:v>98.701967189513326</c:v>
                </c:pt>
                <c:pt idx="176">
                  <c:v>98.945728907429128</c:v>
                </c:pt>
                <c:pt idx="177">
                  <c:v>99.189490625344916</c:v>
                </c:pt>
                <c:pt idx="178">
                  <c:v>99.433252343260719</c:v>
                </c:pt>
                <c:pt idx="179">
                  <c:v>99.677014061176521</c:v>
                </c:pt>
                <c:pt idx="180">
                  <c:v>99.920775779092324</c:v>
                </c:pt>
                <c:pt idx="181">
                  <c:v>100.16453749700813</c:v>
                </c:pt>
                <c:pt idx="182">
                  <c:v>100.40829921492391</c:v>
                </c:pt>
                <c:pt idx="183">
                  <c:v>100.65206093283972</c:v>
                </c:pt>
                <c:pt idx="184">
                  <c:v>100.89582265075552</c:v>
                </c:pt>
                <c:pt idx="185">
                  <c:v>101.13958436867132</c:v>
                </c:pt>
                <c:pt idx="186">
                  <c:v>101.38334608658712</c:v>
                </c:pt>
                <c:pt idx="187">
                  <c:v>101.62710780450291</c:v>
                </c:pt>
                <c:pt idx="188">
                  <c:v>101.87086952241872</c:v>
                </c:pt>
                <c:pt idx="189">
                  <c:v>102.11463124033452</c:v>
                </c:pt>
                <c:pt idx="190">
                  <c:v>102.35839295825031</c:v>
                </c:pt>
                <c:pt idx="191">
                  <c:v>102.60215467616612</c:v>
                </c:pt>
                <c:pt idx="192">
                  <c:v>102.84591639408191</c:v>
                </c:pt>
                <c:pt idx="193">
                  <c:v>103.08967811199771</c:v>
                </c:pt>
                <c:pt idx="194">
                  <c:v>103.33343982991352</c:v>
                </c:pt>
                <c:pt idx="195">
                  <c:v>103.5772015478293</c:v>
                </c:pt>
                <c:pt idx="196">
                  <c:v>103.82096326574512</c:v>
                </c:pt>
                <c:pt idx="197">
                  <c:v>104.06472498366091</c:v>
                </c:pt>
                <c:pt idx="198">
                  <c:v>104.30848670157671</c:v>
                </c:pt>
                <c:pt idx="199">
                  <c:v>104.55224841949251</c:v>
                </c:pt>
                <c:pt idx="200">
                  <c:v>104.7960101374083</c:v>
                </c:pt>
                <c:pt idx="201">
                  <c:v>105.03977185532412</c:v>
                </c:pt>
                <c:pt idx="202">
                  <c:v>105.28353357323991</c:v>
                </c:pt>
                <c:pt idx="203">
                  <c:v>105.52729529115571</c:v>
                </c:pt>
                <c:pt idx="204">
                  <c:v>105.77105700907151</c:v>
                </c:pt>
                <c:pt idx="205">
                  <c:v>106.0148187269873</c:v>
                </c:pt>
                <c:pt idx="206">
                  <c:v>106.25858044490312</c:v>
                </c:pt>
                <c:pt idx="207">
                  <c:v>106.50234216281891</c:v>
                </c:pt>
                <c:pt idx="208">
                  <c:v>106.74610388073471</c:v>
                </c:pt>
                <c:pt idx="209">
                  <c:v>106.98986559865051</c:v>
                </c:pt>
                <c:pt idx="210">
                  <c:v>107.2336273165663</c:v>
                </c:pt>
                <c:pt idx="211">
                  <c:v>107.47738903448212</c:v>
                </c:pt>
                <c:pt idx="212">
                  <c:v>107.7211507523979</c:v>
                </c:pt>
                <c:pt idx="213">
                  <c:v>107.96491247031371</c:v>
                </c:pt>
                <c:pt idx="214">
                  <c:v>108.20867418822951</c:v>
                </c:pt>
                <c:pt idx="215">
                  <c:v>108.4524359061453</c:v>
                </c:pt>
                <c:pt idx="216">
                  <c:v>108.6961976240611</c:v>
                </c:pt>
                <c:pt idx="217">
                  <c:v>108.9399593419769</c:v>
                </c:pt>
                <c:pt idx="218">
                  <c:v>109.1837210598927</c:v>
                </c:pt>
                <c:pt idx="219">
                  <c:v>109.42748277780851</c:v>
                </c:pt>
                <c:pt idx="220">
                  <c:v>109.6712444957243</c:v>
                </c:pt>
                <c:pt idx="221">
                  <c:v>109.9150062136401</c:v>
                </c:pt>
                <c:pt idx="222">
                  <c:v>110.1587679315559</c:v>
                </c:pt>
                <c:pt idx="223">
                  <c:v>110.4025296494717</c:v>
                </c:pt>
                <c:pt idx="224">
                  <c:v>110.64629136738751</c:v>
                </c:pt>
                <c:pt idx="225">
                  <c:v>110.89005308530329</c:v>
                </c:pt>
                <c:pt idx="226">
                  <c:v>111.1338148032191</c:v>
                </c:pt>
                <c:pt idx="227">
                  <c:v>111.3775765211349</c:v>
                </c:pt>
                <c:pt idx="228">
                  <c:v>111.62133823905069</c:v>
                </c:pt>
                <c:pt idx="229">
                  <c:v>111.8650999569665</c:v>
                </c:pt>
                <c:pt idx="230">
                  <c:v>112.10886167488229</c:v>
                </c:pt>
                <c:pt idx="231">
                  <c:v>112.35262339279809</c:v>
                </c:pt>
                <c:pt idx="232">
                  <c:v>112.5963851107139</c:v>
                </c:pt>
                <c:pt idx="233">
                  <c:v>112.84014682862968</c:v>
                </c:pt>
                <c:pt idx="234">
                  <c:v>113.0839085465455</c:v>
                </c:pt>
                <c:pt idx="235">
                  <c:v>113.32767026446129</c:v>
                </c:pt>
                <c:pt idx="236">
                  <c:v>113.57143198237709</c:v>
                </c:pt>
                <c:pt idx="237">
                  <c:v>113.81519370029289</c:v>
                </c:pt>
                <c:pt idx="238">
                  <c:v>114.05895541820868</c:v>
                </c:pt>
                <c:pt idx="239">
                  <c:v>114.3027171361245</c:v>
                </c:pt>
                <c:pt idx="240">
                  <c:v>114.54647885404029</c:v>
                </c:pt>
                <c:pt idx="241">
                  <c:v>114.79024057195609</c:v>
                </c:pt>
                <c:pt idx="242">
                  <c:v>115.03400228987189</c:v>
                </c:pt>
                <c:pt idx="243">
                  <c:v>115.27776400778768</c:v>
                </c:pt>
                <c:pt idx="244">
                  <c:v>115.5215257257035</c:v>
                </c:pt>
                <c:pt idx="245">
                  <c:v>115.76528744361929</c:v>
                </c:pt>
                <c:pt idx="246">
                  <c:v>116.00904916153509</c:v>
                </c:pt>
                <c:pt idx="247">
                  <c:v>116.25281087945089</c:v>
                </c:pt>
                <c:pt idx="248">
                  <c:v>116.49657259736668</c:v>
                </c:pt>
                <c:pt idx="249">
                  <c:v>116.7403343152825</c:v>
                </c:pt>
                <c:pt idx="250">
                  <c:v>116.98409603319828</c:v>
                </c:pt>
                <c:pt idx="251">
                  <c:v>117.22785775111409</c:v>
                </c:pt>
                <c:pt idx="252">
                  <c:v>117.47161946902989</c:v>
                </c:pt>
                <c:pt idx="253">
                  <c:v>117.71538118694568</c:v>
                </c:pt>
                <c:pt idx="254">
                  <c:v>117.95914290486148</c:v>
                </c:pt>
                <c:pt idx="255">
                  <c:v>118.20290462277728</c:v>
                </c:pt>
                <c:pt idx="256">
                  <c:v>118.44666634069308</c:v>
                </c:pt>
              </c:numCache>
            </c:numRef>
          </c:xVal>
          <c:yVal>
            <c:numRef>
              <c:f>'Part 3'!$R$2:$R$258</c:f>
              <c:numCache>
                <c:formatCode>0.00</c:formatCode>
                <c:ptCount val="257"/>
                <c:pt idx="0">
                  <c:v>7.9108774457515807</c:v>
                </c:pt>
                <c:pt idx="1">
                  <c:v>8.1735627278357939</c:v>
                </c:pt>
                <c:pt idx="2">
                  <c:v>7.8707880099199841</c:v>
                </c:pt>
                <c:pt idx="3">
                  <c:v>8.2440992920041936</c:v>
                </c:pt>
                <c:pt idx="4">
                  <c:v>7.550446574088383</c:v>
                </c:pt>
                <c:pt idx="5">
                  <c:v>8.0737368561725944</c:v>
                </c:pt>
                <c:pt idx="6">
                  <c:v>8.1593971382567858</c:v>
                </c:pt>
                <c:pt idx="7">
                  <c:v>7.7165084203409933</c:v>
                </c:pt>
                <c:pt idx="8">
                  <c:v>6.7106157024251871</c:v>
                </c:pt>
                <c:pt idx="9">
                  <c:v>6.1767459845093953</c:v>
                </c:pt>
                <c:pt idx="10">
                  <c:v>5.87644326659359</c:v>
                </c:pt>
                <c:pt idx="11">
                  <c:v>6.7611225486777968</c:v>
                </c:pt>
                <c:pt idx="12">
                  <c:v>6.0060078307620017</c:v>
                </c:pt>
                <c:pt idx="13">
                  <c:v>6.6349961128461956</c:v>
                </c:pt>
                <c:pt idx="14">
                  <c:v>6.2461843949303955</c:v>
                </c:pt>
                <c:pt idx="15">
                  <c:v>5.2427486770145961</c:v>
                </c:pt>
                <c:pt idx="16">
                  <c:v>3.8410619590987949</c:v>
                </c:pt>
                <c:pt idx="17">
                  <c:v>4.160277241182996</c:v>
                </c:pt>
                <c:pt idx="18">
                  <c:v>4.8605685232671902</c:v>
                </c:pt>
                <c:pt idx="19">
                  <c:v>5.8779918053513853</c:v>
                </c:pt>
                <c:pt idx="20">
                  <c:v>4.7024830874356027</c:v>
                </c:pt>
                <c:pt idx="21">
                  <c:v>4.8422353695197913</c:v>
                </c:pt>
                <c:pt idx="22">
                  <c:v>5.1614616516040002</c:v>
                </c:pt>
                <c:pt idx="23">
                  <c:v>5.0873319336881906</c:v>
                </c:pt>
                <c:pt idx="24">
                  <c:v>5.7507592157723906</c:v>
                </c:pt>
                <c:pt idx="25">
                  <c:v>6.6649254978565935</c:v>
                </c:pt>
                <c:pt idx="26">
                  <c:v>6.5563797799407908</c:v>
                </c:pt>
                <c:pt idx="27">
                  <c:v>6.1478990620250045</c:v>
                </c:pt>
                <c:pt idx="28">
                  <c:v>5.9729703441091999</c:v>
                </c:pt>
                <c:pt idx="29">
                  <c:v>5.5866306261934042</c:v>
                </c:pt>
                <c:pt idx="30">
                  <c:v>6.4639239082776001</c:v>
                </c:pt>
                <c:pt idx="31">
                  <c:v>6.2865381903618101</c:v>
                </c:pt>
                <c:pt idx="32">
                  <c:v>7.4293504724460036</c:v>
                </c:pt>
                <c:pt idx="33">
                  <c:v>7.158549754530199</c:v>
                </c:pt>
                <c:pt idx="34">
                  <c:v>7.3376470366143991</c:v>
                </c:pt>
                <c:pt idx="35">
                  <c:v>7.6175363186986118</c:v>
                </c:pt>
                <c:pt idx="36">
                  <c:v>9.0209536007828035</c:v>
                </c:pt>
                <c:pt idx="37">
                  <c:v>8.0593038828669989</c:v>
                </c:pt>
                <c:pt idx="38">
                  <c:v>8.3982071649512022</c:v>
                </c:pt>
                <c:pt idx="39">
                  <c:v>7.8078114470354052</c:v>
                </c:pt>
                <c:pt idx="40">
                  <c:v>8.7441037291196153</c:v>
                </c:pt>
                <c:pt idx="41">
                  <c:v>10.083601011203811</c:v>
                </c:pt>
                <c:pt idx="42">
                  <c:v>10.011920293288</c:v>
                </c:pt>
                <c:pt idx="43">
                  <c:v>11.398117575372197</c:v>
                </c:pt>
                <c:pt idx="44">
                  <c:v>10.102140857456405</c:v>
                </c:pt>
                <c:pt idx="45">
                  <c:v>9.5289411395406063</c:v>
                </c:pt>
                <c:pt idx="46">
                  <c:v>10.243988421624806</c:v>
                </c:pt>
                <c:pt idx="47">
                  <c:v>10.858228703709003</c:v>
                </c:pt>
                <c:pt idx="48">
                  <c:v>10.083437985793211</c:v>
                </c:pt>
                <c:pt idx="49">
                  <c:v>10.117485267877399</c:v>
                </c:pt>
                <c:pt idx="50">
                  <c:v>10.249868549961619</c:v>
                </c:pt>
                <c:pt idx="51">
                  <c:v>9.7799258320458051</c:v>
                </c:pt>
                <c:pt idx="52">
                  <c:v>7.2350391141300037</c:v>
                </c:pt>
                <c:pt idx="53">
                  <c:v>9.1399743962142139</c:v>
                </c:pt>
                <c:pt idx="54">
                  <c:v>10.531100678298415</c:v>
                </c:pt>
                <c:pt idx="55">
                  <c:v>10.171775960382618</c:v>
                </c:pt>
                <c:pt idx="56">
                  <c:v>6.3976722424668111</c:v>
                </c:pt>
                <c:pt idx="57">
                  <c:v>5.9449335245510184</c:v>
                </c:pt>
                <c:pt idx="58">
                  <c:v>8.2063528066352234</c:v>
                </c:pt>
                <c:pt idx="59">
                  <c:v>8.6017970887194224</c:v>
                </c:pt>
                <c:pt idx="60">
                  <c:v>9.2824053708036161</c:v>
                </c:pt>
                <c:pt idx="61">
                  <c:v>7.9518896528878145</c:v>
                </c:pt>
                <c:pt idx="62">
                  <c:v>8.08270093497201</c:v>
                </c:pt>
                <c:pt idx="63">
                  <c:v>7.3608652170562294</c:v>
                </c:pt>
                <c:pt idx="64">
                  <c:v>8.9875104991404271</c:v>
                </c:pt>
                <c:pt idx="65">
                  <c:v>8.169560781224618</c:v>
                </c:pt>
                <c:pt idx="66">
                  <c:v>7.9455210633088171</c:v>
                </c:pt>
                <c:pt idx="67">
                  <c:v>6.2354963453930168</c:v>
                </c:pt>
                <c:pt idx="68">
                  <c:v>7.130238627477226</c:v>
                </c:pt>
                <c:pt idx="69">
                  <c:v>6.0683389095614189</c:v>
                </c:pt>
                <c:pt idx="70">
                  <c:v>4.0379561916456197</c:v>
                </c:pt>
                <c:pt idx="71">
                  <c:v>0.12977347372981285</c:v>
                </c:pt>
                <c:pt idx="72">
                  <c:v>-2.6029332441859765</c:v>
                </c:pt>
                <c:pt idx="73">
                  <c:v>-1.7205049621017707</c:v>
                </c:pt>
                <c:pt idx="74">
                  <c:v>-6.6784766800175674</c:v>
                </c:pt>
                <c:pt idx="75">
                  <c:v>-6.9616673979333825</c:v>
                </c:pt>
                <c:pt idx="76">
                  <c:v>-0.93378411584917842</c:v>
                </c:pt>
                <c:pt idx="77">
                  <c:v>-3.5161618337649827</c:v>
                </c:pt>
                <c:pt idx="78">
                  <c:v>-0.4528405516807652</c:v>
                </c:pt>
                <c:pt idx="79">
                  <c:v>-3.1165392695965721</c:v>
                </c:pt>
                <c:pt idx="80">
                  <c:v>-4.3189189875123759</c:v>
                </c:pt>
                <c:pt idx="81">
                  <c:v>-10.196057705428174</c:v>
                </c:pt>
                <c:pt idx="82">
                  <c:v>-5.7157594233439823</c:v>
                </c:pt>
                <c:pt idx="83">
                  <c:v>-8.4016441412597658</c:v>
                </c:pt>
                <c:pt idx="84">
                  <c:v>-15.348309859175572</c:v>
                </c:pt>
                <c:pt idx="85">
                  <c:v>-8.263237577091374</c:v>
                </c:pt>
                <c:pt idx="86">
                  <c:v>-17.319342295007175</c:v>
                </c:pt>
                <c:pt idx="87">
                  <c:v>-14.938627012922979</c:v>
                </c:pt>
                <c:pt idx="88">
                  <c:v>-16.707786730838762</c:v>
                </c:pt>
                <c:pt idx="89">
                  <c:v>-17.417303448754566</c:v>
                </c:pt>
                <c:pt idx="90">
                  <c:v>-21.490587166670373</c:v>
                </c:pt>
                <c:pt idx="91">
                  <c:v>-22.934463884586158</c:v>
                </c:pt>
                <c:pt idx="92">
                  <c:v>-17.631083602501974</c:v>
                </c:pt>
                <c:pt idx="93">
                  <c:v>-18.209989320417762</c:v>
                </c:pt>
                <c:pt idx="94">
                  <c:v>-15.269875038333566</c:v>
                </c:pt>
                <c:pt idx="95">
                  <c:v>-18.150435756249372</c:v>
                </c:pt>
                <c:pt idx="96">
                  <c:v>-16.651941474165156</c:v>
                </c:pt>
                <c:pt idx="97">
                  <c:v>-17.02384619208096</c:v>
                </c:pt>
                <c:pt idx="98">
                  <c:v>-20.564840909996761</c:v>
                </c:pt>
                <c:pt idx="99">
                  <c:v>-19.817956627912565</c:v>
                </c:pt>
                <c:pt idx="100">
                  <c:v>-20.929146345828364</c:v>
                </c:pt>
                <c:pt idx="101">
                  <c:v>-15.983096063744156</c:v>
                </c:pt>
                <c:pt idx="102">
                  <c:v>-16.976006781659954</c:v>
                </c:pt>
                <c:pt idx="103">
                  <c:v>-15.583466499575763</c:v>
                </c:pt>
                <c:pt idx="104">
                  <c:v>-15.354083217491564</c:v>
                </c:pt>
                <c:pt idx="105">
                  <c:v>-14.301617935407364</c:v>
                </c:pt>
                <c:pt idx="106">
                  <c:v>-11.144653653323147</c:v>
                </c:pt>
                <c:pt idx="107">
                  <c:v>-12.034060371238951</c:v>
                </c:pt>
                <c:pt idx="108">
                  <c:v>-11.720892089154759</c:v>
                </c:pt>
                <c:pt idx="109">
                  <c:v>-12.923271807070563</c:v>
                </c:pt>
                <c:pt idx="110">
                  <c:v>-14.613574524986362</c:v>
                </c:pt>
                <c:pt idx="111">
                  <c:v>-16.966779242902149</c:v>
                </c:pt>
                <c:pt idx="112">
                  <c:v>-15.30562696081796</c:v>
                </c:pt>
                <c:pt idx="113">
                  <c:v>-15.813067678733759</c:v>
                </c:pt>
                <c:pt idx="114">
                  <c:v>-14.100179396649565</c:v>
                </c:pt>
                <c:pt idx="115">
                  <c:v>-14.294655114565359</c:v>
                </c:pt>
                <c:pt idx="116">
                  <c:v>-15.669535832481145</c:v>
                </c:pt>
                <c:pt idx="117">
                  <c:v>-13.658453550396956</c:v>
                </c:pt>
                <c:pt idx="118">
                  <c:v>-12.40639526831275</c:v>
                </c:pt>
                <c:pt idx="119">
                  <c:v>-13.815768986228562</c:v>
                </c:pt>
                <c:pt idx="120">
                  <c:v>-13.051626704144354</c:v>
                </c:pt>
                <c:pt idx="121">
                  <c:v>-12.211098422060147</c:v>
                </c:pt>
                <c:pt idx="122">
                  <c:v>-11.698314139975949</c:v>
                </c:pt>
                <c:pt idx="123">
                  <c:v>-11.175687857891759</c:v>
                </c:pt>
                <c:pt idx="124">
                  <c:v>-9.0104455758075517</c:v>
                </c:pt>
                <c:pt idx="125">
                  <c:v>-8.0385092937233651</c:v>
                </c:pt>
                <c:pt idx="126">
                  <c:v>-9.1791060116391492</c:v>
                </c:pt>
                <c:pt idx="127">
                  <c:v>-10.359551729554951</c:v>
                </c:pt>
                <c:pt idx="128">
                  <c:v>-10.132480447470755</c:v>
                </c:pt>
                <c:pt idx="129">
                  <c:v>-10.832136165386544</c:v>
                </c:pt>
                <c:pt idx="130">
                  <c:v>-9.2697758833023443</c:v>
                </c:pt>
                <c:pt idx="131">
                  <c:v>-9.966930601218138</c:v>
                </c:pt>
                <c:pt idx="132">
                  <c:v>-8.6935483191339529</c:v>
                </c:pt>
                <c:pt idx="133">
                  <c:v>-9.5302210370497562</c:v>
                </c:pt>
                <c:pt idx="134">
                  <c:v>-9.2657737549655366</c:v>
                </c:pt>
                <c:pt idx="135">
                  <c:v>-10.047636472881351</c:v>
                </c:pt>
                <c:pt idx="136">
                  <c:v>-9.9476171907971462</c:v>
                </c:pt>
                <c:pt idx="137">
                  <c:v>-10.15649790871295</c:v>
                </c:pt>
                <c:pt idx="138">
                  <c:v>-10.477484626628751</c:v>
                </c:pt>
                <c:pt idx="139">
                  <c:v>-9.7471863445445308</c:v>
                </c:pt>
                <c:pt idx="140">
                  <c:v>-9.619762062460353</c:v>
                </c:pt>
                <c:pt idx="141">
                  <c:v>-9.4200887803761475</c:v>
                </c:pt>
                <c:pt idx="142">
                  <c:v>-10.361382498291945</c:v>
                </c:pt>
                <c:pt idx="143">
                  <c:v>-8.3182182162077396</c:v>
                </c:pt>
                <c:pt idx="144">
                  <c:v>-8.073713934123532</c:v>
                </c:pt>
                <c:pt idx="145">
                  <c:v>-5.6942376520393339</c:v>
                </c:pt>
                <c:pt idx="146">
                  <c:v>-3.7332873699551357</c:v>
                </c:pt>
                <c:pt idx="147">
                  <c:v>-8.1971420878709438</c:v>
                </c:pt>
                <c:pt idx="148">
                  <c:v>-7.7184538057867371</c:v>
                </c:pt>
                <c:pt idx="149">
                  <c:v>-6.9184075237025269</c:v>
                </c:pt>
                <c:pt idx="150">
                  <c:v>-4.8976662416183387</c:v>
                </c:pt>
                <c:pt idx="151">
                  <c:v>-5.2634899595341409</c:v>
                </c:pt>
                <c:pt idx="152">
                  <c:v>-5.4723706774499306</c:v>
                </c:pt>
                <c:pt idx="153">
                  <c:v>-6.2168723953657405</c:v>
                </c:pt>
                <c:pt idx="154">
                  <c:v>-4.1811841132815317</c:v>
                </c:pt>
                <c:pt idx="155">
                  <c:v>-2.5166818311973316</c:v>
                </c:pt>
                <c:pt idx="156">
                  <c:v>-4.3722525491131421</c:v>
                </c:pt>
                <c:pt idx="157">
                  <c:v>-3.4252182670289244</c:v>
                </c:pt>
                <c:pt idx="158">
                  <c:v>-6.4616129849447361</c:v>
                </c:pt>
                <c:pt idx="159">
                  <c:v>-4.6750477028605246</c:v>
                </c:pt>
                <c:pt idx="160">
                  <c:v>-4.1664754207763366</c:v>
                </c:pt>
                <c:pt idx="161">
                  <c:v>-4.5821271386921296</c:v>
                </c:pt>
                <c:pt idx="162">
                  <c:v>-4.8258888566079179</c:v>
                </c:pt>
                <c:pt idx="163">
                  <c:v>-2.6432125745237443</c:v>
                </c:pt>
                <c:pt idx="164">
                  <c:v>-3.1759532924395302</c:v>
                </c:pt>
                <c:pt idx="165">
                  <c:v>-1.2573540103553285</c:v>
                </c:pt>
                <c:pt idx="166">
                  <c:v>-1.0925537282711275</c:v>
                </c:pt>
                <c:pt idx="167">
                  <c:v>-1.1694074461869235</c:v>
                </c:pt>
                <c:pt idx="168">
                  <c:v>-1.8541101641027353</c:v>
                </c:pt>
                <c:pt idx="169">
                  <c:v>-0.52343188201852797</c:v>
                </c:pt>
                <c:pt idx="170">
                  <c:v>-0.10204759993432333</c:v>
                </c:pt>
                <c:pt idx="171">
                  <c:v>-1.5440743178501322</c:v>
                </c:pt>
                <c:pt idx="172">
                  <c:v>-1.9821490357659144</c:v>
                </c:pt>
                <c:pt idx="173">
                  <c:v>-0.2030527536817317</c:v>
                </c:pt>
                <c:pt idx="174">
                  <c:v>-1.7995444715975282</c:v>
                </c:pt>
                <c:pt idx="175">
                  <c:v>-1.7717681895133239</c:v>
                </c:pt>
                <c:pt idx="176">
                  <c:v>-6.4274409074291299</c:v>
                </c:pt>
                <c:pt idx="177">
                  <c:v>-6.9003976253449224</c:v>
                </c:pt>
                <c:pt idx="178">
                  <c:v>-4.9568883432607151</c:v>
                </c:pt>
                <c:pt idx="179">
                  <c:v>-6.7526590611765158</c:v>
                </c:pt>
                <c:pt idx="180">
                  <c:v>-5.2152167790923301</c:v>
                </c:pt>
                <c:pt idx="181">
                  <c:v>-4.3130204970081252</c:v>
                </c:pt>
                <c:pt idx="182">
                  <c:v>5.4777867850760913</c:v>
                </c:pt>
                <c:pt idx="183">
                  <c:v>7.9020920671602823</c:v>
                </c:pt>
                <c:pt idx="184">
                  <c:v>8.3832763492444826</c:v>
                </c:pt>
                <c:pt idx="185">
                  <c:v>8.5356096313286827</c:v>
                </c:pt>
                <c:pt idx="186">
                  <c:v>12.118331913412874</c:v>
                </c:pt>
                <c:pt idx="187">
                  <c:v>9.2940271954970939</c:v>
                </c:pt>
                <c:pt idx="188">
                  <c:v>10.662486477581282</c:v>
                </c:pt>
                <c:pt idx="189">
                  <c:v>7.0719917596654795</c:v>
                </c:pt>
                <c:pt idx="190">
                  <c:v>10.456976041749698</c:v>
                </c:pt>
                <c:pt idx="191">
                  <c:v>12.209765323833878</c:v>
                </c:pt>
                <c:pt idx="192">
                  <c:v>11.863685605918093</c:v>
                </c:pt>
                <c:pt idx="193">
                  <c:v>11.32043188800229</c:v>
                </c:pt>
                <c:pt idx="194">
                  <c:v>12.030032170086486</c:v>
                </c:pt>
                <c:pt idx="195">
                  <c:v>11.931015452170698</c:v>
                </c:pt>
                <c:pt idx="196">
                  <c:v>14.25033373425488</c:v>
                </c:pt>
                <c:pt idx="197">
                  <c:v>20.09107501633909</c:v>
                </c:pt>
                <c:pt idx="198">
                  <c:v>21.332252298423285</c:v>
                </c:pt>
                <c:pt idx="199">
                  <c:v>20.057767580507488</c:v>
                </c:pt>
                <c:pt idx="200">
                  <c:v>21.508585862591701</c:v>
                </c:pt>
                <c:pt idx="201">
                  <c:v>19.754929144675884</c:v>
                </c:pt>
                <c:pt idx="202">
                  <c:v>19.30901842676009</c:v>
                </c:pt>
                <c:pt idx="203">
                  <c:v>23.290453708844282</c:v>
                </c:pt>
                <c:pt idx="204">
                  <c:v>28.177840990928502</c:v>
                </c:pt>
                <c:pt idx="205">
                  <c:v>25.15887227301269</c:v>
                </c:pt>
                <c:pt idx="206">
                  <c:v>14.413225555096886</c:v>
                </c:pt>
                <c:pt idx="207">
                  <c:v>14.249328837181096</c:v>
                </c:pt>
                <c:pt idx="208">
                  <c:v>5.8795901192652877</c:v>
                </c:pt>
                <c:pt idx="209">
                  <c:v>10.128077401349486</c:v>
                </c:pt>
                <c:pt idx="210">
                  <c:v>6.060912683433699</c:v>
                </c:pt>
                <c:pt idx="211">
                  <c:v>4.3297169655178891</c:v>
                </c:pt>
                <c:pt idx="212">
                  <c:v>7.4401652476020956</c:v>
                </c:pt>
                <c:pt idx="213">
                  <c:v>7.3760985296862884</c:v>
                </c:pt>
                <c:pt idx="214">
                  <c:v>3.7282078117704884</c:v>
                </c:pt>
                <c:pt idx="215">
                  <c:v>1.6975270938547027</c:v>
                </c:pt>
                <c:pt idx="216">
                  <c:v>-2.0402066240610992</c:v>
                </c:pt>
                <c:pt idx="217">
                  <c:v>0.95045165802309839</c:v>
                </c:pt>
                <c:pt idx="218">
                  <c:v>2.4337109401072894</c:v>
                </c:pt>
                <c:pt idx="219">
                  <c:v>-2.4919737778085107</c:v>
                </c:pt>
                <c:pt idx="220">
                  <c:v>-1.6376294957242976</c:v>
                </c:pt>
                <c:pt idx="221">
                  <c:v>2.1716177863599029</c:v>
                </c:pt>
                <c:pt idx="222">
                  <c:v>4.6032410684441061</c:v>
                </c:pt>
                <c:pt idx="223">
                  <c:v>3.490971350528298</c:v>
                </c:pt>
                <c:pt idx="224">
                  <c:v>4.9642506326124902</c:v>
                </c:pt>
                <c:pt idx="225">
                  <c:v>5.6988069146967035</c:v>
                </c:pt>
                <c:pt idx="226">
                  <c:v>1.6915331967809095</c:v>
                </c:pt>
                <c:pt idx="227">
                  <c:v>4.9217784788651073</c:v>
                </c:pt>
                <c:pt idx="228">
                  <c:v>1.3437727609493066</c:v>
                </c:pt>
                <c:pt idx="229">
                  <c:v>3.0167050430334967</c:v>
                </c:pt>
                <c:pt idx="230">
                  <c:v>2.6631263251177018</c:v>
                </c:pt>
                <c:pt idx="231">
                  <c:v>4.4159236072019041</c:v>
                </c:pt>
                <c:pt idx="232">
                  <c:v>11.589367889286109</c:v>
                </c:pt>
                <c:pt idx="233">
                  <c:v>8.0512871713703191</c:v>
                </c:pt>
                <c:pt idx="234">
                  <c:v>7.8973684534545043</c:v>
                </c:pt>
                <c:pt idx="235">
                  <c:v>7.1744357355387081</c:v>
                </c:pt>
                <c:pt idx="236">
                  <c:v>5.2435780176229088</c:v>
                </c:pt>
                <c:pt idx="237">
                  <c:v>1.9650572997071123</c:v>
                </c:pt>
                <c:pt idx="238">
                  <c:v>3.2486615817913105</c:v>
                </c:pt>
                <c:pt idx="239">
                  <c:v>2.3660068638754979</c:v>
                </c:pt>
                <c:pt idx="240">
                  <c:v>1.0041651459597176</c:v>
                </c:pt>
                <c:pt idx="241">
                  <c:v>5.1632428043916434E-2</c:v>
                </c:pt>
                <c:pt idx="242">
                  <c:v>-0.18215028987189896</c:v>
                </c:pt>
                <c:pt idx="243">
                  <c:v>1.1214139922123252</c:v>
                </c:pt>
                <c:pt idx="244">
                  <c:v>-4.5130497257034961</c:v>
                </c:pt>
                <c:pt idx="245">
                  <c:v>-0.64390344361927987</c:v>
                </c:pt>
                <c:pt idx="246">
                  <c:v>-7.3365331615350868</c:v>
                </c:pt>
                <c:pt idx="247">
                  <c:v>-7.6701468794508969</c:v>
                </c:pt>
                <c:pt idx="248">
                  <c:v>-6.2467785973666849</c:v>
                </c:pt>
                <c:pt idx="249">
                  <c:v>-1.9883123152824993</c:v>
                </c:pt>
                <c:pt idx="250">
                  <c:v>1.840900966801712</c:v>
                </c:pt>
                <c:pt idx="251">
                  <c:v>1.4621442488859202</c:v>
                </c:pt>
                <c:pt idx="252">
                  <c:v>-1.151619469029896</c:v>
                </c:pt>
                <c:pt idx="253">
                  <c:v>-1.7453811869456786</c:v>
                </c:pt>
                <c:pt idx="254">
                  <c:v>1.530857095138515</c:v>
                </c:pt>
                <c:pt idx="255">
                  <c:v>1.0070953772227114</c:v>
                </c:pt>
                <c:pt idx="256">
                  <c:v>0.81333365930692025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8-4553-AF67-3C08DFEA6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75488"/>
        <c:axId val="281224528"/>
      </c:scatterChart>
      <c:valAx>
        <c:axId val="266675488"/>
        <c:scaling>
          <c:orientation val="minMax"/>
          <c:max val="1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224528"/>
        <c:crosses val="autoZero"/>
        <c:crossBetween val="midCat"/>
      </c:valAx>
      <c:valAx>
        <c:axId val="28122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Honeywell - Residuals vs </a:t>
            </a:r>
            <a:r>
              <a:rPr lang="en-GB" sz="1600" b="1" i="0" u="none" strike="noStrike" cap="all" normalizeH="0" baseline="0">
                <a:effectLst/>
              </a:rPr>
              <a:t>PREDICTED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3'!$AA$2:$AA$258</c:f>
              <c:numCache>
                <c:formatCode>0.00</c:formatCode>
                <c:ptCount val="257"/>
                <c:pt idx="0">
                  <c:v>159.89935218441767</c:v>
                </c:pt>
                <c:pt idx="1">
                  <c:v>159.88834788321401</c:v>
                </c:pt>
                <c:pt idx="2">
                  <c:v>159.87734358201035</c:v>
                </c:pt>
                <c:pt idx="3">
                  <c:v>159.8663392808067</c:v>
                </c:pt>
                <c:pt idx="4">
                  <c:v>159.85533497960307</c:v>
                </c:pt>
                <c:pt idx="5">
                  <c:v>159.84433067839942</c:v>
                </c:pt>
                <c:pt idx="6">
                  <c:v>159.83332637719576</c:v>
                </c:pt>
                <c:pt idx="7">
                  <c:v>159.8223220759921</c:v>
                </c:pt>
                <c:pt idx="8">
                  <c:v>159.81131777478845</c:v>
                </c:pt>
                <c:pt idx="9">
                  <c:v>159.80031347358479</c:v>
                </c:pt>
                <c:pt idx="10">
                  <c:v>159.78930917238114</c:v>
                </c:pt>
                <c:pt idx="11">
                  <c:v>159.77830487117748</c:v>
                </c:pt>
                <c:pt idx="12">
                  <c:v>159.76730056997383</c:v>
                </c:pt>
                <c:pt idx="13">
                  <c:v>159.7562962687702</c:v>
                </c:pt>
                <c:pt idx="14">
                  <c:v>159.74529196756654</c:v>
                </c:pt>
                <c:pt idx="15">
                  <c:v>159.73428766636289</c:v>
                </c:pt>
                <c:pt idx="16">
                  <c:v>159.72328336515923</c:v>
                </c:pt>
                <c:pt idx="17">
                  <c:v>159.71227906395558</c:v>
                </c:pt>
                <c:pt idx="18">
                  <c:v>159.70127476275192</c:v>
                </c:pt>
                <c:pt idx="19">
                  <c:v>159.69027046154827</c:v>
                </c:pt>
                <c:pt idx="20">
                  <c:v>159.67926616034461</c:v>
                </c:pt>
                <c:pt idx="21">
                  <c:v>159.66826185914096</c:v>
                </c:pt>
                <c:pt idx="22">
                  <c:v>159.65725755793733</c:v>
                </c:pt>
                <c:pt idx="23">
                  <c:v>159.64625325673367</c:v>
                </c:pt>
                <c:pt idx="24">
                  <c:v>159.63524895553002</c:v>
                </c:pt>
                <c:pt idx="25">
                  <c:v>159.62424465432636</c:v>
                </c:pt>
                <c:pt idx="26">
                  <c:v>159.61324035312271</c:v>
                </c:pt>
                <c:pt idx="27">
                  <c:v>159.60223605191905</c:v>
                </c:pt>
                <c:pt idx="28">
                  <c:v>159.59123175071539</c:v>
                </c:pt>
                <c:pt idx="29">
                  <c:v>159.58022744951174</c:v>
                </c:pt>
                <c:pt idx="30">
                  <c:v>159.56922314830808</c:v>
                </c:pt>
                <c:pt idx="31">
                  <c:v>159.55821884710446</c:v>
                </c:pt>
                <c:pt idx="32">
                  <c:v>159.5472145459008</c:v>
                </c:pt>
                <c:pt idx="33">
                  <c:v>159.53621024469714</c:v>
                </c:pt>
                <c:pt idx="34">
                  <c:v>159.52520594349349</c:v>
                </c:pt>
                <c:pt idx="35">
                  <c:v>159.51420164228983</c:v>
                </c:pt>
                <c:pt idx="36">
                  <c:v>159.50319734108618</c:v>
                </c:pt>
                <c:pt idx="37">
                  <c:v>159.49219303988252</c:v>
                </c:pt>
                <c:pt idx="38">
                  <c:v>159.48118873867887</c:v>
                </c:pt>
                <c:pt idx="39">
                  <c:v>159.47018443747521</c:v>
                </c:pt>
                <c:pt idx="40">
                  <c:v>159.45918013627158</c:v>
                </c:pt>
                <c:pt idx="41">
                  <c:v>159.44817583506793</c:v>
                </c:pt>
                <c:pt idx="42">
                  <c:v>159.43717153386427</c:v>
                </c:pt>
                <c:pt idx="43">
                  <c:v>159.42616723266062</c:v>
                </c:pt>
                <c:pt idx="44">
                  <c:v>159.41516293145696</c:v>
                </c:pt>
                <c:pt idx="45">
                  <c:v>159.40415863025331</c:v>
                </c:pt>
                <c:pt idx="46">
                  <c:v>159.39315432904965</c:v>
                </c:pt>
                <c:pt idx="47">
                  <c:v>159.382150027846</c:v>
                </c:pt>
                <c:pt idx="48">
                  <c:v>159.37114572664234</c:v>
                </c:pt>
                <c:pt idx="49">
                  <c:v>159.36014142543871</c:v>
                </c:pt>
                <c:pt idx="50">
                  <c:v>159.34913712423506</c:v>
                </c:pt>
                <c:pt idx="51">
                  <c:v>159.3381328230314</c:v>
                </c:pt>
                <c:pt idx="52">
                  <c:v>159.32712852182775</c:v>
                </c:pt>
                <c:pt idx="53">
                  <c:v>159.31612422062409</c:v>
                </c:pt>
                <c:pt idx="54">
                  <c:v>159.30511991942043</c:v>
                </c:pt>
                <c:pt idx="55">
                  <c:v>159.29411561821678</c:v>
                </c:pt>
                <c:pt idx="56">
                  <c:v>159.28311131701312</c:v>
                </c:pt>
                <c:pt idx="57">
                  <c:v>159.27210701580947</c:v>
                </c:pt>
                <c:pt idx="58">
                  <c:v>159.26110271460584</c:v>
                </c:pt>
                <c:pt idx="59">
                  <c:v>159.25009841340218</c:v>
                </c:pt>
                <c:pt idx="60">
                  <c:v>159.23909411219853</c:v>
                </c:pt>
                <c:pt idx="61">
                  <c:v>159.22808981099487</c:v>
                </c:pt>
                <c:pt idx="62">
                  <c:v>159.21708550979122</c:v>
                </c:pt>
                <c:pt idx="63">
                  <c:v>159.20608120858756</c:v>
                </c:pt>
                <c:pt idx="64">
                  <c:v>159.19507690738391</c:v>
                </c:pt>
                <c:pt idx="65">
                  <c:v>159.18407260618025</c:v>
                </c:pt>
                <c:pt idx="66">
                  <c:v>159.1730683049766</c:v>
                </c:pt>
                <c:pt idx="67">
                  <c:v>159.16206400377297</c:v>
                </c:pt>
                <c:pt idx="68">
                  <c:v>159.15105970256931</c:v>
                </c:pt>
                <c:pt idx="69">
                  <c:v>159.14005540136566</c:v>
                </c:pt>
                <c:pt idx="70">
                  <c:v>159.129051100162</c:v>
                </c:pt>
                <c:pt idx="71">
                  <c:v>159.11804679895835</c:v>
                </c:pt>
                <c:pt idx="72">
                  <c:v>159.10704249775469</c:v>
                </c:pt>
                <c:pt idx="73">
                  <c:v>159.09603819655104</c:v>
                </c:pt>
                <c:pt idx="74">
                  <c:v>159.08503389534738</c:v>
                </c:pt>
                <c:pt idx="75">
                  <c:v>159.07402959414372</c:v>
                </c:pt>
                <c:pt idx="76">
                  <c:v>159.0630252929401</c:v>
                </c:pt>
                <c:pt idx="77">
                  <c:v>159.05202099173644</c:v>
                </c:pt>
                <c:pt idx="78">
                  <c:v>159.04101669053279</c:v>
                </c:pt>
                <c:pt idx="79">
                  <c:v>159.03001238932913</c:v>
                </c:pt>
                <c:pt idx="80">
                  <c:v>159.01900808812547</c:v>
                </c:pt>
                <c:pt idx="81">
                  <c:v>159.00800378692182</c:v>
                </c:pt>
                <c:pt idx="82">
                  <c:v>158.99699948571816</c:v>
                </c:pt>
                <c:pt idx="83">
                  <c:v>158.98599518451451</c:v>
                </c:pt>
                <c:pt idx="84">
                  <c:v>158.97499088331085</c:v>
                </c:pt>
                <c:pt idx="85">
                  <c:v>158.96398658210722</c:v>
                </c:pt>
                <c:pt idx="86">
                  <c:v>158.95298228090357</c:v>
                </c:pt>
                <c:pt idx="87">
                  <c:v>158.94197797969991</c:v>
                </c:pt>
                <c:pt idx="88">
                  <c:v>158.93097367849626</c:v>
                </c:pt>
                <c:pt idx="89">
                  <c:v>158.9199693772926</c:v>
                </c:pt>
                <c:pt idx="90">
                  <c:v>158.90896507608895</c:v>
                </c:pt>
                <c:pt idx="91">
                  <c:v>158.89796077488529</c:v>
                </c:pt>
                <c:pt idx="92">
                  <c:v>158.88695647368164</c:v>
                </c:pt>
                <c:pt idx="93">
                  <c:v>158.87595217247801</c:v>
                </c:pt>
                <c:pt idx="94">
                  <c:v>158.86494787127435</c:v>
                </c:pt>
                <c:pt idx="95">
                  <c:v>158.8539435700707</c:v>
                </c:pt>
                <c:pt idx="96">
                  <c:v>158.84293926886704</c:v>
                </c:pt>
                <c:pt idx="97">
                  <c:v>158.83193496766339</c:v>
                </c:pt>
                <c:pt idx="98">
                  <c:v>158.82093066645973</c:v>
                </c:pt>
                <c:pt idx="99">
                  <c:v>158.80992636525608</c:v>
                </c:pt>
                <c:pt idx="100">
                  <c:v>158.79892206405242</c:v>
                </c:pt>
                <c:pt idx="101">
                  <c:v>158.78791776284876</c:v>
                </c:pt>
                <c:pt idx="102">
                  <c:v>158.77691346164514</c:v>
                </c:pt>
                <c:pt idx="103">
                  <c:v>158.76590916044148</c:v>
                </c:pt>
                <c:pt idx="104">
                  <c:v>158.75490485923783</c:v>
                </c:pt>
                <c:pt idx="105">
                  <c:v>158.74390055803417</c:v>
                </c:pt>
                <c:pt idx="106">
                  <c:v>158.73289625683051</c:v>
                </c:pt>
                <c:pt idx="107">
                  <c:v>158.72189195562686</c:v>
                </c:pt>
                <c:pt idx="108">
                  <c:v>158.7108876544232</c:v>
                </c:pt>
                <c:pt idx="109">
                  <c:v>158.69988335321955</c:v>
                </c:pt>
                <c:pt idx="110">
                  <c:v>158.68887905201589</c:v>
                </c:pt>
                <c:pt idx="111">
                  <c:v>158.67787475081226</c:v>
                </c:pt>
                <c:pt idx="112">
                  <c:v>158.66687044960861</c:v>
                </c:pt>
                <c:pt idx="113">
                  <c:v>158.65586614840495</c:v>
                </c:pt>
                <c:pt idx="114">
                  <c:v>158.6448618472013</c:v>
                </c:pt>
                <c:pt idx="115">
                  <c:v>158.63385754599764</c:v>
                </c:pt>
                <c:pt idx="116">
                  <c:v>158.62285324479399</c:v>
                </c:pt>
                <c:pt idx="117">
                  <c:v>158.61184894359033</c:v>
                </c:pt>
                <c:pt idx="118">
                  <c:v>158.60084464238668</c:v>
                </c:pt>
                <c:pt idx="119">
                  <c:v>158.58984034118302</c:v>
                </c:pt>
                <c:pt idx="120">
                  <c:v>158.57883603997939</c:v>
                </c:pt>
                <c:pt idx="121">
                  <c:v>158.56783173877574</c:v>
                </c:pt>
                <c:pt idx="122">
                  <c:v>158.55682743757208</c:v>
                </c:pt>
                <c:pt idx="123">
                  <c:v>158.54582313636843</c:v>
                </c:pt>
                <c:pt idx="124">
                  <c:v>158.53481883516477</c:v>
                </c:pt>
                <c:pt idx="125">
                  <c:v>158.52381453396112</c:v>
                </c:pt>
                <c:pt idx="126">
                  <c:v>158.51281023275746</c:v>
                </c:pt>
                <c:pt idx="127">
                  <c:v>158.5018059315538</c:v>
                </c:pt>
                <c:pt idx="128">
                  <c:v>158.49080163035015</c:v>
                </c:pt>
                <c:pt idx="129">
                  <c:v>158.47979732914652</c:v>
                </c:pt>
                <c:pt idx="130">
                  <c:v>158.46879302794287</c:v>
                </c:pt>
                <c:pt idx="131">
                  <c:v>158.45778872673921</c:v>
                </c:pt>
                <c:pt idx="132">
                  <c:v>158.44678442553555</c:v>
                </c:pt>
                <c:pt idx="133">
                  <c:v>158.4357801243319</c:v>
                </c:pt>
                <c:pt idx="134">
                  <c:v>158.42477582312824</c:v>
                </c:pt>
                <c:pt idx="135">
                  <c:v>158.41377152192459</c:v>
                </c:pt>
                <c:pt idx="136">
                  <c:v>158.40276722072093</c:v>
                </c:pt>
                <c:pt idx="137">
                  <c:v>158.39176291951728</c:v>
                </c:pt>
                <c:pt idx="138">
                  <c:v>158.38075861831365</c:v>
                </c:pt>
                <c:pt idx="139">
                  <c:v>158.36975431710999</c:v>
                </c:pt>
                <c:pt idx="140">
                  <c:v>158.35875001590634</c:v>
                </c:pt>
                <c:pt idx="141">
                  <c:v>158.34774571470268</c:v>
                </c:pt>
                <c:pt idx="142">
                  <c:v>158.33674141349903</c:v>
                </c:pt>
                <c:pt idx="143">
                  <c:v>158.32573711229537</c:v>
                </c:pt>
                <c:pt idx="144">
                  <c:v>158.31473281109172</c:v>
                </c:pt>
                <c:pt idx="145">
                  <c:v>158.30372850988806</c:v>
                </c:pt>
                <c:pt idx="146">
                  <c:v>158.2927242086844</c:v>
                </c:pt>
                <c:pt idx="147">
                  <c:v>158.28171990748078</c:v>
                </c:pt>
                <c:pt idx="148">
                  <c:v>158.27071560627712</c:v>
                </c:pt>
                <c:pt idx="149">
                  <c:v>158.25971130507347</c:v>
                </c:pt>
                <c:pt idx="150">
                  <c:v>158.24870700386981</c:v>
                </c:pt>
                <c:pt idx="151">
                  <c:v>158.23770270266616</c:v>
                </c:pt>
                <c:pt idx="152">
                  <c:v>158.2266984014625</c:v>
                </c:pt>
                <c:pt idx="153">
                  <c:v>158.21569410025884</c:v>
                </c:pt>
                <c:pt idx="154">
                  <c:v>158.20468979905519</c:v>
                </c:pt>
                <c:pt idx="155">
                  <c:v>158.19368549785153</c:v>
                </c:pt>
                <c:pt idx="156">
                  <c:v>158.18268119664791</c:v>
                </c:pt>
                <c:pt idx="157">
                  <c:v>158.17167689544425</c:v>
                </c:pt>
                <c:pt idx="158">
                  <c:v>158.16067259424059</c:v>
                </c:pt>
                <c:pt idx="159">
                  <c:v>158.14966829303694</c:v>
                </c:pt>
                <c:pt idx="160">
                  <c:v>158.13866399183328</c:v>
                </c:pt>
                <c:pt idx="161">
                  <c:v>158.12765969062963</c:v>
                </c:pt>
                <c:pt idx="162">
                  <c:v>158.11665538942597</c:v>
                </c:pt>
                <c:pt idx="163">
                  <c:v>158.10565108822232</c:v>
                </c:pt>
                <c:pt idx="164">
                  <c:v>158.09464678701866</c:v>
                </c:pt>
                <c:pt idx="165">
                  <c:v>158.08364248581503</c:v>
                </c:pt>
                <c:pt idx="166">
                  <c:v>158.07263818461138</c:v>
                </c:pt>
                <c:pt idx="167">
                  <c:v>158.06163388340772</c:v>
                </c:pt>
                <c:pt idx="168">
                  <c:v>158.05062958220407</c:v>
                </c:pt>
                <c:pt idx="169">
                  <c:v>158.03962528100041</c:v>
                </c:pt>
                <c:pt idx="170">
                  <c:v>158.02862097979676</c:v>
                </c:pt>
                <c:pt idx="171">
                  <c:v>158.0176166785931</c:v>
                </c:pt>
                <c:pt idx="172">
                  <c:v>158.00661237738944</c:v>
                </c:pt>
                <c:pt idx="173">
                  <c:v>157.99560807618579</c:v>
                </c:pt>
                <c:pt idx="174">
                  <c:v>157.98460377498216</c:v>
                </c:pt>
                <c:pt idx="175">
                  <c:v>157.97359947377851</c:v>
                </c:pt>
                <c:pt idx="176">
                  <c:v>157.96259517257485</c:v>
                </c:pt>
                <c:pt idx="177">
                  <c:v>157.9515908713712</c:v>
                </c:pt>
                <c:pt idx="178">
                  <c:v>157.94058657016754</c:v>
                </c:pt>
                <c:pt idx="179">
                  <c:v>157.92958226896388</c:v>
                </c:pt>
                <c:pt idx="180">
                  <c:v>157.91857796776023</c:v>
                </c:pt>
                <c:pt idx="181">
                  <c:v>157.90757366655657</c:v>
                </c:pt>
                <c:pt idx="182">
                  <c:v>157.89656936535292</c:v>
                </c:pt>
                <c:pt idx="183">
                  <c:v>157.88556506414929</c:v>
                </c:pt>
                <c:pt idx="184">
                  <c:v>157.87456076294563</c:v>
                </c:pt>
                <c:pt idx="185">
                  <c:v>157.86355646174198</c:v>
                </c:pt>
                <c:pt idx="186">
                  <c:v>157.85255216053832</c:v>
                </c:pt>
                <c:pt idx="187">
                  <c:v>157.84154785933467</c:v>
                </c:pt>
                <c:pt idx="188">
                  <c:v>157.83054355813101</c:v>
                </c:pt>
                <c:pt idx="189">
                  <c:v>157.81953925692736</c:v>
                </c:pt>
                <c:pt idx="190">
                  <c:v>157.8085349557237</c:v>
                </c:pt>
                <c:pt idx="191">
                  <c:v>157.79753065452005</c:v>
                </c:pt>
                <c:pt idx="192">
                  <c:v>157.78652635331642</c:v>
                </c:pt>
                <c:pt idx="193">
                  <c:v>157.77552205211276</c:v>
                </c:pt>
                <c:pt idx="194">
                  <c:v>157.76451775090911</c:v>
                </c:pt>
                <c:pt idx="195">
                  <c:v>157.75351344970545</c:v>
                </c:pt>
                <c:pt idx="196">
                  <c:v>157.7425091485018</c:v>
                </c:pt>
                <c:pt idx="197">
                  <c:v>157.73150484729814</c:v>
                </c:pt>
                <c:pt idx="198">
                  <c:v>157.72050054609448</c:v>
                </c:pt>
                <c:pt idx="199">
                  <c:v>157.70949624489083</c:v>
                </c:pt>
                <c:pt idx="200">
                  <c:v>157.69849194368717</c:v>
                </c:pt>
                <c:pt idx="201">
                  <c:v>157.68748764248355</c:v>
                </c:pt>
                <c:pt idx="202">
                  <c:v>157.67648334127989</c:v>
                </c:pt>
                <c:pt idx="203">
                  <c:v>157.66547904007624</c:v>
                </c:pt>
                <c:pt idx="204">
                  <c:v>157.65447473887258</c:v>
                </c:pt>
                <c:pt idx="205">
                  <c:v>157.64347043766892</c:v>
                </c:pt>
                <c:pt idx="206">
                  <c:v>157.63246613646527</c:v>
                </c:pt>
                <c:pt idx="207">
                  <c:v>157.62146183526161</c:v>
                </c:pt>
                <c:pt idx="208">
                  <c:v>157.61045753405796</c:v>
                </c:pt>
                <c:pt idx="209">
                  <c:v>157.5994532328543</c:v>
                </c:pt>
                <c:pt idx="210">
                  <c:v>157.58844893165067</c:v>
                </c:pt>
                <c:pt idx="211">
                  <c:v>157.57744463044702</c:v>
                </c:pt>
                <c:pt idx="212">
                  <c:v>157.56644032924336</c:v>
                </c:pt>
                <c:pt idx="213">
                  <c:v>157.55543602803971</c:v>
                </c:pt>
                <c:pt idx="214">
                  <c:v>157.54443172683605</c:v>
                </c:pt>
                <c:pt idx="215">
                  <c:v>157.5334274256324</c:v>
                </c:pt>
                <c:pt idx="216">
                  <c:v>157.52242312442874</c:v>
                </c:pt>
                <c:pt idx="217">
                  <c:v>157.51141882322509</c:v>
                </c:pt>
                <c:pt idx="218">
                  <c:v>157.50041452202143</c:v>
                </c:pt>
                <c:pt idx="219">
                  <c:v>157.4894102208178</c:v>
                </c:pt>
                <c:pt idx="220">
                  <c:v>157.47840591961415</c:v>
                </c:pt>
                <c:pt idx="221">
                  <c:v>157.46740161841049</c:v>
                </c:pt>
                <c:pt idx="222">
                  <c:v>157.45639731720684</c:v>
                </c:pt>
                <c:pt idx="223">
                  <c:v>157.44539301600318</c:v>
                </c:pt>
                <c:pt idx="224">
                  <c:v>157.43438871479952</c:v>
                </c:pt>
                <c:pt idx="225">
                  <c:v>157.42338441359587</c:v>
                </c:pt>
                <c:pt idx="226">
                  <c:v>157.41238011239221</c:v>
                </c:pt>
                <c:pt idx="227">
                  <c:v>157.40137581118856</c:v>
                </c:pt>
                <c:pt idx="228">
                  <c:v>157.39037150998493</c:v>
                </c:pt>
                <c:pt idx="229">
                  <c:v>157.37936720878128</c:v>
                </c:pt>
                <c:pt idx="230">
                  <c:v>157.36836290757762</c:v>
                </c:pt>
                <c:pt idx="231">
                  <c:v>157.35735860637396</c:v>
                </c:pt>
                <c:pt idx="232">
                  <c:v>157.34635430517031</c:v>
                </c:pt>
                <c:pt idx="233">
                  <c:v>157.33535000396665</c:v>
                </c:pt>
                <c:pt idx="234">
                  <c:v>157.324345702763</c:v>
                </c:pt>
                <c:pt idx="235">
                  <c:v>157.31334140155934</c:v>
                </c:pt>
                <c:pt idx="236">
                  <c:v>157.30233710035569</c:v>
                </c:pt>
                <c:pt idx="237">
                  <c:v>157.29133279915206</c:v>
                </c:pt>
                <c:pt idx="238">
                  <c:v>157.2803284979484</c:v>
                </c:pt>
                <c:pt idx="239">
                  <c:v>157.26932419674475</c:v>
                </c:pt>
                <c:pt idx="240">
                  <c:v>157.25831989554109</c:v>
                </c:pt>
                <c:pt idx="241">
                  <c:v>157.24731559433744</c:v>
                </c:pt>
                <c:pt idx="242">
                  <c:v>157.23631129313378</c:v>
                </c:pt>
                <c:pt idx="243">
                  <c:v>157.22530699193013</c:v>
                </c:pt>
                <c:pt idx="244">
                  <c:v>157.21430269072647</c:v>
                </c:pt>
                <c:pt idx="245">
                  <c:v>157.20329838952281</c:v>
                </c:pt>
                <c:pt idx="246">
                  <c:v>157.19229408831919</c:v>
                </c:pt>
                <c:pt idx="247">
                  <c:v>157.18128978711553</c:v>
                </c:pt>
                <c:pt idx="248">
                  <c:v>157.17028548591188</c:v>
                </c:pt>
                <c:pt idx="249">
                  <c:v>157.15928118470822</c:v>
                </c:pt>
                <c:pt idx="250">
                  <c:v>157.14827688350456</c:v>
                </c:pt>
                <c:pt idx="251">
                  <c:v>157.13727258230091</c:v>
                </c:pt>
                <c:pt idx="252">
                  <c:v>157.12626828109725</c:v>
                </c:pt>
                <c:pt idx="253">
                  <c:v>157.1152639798936</c:v>
                </c:pt>
                <c:pt idx="254">
                  <c:v>157.10425967868997</c:v>
                </c:pt>
                <c:pt idx="255">
                  <c:v>157.09325537748632</c:v>
                </c:pt>
                <c:pt idx="256">
                  <c:v>157.08225107628266</c:v>
                </c:pt>
              </c:numCache>
            </c:numRef>
          </c:xVal>
          <c:yVal>
            <c:numRef>
              <c:f>'Part 3'!$AC$2:$AC$258</c:f>
              <c:numCache>
                <c:formatCode>0.00</c:formatCode>
                <c:ptCount val="257"/>
                <c:pt idx="0">
                  <c:v>17.130020815582327</c:v>
                </c:pt>
                <c:pt idx="1">
                  <c:v>16.769794116785988</c:v>
                </c:pt>
                <c:pt idx="2">
                  <c:v>17.933569417989645</c:v>
                </c:pt>
                <c:pt idx="3">
                  <c:v>17.885979719193301</c:v>
                </c:pt>
                <c:pt idx="4">
                  <c:v>16.522473020396916</c:v>
                </c:pt>
                <c:pt idx="5">
                  <c:v>18.595229321600584</c:v>
                </c:pt>
                <c:pt idx="6">
                  <c:v>16.691743622804239</c:v>
                </c:pt>
                <c:pt idx="7">
                  <c:v>17.01692692400789</c:v>
                </c:pt>
                <c:pt idx="8">
                  <c:v>14.180763225211564</c:v>
                </c:pt>
                <c:pt idx="9">
                  <c:v>13.514322526415214</c:v>
                </c:pt>
                <c:pt idx="10">
                  <c:v>13.780591827618849</c:v>
                </c:pt>
                <c:pt idx="11">
                  <c:v>13.51669312882251</c:v>
                </c:pt>
                <c:pt idx="12">
                  <c:v>15.501086430026163</c:v>
                </c:pt>
                <c:pt idx="13">
                  <c:v>16.395696731229805</c:v>
                </c:pt>
                <c:pt idx="14">
                  <c:v>15.552560032433462</c:v>
                </c:pt>
                <c:pt idx="15">
                  <c:v>11.410625333637114</c:v>
                </c:pt>
                <c:pt idx="16">
                  <c:v>9.6838516348407779</c:v>
                </c:pt>
                <c:pt idx="17">
                  <c:v>10.342835936044423</c:v>
                </c:pt>
                <c:pt idx="18">
                  <c:v>11.139255237248079</c:v>
                </c:pt>
                <c:pt idx="19">
                  <c:v>12.573874538451747</c:v>
                </c:pt>
                <c:pt idx="20">
                  <c:v>11.6325318396554</c:v>
                </c:pt>
                <c:pt idx="21">
                  <c:v>11.201718140859043</c:v>
                </c:pt>
                <c:pt idx="22">
                  <c:v>13.146834442062669</c:v>
                </c:pt>
                <c:pt idx="23">
                  <c:v>14.512727743266339</c:v>
                </c:pt>
                <c:pt idx="24">
                  <c:v>14.121190044469984</c:v>
                </c:pt>
                <c:pt idx="25">
                  <c:v>13.562751345673632</c:v>
                </c:pt>
                <c:pt idx="26">
                  <c:v>13.868296646877297</c:v>
                </c:pt>
                <c:pt idx="27">
                  <c:v>11.856824948080941</c:v>
                </c:pt>
                <c:pt idx="28">
                  <c:v>13.693955249284613</c:v>
                </c:pt>
                <c:pt idx="29">
                  <c:v>13.616595550488256</c:v>
                </c:pt>
                <c:pt idx="30">
                  <c:v>13.647237851691926</c:v>
                </c:pt>
                <c:pt idx="31">
                  <c:v>13.540429152895541</c:v>
                </c:pt>
                <c:pt idx="32">
                  <c:v>14.111049454099202</c:v>
                </c:pt>
                <c:pt idx="33">
                  <c:v>13.729353755302867</c:v>
                </c:pt>
                <c:pt idx="34">
                  <c:v>13.6814130565065</c:v>
                </c:pt>
                <c:pt idx="35">
                  <c:v>14.261860357710162</c:v>
                </c:pt>
                <c:pt idx="36">
                  <c:v>17.99384265891382</c:v>
                </c:pt>
                <c:pt idx="37">
                  <c:v>16.11000996011748</c:v>
                </c:pt>
                <c:pt idx="38">
                  <c:v>14.795605261321128</c:v>
                </c:pt>
                <c:pt idx="39">
                  <c:v>14.904784562524782</c:v>
                </c:pt>
                <c:pt idx="40">
                  <c:v>15.063051863728418</c:v>
                </c:pt>
                <c:pt idx="41">
                  <c:v>16.360204164932071</c:v>
                </c:pt>
                <c:pt idx="42">
                  <c:v>15.98828946613574</c:v>
                </c:pt>
                <c:pt idx="43">
                  <c:v>18.542124767339374</c:v>
                </c:pt>
                <c:pt idx="44">
                  <c:v>17.748060068543026</c:v>
                </c:pt>
                <c:pt idx="45">
                  <c:v>18.033967369746705</c:v>
                </c:pt>
                <c:pt idx="46">
                  <c:v>19.547107670950339</c:v>
                </c:pt>
                <c:pt idx="47">
                  <c:v>20.51044297215401</c:v>
                </c:pt>
                <c:pt idx="48">
                  <c:v>18.263345273357658</c:v>
                </c:pt>
                <c:pt idx="49">
                  <c:v>17.410381574561285</c:v>
                </c:pt>
                <c:pt idx="50">
                  <c:v>16.959959875764952</c:v>
                </c:pt>
                <c:pt idx="51">
                  <c:v>14.565584176968599</c:v>
                </c:pt>
                <c:pt idx="52">
                  <c:v>11.051960478172248</c:v>
                </c:pt>
                <c:pt idx="53">
                  <c:v>12.948020779375923</c:v>
                </c:pt>
                <c:pt idx="54">
                  <c:v>13.165186080579559</c:v>
                </c:pt>
                <c:pt idx="55">
                  <c:v>15.797544381783212</c:v>
                </c:pt>
                <c:pt idx="56">
                  <c:v>10.781814682986891</c:v>
                </c:pt>
                <c:pt idx="57">
                  <c:v>8.9274469841905386</c:v>
                </c:pt>
                <c:pt idx="58">
                  <c:v>12.757589285394147</c:v>
                </c:pt>
                <c:pt idx="59">
                  <c:v>14.427788586597813</c:v>
                </c:pt>
                <c:pt idx="60">
                  <c:v>13.898829887801469</c:v>
                </c:pt>
                <c:pt idx="61">
                  <c:v>12.859297189005133</c:v>
                </c:pt>
                <c:pt idx="62">
                  <c:v>14.509904490208783</c:v>
                </c:pt>
                <c:pt idx="63">
                  <c:v>16.680835791412449</c:v>
                </c:pt>
                <c:pt idx="64">
                  <c:v>18.684852092616097</c:v>
                </c:pt>
                <c:pt idx="65">
                  <c:v>17.655176393819744</c:v>
                </c:pt>
                <c:pt idx="66">
                  <c:v>18.343624695023408</c:v>
                </c:pt>
                <c:pt idx="67">
                  <c:v>16.989928996227036</c:v>
                </c:pt>
                <c:pt idx="68">
                  <c:v>18.414705297430686</c:v>
                </c:pt>
                <c:pt idx="69">
                  <c:v>18.268635598634347</c:v>
                </c:pt>
                <c:pt idx="70">
                  <c:v>17.474570899838</c:v>
                </c:pt>
                <c:pt idx="71">
                  <c:v>12.959544201041666</c:v>
                </c:pt>
                <c:pt idx="72">
                  <c:v>5.6366095022453067</c:v>
                </c:pt>
                <c:pt idx="73">
                  <c:v>5.0388798034489639</c:v>
                </c:pt>
                <c:pt idx="74">
                  <c:v>-1.5932738953473802</c:v>
                </c:pt>
                <c:pt idx="75">
                  <c:v>1.0039274058562739</c:v>
                </c:pt>
                <c:pt idx="76">
                  <c:v>3.0582517070598954</c:v>
                </c:pt>
                <c:pt idx="77">
                  <c:v>0.74955400826357277</c:v>
                </c:pt>
                <c:pt idx="78">
                  <c:v>9.9405963094672245</c:v>
                </c:pt>
                <c:pt idx="79">
                  <c:v>3.7624676106708819</c:v>
                </c:pt>
                <c:pt idx="80">
                  <c:v>2.8949629118745293</c:v>
                </c:pt>
                <c:pt idx="81">
                  <c:v>-8.119941786921828</c:v>
                </c:pt>
                <c:pt idx="82">
                  <c:v>0.60715651428182582</c:v>
                </c:pt>
                <c:pt idx="83">
                  <c:v>-7.5747711845145034</c:v>
                </c:pt>
                <c:pt idx="84">
                  <c:v>-25.864593883310846</c:v>
                </c:pt>
                <c:pt idx="85">
                  <c:v>-11.481412582107225</c:v>
                </c:pt>
                <c:pt idx="86">
                  <c:v>-25.428003280903567</c:v>
                </c:pt>
                <c:pt idx="87">
                  <c:v>-28.842230979699906</c:v>
                </c:pt>
                <c:pt idx="88">
                  <c:v>-40.863972678496253</c:v>
                </c:pt>
                <c:pt idx="89">
                  <c:v>-41.494584377292597</c:v>
                </c:pt>
                <c:pt idx="90">
                  <c:v>-47.860244076088946</c:v>
                </c:pt>
                <c:pt idx="91">
                  <c:v>-56.377788774885289</c:v>
                </c:pt>
                <c:pt idx="92">
                  <c:v>-40.918671473681641</c:v>
                </c:pt>
                <c:pt idx="93">
                  <c:v>-30.898474172478004</c:v>
                </c:pt>
                <c:pt idx="94">
                  <c:v>-23.237460871274351</c:v>
                </c:pt>
                <c:pt idx="95">
                  <c:v>-29.27734457007071</c:v>
                </c:pt>
                <c:pt idx="96">
                  <c:v>-28.792554268867036</c:v>
                </c:pt>
                <c:pt idx="97">
                  <c:v>-26.767862967663376</c:v>
                </c:pt>
                <c:pt idx="98">
                  <c:v>-30.784217666459739</c:v>
                </c:pt>
                <c:pt idx="99">
                  <c:v>-27.713216365256073</c:v>
                </c:pt>
                <c:pt idx="100">
                  <c:v>-32.993060064052415</c:v>
                </c:pt>
                <c:pt idx="101">
                  <c:v>-26.516555762848753</c:v>
                </c:pt>
                <c:pt idx="102">
                  <c:v>-25.281552461645134</c:v>
                </c:pt>
                <c:pt idx="103">
                  <c:v>-21.312265160441484</c:v>
                </c:pt>
                <c:pt idx="104">
                  <c:v>-17.175192859237825</c:v>
                </c:pt>
                <c:pt idx="105">
                  <c:v>-22.583362558034167</c:v>
                </c:pt>
                <c:pt idx="106">
                  <c:v>-19.956559256830502</c:v>
                </c:pt>
                <c:pt idx="107">
                  <c:v>-25.621366955626854</c:v>
                </c:pt>
                <c:pt idx="108">
                  <c:v>-28.087977654423213</c:v>
                </c:pt>
                <c:pt idx="109">
                  <c:v>-22.164238353219559</c:v>
                </c:pt>
                <c:pt idx="110">
                  <c:v>-24.73944705201589</c:v>
                </c:pt>
                <c:pt idx="111">
                  <c:v>-28.380709750812258</c:v>
                </c:pt>
                <c:pt idx="112">
                  <c:v>-27.352997449608608</c:v>
                </c:pt>
                <c:pt idx="113">
                  <c:v>-25.713285148404964</c:v>
                </c:pt>
                <c:pt idx="114">
                  <c:v>-24.873102847201295</c:v>
                </c:pt>
                <c:pt idx="115">
                  <c:v>-20.558341545997649</c:v>
                </c:pt>
                <c:pt idx="116">
                  <c:v>-17.704503244793983</c:v>
                </c:pt>
                <c:pt idx="117">
                  <c:v>-14.337342943590329</c:v>
                </c:pt>
                <c:pt idx="118">
                  <c:v>-18.531401642386669</c:v>
                </c:pt>
                <c:pt idx="119">
                  <c:v>-23.110409341183015</c:v>
                </c:pt>
                <c:pt idx="120">
                  <c:v>-25.122949039979403</c:v>
                </c:pt>
                <c:pt idx="121">
                  <c:v>-25.437689738775731</c:v>
                </c:pt>
                <c:pt idx="122">
                  <c:v>-27.233081437572082</c:v>
                </c:pt>
                <c:pt idx="123">
                  <c:v>-27.468858136368425</c:v>
                </c:pt>
                <c:pt idx="124">
                  <c:v>-23.39098983516476</c:v>
                </c:pt>
                <c:pt idx="125">
                  <c:v>-25.976054533961104</c:v>
                </c:pt>
                <c:pt idx="126">
                  <c:v>-32.568764232757459</c:v>
                </c:pt>
                <c:pt idx="127">
                  <c:v>-37.118153931553806</c:v>
                </c:pt>
                <c:pt idx="128">
                  <c:v>-32.155146630350146</c:v>
                </c:pt>
                <c:pt idx="129">
                  <c:v>-33.774917329146518</c:v>
                </c:pt>
                <c:pt idx="130">
                  <c:v>-23.193692027942859</c:v>
                </c:pt>
                <c:pt idx="131">
                  <c:v>-27.249689726739206</c:v>
                </c:pt>
                <c:pt idx="132">
                  <c:v>-23.181617425535563</c:v>
                </c:pt>
                <c:pt idx="133">
                  <c:v>-21.519947124331907</c:v>
                </c:pt>
                <c:pt idx="134">
                  <c:v>-20.027329823128241</c:v>
                </c:pt>
                <c:pt idx="135">
                  <c:v>-14.2887105219246</c:v>
                </c:pt>
                <c:pt idx="136">
                  <c:v>-10.64823522072092</c:v>
                </c:pt>
                <c:pt idx="137">
                  <c:v>-11.66143191951727</c:v>
                </c:pt>
                <c:pt idx="138">
                  <c:v>-13.350805618313643</c:v>
                </c:pt>
                <c:pt idx="139">
                  <c:v>-13.011661317109997</c:v>
                </c:pt>
                <c:pt idx="140">
                  <c:v>-10.84285001590635</c:v>
                </c:pt>
                <c:pt idx="141">
                  <c:v>-5.859952714702672</c:v>
                </c:pt>
                <c:pt idx="142">
                  <c:v>-3.3033554134990197</c:v>
                </c:pt>
                <c:pt idx="143">
                  <c:v>2.1369398877046422</c:v>
                </c:pt>
                <c:pt idx="144">
                  <c:v>3.6892341889082729</c:v>
                </c:pt>
                <c:pt idx="145">
                  <c:v>-1.0926535098880663</c:v>
                </c:pt>
                <c:pt idx="146">
                  <c:v>-5.0392762086844129</c:v>
                </c:pt>
                <c:pt idx="147">
                  <c:v>-15.648220907480777</c:v>
                </c:pt>
                <c:pt idx="148">
                  <c:v>-14.573236606277135</c:v>
                </c:pt>
                <c:pt idx="149">
                  <c:v>-12.454138305073457</c:v>
                </c:pt>
                <c:pt idx="150">
                  <c:v>-9.9770850038698029</c:v>
                </c:pt>
                <c:pt idx="151">
                  <c:v>-10.731751702666145</c:v>
                </c:pt>
                <c:pt idx="152">
                  <c:v>-10.830137401462508</c:v>
                </c:pt>
                <c:pt idx="153">
                  <c:v>-13.663051100258855</c:v>
                </c:pt>
                <c:pt idx="154">
                  <c:v>-14.0796287990552</c:v>
                </c:pt>
                <c:pt idx="155">
                  <c:v>-14.148168497851543</c:v>
                </c:pt>
                <c:pt idx="156">
                  <c:v>-20.610553196647913</c:v>
                </c:pt>
                <c:pt idx="157">
                  <c:v>-16.51266489544426</c:v>
                </c:pt>
                <c:pt idx="158">
                  <c:v>-20.727765594240594</c:v>
                </c:pt>
                <c:pt idx="159">
                  <c:v>-15.715037293036943</c:v>
                </c:pt>
                <c:pt idx="160">
                  <c:v>-14.361640991833269</c:v>
                </c:pt>
                <c:pt idx="161">
                  <c:v>-14.82793169062964</c:v>
                </c:pt>
                <c:pt idx="162">
                  <c:v>-13.912035389425967</c:v>
                </c:pt>
                <c:pt idx="163">
                  <c:v>-11.713409088222306</c:v>
                </c:pt>
                <c:pt idx="164">
                  <c:v>-13.939754787018671</c:v>
                </c:pt>
                <c:pt idx="165">
                  <c:v>-13.312234485815026</c:v>
                </c:pt>
                <c:pt idx="166">
                  <c:v>-17.497504184611387</c:v>
                </c:pt>
                <c:pt idx="167">
                  <c:v>-16.41257088340771</c:v>
                </c:pt>
                <c:pt idx="168">
                  <c:v>-15.367401582204053</c:v>
                </c:pt>
                <c:pt idx="169">
                  <c:v>-10.772322281000413</c:v>
                </c:pt>
                <c:pt idx="170">
                  <c:v>-6.9528609797967533</c:v>
                </c:pt>
                <c:pt idx="171">
                  <c:v>-5.7983176785930937</c:v>
                </c:pt>
                <c:pt idx="172">
                  <c:v>-3.878102377389439</c:v>
                </c:pt>
                <c:pt idx="173">
                  <c:v>-5.4680510761857875</c:v>
                </c:pt>
                <c:pt idx="174">
                  <c:v>-4.0947567749821587</c:v>
                </c:pt>
                <c:pt idx="175">
                  <c:v>-4.2329074737785106</c:v>
                </c:pt>
                <c:pt idx="176">
                  <c:v>-5.0969641725748431</c:v>
                </c:pt>
                <c:pt idx="177">
                  <c:v>-9.3617778713712028</c:v>
                </c:pt>
                <c:pt idx="178">
                  <c:v>-8.0282485701675341</c:v>
                </c:pt>
                <c:pt idx="179">
                  <c:v>-6.774278268963883</c:v>
                </c:pt>
                <c:pt idx="180">
                  <c:v>-4.2077169677602342</c:v>
                </c:pt>
                <c:pt idx="181">
                  <c:v>-9.586238666556568</c:v>
                </c:pt>
                <c:pt idx="182">
                  <c:v>-9.3664183653529278</c:v>
                </c:pt>
                <c:pt idx="183">
                  <c:v>-10.190680064149291</c:v>
                </c:pt>
                <c:pt idx="184">
                  <c:v>-11.372927762945636</c:v>
                </c:pt>
                <c:pt idx="185">
                  <c:v>-7.8915414617419799</c:v>
                </c:pt>
                <c:pt idx="186">
                  <c:v>-6.1304451605383292</c:v>
                </c:pt>
                <c:pt idx="187">
                  <c:v>-3.603662859334662</c:v>
                </c:pt>
                <c:pt idx="188">
                  <c:v>0.70304144186897588</c:v>
                </c:pt>
                <c:pt idx="189">
                  <c:v>1.5592757430726465</c:v>
                </c:pt>
                <c:pt idx="190">
                  <c:v>1.3614630442762916</c:v>
                </c:pt>
                <c:pt idx="191">
                  <c:v>1.1824653454799545</c:v>
                </c:pt>
                <c:pt idx="192">
                  <c:v>2.4934726466835855</c:v>
                </c:pt>
                <c:pt idx="193">
                  <c:v>0.98447294788724093</c:v>
                </c:pt>
                <c:pt idx="194">
                  <c:v>-0.38451275090909576</c:v>
                </c:pt>
                <c:pt idx="195">
                  <c:v>-0.90350744970544383</c:v>
                </c:pt>
                <c:pt idx="196">
                  <c:v>-1.5725111485018033</c:v>
                </c:pt>
                <c:pt idx="197">
                  <c:v>-0.23150484729814025</c:v>
                </c:pt>
                <c:pt idx="198">
                  <c:v>1.6494944539055041</c:v>
                </c:pt>
                <c:pt idx="199">
                  <c:v>6.8205027551091746</c:v>
                </c:pt>
                <c:pt idx="200">
                  <c:v>7.6115060563128338</c:v>
                </c:pt>
                <c:pt idx="201">
                  <c:v>8.3025173575164501</c:v>
                </c:pt>
                <c:pt idx="202">
                  <c:v>10.703521658720121</c:v>
                </c:pt>
                <c:pt idx="203">
                  <c:v>7.8845239599237686</c:v>
                </c:pt>
                <c:pt idx="204">
                  <c:v>10.315526261127417</c:v>
                </c:pt>
                <c:pt idx="205">
                  <c:v>14.826530562331072</c:v>
                </c:pt>
                <c:pt idx="206">
                  <c:v>8.6675368635347354</c:v>
                </c:pt>
                <c:pt idx="207">
                  <c:v>9.0685401647383799</c:v>
                </c:pt>
                <c:pt idx="208">
                  <c:v>6.6595464659420429</c:v>
                </c:pt>
                <c:pt idx="209">
                  <c:v>8.1505467671456984</c:v>
                </c:pt>
                <c:pt idx="210">
                  <c:v>6.6815550683493257</c:v>
                </c:pt>
                <c:pt idx="211">
                  <c:v>8.8725523695529773</c:v>
                </c:pt>
                <c:pt idx="212">
                  <c:v>10.903560670756633</c:v>
                </c:pt>
                <c:pt idx="213">
                  <c:v>10.744566971960296</c:v>
                </c:pt>
                <c:pt idx="214">
                  <c:v>12.455568273163948</c:v>
                </c:pt>
                <c:pt idx="215">
                  <c:v>12.806568574367617</c:v>
                </c:pt>
                <c:pt idx="216">
                  <c:v>11.177573875571255</c:v>
                </c:pt>
                <c:pt idx="217">
                  <c:v>3.8585761767749034</c:v>
                </c:pt>
                <c:pt idx="218">
                  <c:v>5.1795784779785663</c:v>
                </c:pt>
                <c:pt idx="219">
                  <c:v>1.3005827791822071</c:v>
                </c:pt>
                <c:pt idx="220">
                  <c:v>1.2815890803858565</c:v>
                </c:pt>
                <c:pt idx="221">
                  <c:v>4.022603381589505</c:v>
                </c:pt>
                <c:pt idx="222">
                  <c:v>7.183601682793153</c:v>
                </c:pt>
                <c:pt idx="223">
                  <c:v>7.0646019839968233</c:v>
                </c:pt>
                <c:pt idx="224">
                  <c:v>7.1756122852004864</c:v>
                </c:pt>
                <c:pt idx="225">
                  <c:v>6.256608586404127</c:v>
                </c:pt>
                <c:pt idx="226">
                  <c:v>8.1976208876077976</c:v>
                </c:pt>
                <c:pt idx="227">
                  <c:v>11.318625188811438</c:v>
                </c:pt>
                <c:pt idx="228">
                  <c:v>9.4996274900150581</c:v>
                </c:pt>
                <c:pt idx="229">
                  <c:v>14.170635791218729</c:v>
                </c:pt>
                <c:pt idx="230">
                  <c:v>16.411636092422384</c:v>
                </c:pt>
                <c:pt idx="231">
                  <c:v>17.022646393626047</c:v>
                </c:pt>
                <c:pt idx="232">
                  <c:v>18.013646694829703</c:v>
                </c:pt>
                <c:pt idx="233">
                  <c:v>14.214652996033351</c:v>
                </c:pt>
                <c:pt idx="234">
                  <c:v>16.145655297236999</c:v>
                </c:pt>
                <c:pt idx="235">
                  <c:v>15.296659598440669</c:v>
                </c:pt>
                <c:pt idx="236">
                  <c:v>17.557663899644325</c:v>
                </c:pt>
                <c:pt idx="237">
                  <c:v>14.298663200847955</c:v>
                </c:pt>
                <c:pt idx="238">
                  <c:v>15.9796665020516</c:v>
                </c:pt>
                <c:pt idx="239">
                  <c:v>15.600670803255241</c:v>
                </c:pt>
                <c:pt idx="240">
                  <c:v>19.591686104458915</c:v>
                </c:pt>
                <c:pt idx="241">
                  <c:v>18.292677405662573</c:v>
                </c:pt>
                <c:pt idx="242">
                  <c:v>12.933686706866212</c:v>
                </c:pt>
                <c:pt idx="243">
                  <c:v>9.5246930080698746</c:v>
                </c:pt>
                <c:pt idx="244">
                  <c:v>3.9457013092735167</c:v>
                </c:pt>
                <c:pt idx="245">
                  <c:v>7.3967076104771934</c:v>
                </c:pt>
                <c:pt idx="246">
                  <c:v>7.7577029116808092</c:v>
                </c:pt>
                <c:pt idx="247">
                  <c:v>16.42871121288448</c:v>
                </c:pt>
                <c:pt idx="248">
                  <c:v>22.039721514088114</c:v>
                </c:pt>
                <c:pt idx="249">
                  <c:v>21.750722815291766</c:v>
                </c:pt>
                <c:pt idx="250">
                  <c:v>26.131722116495439</c:v>
                </c:pt>
                <c:pt idx="251">
                  <c:v>27.132731417699091</c:v>
                </c:pt>
                <c:pt idx="252">
                  <c:v>39.863731718902756</c:v>
                </c:pt>
                <c:pt idx="253">
                  <c:v>44.864736020106392</c:v>
                </c:pt>
                <c:pt idx="254">
                  <c:v>42.185740321310021</c:v>
                </c:pt>
                <c:pt idx="255">
                  <c:v>40.146744622513694</c:v>
                </c:pt>
                <c:pt idx="256">
                  <c:v>44.457748923717332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E-497E-B4A6-92DB93FE3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732352"/>
        <c:axId val="255098112"/>
      </c:scatterChart>
      <c:valAx>
        <c:axId val="25573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98112"/>
        <c:crosses val="autoZero"/>
        <c:crossBetween val="midCat"/>
      </c:valAx>
      <c:valAx>
        <c:axId val="2550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3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APPLE</a:t>
            </a:r>
            <a:r>
              <a:rPr lang="en-GB" baseline="0"/>
              <a:t> - </a:t>
            </a:r>
            <a:r>
              <a:rPr lang="en-GB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3'!$W$2:$W$258</c:f>
              <c:numCache>
                <c:formatCode>0.000</c:formatCode>
                <c:ptCount val="257"/>
                <c:pt idx="0">
                  <c:v>-2.8868618330563121</c:v>
                </c:pt>
                <c:pt idx="1">
                  <c:v>-2.5218739841912798</c:v>
                </c:pt>
                <c:pt idx="2">
                  <c:v>-2.3366910755775643</c:v>
                </c:pt>
                <c:pt idx="3">
                  <c:v>-2.208099267239914</c:v>
                </c:pt>
                <c:pt idx="4">
                  <c:v>-2.1081333635267803</c:v>
                </c:pt>
                <c:pt idx="5">
                  <c:v>-2.0256412963396588</c:v>
                </c:pt>
                <c:pt idx="6">
                  <c:v>-1.9549950240885074</c:v>
                </c:pt>
                <c:pt idx="7">
                  <c:v>-1.8929406788672947</c:v>
                </c:pt>
                <c:pt idx="8">
                  <c:v>-1.8374203838470633</c:v>
                </c:pt>
                <c:pt idx="9">
                  <c:v>-1.7870465756496254</c:v>
                </c:pt>
                <c:pt idx="10">
                  <c:v>-1.7408375250838715</c:v>
                </c:pt>
                <c:pt idx="11">
                  <c:v>-1.6980720533929912</c:v>
                </c:pt>
                <c:pt idx="12">
                  <c:v>-1.6582041640969811</c:v>
                </c:pt>
                <c:pt idx="13">
                  <c:v>-1.6208101278939697</c:v>
                </c:pt>
                <c:pt idx="14">
                  <c:v>-1.585554225481004</c:v>
                </c:pt>
                <c:pt idx="15">
                  <c:v>-1.5521657535429034</c:v>
                </c:pt>
                <c:pt idx="16">
                  <c:v>-1.5204231125445944</c:v>
                </c:pt>
                <c:pt idx="17">
                  <c:v>-1.4901425037298881</c:v>
                </c:pt>
                <c:pt idx="18">
                  <c:v>-1.4611697164034938</c:v>
                </c:pt>
                <c:pt idx="19">
                  <c:v>-1.4333740412575702</c:v>
                </c:pt>
                <c:pt idx="20">
                  <c:v>-1.4066436798489586</c:v>
                </c:pt>
                <c:pt idx="21">
                  <c:v>-1.380882228250236</c:v>
                </c:pt>
                <c:pt idx="22">
                  <c:v>-1.3560059457994387</c:v>
                </c:pt>
                <c:pt idx="23">
                  <c:v>-1.3319416069271142</c:v>
                </c:pt>
                <c:pt idx="24">
                  <c:v>-1.3086247923228653</c:v>
                </c:pt>
                <c:pt idx="25">
                  <c:v>-1.2859985155013034</c:v>
                </c:pt>
                <c:pt idx="26">
                  <c:v>-1.2640121084912439</c:v>
                </c:pt>
                <c:pt idx="27">
                  <c:v>-1.2426203099162596</c:v>
                </c:pt>
                <c:pt idx="28">
                  <c:v>-1.2217825127484547</c:v>
                </c:pt>
                <c:pt idx="29">
                  <c:v>-1.2014621392033986</c:v>
                </c:pt>
                <c:pt idx="30">
                  <c:v>-1.1816261177411749</c:v>
                </c:pt>
                <c:pt idx="31">
                  <c:v>-1.162244442720616</c:v>
                </c:pt>
                <c:pt idx="32">
                  <c:v>-1.1432898014549744</c:v>
                </c:pt>
                <c:pt idx="33">
                  <c:v>-1.1247372566106977</c:v>
                </c:pt>
                <c:pt idx="34">
                  <c:v>-1.1065639743411684</c:v>
                </c:pt>
                <c:pt idx="35">
                  <c:v>-1.0887489904434446</c:v>
                </c:pt>
                <c:pt idx="36">
                  <c:v>-1.0712730083055431</c:v>
                </c:pt>
                <c:pt idx="37">
                  <c:v>-1.0541182235749815</c:v>
                </c:pt>
                <c:pt idx="38">
                  <c:v>-1.0372681714003609</c:v>
                </c:pt>
                <c:pt idx="39">
                  <c:v>-1.0207075928320355</c:v>
                </c:pt>
                <c:pt idx="40">
                  <c:v>-1.0044223175571301</c:v>
                </c:pt>
                <c:pt idx="41">
                  <c:v>-0.98839916061950917</c:v>
                </c:pt>
                <c:pt idx="42">
                  <c:v>-0.97262583116154888</c:v>
                </c:pt>
                <c:pt idx="43">
                  <c:v>-0.95709085153938211</c:v>
                </c:pt>
                <c:pt idx="44">
                  <c:v>-0.9417834854218996</c:v>
                </c:pt>
                <c:pt idx="45">
                  <c:v>-0.92669367369673328</c:v>
                </c:pt>
                <c:pt idx="46">
                  <c:v>-0.91181197718303419</c:v>
                </c:pt>
                <c:pt idx="47">
                  <c:v>-0.89712952529750012</c:v>
                </c:pt>
                <c:pt idx="48">
                  <c:v>-0.8826379699428335</c:v>
                </c:pt>
                <c:pt idx="49">
                  <c:v>-0.86832944399065048</c:v>
                </c:pt>
                <c:pt idx="50">
                  <c:v>-0.85419652381744504</c:v>
                </c:pt>
                <c:pt idx="51">
                  <c:v>-0.84023219542538519</c:v>
                </c:pt>
                <c:pt idx="52">
                  <c:v>-0.82642982374185836</c:v>
                </c:pt>
                <c:pt idx="53">
                  <c:v>-0.81278312474442804</c:v>
                </c:pt>
                <c:pt idx="54">
                  <c:v>-0.79928614010300825</c:v>
                </c:pt>
                <c:pt idx="55">
                  <c:v>-0.78593321406966932</c:v>
                </c:pt>
                <c:pt idx="56">
                  <c:v>-0.77271897237966714</c:v>
                </c:pt>
                <c:pt idx="57">
                  <c:v>-0.75963830295586499</c:v>
                </c:pt>
                <c:pt idx="58">
                  <c:v>-0.74668633823340269</c:v>
                </c:pt>
                <c:pt idx="59">
                  <c:v>-0.73385843894287117</c:v>
                </c:pt>
                <c:pt idx="60">
                  <c:v>-0.72115017920879843</c:v>
                </c:pt>
                <c:pt idx="61">
                  <c:v>-0.70855733283643729</c:v>
                </c:pt>
                <c:pt idx="62">
                  <c:v>-0.69607586067395022</c:v>
                </c:pt>
                <c:pt idx="63">
                  <c:v>-0.68370189894942857</c:v>
                </c:pt>
                <c:pt idx="64">
                  <c:v>-0.6714317484930028</c:v>
                </c:pt>
                <c:pt idx="65">
                  <c:v>-0.65926186476380366</c:v>
                </c:pt>
                <c:pt idx="66">
                  <c:v>-0.64718884860991455</c:v>
                </c:pt>
                <c:pt idx="67">
                  <c:v>-0.63520943769681859</c:v>
                </c:pt>
                <c:pt idx="68">
                  <c:v>-0.62332049854639127</c:v>
                </c:pt>
                <c:pt idx="69">
                  <c:v>-0.61151901913425732</c:v>
                </c:pt>
                <c:pt idx="70">
                  <c:v>-0.59980210199845652</c:v>
                </c:pt>
                <c:pt idx="71">
                  <c:v>-0.58816695781693484</c:v>
                </c:pt>
                <c:pt idx="72">
                  <c:v>-0.5766108994154191</c:v>
                </c:pt>
                <c:pt idx="73">
                  <c:v>-0.56513133617086431</c:v>
                </c:pt>
                <c:pt idx="74">
                  <c:v>-0.55372576877889379</c:v>
                </c:pt>
                <c:pt idx="75">
                  <c:v>-0.54239178435654434</c:v>
                </c:pt>
                <c:pt idx="76">
                  <c:v>-0.53112705185421827</c:v>
                </c:pt>
                <c:pt idx="77">
                  <c:v>-0.51992931775308249</c:v>
                </c:pt>
                <c:pt idx="78">
                  <c:v>-0.50879640202623</c:v>
                </c:pt>
                <c:pt idx="79">
                  <c:v>-0.49772619434381726</c:v>
                </c:pt>
                <c:pt idx="80">
                  <c:v>-0.48671665050407514</c:v>
                </c:pt>
                <c:pt idx="81">
                  <c:v>-0.47576578907363032</c:v>
                </c:pt>
                <c:pt idx="82">
                  <c:v>-0.46487168822195368</c:v>
                </c:pt>
                <c:pt idx="83">
                  <c:v>-0.45403248273600566</c:v>
                </c:pt>
                <c:pt idx="84">
                  <c:v>-0.44324636120228017</c:v>
                </c:pt>
                <c:pt idx="85">
                  <c:v>-0.43251156334448121</c:v>
                </c:pt>
                <c:pt idx="86">
                  <c:v>-0.421826377505997</c:v>
                </c:pt>
                <c:pt idx="87">
                  <c:v>-0.41118913826718539</c:v>
                </c:pt>
                <c:pt idx="88">
                  <c:v>-0.40059822418825786</c:v>
                </c:pt>
                <c:pt idx="89">
                  <c:v>-0.39005205566925522</c:v>
                </c:pt>
                <c:pt idx="90">
                  <c:v>-0.37954909291924255</c:v>
                </c:pt>
                <c:pt idx="91">
                  <c:v>-0.3690878340274471</c:v>
                </c:pt>
                <c:pt idx="92">
                  <c:v>-0.35866681312958693</c:v>
                </c:pt>
                <c:pt idx="93">
                  <c:v>-0.3482845986631356</c:v>
                </c:pt>
                <c:pt idx="94">
                  <c:v>-0.33793979170571276</c:v>
                </c:pt>
                <c:pt idx="95">
                  <c:v>-0.3276310243911994</c:v>
                </c:pt>
                <c:pt idx="96">
                  <c:v>-0.3173569583985546</c:v>
                </c:pt>
                <c:pt idx="97">
                  <c:v>-0.30711628350865416</c:v>
                </c:pt>
                <c:pt idx="98">
                  <c:v>-0.2969077162247899</c:v>
                </c:pt>
                <c:pt idx="99">
                  <c:v>-0.28672999845275615</c:v>
                </c:pt>
                <c:pt idx="100">
                  <c:v>-0.27658189623671897</c:v>
                </c:pt>
                <c:pt idx="101">
                  <c:v>-0.26646219854731101</c:v>
                </c:pt>
                <c:pt idx="102">
                  <c:v>-0.25636971611861781</c:v>
                </c:pt>
                <c:pt idx="103">
                  <c:v>-0.24630328033093149</c:v>
                </c:pt>
                <c:pt idx="104">
                  <c:v>-0.23626174213633835</c:v>
                </c:pt>
                <c:pt idx="105">
                  <c:v>-0.22624397102438534</c:v>
                </c:pt>
                <c:pt idx="106">
                  <c:v>-0.21624885402522967</c:v>
                </c:pt>
                <c:pt idx="107">
                  <c:v>-0.20627529474782944</c:v>
                </c:pt>
                <c:pt idx="108">
                  <c:v>-0.19632221245086653</c:v>
                </c:pt>
                <c:pt idx="109">
                  <c:v>-0.18638854114422518</c:v>
                </c:pt>
                <c:pt idx="110">
                  <c:v>-0.17647322871896182</c:v>
                </c:pt>
                <c:pt idx="111">
                  <c:v>-0.16657523610381375</c:v>
                </c:pt>
                <c:pt idx="112">
                  <c:v>-0.15669353644638814</c:v>
                </c:pt>
                <c:pt idx="113">
                  <c:v>-0.14682711431726958</c:v>
                </c:pt>
                <c:pt idx="114">
                  <c:v>-0.13697496493536276</c:v>
                </c:pt>
                <c:pt idx="115">
                  <c:v>-0.12713609341286775</c:v>
                </c:pt>
                <c:pt idx="116">
                  <c:v>-0.11730951401834963</c:v>
                </c:pt>
                <c:pt idx="117">
                  <c:v>-0.10749424945643572</c:v>
                </c:pt>
                <c:pt idx="118">
                  <c:v>-9.7689330162724075E-2</c:v>
                </c:pt>
                <c:pt idx="119">
                  <c:v>-8.7893793612546053E-2</c:v>
                </c:pt>
                <c:pt idx="120">
                  <c:v>-7.8106683642267097E-2</c:v>
                </c:pt>
                <c:pt idx="121">
                  <c:v>-6.8327049781859689E-2</c:v>
                </c:pt>
                <c:pt idx="122">
                  <c:v>-5.8553946597514207E-2</c:v>
                </c:pt>
                <c:pt idx="123">
                  <c:v>-4.8786433043091666E-2</c:v>
                </c:pt>
                <c:pt idx="124">
                  <c:v>-3.9023571819248162E-2</c:v>
                </c:pt>
                <c:pt idx="125">
                  <c:v>-2.9264428739091099E-2</c:v>
                </c:pt>
                <c:pt idx="126">
                  <c:v>-1.9508072099243851E-2</c:v>
                </c:pt>
                <c:pt idx="127">
                  <c:v>-9.7535720552177404E-3</c:v>
                </c:pt>
                <c:pt idx="128">
                  <c:v>0</c:v>
                </c:pt>
                <c:pt idx="129">
                  <c:v>9.7535720552177404E-3</c:v>
                </c:pt>
                <c:pt idx="130">
                  <c:v>1.9508072099243851E-2</c:v>
                </c:pt>
                <c:pt idx="131">
                  <c:v>2.9264428739090957E-2</c:v>
                </c:pt>
                <c:pt idx="132">
                  <c:v>3.9023571819248024E-2</c:v>
                </c:pt>
                <c:pt idx="133">
                  <c:v>4.8786433043091805E-2</c:v>
                </c:pt>
                <c:pt idx="134">
                  <c:v>5.8553946597514346E-2</c:v>
                </c:pt>
                <c:pt idx="135">
                  <c:v>6.8327049781859689E-2</c:v>
                </c:pt>
                <c:pt idx="136">
                  <c:v>7.8106683642267097E-2</c:v>
                </c:pt>
                <c:pt idx="137">
                  <c:v>8.7893793612546053E-2</c:v>
                </c:pt>
                <c:pt idx="138">
                  <c:v>9.7689330162724075E-2</c:v>
                </c:pt>
                <c:pt idx="139">
                  <c:v>0.1074942494564356</c:v>
                </c:pt>
                <c:pt idx="140">
                  <c:v>0.11730951401834952</c:v>
                </c:pt>
                <c:pt idx="141">
                  <c:v>0.12713609341286788</c:v>
                </c:pt>
                <c:pt idx="142">
                  <c:v>0.1369749649353629</c:v>
                </c:pt>
                <c:pt idx="143">
                  <c:v>0.14682711431726958</c:v>
                </c:pt>
                <c:pt idx="144">
                  <c:v>0.15669353644638814</c:v>
                </c:pt>
                <c:pt idx="145">
                  <c:v>0.16657523610381375</c:v>
                </c:pt>
                <c:pt idx="146">
                  <c:v>0.17647322871896182</c:v>
                </c:pt>
                <c:pt idx="147">
                  <c:v>0.18638854114422501</c:v>
                </c:pt>
                <c:pt idx="148">
                  <c:v>0.19632221245086642</c:v>
                </c:pt>
                <c:pt idx="149">
                  <c:v>0.2062752947478296</c:v>
                </c:pt>
                <c:pt idx="150">
                  <c:v>0.21624885402522978</c:v>
                </c:pt>
                <c:pt idx="151">
                  <c:v>0.22624397102438534</c:v>
                </c:pt>
                <c:pt idx="152">
                  <c:v>0.23626174213633835</c:v>
                </c:pt>
                <c:pt idx="153">
                  <c:v>0.24630328033093149</c:v>
                </c:pt>
                <c:pt idx="154">
                  <c:v>0.25636971611861781</c:v>
                </c:pt>
                <c:pt idx="155">
                  <c:v>0.2664621985473109</c:v>
                </c:pt>
                <c:pt idx="156">
                  <c:v>0.2765818962367188</c:v>
                </c:pt>
                <c:pt idx="157">
                  <c:v>0.28672999845275632</c:v>
                </c:pt>
                <c:pt idx="158">
                  <c:v>0.29690771622479006</c:v>
                </c:pt>
                <c:pt idx="159">
                  <c:v>0.30711628350865416</c:v>
                </c:pt>
                <c:pt idx="160">
                  <c:v>0.3173569583985546</c:v>
                </c:pt>
                <c:pt idx="161">
                  <c:v>0.3276310243911994</c:v>
                </c:pt>
                <c:pt idx="162">
                  <c:v>0.33793979170571276</c:v>
                </c:pt>
                <c:pt idx="163">
                  <c:v>0.34828459866313549</c:v>
                </c:pt>
                <c:pt idx="164">
                  <c:v>0.35866681312958681</c:v>
                </c:pt>
                <c:pt idx="165">
                  <c:v>0.36908783402744733</c:v>
                </c:pt>
                <c:pt idx="166">
                  <c:v>0.37954909291924266</c:v>
                </c:pt>
                <c:pt idx="167">
                  <c:v>0.39005205566925522</c:v>
                </c:pt>
                <c:pt idx="168">
                  <c:v>0.40059822418825786</c:v>
                </c:pt>
                <c:pt idx="169">
                  <c:v>0.41118913826718539</c:v>
                </c:pt>
                <c:pt idx="170">
                  <c:v>0.421826377505997</c:v>
                </c:pt>
                <c:pt idx="171">
                  <c:v>0.43251156334448115</c:v>
                </c:pt>
                <c:pt idx="172">
                  <c:v>0.44324636120227995</c:v>
                </c:pt>
                <c:pt idx="173">
                  <c:v>0.45403248273600583</c:v>
                </c:pt>
                <c:pt idx="174">
                  <c:v>0.46487168822195379</c:v>
                </c:pt>
                <c:pt idx="175">
                  <c:v>0.47576578907363032</c:v>
                </c:pt>
                <c:pt idx="176">
                  <c:v>0.48671665050407514</c:v>
                </c:pt>
                <c:pt idx="177">
                  <c:v>0.49772619434381726</c:v>
                </c:pt>
                <c:pt idx="178">
                  <c:v>0.50879640202623</c:v>
                </c:pt>
                <c:pt idx="179">
                  <c:v>0.51992931775308227</c:v>
                </c:pt>
                <c:pt idx="180">
                  <c:v>0.53112705185421805</c:v>
                </c:pt>
                <c:pt idx="181">
                  <c:v>0.54239178435654434</c:v>
                </c:pt>
                <c:pt idx="182">
                  <c:v>0.55372576877889379</c:v>
                </c:pt>
                <c:pt idx="183">
                  <c:v>0.56513133617086431</c:v>
                </c:pt>
                <c:pt idx="184">
                  <c:v>0.5766108994154191</c:v>
                </c:pt>
                <c:pt idx="185">
                  <c:v>0.58816695781693484</c:v>
                </c:pt>
                <c:pt idx="186">
                  <c:v>0.59980210199845652</c:v>
                </c:pt>
                <c:pt idx="187">
                  <c:v>0.6115190191342571</c:v>
                </c:pt>
                <c:pt idx="188">
                  <c:v>0.62332049854639149</c:v>
                </c:pt>
                <c:pt idx="189">
                  <c:v>0.63520943769681859</c:v>
                </c:pt>
                <c:pt idx="190">
                  <c:v>0.64718884860991466</c:v>
                </c:pt>
                <c:pt idx="191">
                  <c:v>0.65926186476380366</c:v>
                </c:pt>
                <c:pt idx="192">
                  <c:v>0.6714317484930028</c:v>
                </c:pt>
                <c:pt idx="193">
                  <c:v>0.68370189894942857</c:v>
                </c:pt>
                <c:pt idx="194">
                  <c:v>0.69607586067395022</c:v>
                </c:pt>
                <c:pt idx="195">
                  <c:v>0.70855733283643729</c:v>
                </c:pt>
                <c:pt idx="196">
                  <c:v>0.72115017920879865</c:v>
                </c:pt>
                <c:pt idx="197">
                  <c:v>0.73385843894287195</c:v>
                </c:pt>
                <c:pt idx="198">
                  <c:v>0.74668633823340269</c:v>
                </c:pt>
                <c:pt idx="199">
                  <c:v>0.75963830295586499</c:v>
                </c:pt>
                <c:pt idx="200">
                  <c:v>0.77271897237966714</c:v>
                </c:pt>
                <c:pt idx="201">
                  <c:v>0.78593321406966932</c:v>
                </c:pt>
                <c:pt idx="202">
                  <c:v>0.79928614010300825</c:v>
                </c:pt>
                <c:pt idx="203">
                  <c:v>0.81278312474442804</c:v>
                </c:pt>
                <c:pt idx="204">
                  <c:v>0.82642982374185825</c:v>
                </c:pt>
                <c:pt idx="205">
                  <c:v>0.84023219542538485</c:v>
                </c:pt>
                <c:pt idx="206">
                  <c:v>0.85419652381744504</c:v>
                </c:pt>
                <c:pt idx="207">
                  <c:v>0.86832944399065048</c:v>
                </c:pt>
                <c:pt idx="208">
                  <c:v>0.8826379699428335</c:v>
                </c:pt>
                <c:pt idx="209">
                  <c:v>0.89712952529750012</c:v>
                </c:pt>
                <c:pt idx="210">
                  <c:v>0.91181197718303419</c:v>
                </c:pt>
                <c:pt idx="211">
                  <c:v>0.92669367369673328</c:v>
                </c:pt>
                <c:pt idx="212">
                  <c:v>0.94178348542189871</c:v>
                </c:pt>
                <c:pt idx="213">
                  <c:v>0.95709085153938334</c:v>
                </c:pt>
                <c:pt idx="214">
                  <c:v>0.97262583116154888</c:v>
                </c:pt>
                <c:pt idx="215">
                  <c:v>0.98839916061950917</c:v>
                </c:pt>
                <c:pt idx="216">
                  <c:v>1.0044223175571301</c:v>
                </c:pt>
                <c:pt idx="217">
                  <c:v>1.0207075928320355</c:v>
                </c:pt>
                <c:pt idx="218">
                  <c:v>1.0372681714003609</c:v>
                </c:pt>
                <c:pt idx="219">
                  <c:v>1.0541182235749815</c:v>
                </c:pt>
                <c:pt idx="220">
                  <c:v>1.0712730083055431</c:v>
                </c:pt>
                <c:pt idx="221">
                  <c:v>1.0887489904434444</c:v>
                </c:pt>
                <c:pt idx="222">
                  <c:v>1.1065639743411684</c:v>
                </c:pt>
                <c:pt idx="223">
                  <c:v>1.1247372566106977</c:v>
                </c:pt>
                <c:pt idx="224">
                  <c:v>1.1432898014549744</c:v>
                </c:pt>
                <c:pt idx="225">
                  <c:v>1.162244442720616</c:v>
                </c:pt>
                <c:pt idx="226">
                  <c:v>1.1816261177411749</c:v>
                </c:pt>
                <c:pt idx="227">
                  <c:v>1.2014621392033988</c:v>
                </c:pt>
                <c:pt idx="228">
                  <c:v>1.221782512748455</c:v>
                </c:pt>
                <c:pt idx="229">
                  <c:v>1.2426203099162603</c:v>
                </c:pt>
                <c:pt idx="230">
                  <c:v>1.2640121084912439</c:v>
                </c:pt>
                <c:pt idx="231">
                  <c:v>1.2859985155013034</c:v>
                </c:pt>
                <c:pt idx="232">
                  <c:v>1.3086247923228653</c:v>
                </c:pt>
                <c:pt idx="233">
                  <c:v>1.3319416069271142</c:v>
                </c:pt>
                <c:pt idx="234">
                  <c:v>1.3560059457994387</c:v>
                </c:pt>
                <c:pt idx="235">
                  <c:v>1.3808822282502353</c:v>
                </c:pt>
                <c:pt idx="236">
                  <c:v>1.4066436798489597</c:v>
                </c:pt>
                <c:pt idx="237">
                  <c:v>1.4333740412575688</c:v>
                </c:pt>
                <c:pt idx="238">
                  <c:v>1.4611697164034945</c:v>
                </c:pt>
                <c:pt idx="239">
                  <c:v>1.4901425037298888</c:v>
                </c:pt>
                <c:pt idx="240">
                  <c:v>1.5204231125445951</c:v>
                </c:pt>
                <c:pt idx="241">
                  <c:v>1.5521657535429034</c:v>
                </c:pt>
                <c:pt idx="242">
                  <c:v>1.585554225481004</c:v>
                </c:pt>
                <c:pt idx="243">
                  <c:v>1.6208101278939688</c:v>
                </c:pt>
                <c:pt idx="244">
                  <c:v>1.6582041640969802</c:v>
                </c:pt>
                <c:pt idx="245">
                  <c:v>1.6980720533929916</c:v>
                </c:pt>
                <c:pt idx="246">
                  <c:v>1.7408375250838719</c:v>
                </c:pt>
                <c:pt idx="247">
                  <c:v>1.7870465756496254</c:v>
                </c:pt>
                <c:pt idx="248">
                  <c:v>1.8374203838470637</c:v>
                </c:pt>
                <c:pt idx="249">
                  <c:v>1.8929406788672947</c:v>
                </c:pt>
                <c:pt idx="250">
                  <c:v>1.954995024088507</c:v>
                </c:pt>
                <c:pt idx="251">
                  <c:v>2.0256412963396584</c:v>
                </c:pt>
                <c:pt idx="252">
                  <c:v>2.1081333635267789</c:v>
                </c:pt>
                <c:pt idx="253">
                  <c:v>2.2080992672399162</c:v>
                </c:pt>
                <c:pt idx="254">
                  <c:v>2.3366910755775656</c:v>
                </c:pt>
                <c:pt idx="255">
                  <c:v>2.5218739841912803</c:v>
                </c:pt>
                <c:pt idx="256">
                  <c:v>2.8868618330563138</c:v>
                </c:pt>
              </c:numCache>
            </c:numRef>
          </c:xVal>
          <c:yVal>
            <c:numRef>
              <c:f>'Part 3'!$T$2:$T$258</c:f>
              <c:numCache>
                <c:formatCode>0.00</c:formatCode>
                <c:ptCount val="257"/>
                <c:pt idx="0">
                  <c:v>-2.3297595332253436</c:v>
                </c:pt>
                <c:pt idx="1">
                  <c:v>-2.1830857079598132</c:v>
                </c:pt>
                <c:pt idx="2">
                  <c:v>-2.1260526719455015</c:v>
                </c:pt>
                <c:pt idx="3">
                  <c:v>-2.089045307552523</c:v>
                </c:pt>
                <c:pt idx="4">
                  <c:v>-2.0131743046305282</c:v>
                </c:pt>
                <c:pt idx="5">
                  <c:v>-1.8498316085639142</c:v>
                </c:pt>
                <c:pt idx="6">
                  <c:v>-1.8437819583712145</c:v>
                </c:pt>
                <c:pt idx="7">
                  <c:v>-1.7910244299030078</c:v>
                </c:pt>
                <c:pt idx="8">
                  <c:v>-1.7693079270140026</c:v>
                </c:pt>
                <c:pt idx="9">
                  <c:v>-1.7593567054385932</c:v>
                </c:pt>
                <c:pt idx="10">
                  <c:v>-1.7293392231774984</c:v>
                </c:pt>
                <c:pt idx="11">
                  <c:v>-1.7244795358940681</c:v>
                </c:pt>
                <c:pt idx="12">
                  <c:v>-1.7235421716505703</c:v>
                </c:pt>
                <c:pt idx="13">
                  <c:v>-1.6972328462157089</c:v>
                </c:pt>
                <c:pt idx="14">
                  <c:v>-1.6915598982987448</c:v>
                </c:pt>
                <c:pt idx="15">
                  <c:v>-1.6236163449188201</c:v>
                </c:pt>
                <c:pt idx="16">
                  <c:v>-1.6063442930020926</c:v>
                </c:pt>
                <c:pt idx="17">
                  <c:v>-1.5917638480956302</c:v>
                </c:pt>
                <c:pt idx="18">
                  <c:v>-1.5830206374470732</c:v>
                </c:pt>
                <c:pt idx="19">
                  <c:v>-1.5597191166054483</c:v>
                </c:pt>
                <c:pt idx="20">
                  <c:v>-1.5591326395618559</c:v>
                </c:pt>
                <c:pt idx="21">
                  <c:v>-1.5547967680169725</c:v>
                </c:pt>
                <c:pt idx="22">
                  <c:v>-1.5511649681781661</c:v>
                </c:pt>
                <c:pt idx="23">
                  <c:v>-1.517515686078267</c:v>
                </c:pt>
                <c:pt idx="24">
                  <c:v>-1.4844957673925763</c:v>
                </c:pt>
                <c:pt idx="25">
                  <c:v>-1.4528061738541553</c:v>
                </c:pt>
                <c:pt idx="26">
                  <c:v>-1.4520988672296606</c:v>
                </c:pt>
                <c:pt idx="27">
                  <c:v>-1.432343373485607</c:v>
                </c:pt>
                <c:pt idx="28">
                  <c:v>-1.4034520129392554</c:v>
                </c:pt>
                <c:pt idx="29">
                  <c:v>-1.3874713849116473</c:v>
                </c:pt>
                <c:pt idx="30">
                  <c:v>-1.3258278846672735</c:v>
                </c:pt>
                <c:pt idx="31">
                  <c:v>-1.3127891650094403</c:v>
                </c:pt>
                <c:pt idx="32">
                  <c:v>-1.2602831177902223</c:v>
                </c:pt>
                <c:pt idx="33">
                  <c:v>-1.2404442110838991</c:v>
                </c:pt>
                <c:pt idx="34">
                  <c:v>-1.2224600938740995</c:v>
                </c:pt>
                <c:pt idx="35">
                  <c:v>-1.1906474125591548</c:v>
                </c:pt>
                <c:pt idx="36">
                  <c:v>-1.1883538689819115</c:v>
                </c:pt>
                <c:pt idx="37">
                  <c:v>-1.1352637436087138</c:v>
                </c:pt>
                <c:pt idx="38">
                  <c:v>-1.1321111853316317</c:v>
                </c:pt>
                <c:pt idx="39">
                  <c:v>-1.1003646138624259</c:v>
                </c:pt>
                <c:pt idx="40">
                  <c:v>-1.0643379246164082</c:v>
                </c:pt>
                <c:pt idx="41">
                  <c:v>-1.0525438821795925</c:v>
                </c:pt>
                <c:pt idx="42">
                  <c:v>-1.0523579065692794</c:v>
                </c:pt>
                <c:pt idx="43">
                  <c:v>-1.0357496368817227</c:v>
                </c:pt>
                <c:pt idx="44">
                  <c:v>-1.0317310204451864</c:v>
                </c:pt>
                <c:pt idx="45">
                  <c:v>-1.0292912464188799</c:v>
                </c:pt>
                <c:pt idx="46">
                  <c:v>-1.0206725117656039</c:v>
                </c:pt>
                <c:pt idx="47">
                  <c:v>-1.0124741394452028</c:v>
                </c:pt>
                <c:pt idx="48">
                  <c:v>-1.0105122186314512</c:v>
                </c:pt>
                <c:pt idx="49">
                  <c:v>-0.9901517830372587</c:v>
                </c:pt>
                <c:pt idx="50">
                  <c:v>-0.97720759836200555</c:v>
                </c:pt>
                <c:pt idx="51">
                  <c:v>-0.96811172157958325</c:v>
                </c:pt>
                <c:pt idx="52">
                  <c:v>-0.95692411866930105</c:v>
                </c:pt>
                <c:pt idx="53">
                  <c:v>-0.9416548319448893</c:v>
                </c:pt>
                <c:pt idx="54">
                  <c:v>-0.94124828236549685</c:v>
                </c:pt>
                <c:pt idx="55">
                  <c:v>-0.93244428318531625</c:v>
                </c:pt>
                <c:pt idx="56">
                  <c:v>-0.91531119212053269</c:v>
                </c:pt>
                <c:pt idx="57">
                  <c:v>-0.88311970909727056</c:v>
                </c:pt>
                <c:pt idx="58">
                  <c:v>-0.85346710659419867</c:v>
                </c:pt>
                <c:pt idx="59">
                  <c:v>-0.84499242215482406</c:v>
                </c:pt>
                <c:pt idx="60">
                  <c:v>-0.83940730498056726</c:v>
                </c:pt>
                <c:pt idx="61">
                  <c:v>-0.83269310416517428</c:v>
                </c:pt>
                <c:pt idx="62">
                  <c:v>-0.82015485956924561</c:v>
                </c:pt>
                <c:pt idx="63">
                  <c:v>-0.81657865447464195</c:v>
                </c:pt>
                <c:pt idx="64">
                  <c:v>-0.78406634775869632</c:v>
                </c:pt>
                <c:pt idx="65">
                  <c:v>-0.77915916864528456</c:v>
                </c:pt>
                <c:pt idx="66">
                  <c:v>-0.74526957158993434</c:v>
                </c:pt>
                <c:pt idx="67">
                  <c:v>-0.7071894537888016</c:v>
                </c:pt>
                <c:pt idx="68">
                  <c:v>-0.70279497110533229</c:v>
                </c:pt>
                <c:pt idx="69">
                  <c:v>-0.70096546540586624</c:v>
                </c:pt>
                <c:pt idx="70">
                  <c:v>-0.68595768802643964</c:v>
                </c:pt>
                <c:pt idx="71">
                  <c:v>-0.67842199368572442</c:v>
                </c:pt>
                <c:pt idx="72">
                  <c:v>-0.65639225435765736</c:v>
                </c:pt>
                <c:pt idx="73">
                  <c:v>-0.65292094045371185</c:v>
                </c:pt>
                <c:pt idx="74">
                  <c:v>-0.63456865887082414</c:v>
                </c:pt>
                <c:pt idx="75">
                  <c:v>-0.63153068686655645</c:v>
                </c:pt>
                <c:pt idx="76">
                  <c:v>-0.58062595546905427</c:v>
                </c:pt>
                <c:pt idx="77">
                  <c:v>-0.57843970197208028</c:v>
                </c:pt>
                <c:pt idx="78">
                  <c:v>-0.55590171277997524</c:v>
                </c:pt>
                <c:pt idx="79">
                  <c:v>-0.53468291096624165</c:v>
                </c:pt>
                <c:pt idx="80">
                  <c:v>-0.52977915987359014</c:v>
                </c:pt>
                <c:pt idx="81">
                  <c:v>-0.50353729352299359</c:v>
                </c:pt>
                <c:pt idx="82">
                  <c:v>-0.49752131440208219</c:v>
                </c:pt>
                <c:pt idx="83">
                  <c:v>-0.49022992761233469</c:v>
                </c:pt>
                <c:pt idx="84">
                  <c:v>-0.47490697880855282</c:v>
                </c:pt>
                <c:pt idx="85">
                  <c:v>-0.46546779717808578</c:v>
                </c:pt>
                <c:pt idx="86">
                  <c:v>-0.45845068257489796</c:v>
                </c:pt>
                <c:pt idx="87">
                  <c:v>-0.44414803455734186</c:v>
                </c:pt>
                <c:pt idx="88">
                  <c:v>-0.43873023302487374</c:v>
                </c:pt>
                <c:pt idx="89">
                  <c:v>-0.43813104463516156</c:v>
                </c:pt>
                <c:pt idx="90">
                  <c:v>-0.4247386639211998</c:v>
                </c:pt>
                <c:pt idx="91">
                  <c:v>-0.42324450575130729</c:v>
                </c:pt>
                <c:pt idx="92">
                  <c:v>-0.37923981498727877</c:v>
                </c:pt>
                <c:pt idx="93">
                  <c:v>-0.35718347696292913</c:v>
                </c:pt>
                <c:pt idx="94">
                  <c:v>-0.3479451253426305</c:v>
                </c:pt>
                <c:pt idx="95">
                  <c:v>-0.3226239556928307</c:v>
                </c:pt>
                <c:pt idx="96">
                  <c:v>-0.31658848057458827</c:v>
                </c:pt>
                <c:pt idx="97">
                  <c:v>-0.26850637210563499</c:v>
                </c:pt>
                <c:pt idx="98">
                  <c:v>-0.26441466303763206</c:v>
                </c:pt>
                <c:pt idx="99">
                  <c:v>-0.25565295608534955</c:v>
                </c:pt>
                <c:pt idx="100">
                  <c:v>-0.25314302939947947</c:v>
                </c:pt>
                <c:pt idx="101">
                  <c:v>-0.20725101123251111</c:v>
                </c:pt>
                <c:pt idx="102">
                  <c:v>-0.20197941381451615</c:v>
                </c:pt>
                <c:pt idx="103">
                  <c:v>-0.20135332727148836</c:v>
                </c:pt>
                <c:pt idx="104">
                  <c:v>-0.18834671053163995</c:v>
                </c:pt>
                <c:pt idx="105">
                  <c:v>-0.18280374502170768</c:v>
                </c:pt>
                <c:pt idx="106">
                  <c:v>-0.17998213740494001</c:v>
                </c:pt>
                <c:pt idx="107">
                  <c:v>-0.17730165744715345</c:v>
                </c:pt>
                <c:pt idx="108">
                  <c:v>-0.17477464734251777</c:v>
                </c:pt>
                <c:pt idx="109">
                  <c:v>-0.16635588033601367</c:v>
                </c:pt>
                <c:pt idx="110">
                  <c:v>-0.15685223252319444</c:v>
                </c:pt>
                <c:pt idx="111">
                  <c:v>-0.1277262249078927</c:v>
                </c:pt>
                <c:pt idx="112">
                  <c:v>-0.11879231883025985</c:v>
                </c:pt>
                <c:pt idx="113">
                  <c:v>-0.11698535662844307</c:v>
                </c:pt>
                <c:pt idx="114">
                  <c:v>-0.11098526116895244</c:v>
                </c:pt>
                <c:pt idx="115">
                  <c:v>-9.4856913020595346E-2</c:v>
                </c:pt>
                <c:pt idx="116">
                  <c:v>-6.5409864987383312E-2</c:v>
                </c:pt>
                <c:pt idx="117">
                  <c:v>-5.3171960908425173E-2</c:v>
                </c:pt>
                <c:pt idx="118">
                  <c:v>-4.6001057518440421E-2</c:v>
                </c:pt>
                <c:pt idx="119">
                  <c:v>-2.0626777718391196E-2</c:v>
                </c:pt>
                <c:pt idx="120">
                  <c:v>-1.8503435547677353E-2</c:v>
                </c:pt>
                <c:pt idx="121">
                  <c:v>-1.0366336443979357E-2</c:v>
                </c:pt>
                <c:pt idx="122">
                  <c:v>5.2449946972413083E-3</c:v>
                </c:pt>
                <c:pt idx="123">
                  <c:v>1.3182823418202439E-2</c:v>
                </c:pt>
                <c:pt idx="124">
                  <c:v>8.2621152864039524E-2</c:v>
                </c:pt>
                <c:pt idx="125">
                  <c:v>9.6550057690129379E-2</c:v>
                </c:pt>
                <c:pt idx="126">
                  <c:v>0.10200645341025026</c:v>
                </c:pt>
                <c:pt idx="127">
                  <c:v>0.10230411610050842</c:v>
                </c:pt>
                <c:pt idx="128">
                  <c:v>0.11391698328752685</c:v>
                </c:pt>
                <c:pt idx="129">
                  <c:v>0.13650493057368066</c:v>
                </c:pt>
                <c:pt idx="130">
                  <c:v>0.14852950214728253</c:v>
                </c:pt>
                <c:pt idx="131">
                  <c:v>0.15550958284232852</c:v>
                </c:pt>
                <c:pt idx="132">
                  <c:v>0.17183159854091379</c:v>
                </c:pt>
                <c:pt idx="133">
                  <c:v>0.17244047864899542</c:v>
                </c:pt>
                <c:pt idx="134">
                  <c:v>0.1870048760988188</c:v>
                </c:pt>
                <c:pt idx="135">
                  <c:v>0.19961709156861479</c:v>
                </c:pt>
                <c:pt idx="136">
                  <c:v>0.22060019653190252</c:v>
                </c:pt>
                <c:pt idx="137">
                  <c:v>0.24034688905438215</c:v>
                </c:pt>
                <c:pt idx="138">
                  <c:v>0.24722449551743278</c:v>
                </c:pt>
                <c:pt idx="139">
                  <c:v>0.27052927748165323</c:v>
                </c:pt>
                <c:pt idx="140">
                  <c:v>0.30644698599907561</c:v>
                </c:pt>
                <c:pt idx="141">
                  <c:v>0.33000990685846243</c:v>
                </c:pt>
                <c:pt idx="142">
                  <c:v>0.35462454343987515</c:v>
                </c:pt>
                <c:pt idx="143">
                  <c:v>0.37872381648105136</c:v>
                </c:pt>
                <c:pt idx="144">
                  <c:v>0.3901879181459193</c:v>
                </c:pt>
                <c:pt idx="145">
                  <c:v>0.41018909269359849</c:v>
                </c:pt>
                <c:pt idx="146">
                  <c:v>0.4226148739417645</c:v>
                </c:pt>
                <c:pt idx="147">
                  <c:v>0.43982712773861898</c:v>
                </c:pt>
                <c:pt idx="148">
                  <c:v>0.44858428667206396</c:v>
                </c:pt>
                <c:pt idx="149">
                  <c:v>0.46761262076632143</c:v>
                </c:pt>
                <c:pt idx="150">
                  <c:v>0.47769395691638339</c:v>
                </c:pt>
                <c:pt idx="151">
                  <c:v>0.49189046105592238</c:v>
                </c:pt>
                <c:pt idx="152">
                  <c:v>0.49375280411883543</c:v>
                </c:pt>
                <c:pt idx="153">
                  <c:v>0.49997071609184601</c:v>
                </c:pt>
                <c:pt idx="154">
                  <c:v>0.5042851794945018</c:v>
                </c:pt>
                <c:pt idx="155">
                  <c:v>0.51678818963617812</c:v>
                </c:pt>
                <c:pt idx="156">
                  <c:v>0.52431853426855179</c:v>
                </c:pt>
                <c:pt idx="157">
                  <c:v>0.53257594212996451</c:v>
                </c:pt>
                <c:pt idx="158">
                  <c:v>0.53266018932223502</c:v>
                </c:pt>
                <c:pt idx="159">
                  <c:v>0.55645189910385018</c:v>
                </c:pt>
                <c:pt idx="160">
                  <c:v>0.56750862045351957</c:v>
                </c:pt>
                <c:pt idx="161">
                  <c:v>0.57890386295221341</c:v>
                </c:pt>
                <c:pt idx="162">
                  <c:v>0.58418135142167016</c:v>
                </c:pt>
                <c:pt idx="163">
                  <c:v>0.59694875758597388</c:v>
                </c:pt>
                <c:pt idx="164">
                  <c:v>0.59710606333123561</c:v>
                </c:pt>
                <c:pt idx="165">
                  <c:v>0.59726842540330061</c:v>
                </c:pt>
                <c:pt idx="166">
                  <c:v>0.60390622701767149</c:v>
                </c:pt>
                <c:pt idx="167">
                  <c:v>0.60675430090227156</c:v>
                </c:pt>
                <c:pt idx="168">
                  <c:v>0.61011035927235191</c:v>
                </c:pt>
                <c:pt idx="169">
                  <c:v>0.61568777780613271</c:v>
                </c:pt>
                <c:pt idx="170">
                  <c:v>0.61644215868915697</c:v>
                </c:pt>
                <c:pt idx="171">
                  <c:v>0.62452414502202591</c:v>
                </c:pt>
                <c:pt idx="172">
                  <c:v>0.62745451187081847</c:v>
                </c:pt>
                <c:pt idx="173">
                  <c:v>0.6334225699879753</c:v>
                </c:pt>
                <c:pt idx="174">
                  <c:v>0.63450829780034546</c:v>
                </c:pt>
                <c:pt idx="175">
                  <c:v>0.63860757128156898</c:v>
                </c:pt>
                <c:pt idx="176">
                  <c:v>0.64989693992173159</c:v>
                </c:pt>
                <c:pt idx="177">
                  <c:v>0.65662700567742083</c:v>
                </c:pt>
                <c:pt idx="178">
                  <c:v>0.66601898228929801</c:v>
                </c:pt>
                <c:pt idx="179">
                  <c:v>0.67400509227535621</c:v>
                </c:pt>
                <c:pt idx="180">
                  <c:v>0.67704541928724715</c:v>
                </c:pt>
                <c:pt idx="181">
                  <c:v>0.68168678305334063</c:v>
                </c:pt>
                <c:pt idx="182">
                  <c:v>0.68681743738833234</c:v>
                </c:pt>
                <c:pt idx="183">
                  <c:v>0.71839657137330193</c:v>
                </c:pt>
                <c:pt idx="184">
                  <c:v>0.72431348298055931</c:v>
                </c:pt>
                <c:pt idx="185">
                  <c:v>0.72718942193775238</c:v>
                </c:pt>
                <c:pt idx="186">
                  <c:v>0.72880317301061193</c:v>
                </c:pt>
                <c:pt idx="187">
                  <c:v>0.73495946686292335</c:v>
                </c:pt>
                <c:pt idx="188">
                  <c:v>0.74538272274522577</c:v>
                </c:pt>
                <c:pt idx="189">
                  <c:v>0.74774130315507159</c:v>
                </c:pt>
                <c:pt idx="190">
                  <c:v>0.74928875399155415</c:v>
                </c:pt>
                <c:pt idx="191">
                  <c:v>0.7546982644092185</c:v>
                </c:pt>
                <c:pt idx="192">
                  <c:v>0.75579686543370239</c:v>
                </c:pt>
                <c:pt idx="193">
                  <c:v>0.76699961135403938</c:v>
                </c:pt>
                <c:pt idx="194">
                  <c:v>0.77381481195667401</c:v>
                </c:pt>
                <c:pt idx="195">
                  <c:v>0.78386872899982118</c:v>
                </c:pt>
                <c:pt idx="196">
                  <c:v>0.7931435957647075</c:v>
                </c:pt>
                <c:pt idx="197">
                  <c:v>0.79954096561335353</c:v>
                </c:pt>
                <c:pt idx="198">
                  <c:v>0.80224109595141324</c:v>
                </c:pt>
                <c:pt idx="199">
                  <c:v>0.80272093642720077</c:v>
                </c:pt>
                <c:pt idx="200">
                  <c:v>0.80361338456242082</c:v>
                </c:pt>
                <c:pt idx="201">
                  <c:v>0.80713259908060409</c:v>
                </c:pt>
                <c:pt idx="202">
                  <c:v>0.80777954170631938</c:v>
                </c:pt>
                <c:pt idx="203">
                  <c:v>0.81787667401466146</c:v>
                </c:pt>
                <c:pt idx="204">
                  <c:v>0.81869103837602153</c:v>
                </c:pt>
                <c:pt idx="205">
                  <c:v>0.82015718806762594</c:v>
                </c:pt>
                <c:pt idx="206">
                  <c:v>0.82106778916755208</c:v>
                </c:pt>
                <c:pt idx="207">
                  <c:v>0.82885884596591852</c:v>
                </c:pt>
                <c:pt idx="208">
                  <c:v>0.82989130280536183</c:v>
                </c:pt>
                <c:pt idx="209">
                  <c:v>0.83029783392445689</c:v>
                </c:pt>
                <c:pt idx="210">
                  <c:v>0.83362875977747075</c:v>
                </c:pt>
                <c:pt idx="211">
                  <c:v>0.83746317398382208</c:v>
                </c:pt>
                <c:pt idx="212">
                  <c:v>0.8516012448601914</c:v>
                </c:pt>
                <c:pt idx="213">
                  <c:v>0.85311796704766485</c:v>
                </c:pt>
                <c:pt idx="214">
                  <c:v>0.86707576905003703</c:v>
                </c:pt>
                <c:pt idx="215">
                  <c:v>0.87379931229970753</c:v>
                </c:pt>
                <c:pt idx="216">
                  <c:v>0.88825529669864711</c:v>
                </c:pt>
                <c:pt idx="217">
                  <c:v>0.91298137033879434</c:v>
                </c:pt>
                <c:pt idx="218">
                  <c:v>0.91637863243587414</c:v>
                </c:pt>
                <c:pt idx="219">
                  <c:v>0.92846916283605285</c:v>
                </c:pt>
                <c:pt idx="220">
                  <c:v>0.94293777751770025</c:v>
                </c:pt>
                <c:pt idx="221">
                  <c:v>0.94411836133292959</c:v>
                </c:pt>
                <c:pt idx="222">
                  <c:v>0.96798170531066963</c:v>
                </c:pt>
                <c:pt idx="223">
                  <c:v>0.99347756965701728</c:v>
                </c:pt>
                <c:pt idx="224">
                  <c:v>1.0170443428091787</c:v>
                </c:pt>
                <c:pt idx="225">
                  <c:v>1.0243093491658466</c:v>
                </c:pt>
                <c:pt idx="226">
                  <c:v>1.0243259098322053</c:v>
                </c:pt>
                <c:pt idx="227">
                  <c:v>1.0262092494109665</c:v>
                </c:pt>
                <c:pt idx="228">
                  <c:v>1.0277679859325584</c:v>
                </c:pt>
                <c:pt idx="229">
                  <c:v>1.028843970270277</c:v>
                </c:pt>
                <c:pt idx="230">
                  <c:v>1.0332830160229041</c:v>
                </c:pt>
                <c:pt idx="231">
                  <c:v>1.0406185993111501</c:v>
                </c:pt>
                <c:pt idx="232">
                  <c:v>1.0412159224104915</c:v>
                </c:pt>
                <c:pt idx="233">
                  <c:v>1.0622545939845829</c:v>
                </c:pt>
                <c:pt idx="234">
                  <c:v>1.0697844224346955</c:v>
                </c:pt>
                <c:pt idx="235">
                  <c:v>1.0831310312741291</c:v>
                </c:pt>
                <c:pt idx="236">
                  <c:v>1.1030151811574973</c:v>
                </c:pt>
                <c:pt idx="237">
                  <c:v>1.1499673262049386</c:v>
                </c:pt>
                <c:pt idx="238">
                  <c:v>1.1578588981054636</c:v>
                </c:pt>
                <c:pt idx="239">
                  <c:v>1.1772867445253981</c:v>
                </c:pt>
                <c:pt idx="240">
                  <c:v>1.2051528554871414</c:v>
                </c:pt>
                <c:pt idx="241">
                  <c:v>1.2119924464174978</c:v>
                </c:pt>
                <c:pt idx="242">
                  <c:v>1.2220508957308924</c:v>
                </c:pt>
                <c:pt idx="243">
                  <c:v>1.2310206789284086</c:v>
                </c:pt>
                <c:pt idx="244">
                  <c:v>1.2403087905082397</c:v>
                </c:pt>
                <c:pt idx="245">
                  <c:v>1.4474944724038941</c:v>
                </c:pt>
                <c:pt idx="246">
                  <c:v>1.4475965532089803</c:v>
                </c:pt>
                <c:pt idx="247">
                  <c:v>1.4641436490731288</c:v>
                </c:pt>
                <c:pt idx="248">
                  <c:v>1.9614746602906954</c:v>
                </c:pt>
                <c:pt idx="249">
                  <c:v>2.0067717621222267</c:v>
                </c:pt>
                <c:pt idx="250">
                  <c:v>2.0375351031122859</c:v>
                </c:pt>
                <c:pt idx="251">
                  <c:v>2.0409185838226471</c:v>
                </c:pt>
                <c:pt idx="252">
                  <c:v>2.1670015225784898</c:v>
                </c:pt>
                <c:pt idx="253">
                  <c:v>2.1849140756783281</c:v>
                </c:pt>
                <c:pt idx="254">
                  <c:v>2.3659221699876385</c:v>
                </c:pt>
                <c:pt idx="255">
                  <c:v>2.5557223756445975</c:v>
                </c:pt>
                <c:pt idx="256">
                  <c:v>2.8623993133078538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F-4B1A-8108-F3B88FA1201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'Part 3'!$W$2:$W$258</c:f>
              <c:numCache>
                <c:formatCode>0.000</c:formatCode>
                <c:ptCount val="257"/>
                <c:pt idx="0">
                  <c:v>-2.8868618330563121</c:v>
                </c:pt>
                <c:pt idx="1">
                  <c:v>-2.5218739841912798</c:v>
                </c:pt>
                <c:pt idx="2">
                  <c:v>-2.3366910755775643</c:v>
                </c:pt>
                <c:pt idx="3">
                  <c:v>-2.208099267239914</c:v>
                </c:pt>
                <c:pt idx="4">
                  <c:v>-2.1081333635267803</c:v>
                </c:pt>
                <c:pt idx="5">
                  <c:v>-2.0256412963396588</c:v>
                </c:pt>
                <c:pt idx="6">
                  <c:v>-1.9549950240885074</c:v>
                </c:pt>
                <c:pt idx="7">
                  <c:v>-1.8929406788672947</c:v>
                </c:pt>
                <c:pt idx="8">
                  <c:v>-1.8374203838470633</c:v>
                </c:pt>
                <c:pt idx="9">
                  <c:v>-1.7870465756496254</c:v>
                </c:pt>
                <c:pt idx="10">
                  <c:v>-1.7408375250838715</c:v>
                </c:pt>
                <c:pt idx="11">
                  <c:v>-1.6980720533929912</c:v>
                </c:pt>
                <c:pt idx="12">
                  <c:v>-1.6582041640969811</c:v>
                </c:pt>
                <c:pt idx="13">
                  <c:v>-1.6208101278939697</c:v>
                </c:pt>
                <c:pt idx="14">
                  <c:v>-1.585554225481004</c:v>
                </c:pt>
                <c:pt idx="15">
                  <c:v>-1.5521657535429034</c:v>
                </c:pt>
                <c:pt idx="16">
                  <c:v>-1.5204231125445944</c:v>
                </c:pt>
                <c:pt idx="17">
                  <c:v>-1.4901425037298881</c:v>
                </c:pt>
                <c:pt idx="18">
                  <c:v>-1.4611697164034938</c:v>
                </c:pt>
                <c:pt idx="19">
                  <c:v>-1.4333740412575702</c:v>
                </c:pt>
                <c:pt idx="20">
                  <c:v>-1.4066436798489586</c:v>
                </c:pt>
                <c:pt idx="21">
                  <c:v>-1.380882228250236</c:v>
                </c:pt>
                <c:pt idx="22">
                  <c:v>-1.3560059457994387</c:v>
                </c:pt>
                <c:pt idx="23">
                  <c:v>-1.3319416069271142</c:v>
                </c:pt>
                <c:pt idx="24">
                  <c:v>-1.3086247923228653</c:v>
                </c:pt>
                <c:pt idx="25">
                  <c:v>-1.2859985155013034</c:v>
                </c:pt>
                <c:pt idx="26">
                  <c:v>-1.2640121084912439</c:v>
                </c:pt>
                <c:pt idx="27">
                  <c:v>-1.2426203099162596</c:v>
                </c:pt>
                <c:pt idx="28">
                  <c:v>-1.2217825127484547</c:v>
                </c:pt>
                <c:pt idx="29">
                  <c:v>-1.2014621392033986</c:v>
                </c:pt>
                <c:pt idx="30">
                  <c:v>-1.1816261177411749</c:v>
                </c:pt>
                <c:pt idx="31">
                  <c:v>-1.162244442720616</c:v>
                </c:pt>
                <c:pt idx="32">
                  <c:v>-1.1432898014549744</c:v>
                </c:pt>
                <c:pt idx="33">
                  <c:v>-1.1247372566106977</c:v>
                </c:pt>
                <c:pt idx="34">
                  <c:v>-1.1065639743411684</c:v>
                </c:pt>
                <c:pt idx="35">
                  <c:v>-1.0887489904434446</c:v>
                </c:pt>
                <c:pt idx="36">
                  <c:v>-1.0712730083055431</c:v>
                </c:pt>
                <c:pt idx="37">
                  <c:v>-1.0541182235749815</c:v>
                </c:pt>
                <c:pt idx="38">
                  <c:v>-1.0372681714003609</c:v>
                </c:pt>
                <c:pt idx="39">
                  <c:v>-1.0207075928320355</c:v>
                </c:pt>
                <c:pt idx="40">
                  <c:v>-1.0044223175571301</c:v>
                </c:pt>
                <c:pt idx="41">
                  <c:v>-0.98839916061950917</c:v>
                </c:pt>
                <c:pt idx="42">
                  <c:v>-0.97262583116154888</c:v>
                </c:pt>
                <c:pt idx="43">
                  <c:v>-0.95709085153938211</c:v>
                </c:pt>
                <c:pt idx="44">
                  <c:v>-0.9417834854218996</c:v>
                </c:pt>
                <c:pt idx="45">
                  <c:v>-0.92669367369673328</c:v>
                </c:pt>
                <c:pt idx="46">
                  <c:v>-0.91181197718303419</c:v>
                </c:pt>
                <c:pt idx="47">
                  <c:v>-0.89712952529750012</c:v>
                </c:pt>
                <c:pt idx="48">
                  <c:v>-0.8826379699428335</c:v>
                </c:pt>
                <c:pt idx="49">
                  <c:v>-0.86832944399065048</c:v>
                </c:pt>
                <c:pt idx="50">
                  <c:v>-0.85419652381744504</c:v>
                </c:pt>
                <c:pt idx="51">
                  <c:v>-0.84023219542538519</c:v>
                </c:pt>
                <c:pt idx="52">
                  <c:v>-0.82642982374185836</c:v>
                </c:pt>
                <c:pt idx="53">
                  <c:v>-0.81278312474442804</c:v>
                </c:pt>
                <c:pt idx="54">
                  <c:v>-0.79928614010300825</c:v>
                </c:pt>
                <c:pt idx="55">
                  <c:v>-0.78593321406966932</c:v>
                </c:pt>
                <c:pt idx="56">
                  <c:v>-0.77271897237966714</c:v>
                </c:pt>
                <c:pt idx="57">
                  <c:v>-0.75963830295586499</c:v>
                </c:pt>
                <c:pt idx="58">
                  <c:v>-0.74668633823340269</c:v>
                </c:pt>
                <c:pt idx="59">
                  <c:v>-0.73385843894287117</c:v>
                </c:pt>
                <c:pt idx="60">
                  <c:v>-0.72115017920879843</c:v>
                </c:pt>
                <c:pt idx="61">
                  <c:v>-0.70855733283643729</c:v>
                </c:pt>
                <c:pt idx="62">
                  <c:v>-0.69607586067395022</c:v>
                </c:pt>
                <c:pt idx="63">
                  <c:v>-0.68370189894942857</c:v>
                </c:pt>
                <c:pt idx="64">
                  <c:v>-0.6714317484930028</c:v>
                </c:pt>
                <c:pt idx="65">
                  <c:v>-0.65926186476380366</c:v>
                </c:pt>
                <c:pt idx="66">
                  <c:v>-0.64718884860991455</c:v>
                </c:pt>
                <c:pt idx="67">
                  <c:v>-0.63520943769681859</c:v>
                </c:pt>
                <c:pt idx="68">
                  <c:v>-0.62332049854639127</c:v>
                </c:pt>
                <c:pt idx="69">
                  <c:v>-0.61151901913425732</c:v>
                </c:pt>
                <c:pt idx="70">
                  <c:v>-0.59980210199845652</c:v>
                </c:pt>
                <c:pt idx="71">
                  <c:v>-0.58816695781693484</c:v>
                </c:pt>
                <c:pt idx="72">
                  <c:v>-0.5766108994154191</c:v>
                </c:pt>
                <c:pt idx="73">
                  <c:v>-0.56513133617086431</c:v>
                </c:pt>
                <c:pt idx="74">
                  <c:v>-0.55372576877889379</c:v>
                </c:pt>
                <c:pt idx="75">
                  <c:v>-0.54239178435654434</c:v>
                </c:pt>
                <c:pt idx="76">
                  <c:v>-0.53112705185421827</c:v>
                </c:pt>
                <c:pt idx="77">
                  <c:v>-0.51992931775308249</c:v>
                </c:pt>
                <c:pt idx="78">
                  <c:v>-0.50879640202623</c:v>
                </c:pt>
                <c:pt idx="79">
                  <c:v>-0.49772619434381726</c:v>
                </c:pt>
                <c:pt idx="80">
                  <c:v>-0.48671665050407514</c:v>
                </c:pt>
                <c:pt idx="81">
                  <c:v>-0.47576578907363032</c:v>
                </c:pt>
                <c:pt idx="82">
                  <c:v>-0.46487168822195368</c:v>
                </c:pt>
                <c:pt idx="83">
                  <c:v>-0.45403248273600566</c:v>
                </c:pt>
                <c:pt idx="84">
                  <c:v>-0.44324636120228017</c:v>
                </c:pt>
                <c:pt idx="85">
                  <c:v>-0.43251156334448121</c:v>
                </c:pt>
                <c:pt idx="86">
                  <c:v>-0.421826377505997</c:v>
                </c:pt>
                <c:pt idx="87">
                  <c:v>-0.41118913826718539</c:v>
                </c:pt>
                <c:pt idx="88">
                  <c:v>-0.40059822418825786</c:v>
                </c:pt>
                <c:pt idx="89">
                  <c:v>-0.39005205566925522</c:v>
                </c:pt>
                <c:pt idx="90">
                  <c:v>-0.37954909291924255</c:v>
                </c:pt>
                <c:pt idx="91">
                  <c:v>-0.3690878340274471</c:v>
                </c:pt>
                <c:pt idx="92">
                  <c:v>-0.35866681312958693</c:v>
                </c:pt>
                <c:pt idx="93">
                  <c:v>-0.3482845986631356</c:v>
                </c:pt>
                <c:pt idx="94">
                  <c:v>-0.33793979170571276</c:v>
                </c:pt>
                <c:pt idx="95">
                  <c:v>-0.3276310243911994</c:v>
                </c:pt>
                <c:pt idx="96">
                  <c:v>-0.3173569583985546</c:v>
                </c:pt>
                <c:pt idx="97">
                  <c:v>-0.30711628350865416</c:v>
                </c:pt>
                <c:pt idx="98">
                  <c:v>-0.2969077162247899</c:v>
                </c:pt>
                <c:pt idx="99">
                  <c:v>-0.28672999845275615</c:v>
                </c:pt>
                <c:pt idx="100">
                  <c:v>-0.27658189623671897</c:v>
                </c:pt>
                <c:pt idx="101">
                  <c:v>-0.26646219854731101</c:v>
                </c:pt>
                <c:pt idx="102">
                  <c:v>-0.25636971611861781</c:v>
                </c:pt>
                <c:pt idx="103">
                  <c:v>-0.24630328033093149</c:v>
                </c:pt>
                <c:pt idx="104">
                  <c:v>-0.23626174213633835</c:v>
                </c:pt>
                <c:pt idx="105">
                  <c:v>-0.22624397102438534</c:v>
                </c:pt>
                <c:pt idx="106">
                  <c:v>-0.21624885402522967</c:v>
                </c:pt>
                <c:pt idx="107">
                  <c:v>-0.20627529474782944</c:v>
                </c:pt>
                <c:pt idx="108">
                  <c:v>-0.19632221245086653</c:v>
                </c:pt>
                <c:pt idx="109">
                  <c:v>-0.18638854114422518</c:v>
                </c:pt>
                <c:pt idx="110">
                  <c:v>-0.17647322871896182</c:v>
                </c:pt>
                <c:pt idx="111">
                  <c:v>-0.16657523610381375</c:v>
                </c:pt>
                <c:pt idx="112">
                  <c:v>-0.15669353644638814</c:v>
                </c:pt>
                <c:pt idx="113">
                  <c:v>-0.14682711431726958</c:v>
                </c:pt>
                <c:pt idx="114">
                  <c:v>-0.13697496493536276</c:v>
                </c:pt>
                <c:pt idx="115">
                  <c:v>-0.12713609341286775</c:v>
                </c:pt>
                <c:pt idx="116">
                  <c:v>-0.11730951401834963</c:v>
                </c:pt>
                <c:pt idx="117">
                  <c:v>-0.10749424945643572</c:v>
                </c:pt>
                <c:pt idx="118">
                  <c:v>-9.7689330162724075E-2</c:v>
                </c:pt>
                <c:pt idx="119">
                  <c:v>-8.7893793612546053E-2</c:v>
                </c:pt>
                <c:pt idx="120">
                  <c:v>-7.8106683642267097E-2</c:v>
                </c:pt>
                <c:pt idx="121">
                  <c:v>-6.8327049781859689E-2</c:v>
                </c:pt>
                <c:pt idx="122">
                  <c:v>-5.8553946597514207E-2</c:v>
                </c:pt>
                <c:pt idx="123">
                  <c:v>-4.8786433043091666E-2</c:v>
                </c:pt>
                <c:pt idx="124">
                  <c:v>-3.9023571819248162E-2</c:v>
                </c:pt>
                <c:pt idx="125">
                  <c:v>-2.9264428739091099E-2</c:v>
                </c:pt>
                <c:pt idx="126">
                  <c:v>-1.9508072099243851E-2</c:v>
                </c:pt>
                <c:pt idx="127">
                  <c:v>-9.7535720552177404E-3</c:v>
                </c:pt>
                <c:pt idx="128">
                  <c:v>0</c:v>
                </c:pt>
                <c:pt idx="129">
                  <c:v>9.7535720552177404E-3</c:v>
                </c:pt>
                <c:pt idx="130">
                  <c:v>1.9508072099243851E-2</c:v>
                </c:pt>
                <c:pt idx="131">
                  <c:v>2.9264428739090957E-2</c:v>
                </c:pt>
                <c:pt idx="132">
                  <c:v>3.9023571819248024E-2</c:v>
                </c:pt>
                <c:pt idx="133">
                  <c:v>4.8786433043091805E-2</c:v>
                </c:pt>
                <c:pt idx="134">
                  <c:v>5.8553946597514346E-2</c:v>
                </c:pt>
                <c:pt idx="135">
                  <c:v>6.8327049781859689E-2</c:v>
                </c:pt>
                <c:pt idx="136">
                  <c:v>7.8106683642267097E-2</c:v>
                </c:pt>
                <c:pt idx="137">
                  <c:v>8.7893793612546053E-2</c:v>
                </c:pt>
                <c:pt idx="138">
                  <c:v>9.7689330162724075E-2</c:v>
                </c:pt>
                <c:pt idx="139">
                  <c:v>0.1074942494564356</c:v>
                </c:pt>
                <c:pt idx="140">
                  <c:v>0.11730951401834952</c:v>
                </c:pt>
                <c:pt idx="141">
                  <c:v>0.12713609341286788</c:v>
                </c:pt>
                <c:pt idx="142">
                  <c:v>0.1369749649353629</c:v>
                </c:pt>
                <c:pt idx="143">
                  <c:v>0.14682711431726958</c:v>
                </c:pt>
                <c:pt idx="144">
                  <c:v>0.15669353644638814</c:v>
                </c:pt>
                <c:pt idx="145">
                  <c:v>0.16657523610381375</c:v>
                </c:pt>
                <c:pt idx="146">
                  <c:v>0.17647322871896182</c:v>
                </c:pt>
                <c:pt idx="147">
                  <c:v>0.18638854114422501</c:v>
                </c:pt>
                <c:pt idx="148">
                  <c:v>0.19632221245086642</c:v>
                </c:pt>
                <c:pt idx="149">
                  <c:v>0.2062752947478296</c:v>
                </c:pt>
                <c:pt idx="150">
                  <c:v>0.21624885402522978</c:v>
                </c:pt>
                <c:pt idx="151">
                  <c:v>0.22624397102438534</c:v>
                </c:pt>
                <c:pt idx="152">
                  <c:v>0.23626174213633835</c:v>
                </c:pt>
                <c:pt idx="153">
                  <c:v>0.24630328033093149</c:v>
                </c:pt>
                <c:pt idx="154">
                  <c:v>0.25636971611861781</c:v>
                </c:pt>
                <c:pt idx="155">
                  <c:v>0.2664621985473109</c:v>
                </c:pt>
                <c:pt idx="156">
                  <c:v>0.2765818962367188</c:v>
                </c:pt>
                <c:pt idx="157">
                  <c:v>0.28672999845275632</c:v>
                </c:pt>
                <c:pt idx="158">
                  <c:v>0.29690771622479006</c:v>
                </c:pt>
                <c:pt idx="159">
                  <c:v>0.30711628350865416</c:v>
                </c:pt>
                <c:pt idx="160">
                  <c:v>0.3173569583985546</c:v>
                </c:pt>
                <c:pt idx="161">
                  <c:v>0.3276310243911994</c:v>
                </c:pt>
                <c:pt idx="162">
                  <c:v>0.33793979170571276</c:v>
                </c:pt>
                <c:pt idx="163">
                  <c:v>0.34828459866313549</c:v>
                </c:pt>
                <c:pt idx="164">
                  <c:v>0.35866681312958681</c:v>
                </c:pt>
                <c:pt idx="165">
                  <c:v>0.36908783402744733</c:v>
                </c:pt>
                <c:pt idx="166">
                  <c:v>0.37954909291924266</c:v>
                </c:pt>
                <c:pt idx="167">
                  <c:v>0.39005205566925522</c:v>
                </c:pt>
                <c:pt idx="168">
                  <c:v>0.40059822418825786</c:v>
                </c:pt>
                <c:pt idx="169">
                  <c:v>0.41118913826718539</c:v>
                </c:pt>
                <c:pt idx="170">
                  <c:v>0.421826377505997</c:v>
                </c:pt>
                <c:pt idx="171">
                  <c:v>0.43251156334448115</c:v>
                </c:pt>
                <c:pt idx="172">
                  <c:v>0.44324636120227995</c:v>
                </c:pt>
                <c:pt idx="173">
                  <c:v>0.45403248273600583</c:v>
                </c:pt>
                <c:pt idx="174">
                  <c:v>0.46487168822195379</c:v>
                </c:pt>
                <c:pt idx="175">
                  <c:v>0.47576578907363032</c:v>
                </c:pt>
                <c:pt idx="176">
                  <c:v>0.48671665050407514</c:v>
                </c:pt>
                <c:pt idx="177">
                  <c:v>0.49772619434381726</c:v>
                </c:pt>
                <c:pt idx="178">
                  <c:v>0.50879640202623</c:v>
                </c:pt>
                <c:pt idx="179">
                  <c:v>0.51992931775308227</c:v>
                </c:pt>
                <c:pt idx="180">
                  <c:v>0.53112705185421805</c:v>
                </c:pt>
                <c:pt idx="181">
                  <c:v>0.54239178435654434</c:v>
                </c:pt>
                <c:pt idx="182">
                  <c:v>0.55372576877889379</c:v>
                </c:pt>
                <c:pt idx="183">
                  <c:v>0.56513133617086431</c:v>
                </c:pt>
                <c:pt idx="184">
                  <c:v>0.5766108994154191</c:v>
                </c:pt>
                <c:pt idx="185">
                  <c:v>0.58816695781693484</c:v>
                </c:pt>
                <c:pt idx="186">
                  <c:v>0.59980210199845652</c:v>
                </c:pt>
                <c:pt idx="187">
                  <c:v>0.6115190191342571</c:v>
                </c:pt>
                <c:pt idx="188">
                  <c:v>0.62332049854639149</c:v>
                </c:pt>
                <c:pt idx="189">
                  <c:v>0.63520943769681859</c:v>
                </c:pt>
                <c:pt idx="190">
                  <c:v>0.64718884860991466</c:v>
                </c:pt>
                <c:pt idx="191">
                  <c:v>0.65926186476380366</c:v>
                </c:pt>
                <c:pt idx="192">
                  <c:v>0.6714317484930028</c:v>
                </c:pt>
                <c:pt idx="193">
                  <c:v>0.68370189894942857</c:v>
                </c:pt>
                <c:pt idx="194">
                  <c:v>0.69607586067395022</c:v>
                </c:pt>
                <c:pt idx="195">
                  <c:v>0.70855733283643729</c:v>
                </c:pt>
                <c:pt idx="196">
                  <c:v>0.72115017920879865</c:v>
                </c:pt>
                <c:pt idx="197">
                  <c:v>0.73385843894287195</c:v>
                </c:pt>
                <c:pt idx="198">
                  <c:v>0.74668633823340269</c:v>
                </c:pt>
                <c:pt idx="199">
                  <c:v>0.75963830295586499</c:v>
                </c:pt>
                <c:pt idx="200">
                  <c:v>0.77271897237966714</c:v>
                </c:pt>
                <c:pt idx="201">
                  <c:v>0.78593321406966932</c:v>
                </c:pt>
                <c:pt idx="202">
                  <c:v>0.79928614010300825</c:v>
                </c:pt>
                <c:pt idx="203">
                  <c:v>0.81278312474442804</c:v>
                </c:pt>
                <c:pt idx="204">
                  <c:v>0.82642982374185825</c:v>
                </c:pt>
                <c:pt idx="205">
                  <c:v>0.84023219542538485</c:v>
                </c:pt>
                <c:pt idx="206">
                  <c:v>0.85419652381744504</c:v>
                </c:pt>
                <c:pt idx="207">
                  <c:v>0.86832944399065048</c:v>
                </c:pt>
                <c:pt idx="208">
                  <c:v>0.8826379699428335</c:v>
                </c:pt>
                <c:pt idx="209">
                  <c:v>0.89712952529750012</c:v>
                </c:pt>
                <c:pt idx="210">
                  <c:v>0.91181197718303419</c:v>
                </c:pt>
                <c:pt idx="211">
                  <c:v>0.92669367369673328</c:v>
                </c:pt>
                <c:pt idx="212">
                  <c:v>0.94178348542189871</c:v>
                </c:pt>
                <c:pt idx="213">
                  <c:v>0.95709085153938334</c:v>
                </c:pt>
                <c:pt idx="214">
                  <c:v>0.97262583116154888</c:v>
                </c:pt>
                <c:pt idx="215">
                  <c:v>0.98839916061950917</c:v>
                </c:pt>
                <c:pt idx="216">
                  <c:v>1.0044223175571301</c:v>
                </c:pt>
                <c:pt idx="217">
                  <c:v>1.0207075928320355</c:v>
                </c:pt>
                <c:pt idx="218">
                  <c:v>1.0372681714003609</c:v>
                </c:pt>
                <c:pt idx="219">
                  <c:v>1.0541182235749815</c:v>
                </c:pt>
                <c:pt idx="220">
                  <c:v>1.0712730083055431</c:v>
                </c:pt>
                <c:pt idx="221">
                  <c:v>1.0887489904434444</c:v>
                </c:pt>
                <c:pt idx="222">
                  <c:v>1.1065639743411684</c:v>
                </c:pt>
                <c:pt idx="223">
                  <c:v>1.1247372566106977</c:v>
                </c:pt>
                <c:pt idx="224">
                  <c:v>1.1432898014549744</c:v>
                </c:pt>
                <c:pt idx="225">
                  <c:v>1.162244442720616</c:v>
                </c:pt>
                <c:pt idx="226">
                  <c:v>1.1816261177411749</c:v>
                </c:pt>
                <c:pt idx="227">
                  <c:v>1.2014621392033988</c:v>
                </c:pt>
                <c:pt idx="228">
                  <c:v>1.221782512748455</c:v>
                </c:pt>
                <c:pt idx="229">
                  <c:v>1.2426203099162603</c:v>
                </c:pt>
                <c:pt idx="230">
                  <c:v>1.2640121084912439</c:v>
                </c:pt>
                <c:pt idx="231">
                  <c:v>1.2859985155013034</c:v>
                </c:pt>
                <c:pt idx="232">
                  <c:v>1.3086247923228653</c:v>
                </c:pt>
                <c:pt idx="233">
                  <c:v>1.3319416069271142</c:v>
                </c:pt>
                <c:pt idx="234">
                  <c:v>1.3560059457994387</c:v>
                </c:pt>
                <c:pt idx="235">
                  <c:v>1.3808822282502353</c:v>
                </c:pt>
                <c:pt idx="236">
                  <c:v>1.4066436798489597</c:v>
                </c:pt>
                <c:pt idx="237">
                  <c:v>1.4333740412575688</c:v>
                </c:pt>
                <c:pt idx="238">
                  <c:v>1.4611697164034945</c:v>
                </c:pt>
                <c:pt idx="239">
                  <c:v>1.4901425037298888</c:v>
                </c:pt>
                <c:pt idx="240">
                  <c:v>1.5204231125445951</c:v>
                </c:pt>
                <c:pt idx="241">
                  <c:v>1.5521657535429034</c:v>
                </c:pt>
                <c:pt idx="242">
                  <c:v>1.585554225481004</c:v>
                </c:pt>
                <c:pt idx="243">
                  <c:v>1.6208101278939688</c:v>
                </c:pt>
                <c:pt idx="244">
                  <c:v>1.6582041640969802</c:v>
                </c:pt>
                <c:pt idx="245">
                  <c:v>1.6980720533929916</c:v>
                </c:pt>
                <c:pt idx="246">
                  <c:v>1.7408375250838719</c:v>
                </c:pt>
                <c:pt idx="247">
                  <c:v>1.7870465756496254</c:v>
                </c:pt>
                <c:pt idx="248">
                  <c:v>1.8374203838470637</c:v>
                </c:pt>
                <c:pt idx="249">
                  <c:v>1.8929406788672947</c:v>
                </c:pt>
                <c:pt idx="250">
                  <c:v>1.954995024088507</c:v>
                </c:pt>
                <c:pt idx="251">
                  <c:v>2.0256412963396584</c:v>
                </c:pt>
                <c:pt idx="252">
                  <c:v>2.1081333635267789</c:v>
                </c:pt>
                <c:pt idx="253">
                  <c:v>2.2080992672399162</c:v>
                </c:pt>
                <c:pt idx="254">
                  <c:v>2.3366910755775656</c:v>
                </c:pt>
                <c:pt idx="255">
                  <c:v>2.5218739841912803</c:v>
                </c:pt>
                <c:pt idx="256">
                  <c:v>2.8868618330563138</c:v>
                </c:pt>
              </c:numCache>
            </c:numRef>
          </c:xVal>
          <c:yVal>
            <c:numRef>
              <c:f>'Part 3'!$W$2:$W$258</c:f>
              <c:numCache>
                <c:formatCode>0.000</c:formatCode>
                <c:ptCount val="257"/>
                <c:pt idx="0">
                  <c:v>-2.8868618330563121</c:v>
                </c:pt>
                <c:pt idx="1">
                  <c:v>-2.5218739841912798</c:v>
                </c:pt>
                <c:pt idx="2">
                  <c:v>-2.3366910755775643</c:v>
                </c:pt>
                <c:pt idx="3">
                  <c:v>-2.208099267239914</c:v>
                </c:pt>
                <c:pt idx="4">
                  <c:v>-2.1081333635267803</c:v>
                </c:pt>
                <c:pt idx="5">
                  <c:v>-2.0256412963396588</c:v>
                </c:pt>
                <c:pt idx="6">
                  <c:v>-1.9549950240885074</c:v>
                </c:pt>
                <c:pt idx="7">
                  <c:v>-1.8929406788672947</c:v>
                </c:pt>
                <c:pt idx="8">
                  <c:v>-1.8374203838470633</c:v>
                </c:pt>
                <c:pt idx="9">
                  <c:v>-1.7870465756496254</c:v>
                </c:pt>
                <c:pt idx="10">
                  <c:v>-1.7408375250838715</c:v>
                </c:pt>
                <c:pt idx="11">
                  <c:v>-1.6980720533929912</c:v>
                </c:pt>
                <c:pt idx="12">
                  <c:v>-1.6582041640969811</c:v>
                </c:pt>
                <c:pt idx="13">
                  <c:v>-1.6208101278939697</c:v>
                </c:pt>
                <c:pt idx="14">
                  <c:v>-1.585554225481004</c:v>
                </c:pt>
                <c:pt idx="15">
                  <c:v>-1.5521657535429034</c:v>
                </c:pt>
                <c:pt idx="16">
                  <c:v>-1.5204231125445944</c:v>
                </c:pt>
                <c:pt idx="17">
                  <c:v>-1.4901425037298881</c:v>
                </c:pt>
                <c:pt idx="18">
                  <c:v>-1.4611697164034938</c:v>
                </c:pt>
                <c:pt idx="19">
                  <c:v>-1.4333740412575702</c:v>
                </c:pt>
                <c:pt idx="20">
                  <c:v>-1.4066436798489586</c:v>
                </c:pt>
                <c:pt idx="21">
                  <c:v>-1.380882228250236</c:v>
                </c:pt>
                <c:pt idx="22">
                  <c:v>-1.3560059457994387</c:v>
                </c:pt>
                <c:pt idx="23">
                  <c:v>-1.3319416069271142</c:v>
                </c:pt>
                <c:pt idx="24">
                  <c:v>-1.3086247923228653</c:v>
                </c:pt>
                <c:pt idx="25">
                  <c:v>-1.2859985155013034</c:v>
                </c:pt>
                <c:pt idx="26">
                  <c:v>-1.2640121084912439</c:v>
                </c:pt>
                <c:pt idx="27">
                  <c:v>-1.2426203099162596</c:v>
                </c:pt>
                <c:pt idx="28">
                  <c:v>-1.2217825127484547</c:v>
                </c:pt>
                <c:pt idx="29">
                  <c:v>-1.2014621392033986</c:v>
                </c:pt>
                <c:pt idx="30">
                  <c:v>-1.1816261177411749</c:v>
                </c:pt>
                <c:pt idx="31">
                  <c:v>-1.162244442720616</c:v>
                </c:pt>
                <c:pt idx="32">
                  <c:v>-1.1432898014549744</c:v>
                </c:pt>
                <c:pt idx="33">
                  <c:v>-1.1247372566106977</c:v>
                </c:pt>
                <c:pt idx="34">
                  <c:v>-1.1065639743411684</c:v>
                </c:pt>
                <c:pt idx="35">
                  <c:v>-1.0887489904434446</c:v>
                </c:pt>
                <c:pt idx="36">
                  <c:v>-1.0712730083055431</c:v>
                </c:pt>
                <c:pt idx="37">
                  <c:v>-1.0541182235749815</c:v>
                </c:pt>
                <c:pt idx="38">
                  <c:v>-1.0372681714003609</c:v>
                </c:pt>
                <c:pt idx="39">
                  <c:v>-1.0207075928320355</c:v>
                </c:pt>
                <c:pt idx="40">
                  <c:v>-1.0044223175571301</c:v>
                </c:pt>
                <c:pt idx="41">
                  <c:v>-0.98839916061950917</c:v>
                </c:pt>
                <c:pt idx="42">
                  <c:v>-0.97262583116154888</c:v>
                </c:pt>
                <c:pt idx="43">
                  <c:v>-0.95709085153938211</c:v>
                </c:pt>
                <c:pt idx="44">
                  <c:v>-0.9417834854218996</c:v>
                </c:pt>
                <c:pt idx="45">
                  <c:v>-0.92669367369673328</c:v>
                </c:pt>
                <c:pt idx="46">
                  <c:v>-0.91181197718303419</c:v>
                </c:pt>
                <c:pt idx="47">
                  <c:v>-0.89712952529750012</c:v>
                </c:pt>
                <c:pt idx="48">
                  <c:v>-0.8826379699428335</c:v>
                </c:pt>
                <c:pt idx="49">
                  <c:v>-0.86832944399065048</c:v>
                </c:pt>
                <c:pt idx="50">
                  <c:v>-0.85419652381744504</c:v>
                </c:pt>
                <c:pt idx="51">
                  <c:v>-0.84023219542538519</c:v>
                </c:pt>
                <c:pt idx="52">
                  <c:v>-0.82642982374185836</c:v>
                </c:pt>
                <c:pt idx="53">
                  <c:v>-0.81278312474442804</c:v>
                </c:pt>
                <c:pt idx="54">
                  <c:v>-0.79928614010300825</c:v>
                </c:pt>
                <c:pt idx="55">
                  <c:v>-0.78593321406966932</c:v>
                </c:pt>
                <c:pt idx="56">
                  <c:v>-0.77271897237966714</c:v>
                </c:pt>
                <c:pt idx="57">
                  <c:v>-0.75963830295586499</c:v>
                </c:pt>
                <c:pt idx="58">
                  <c:v>-0.74668633823340269</c:v>
                </c:pt>
                <c:pt idx="59">
                  <c:v>-0.73385843894287117</c:v>
                </c:pt>
                <c:pt idx="60">
                  <c:v>-0.72115017920879843</c:v>
                </c:pt>
                <c:pt idx="61">
                  <c:v>-0.70855733283643729</c:v>
                </c:pt>
                <c:pt idx="62">
                  <c:v>-0.69607586067395022</c:v>
                </c:pt>
                <c:pt idx="63">
                  <c:v>-0.68370189894942857</c:v>
                </c:pt>
                <c:pt idx="64">
                  <c:v>-0.6714317484930028</c:v>
                </c:pt>
                <c:pt idx="65">
                  <c:v>-0.65926186476380366</c:v>
                </c:pt>
                <c:pt idx="66">
                  <c:v>-0.64718884860991455</c:v>
                </c:pt>
                <c:pt idx="67">
                  <c:v>-0.63520943769681859</c:v>
                </c:pt>
                <c:pt idx="68">
                  <c:v>-0.62332049854639127</c:v>
                </c:pt>
                <c:pt idx="69">
                  <c:v>-0.61151901913425732</c:v>
                </c:pt>
                <c:pt idx="70">
                  <c:v>-0.59980210199845652</c:v>
                </c:pt>
                <c:pt idx="71">
                  <c:v>-0.58816695781693484</c:v>
                </c:pt>
                <c:pt idx="72">
                  <c:v>-0.5766108994154191</c:v>
                </c:pt>
                <c:pt idx="73">
                  <c:v>-0.56513133617086431</c:v>
                </c:pt>
                <c:pt idx="74">
                  <c:v>-0.55372576877889379</c:v>
                </c:pt>
                <c:pt idx="75">
                  <c:v>-0.54239178435654434</c:v>
                </c:pt>
                <c:pt idx="76">
                  <c:v>-0.53112705185421827</c:v>
                </c:pt>
                <c:pt idx="77">
                  <c:v>-0.51992931775308249</c:v>
                </c:pt>
                <c:pt idx="78">
                  <c:v>-0.50879640202623</c:v>
                </c:pt>
                <c:pt idx="79">
                  <c:v>-0.49772619434381726</c:v>
                </c:pt>
                <c:pt idx="80">
                  <c:v>-0.48671665050407514</c:v>
                </c:pt>
                <c:pt idx="81">
                  <c:v>-0.47576578907363032</c:v>
                </c:pt>
                <c:pt idx="82">
                  <c:v>-0.46487168822195368</c:v>
                </c:pt>
                <c:pt idx="83">
                  <c:v>-0.45403248273600566</c:v>
                </c:pt>
                <c:pt idx="84">
                  <c:v>-0.44324636120228017</c:v>
                </c:pt>
                <c:pt idx="85">
                  <c:v>-0.43251156334448121</c:v>
                </c:pt>
                <c:pt idx="86">
                  <c:v>-0.421826377505997</c:v>
                </c:pt>
                <c:pt idx="87">
                  <c:v>-0.41118913826718539</c:v>
                </c:pt>
                <c:pt idx="88">
                  <c:v>-0.40059822418825786</c:v>
                </c:pt>
                <c:pt idx="89">
                  <c:v>-0.39005205566925522</c:v>
                </c:pt>
                <c:pt idx="90">
                  <c:v>-0.37954909291924255</c:v>
                </c:pt>
                <c:pt idx="91">
                  <c:v>-0.3690878340274471</c:v>
                </c:pt>
                <c:pt idx="92">
                  <c:v>-0.35866681312958693</c:v>
                </c:pt>
                <c:pt idx="93">
                  <c:v>-0.3482845986631356</c:v>
                </c:pt>
                <c:pt idx="94">
                  <c:v>-0.33793979170571276</c:v>
                </c:pt>
                <c:pt idx="95">
                  <c:v>-0.3276310243911994</c:v>
                </c:pt>
                <c:pt idx="96">
                  <c:v>-0.3173569583985546</c:v>
                </c:pt>
                <c:pt idx="97">
                  <c:v>-0.30711628350865416</c:v>
                </c:pt>
                <c:pt idx="98">
                  <c:v>-0.2969077162247899</c:v>
                </c:pt>
                <c:pt idx="99">
                  <c:v>-0.28672999845275615</c:v>
                </c:pt>
                <c:pt idx="100">
                  <c:v>-0.27658189623671897</c:v>
                </c:pt>
                <c:pt idx="101">
                  <c:v>-0.26646219854731101</c:v>
                </c:pt>
                <c:pt idx="102">
                  <c:v>-0.25636971611861781</c:v>
                </c:pt>
                <c:pt idx="103">
                  <c:v>-0.24630328033093149</c:v>
                </c:pt>
                <c:pt idx="104">
                  <c:v>-0.23626174213633835</c:v>
                </c:pt>
                <c:pt idx="105">
                  <c:v>-0.22624397102438534</c:v>
                </c:pt>
                <c:pt idx="106">
                  <c:v>-0.21624885402522967</c:v>
                </c:pt>
                <c:pt idx="107">
                  <c:v>-0.20627529474782944</c:v>
                </c:pt>
                <c:pt idx="108">
                  <c:v>-0.19632221245086653</c:v>
                </c:pt>
                <c:pt idx="109">
                  <c:v>-0.18638854114422518</c:v>
                </c:pt>
                <c:pt idx="110">
                  <c:v>-0.17647322871896182</c:v>
                </c:pt>
                <c:pt idx="111">
                  <c:v>-0.16657523610381375</c:v>
                </c:pt>
                <c:pt idx="112">
                  <c:v>-0.15669353644638814</c:v>
                </c:pt>
                <c:pt idx="113">
                  <c:v>-0.14682711431726958</c:v>
                </c:pt>
                <c:pt idx="114">
                  <c:v>-0.13697496493536276</c:v>
                </c:pt>
                <c:pt idx="115">
                  <c:v>-0.12713609341286775</c:v>
                </c:pt>
                <c:pt idx="116">
                  <c:v>-0.11730951401834963</c:v>
                </c:pt>
                <c:pt idx="117">
                  <c:v>-0.10749424945643572</c:v>
                </c:pt>
                <c:pt idx="118">
                  <c:v>-9.7689330162724075E-2</c:v>
                </c:pt>
                <c:pt idx="119">
                  <c:v>-8.7893793612546053E-2</c:v>
                </c:pt>
                <c:pt idx="120">
                  <c:v>-7.8106683642267097E-2</c:v>
                </c:pt>
                <c:pt idx="121">
                  <c:v>-6.8327049781859689E-2</c:v>
                </c:pt>
                <c:pt idx="122">
                  <c:v>-5.8553946597514207E-2</c:v>
                </c:pt>
                <c:pt idx="123">
                  <c:v>-4.8786433043091666E-2</c:v>
                </c:pt>
                <c:pt idx="124">
                  <c:v>-3.9023571819248162E-2</c:v>
                </c:pt>
                <c:pt idx="125">
                  <c:v>-2.9264428739091099E-2</c:v>
                </c:pt>
                <c:pt idx="126">
                  <c:v>-1.9508072099243851E-2</c:v>
                </c:pt>
                <c:pt idx="127">
                  <c:v>-9.7535720552177404E-3</c:v>
                </c:pt>
                <c:pt idx="128">
                  <c:v>0</c:v>
                </c:pt>
                <c:pt idx="129">
                  <c:v>9.7535720552177404E-3</c:v>
                </c:pt>
                <c:pt idx="130">
                  <c:v>1.9508072099243851E-2</c:v>
                </c:pt>
                <c:pt idx="131">
                  <c:v>2.9264428739090957E-2</c:v>
                </c:pt>
                <c:pt idx="132">
                  <c:v>3.9023571819248024E-2</c:v>
                </c:pt>
                <c:pt idx="133">
                  <c:v>4.8786433043091805E-2</c:v>
                </c:pt>
                <c:pt idx="134">
                  <c:v>5.8553946597514346E-2</c:v>
                </c:pt>
                <c:pt idx="135">
                  <c:v>6.8327049781859689E-2</c:v>
                </c:pt>
                <c:pt idx="136">
                  <c:v>7.8106683642267097E-2</c:v>
                </c:pt>
                <c:pt idx="137">
                  <c:v>8.7893793612546053E-2</c:v>
                </c:pt>
                <c:pt idx="138">
                  <c:v>9.7689330162724075E-2</c:v>
                </c:pt>
                <c:pt idx="139">
                  <c:v>0.1074942494564356</c:v>
                </c:pt>
                <c:pt idx="140">
                  <c:v>0.11730951401834952</c:v>
                </c:pt>
                <c:pt idx="141">
                  <c:v>0.12713609341286788</c:v>
                </c:pt>
                <c:pt idx="142">
                  <c:v>0.1369749649353629</c:v>
                </c:pt>
                <c:pt idx="143">
                  <c:v>0.14682711431726958</c:v>
                </c:pt>
                <c:pt idx="144">
                  <c:v>0.15669353644638814</c:v>
                </c:pt>
                <c:pt idx="145">
                  <c:v>0.16657523610381375</c:v>
                </c:pt>
                <c:pt idx="146">
                  <c:v>0.17647322871896182</c:v>
                </c:pt>
                <c:pt idx="147">
                  <c:v>0.18638854114422501</c:v>
                </c:pt>
                <c:pt idx="148">
                  <c:v>0.19632221245086642</c:v>
                </c:pt>
                <c:pt idx="149">
                  <c:v>0.2062752947478296</c:v>
                </c:pt>
                <c:pt idx="150">
                  <c:v>0.21624885402522978</c:v>
                </c:pt>
                <c:pt idx="151">
                  <c:v>0.22624397102438534</c:v>
                </c:pt>
                <c:pt idx="152">
                  <c:v>0.23626174213633835</c:v>
                </c:pt>
                <c:pt idx="153">
                  <c:v>0.24630328033093149</c:v>
                </c:pt>
                <c:pt idx="154">
                  <c:v>0.25636971611861781</c:v>
                </c:pt>
                <c:pt idx="155">
                  <c:v>0.2664621985473109</c:v>
                </c:pt>
                <c:pt idx="156">
                  <c:v>0.2765818962367188</c:v>
                </c:pt>
                <c:pt idx="157">
                  <c:v>0.28672999845275632</c:v>
                </c:pt>
                <c:pt idx="158">
                  <c:v>0.29690771622479006</c:v>
                </c:pt>
                <c:pt idx="159">
                  <c:v>0.30711628350865416</c:v>
                </c:pt>
                <c:pt idx="160">
                  <c:v>0.3173569583985546</c:v>
                </c:pt>
                <c:pt idx="161">
                  <c:v>0.3276310243911994</c:v>
                </c:pt>
                <c:pt idx="162">
                  <c:v>0.33793979170571276</c:v>
                </c:pt>
                <c:pt idx="163">
                  <c:v>0.34828459866313549</c:v>
                </c:pt>
                <c:pt idx="164">
                  <c:v>0.35866681312958681</c:v>
                </c:pt>
                <c:pt idx="165">
                  <c:v>0.36908783402744733</c:v>
                </c:pt>
                <c:pt idx="166">
                  <c:v>0.37954909291924266</c:v>
                </c:pt>
                <c:pt idx="167">
                  <c:v>0.39005205566925522</c:v>
                </c:pt>
                <c:pt idx="168">
                  <c:v>0.40059822418825786</c:v>
                </c:pt>
                <c:pt idx="169">
                  <c:v>0.41118913826718539</c:v>
                </c:pt>
                <c:pt idx="170">
                  <c:v>0.421826377505997</c:v>
                </c:pt>
                <c:pt idx="171">
                  <c:v>0.43251156334448115</c:v>
                </c:pt>
                <c:pt idx="172">
                  <c:v>0.44324636120227995</c:v>
                </c:pt>
                <c:pt idx="173">
                  <c:v>0.45403248273600583</c:v>
                </c:pt>
                <c:pt idx="174">
                  <c:v>0.46487168822195379</c:v>
                </c:pt>
                <c:pt idx="175">
                  <c:v>0.47576578907363032</c:v>
                </c:pt>
                <c:pt idx="176">
                  <c:v>0.48671665050407514</c:v>
                </c:pt>
                <c:pt idx="177">
                  <c:v>0.49772619434381726</c:v>
                </c:pt>
                <c:pt idx="178">
                  <c:v>0.50879640202623</c:v>
                </c:pt>
                <c:pt idx="179">
                  <c:v>0.51992931775308227</c:v>
                </c:pt>
                <c:pt idx="180">
                  <c:v>0.53112705185421805</c:v>
                </c:pt>
                <c:pt idx="181">
                  <c:v>0.54239178435654434</c:v>
                </c:pt>
                <c:pt idx="182">
                  <c:v>0.55372576877889379</c:v>
                </c:pt>
                <c:pt idx="183">
                  <c:v>0.56513133617086431</c:v>
                </c:pt>
                <c:pt idx="184">
                  <c:v>0.5766108994154191</c:v>
                </c:pt>
                <c:pt idx="185">
                  <c:v>0.58816695781693484</c:v>
                </c:pt>
                <c:pt idx="186">
                  <c:v>0.59980210199845652</c:v>
                </c:pt>
                <c:pt idx="187">
                  <c:v>0.6115190191342571</c:v>
                </c:pt>
                <c:pt idx="188">
                  <c:v>0.62332049854639149</c:v>
                </c:pt>
                <c:pt idx="189">
                  <c:v>0.63520943769681859</c:v>
                </c:pt>
                <c:pt idx="190">
                  <c:v>0.64718884860991466</c:v>
                </c:pt>
                <c:pt idx="191">
                  <c:v>0.65926186476380366</c:v>
                </c:pt>
                <c:pt idx="192">
                  <c:v>0.6714317484930028</c:v>
                </c:pt>
                <c:pt idx="193">
                  <c:v>0.68370189894942857</c:v>
                </c:pt>
                <c:pt idx="194">
                  <c:v>0.69607586067395022</c:v>
                </c:pt>
                <c:pt idx="195">
                  <c:v>0.70855733283643729</c:v>
                </c:pt>
                <c:pt idx="196">
                  <c:v>0.72115017920879865</c:v>
                </c:pt>
                <c:pt idx="197">
                  <c:v>0.73385843894287195</c:v>
                </c:pt>
                <c:pt idx="198">
                  <c:v>0.74668633823340269</c:v>
                </c:pt>
                <c:pt idx="199">
                  <c:v>0.75963830295586499</c:v>
                </c:pt>
                <c:pt idx="200">
                  <c:v>0.77271897237966714</c:v>
                </c:pt>
                <c:pt idx="201">
                  <c:v>0.78593321406966932</c:v>
                </c:pt>
                <c:pt idx="202">
                  <c:v>0.79928614010300825</c:v>
                </c:pt>
                <c:pt idx="203">
                  <c:v>0.81278312474442804</c:v>
                </c:pt>
                <c:pt idx="204">
                  <c:v>0.82642982374185825</c:v>
                </c:pt>
                <c:pt idx="205">
                  <c:v>0.84023219542538485</c:v>
                </c:pt>
                <c:pt idx="206">
                  <c:v>0.85419652381744504</c:v>
                </c:pt>
                <c:pt idx="207">
                  <c:v>0.86832944399065048</c:v>
                </c:pt>
                <c:pt idx="208">
                  <c:v>0.8826379699428335</c:v>
                </c:pt>
                <c:pt idx="209">
                  <c:v>0.89712952529750012</c:v>
                </c:pt>
                <c:pt idx="210">
                  <c:v>0.91181197718303419</c:v>
                </c:pt>
                <c:pt idx="211">
                  <c:v>0.92669367369673328</c:v>
                </c:pt>
                <c:pt idx="212">
                  <c:v>0.94178348542189871</c:v>
                </c:pt>
                <c:pt idx="213">
                  <c:v>0.95709085153938334</c:v>
                </c:pt>
                <c:pt idx="214">
                  <c:v>0.97262583116154888</c:v>
                </c:pt>
                <c:pt idx="215">
                  <c:v>0.98839916061950917</c:v>
                </c:pt>
                <c:pt idx="216">
                  <c:v>1.0044223175571301</c:v>
                </c:pt>
                <c:pt idx="217">
                  <c:v>1.0207075928320355</c:v>
                </c:pt>
                <c:pt idx="218">
                  <c:v>1.0372681714003609</c:v>
                </c:pt>
                <c:pt idx="219">
                  <c:v>1.0541182235749815</c:v>
                </c:pt>
                <c:pt idx="220">
                  <c:v>1.0712730083055431</c:v>
                </c:pt>
                <c:pt idx="221">
                  <c:v>1.0887489904434444</c:v>
                </c:pt>
                <c:pt idx="222">
                  <c:v>1.1065639743411684</c:v>
                </c:pt>
                <c:pt idx="223">
                  <c:v>1.1247372566106977</c:v>
                </c:pt>
                <c:pt idx="224">
                  <c:v>1.1432898014549744</c:v>
                </c:pt>
                <c:pt idx="225">
                  <c:v>1.162244442720616</c:v>
                </c:pt>
                <c:pt idx="226">
                  <c:v>1.1816261177411749</c:v>
                </c:pt>
                <c:pt idx="227">
                  <c:v>1.2014621392033988</c:v>
                </c:pt>
                <c:pt idx="228">
                  <c:v>1.221782512748455</c:v>
                </c:pt>
                <c:pt idx="229">
                  <c:v>1.2426203099162603</c:v>
                </c:pt>
                <c:pt idx="230">
                  <c:v>1.2640121084912439</c:v>
                </c:pt>
                <c:pt idx="231">
                  <c:v>1.2859985155013034</c:v>
                </c:pt>
                <c:pt idx="232">
                  <c:v>1.3086247923228653</c:v>
                </c:pt>
                <c:pt idx="233">
                  <c:v>1.3319416069271142</c:v>
                </c:pt>
                <c:pt idx="234">
                  <c:v>1.3560059457994387</c:v>
                </c:pt>
                <c:pt idx="235">
                  <c:v>1.3808822282502353</c:v>
                </c:pt>
                <c:pt idx="236">
                  <c:v>1.4066436798489597</c:v>
                </c:pt>
                <c:pt idx="237">
                  <c:v>1.4333740412575688</c:v>
                </c:pt>
                <c:pt idx="238">
                  <c:v>1.4611697164034945</c:v>
                </c:pt>
                <c:pt idx="239">
                  <c:v>1.4901425037298888</c:v>
                </c:pt>
                <c:pt idx="240">
                  <c:v>1.5204231125445951</c:v>
                </c:pt>
                <c:pt idx="241">
                  <c:v>1.5521657535429034</c:v>
                </c:pt>
                <c:pt idx="242">
                  <c:v>1.585554225481004</c:v>
                </c:pt>
                <c:pt idx="243">
                  <c:v>1.6208101278939688</c:v>
                </c:pt>
                <c:pt idx="244">
                  <c:v>1.6582041640969802</c:v>
                </c:pt>
                <c:pt idx="245">
                  <c:v>1.6980720533929916</c:v>
                </c:pt>
                <c:pt idx="246">
                  <c:v>1.7408375250838719</c:v>
                </c:pt>
                <c:pt idx="247">
                  <c:v>1.7870465756496254</c:v>
                </c:pt>
                <c:pt idx="248">
                  <c:v>1.8374203838470637</c:v>
                </c:pt>
                <c:pt idx="249">
                  <c:v>1.8929406788672947</c:v>
                </c:pt>
                <c:pt idx="250">
                  <c:v>1.954995024088507</c:v>
                </c:pt>
                <c:pt idx="251">
                  <c:v>2.0256412963396584</c:v>
                </c:pt>
                <c:pt idx="252">
                  <c:v>2.1081333635267789</c:v>
                </c:pt>
                <c:pt idx="253">
                  <c:v>2.2080992672399162</c:v>
                </c:pt>
                <c:pt idx="254">
                  <c:v>2.3366910755775656</c:v>
                </c:pt>
                <c:pt idx="255">
                  <c:v>2.5218739841912803</c:v>
                </c:pt>
                <c:pt idx="256">
                  <c:v>2.8868618330563138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3F-4B1A-8108-F3B88FA12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42848"/>
        <c:axId val="344426592"/>
      </c:scatterChart>
      <c:valAx>
        <c:axId val="34414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26592"/>
        <c:crosses val="autoZero"/>
        <c:crossBetween val="midCat"/>
      </c:valAx>
      <c:valAx>
        <c:axId val="3444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4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HONEYWELL</a:t>
            </a:r>
            <a:r>
              <a:rPr lang="en-GB" baseline="0"/>
              <a:t> - </a:t>
            </a:r>
            <a:r>
              <a:rPr lang="en-GB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3'!$AH$2:$AH$258</c:f>
              <c:numCache>
                <c:formatCode>0.000</c:formatCode>
                <c:ptCount val="257"/>
                <c:pt idx="0">
                  <c:v>-2.8868618330563121</c:v>
                </c:pt>
                <c:pt idx="1">
                  <c:v>-2.5218739841912798</c:v>
                </c:pt>
                <c:pt idx="2">
                  <c:v>-2.3366910755775643</c:v>
                </c:pt>
                <c:pt idx="3">
                  <c:v>-2.208099267239914</c:v>
                </c:pt>
                <c:pt idx="4">
                  <c:v>-2.1081333635267803</c:v>
                </c:pt>
                <c:pt idx="5">
                  <c:v>-2.0256412963396588</c:v>
                </c:pt>
                <c:pt idx="6">
                  <c:v>-1.9549950240885074</c:v>
                </c:pt>
                <c:pt idx="7">
                  <c:v>-1.8929406788672947</c:v>
                </c:pt>
                <c:pt idx="8">
                  <c:v>-1.8374203838470633</c:v>
                </c:pt>
                <c:pt idx="9">
                  <c:v>-1.7870465756496254</c:v>
                </c:pt>
                <c:pt idx="10">
                  <c:v>-1.7408375250838715</c:v>
                </c:pt>
                <c:pt idx="11">
                  <c:v>-1.6980720533929912</c:v>
                </c:pt>
                <c:pt idx="12">
                  <c:v>-1.6582041640969811</c:v>
                </c:pt>
                <c:pt idx="13">
                  <c:v>-1.6208101278939697</c:v>
                </c:pt>
                <c:pt idx="14">
                  <c:v>-1.585554225481004</c:v>
                </c:pt>
                <c:pt idx="15">
                  <c:v>-1.5521657535429034</c:v>
                </c:pt>
                <c:pt idx="16">
                  <c:v>-1.5204231125445944</c:v>
                </c:pt>
                <c:pt idx="17">
                  <c:v>-1.4901425037298881</c:v>
                </c:pt>
                <c:pt idx="18">
                  <c:v>-1.4611697164034938</c:v>
                </c:pt>
                <c:pt idx="19">
                  <c:v>-1.4333740412575702</c:v>
                </c:pt>
                <c:pt idx="20">
                  <c:v>-1.4066436798489586</c:v>
                </c:pt>
                <c:pt idx="21">
                  <c:v>-1.380882228250236</c:v>
                </c:pt>
                <c:pt idx="22">
                  <c:v>-1.3560059457994387</c:v>
                </c:pt>
                <c:pt idx="23">
                  <c:v>-1.3319416069271142</c:v>
                </c:pt>
                <c:pt idx="24">
                  <c:v>-1.3086247923228653</c:v>
                </c:pt>
                <c:pt idx="25">
                  <c:v>-1.2859985155013034</c:v>
                </c:pt>
                <c:pt idx="26">
                  <c:v>-1.2640121084912439</c:v>
                </c:pt>
                <c:pt idx="27">
                  <c:v>-1.2426203099162596</c:v>
                </c:pt>
                <c:pt idx="28">
                  <c:v>-1.2217825127484547</c:v>
                </c:pt>
                <c:pt idx="29">
                  <c:v>-1.2014621392033986</c:v>
                </c:pt>
                <c:pt idx="30">
                  <c:v>-1.1816261177411749</c:v>
                </c:pt>
                <c:pt idx="31">
                  <c:v>-1.162244442720616</c:v>
                </c:pt>
                <c:pt idx="32">
                  <c:v>-1.1432898014549744</c:v>
                </c:pt>
                <c:pt idx="33">
                  <c:v>-1.1247372566106977</c:v>
                </c:pt>
                <c:pt idx="34">
                  <c:v>-1.1065639743411684</c:v>
                </c:pt>
                <c:pt idx="35">
                  <c:v>-1.0887489904434446</c:v>
                </c:pt>
                <c:pt idx="36">
                  <c:v>-1.0712730083055431</c:v>
                </c:pt>
                <c:pt idx="37">
                  <c:v>-1.0541182235749815</c:v>
                </c:pt>
                <c:pt idx="38">
                  <c:v>-1.0372681714003609</c:v>
                </c:pt>
                <c:pt idx="39">
                  <c:v>-1.0207075928320355</c:v>
                </c:pt>
                <c:pt idx="40">
                  <c:v>-1.0044223175571301</c:v>
                </c:pt>
                <c:pt idx="41">
                  <c:v>-0.98839916061950917</c:v>
                </c:pt>
                <c:pt idx="42">
                  <c:v>-0.97262583116154888</c:v>
                </c:pt>
                <c:pt idx="43">
                  <c:v>-0.95709085153938211</c:v>
                </c:pt>
                <c:pt idx="44">
                  <c:v>-0.9417834854218996</c:v>
                </c:pt>
                <c:pt idx="45">
                  <c:v>-0.92669367369673328</c:v>
                </c:pt>
                <c:pt idx="46">
                  <c:v>-0.91181197718303419</c:v>
                </c:pt>
                <c:pt idx="47">
                  <c:v>-0.89712952529750012</c:v>
                </c:pt>
                <c:pt idx="48">
                  <c:v>-0.8826379699428335</c:v>
                </c:pt>
                <c:pt idx="49">
                  <c:v>-0.86832944399065048</c:v>
                </c:pt>
                <c:pt idx="50">
                  <c:v>-0.85419652381744504</c:v>
                </c:pt>
                <c:pt idx="51">
                  <c:v>-0.84023219542538519</c:v>
                </c:pt>
                <c:pt idx="52">
                  <c:v>-0.82642982374185836</c:v>
                </c:pt>
                <c:pt idx="53">
                  <c:v>-0.81278312474442804</c:v>
                </c:pt>
                <c:pt idx="54">
                  <c:v>-0.79928614010300825</c:v>
                </c:pt>
                <c:pt idx="55">
                  <c:v>-0.78593321406966932</c:v>
                </c:pt>
                <c:pt idx="56">
                  <c:v>-0.77271897237966714</c:v>
                </c:pt>
                <c:pt idx="57">
                  <c:v>-0.75963830295586499</c:v>
                </c:pt>
                <c:pt idx="58">
                  <c:v>-0.74668633823340269</c:v>
                </c:pt>
                <c:pt idx="59">
                  <c:v>-0.73385843894287117</c:v>
                </c:pt>
                <c:pt idx="60">
                  <c:v>-0.72115017920879843</c:v>
                </c:pt>
                <c:pt idx="61">
                  <c:v>-0.70855733283643729</c:v>
                </c:pt>
                <c:pt idx="62">
                  <c:v>-0.69607586067395022</c:v>
                </c:pt>
                <c:pt idx="63">
                  <c:v>-0.68370189894942857</c:v>
                </c:pt>
                <c:pt idx="64">
                  <c:v>-0.6714317484930028</c:v>
                </c:pt>
                <c:pt idx="65">
                  <c:v>-0.65926186476380366</c:v>
                </c:pt>
                <c:pt idx="66">
                  <c:v>-0.64718884860991455</c:v>
                </c:pt>
                <c:pt idx="67">
                  <c:v>-0.63520943769681859</c:v>
                </c:pt>
                <c:pt idx="68">
                  <c:v>-0.62332049854639127</c:v>
                </c:pt>
                <c:pt idx="69">
                  <c:v>-0.61151901913425732</c:v>
                </c:pt>
                <c:pt idx="70">
                  <c:v>-0.59980210199845652</c:v>
                </c:pt>
                <c:pt idx="71">
                  <c:v>-0.58816695781693484</c:v>
                </c:pt>
                <c:pt idx="72">
                  <c:v>-0.5766108994154191</c:v>
                </c:pt>
                <c:pt idx="73">
                  <c:v>-0.56513133617086431</c:v>
                </c:pt>
                <c:pt idx="74">
                  <c:v>-0.55372576877889379</c:v>
                </c:pt>
                <c:pt idx="75">
                  <c:v>-0.54239178435654434</c:v>
                </c:pt>
                <c:pt idx="76">
                  <c:v>-0.53112705185421827</c:v>
                </c:pt>
                <c:pt idx="77">
                  <c:v>-0.51992931775308249</c:v>
                </c:pt>
                <c:pt idx="78">
                  <c:v>-0.50879640202623</c:v>
                </c:pt>
                <c:pt idx="79">
                  <c:v>-0.49772619434381726</c:v>
                </c:pt>
                <c:pt idx="80">
                  <c:v>-0.48671665050407514</c:v>
                </c:pt>
                <c:pt idx="81">
                  <c:v>-0.47576578907363032</c:v>
                </c:pt>
                <c:pt idx="82">
                  <c:v>-0.46487168822195368</c:v>
                </c:pt>
                <c:pt idx="83">
                  <c:v>-0.45403248273600566</c:v>
                </c:pt>
                <c:pt idx="84">
                  <c:v>-0.44324636120228017</c:v>
                </c:pt>
                <c:pt idx="85">
                  <c:v>-0.43251156334448121</c:v>
                </c:pt>
                <c:pt idx="86">
                  <c:v>-0.421826377505997</c:v>
                </c:pt>
                <c:pt idx="87">
                  <c:v>-0.41118913826718539</c:v>
                </c:pt>
                <c:pt idx="88">
                  <c:v>-0.40059822418825786</c:v>
                </c:pt>
                <c:pt idx="89">
                  <c:v>-0.39005205566925522</c:v>
                </c:pt>
                <c:pt idx="90">
                  <c:v>-0.37954909291924255</c:v>
                </c:pt>
                <c:pt idx="91">
                  <c:v>-0.3690878340274471</c:v>
                </c:pt>
                <c:pt idx="92">
                  <c:v>-0.35866681312958693</c:v>
                </c:pt>
                <c:pt idx="93">
                  <c:v>-0.3482845986631356</c:v>
                </c:pt>
                <c:pt idx="94">
                  <c:v>-0.33793979170571276</c:v>
                </c:pt>
                <c:pt idx="95">
                  <c:v>-0.3276310243911994</c:v>
                </c:pt>
                <c:pt idx="96">
                  <c:v>-0.3173569583985546</c:v>
                </c:pt>
                <c:pt idx="97">
                  <c:v>-0.30711628350865416</c:v>
                </c:pt>
                <c:pt idx="98">
                  <c:v>-0.2969077162247899</c:v>
                </c:pt>
                <c:pt idx="99">
                  <c:v>-0.28672999845275615</c:v>
                </c:pt>
                <c:pt idx="100">
                  <c:v>-0.27658189623671897</c:v>
                </c:pt>
                <c:pt idx="101">
                  <c:v>-0.26646219854731101</c:v>
                </c:pt>
                <c:pt idx="102">
                  <c:v>-0.25636971611861781</c:v>
                </c:pt>
                <c:pt idx="103">
                  <c:v>-0.24630328033093149</c:v>
                </c:pt>
                <c:pt idx="104">
                  <c:v>-0.23626174213633835</c:v>
                </c:pt>
                <c:pt idx="105">
                  <c:v>-0.22624397102438534</c:v>
                </c:pt>
                <c:pt idx="106">
                  <c:v>-0.21624885402522967</c:v>
                </c:pt>
                <c:pt idx="107">
                  <c:v>-0.20627529474782944</c:v>
                </c:pt>
                <c:pt idx="108">
                  <c:v>-0.19632221245086653</c:v>
                </c:pt>
                <c:pt idx="109">
                  <c:v>-0.18638854114422518</c:v>
                </c:pt>
                <c:pt idx="110">
                  <c:v>-0.17647322871896182</c:v>
                </c:pt>
                <c:pt idx="111">
                  <c:v>-0.16657523610381375</c:v>
                </c:pt>
                <c:pt idx="112">
                  <c:v>-0.15669353644638814</c:v>
                </c:pt>
                <c:pt idx="113">
                  <c:v>-0.14682711431726958</c:v>
                </c:pt>
                <c:pt idx="114">
                  <c:v>-0.13697496493536276</c:v>
                </c:pt>
                <c:pt idx="115">
                  <c:v>-0.12713609341286775</c:v>
                </c:pt>
                <c:pt idx="116">
                  <c:v>-0.11730951401834963</c:v>
                </c:pt>
                <c:pt idx="117">
                  <c:v>-0.10749424945643572</c:v>
                </c:pt>
                <c:pt idx="118">
                  <c:v>-9.7689330162724075E-2</c:v>
                </c:pt>
                <c:pt idx="119">
                  <c:v>-8.7893793612546053E-2</c:v>
                </c:pt>
                <c:pt idx="120">
                  <c:v>-7.8106683642267097E-2</c:v>
                </c:pt>
                <c:pt idx="121">
                  <c:v>-6.8327049781859689E-2</c:v>
                </c:pt>
                <c:pt idx="122">
                  <c:v>-5.8553946597514207E-2</c:v>
                </c:pt>
                <c:pt idx="123">
                  <c:v>-4.8786433043091666E-2</c:v>
                </c:pt>
                <c:pt idx="124">
                  <c:v>-3.9023571819248162E-2</c:v>
                </c:pt>
                <c:pt idx="125">
                  <c:v>-2.9264428739091099E-2</c:v>
                </c:pt>
                <c:pt idx="126">
                  <c:v>-1.9508072099243851E-2</c:v>
                </c:pt>
                <c:pt idx="127">
                  <c:v>-9.7535720552177404E-3</c:v>
                </c:pt>
                <c:pt idx="128">
                  <c:v>0</c:v>
                </c:pt>
                <c:pt idx="129">
                  <c:v>9.7535720552177404E-3</c:v>
                </c:pt>
                <c:pt idx="130">
                  <c:v>1.9508072099243851E-2</c:v>
                </c:pt>
                <c:pt idx="131">
                  <c:v>2.9264428739090957E-2</c:v>
                </c:pt>
                <c:pt idx="132">
                  <c:v>3.9023571819248024E-2</c:v>
                </c:pt>
                <c:pt idx="133">
                  <c:v>4.8786433043091805E-2</c:v>
                </c:pt>
                <c:pt idx="134">
                  <c:v>5.8553946597514346E-2</c:v>
                </c:pt>
                <c:pt idx="135">
                  <c:v>6.8327049781859689E-2</c:v>
                </c:pt>
                <c:pt idx="136">
                  <c:v>7.8106683642267097E-2</c:v>
                </c:pt>
                <c:pt idx="137">
                  <c:v>8.7893793612546053E-2</c:v>
                </c:pt>
                <c:pt idx="138">
                  <c:v>9.7689330162724075E-2</c:v>
                </c:pt>
                <c:pt idx="139">
                  <c:v>0.1074942494564356</c:v>
                </c:pt>
                <c:pt idx="140">
                  <c:v>0.11730951401834952</c:v>
                </c:pt>
                <c:pt idx="141">
                  <c:v>0.12713609341286788</c:v>
                </c:pt>
                <c:pt idx="142">
                  <c:v>0.1369749649353629</c:v>
                </c:pt>
                <c:pt idx="143">
                  <c:v>0.14682711431726958</c:v>
                </c:pt>
                <c:pt idx="144">
                  <c:v>0.15669353644638814</c:v>
                </c:pt>
                <c:pt idx="145">
                  <c:v>0.16657523610381375</c:v>
                </c:pt>
                <c:pt idx="146">
                  <c:v>0.17647322871896182</c:v>
                </c:pt>
                <c:pt idx="147">
                  <c:v>0.18638854114422501</c:v>
                </c:pt>
                <c:pt idx="148">
                  <c:v>0.19632221245086642</c:v>
                </c:pt>
                <c:pt idx="149">
                  <c:v>0.2062752947478296</c:v>
                </c:pt>
                <c:pt idx="150">
                  <c:v>0.21624885402522978</c:v>
                </c:pt>
                <c:pt idx="151">
                  <c:v>0.22624397102438534</c:v>
                </c:pt>
                <c:pt idx="152">
                  <c:v>0.23626174213633835</c:v>
                </c:pt>
                <c:pt idx="153">
                  <c:v>0.24630328033093149</c:v>
                </c:pt>
                <c:pt idx="154">
                  <c:v>0.25636971611861781</c:v>
                </c:pt>
                <c:pt idx="155">
                  <c:v>0.2664621985473109</c:v>
                </c:pt>
                <c:pt idx="156">
                  <c:v>0.2765818962367188</c:v>
                </c:pt>
                <c:pt idx="157">
                  <c:v>0.28672999845275632</c:v>
                </c:pt>
                <c:pt idx="158">
                  <c:v>0.29690771622479006</c:v>
                </c:pt>
                <c:pt idx="159">
                  <c:v>0.30711628350865416</c:v>
                </c:pt>
                <c:pt idx="160">
                  <c:v>0.3173569583985546</c:v>
                </c:pt>
                <c:pt idx="161">
                  <c:v>0.3276310243911994</c:v>
                </c:pt>
                <c:pt idx="162">
                  <c:v>0.33793979170571276</c:v>
                </c:pt>
                <c:pt idx="163">
                  <c:v>0.34828459866313549</c:v>
                </c:pt>
                <c:pt idx="164">
                  <c:v>0.35866681312958681</c:v>
                </c:pt>
                <c:pt idx="165">
                  <c:v>0.36908783402744733</c:v>
                </c:pt>
                <c:pt idx="166">
                  <c:v>0.37954909291924266</c:v>
                </c:pt>
                <c:pt idx="167">
                  <c:v>0.39005205566925522</c:v>
                </c:pt>
                <c:pt idx="168">
                  <c:v>0.40059822418825786</c:v>
                </c:pt>
                <c:pt idx="169">
                  <c:v>0.41118913826718539</c:v>
                </c:pt>
                <c:pt idx="170">
                  <c:v>0.421826377505997</c:v>
                </c:pt>
                <c:pt idx="171">
                  <c:v>0.43251156334448115</c:v>
                </c:pt>
                <c:pt idx="172">
                  <c:v>0.44324636120227995</c:v>
                </c:pt>
                <c:pt idx="173">
                  <c:v>0.45403248273600583</c:v>
                </c:pt>
                <c:pt idx="174">
                  <c:v>0.46487168822195379</c:v>
                </c:pt>
                <c:pt idx="175">
                  <c:v>0.47576578907363032</c:v>
                </c:pt>
                <c:pt idx="176">
                  <c:v>0.48671665050407514</c:v>
                </c:pt>
                <c:pt idx="177">
                  <c:v>0.49772619434381726</c:v>
                </c:pt>
                <c:pt idx="178">
                  <c:v>0.50879640202623</c:v>
                </c:pt>
                <c:pt idx="179">
                  <c:v>0.51992931775308227</c:v>
                </c:pt>
                <c:pt idx="180">
                  <c:v>0.53112705185421805</c:v>
                </c:pt>
                <c:pt idx="181">
                  <c:v>0.54239178435654434</c:v>
                </c:pt>
                <c:pt idx="182">
                  <c:v>0.55372576877889379</c:v>
                </c:pt>
                <c:pt idx="183">
                  <c:v>0.56513133617086431</c:v>
                </c:pt>
                <c:pt idx="184">
                  <c:v>0.5766108994154191</c:v>
                </c:pt>
                <c:pt idx="185">
                  <c:v>0.58816695781693484</c:v>
                </c:pt>
                <c:pt idx="186">
                  <c:v>0.59980210199845652</c:v>
                </c:pt>
                <c:pt idx="187">
                  <c:v>0.6115190191342571</c:v>
                </c:pt>
                <c:pt idx="188">
                  <c:v>0.62332049854639149</c:v>
                </c:pt>
                <c:pt idx="189">
                  <c:v>0.63520943769681859</c:v>
                </c:pt>
                <c:pt idx="190">
                  <c:v>0.64718884860991466</c:v>
                </c:pt>
                <c:pt idx="191">
                  <c:v>0.65926186476380366</c:v>
                </c:pt>
                <c:pt idx="192">
                  <c:v>0.6714317484930028</c:v>
                </c:pt>
                <c:pt idx="193">
                  <c:v>0.68370189894942857</c:v>
                </c:pt>
                <c:pt idx="194">
                  <c:v>0.69607586067395022</c:v>
                </c:pt>
                <c:pt idx="195">
                  <c:v>0.70855733283643729</c:v>
                </c:pt>
                <c:pt idx="196">
                  <c:v>0.72115017920879865</c:v>
                </c:pt>
                <c:pt idx="197">
                  <c:v>0.73385843894287195</c:v>
                </c:pt>
                <c:pt idx="198">
                  <c:v>0.74668633823340269</c:v>
                </c:pt>
                <c:pt idx="199">
                  <c:v>0.75963830295586499</c:v>
                </c:pt>
                <c:pt idx="200">
                  <c:v>0.77271897237966714</c:v>
                </c:pt>
                <c:pt idx="201">
                  <c:v>0.78593321406966932</c:v>
                </c:pt>
                <c:pt idx="202">
                  <c:v>0.79928614010300825</c:v>
                </c:pt>
                <c:pt idx="203">
                  <c:v>0.81278312474442804</c:v>
                </c:pt>
                <c:pt idx="204">
                  <c:v>0.82642982374185825</c:v>
                </c:pt>
                <c:pt idx="205">
                  <c:v>0.84023219542538485</c:v>
                </c:pt>
                <c:pt idx="206">
                  <c:v>0.85419652381744504</c:v>
                </c:pt>
                <c:pt idx="207">
                  <c:v>0.86832944399065048</c:v>
                </c:pt>
                <c:pt idx="208">
                  <c:v>0.8826379699428335</c:v>
                </c:pt>
                <c:pt idx="209">
                  <c:v>0.89712952529750012</c:v>
                </c:pt>
                <c:pt idx="210">
                  <c:v>0.91181197718303419</c:v>
                </c:pt>
                <c:pt idx="211">
                  <c:v>0.92669367369673328</c:v>
                </c:pt>
                <c:pt idx="212">
                  <c:v>0.94178348542189871</c:v>
                </c:pt>
                <c:pt idx="213">
                  <c:v>0.95709085153938334</c:v>
                </c:pt>
                <c:pt idx="214">
                  <c:v>0.97262583116154888</c:v>
                </c:pt>
                <c:pt idx="215">
                  <c:v>0.98839916061950917</c:v>
                </c:pt>
                <c:pt idx="216">
                  <c:v>1.0044223175571301</c:v>
                </c:pt>
                <c:pt idx="217">
                  <c:v>1.0207075928320355</c:v>
                </c:pt>
                <c:pt idx="218">
                  <c:v>1.0372681714003609</c:v>
                </c:pt>
                <c:pt idx="219">
                  <c:v>1.0541182235749815</c:v>
                </c:pt>
                <c:pt idx="220">
                  <c:v>1.0712730083055431</c:v>
                </c:pt>
                <c:pt idx="221">
                  <c:v>1.0887489904434444</c:v>
                </c:pt>
                <c:pt idx="222">
                  <c:v>1.1065639743411684</c:v>
                </c:pt>
                <c:pt idx="223">
                  <c:v>1.1247372566106977</c:v>
                </c:pt>
                <c:pt idx="224">
                  <c:v>1.1432898014549744</c:v>
                </c:pt>
                <c:pt idx="225">
                  <c:v>1.162244442720616</c:v>
                </c:pt>
                <c:pt idx="226">
                  <c:v>1.1816261177411749</c:v>
                </c:pt>
                <c:pt idx="227">
                  <c:v>1.2014621392033988</c:v>
                </c:pt>
                <c:pt idx="228">
                  <c:v>1.221782512748455</c:v>
                </c:pt>
                <c:pt idx="229">
                  <c:v>1.2426203099162603</c:v>
                </c:pt>
                <c:pt idx="230">
                  <c:v>1.2640121084912439</c:v>
                </c:pt>
                <c:pt idx="231">
                  <c:v>1.2859985155013034</c:v>
                </c:pt>
                <c:pt idx="232">
                  <c:v>1.3086247923228653</c:v>
                </c:pt>
                <c:pt idx="233">
                  <c:v>1.3319416069271142</c:v>
                </c:pt>
                <c:pt idx="234">
                  <c:v>1.3560059457994387</c:v>
                </c:pt>
                <c:pt idx="235">
                  <c:v>1.3808822282502353</c:v>
                </c:pt>
                <c:pt idx="236">
                  <c:v>1.4066436798489597</c:v>
                </c:pt>
                <c:pt idx="237">
                  <c:v>1.4333740412575688</c:v>
                </c:pt>
                <c:pt idx="238">
                  <c:v>1.4611697164034945</c:v>
                </c:pt>
                <c:pt idx="239">
                  <c:v>1.4901425037298888</c:v>
                </c:pt>
                <c:pt idx="240">
                  <c:v>1.5204231125445951</c:v>
                </c:pt>
                <c:pt idx="241">
                  <c:v>1.5521657535429034</c:v>
                </c:pt>
                <c:pt idx="242">
                  <c:v>1.585554225481004</c:v>
                </c:pt>
                <c:pt idx="243">
                  <c:v>1.6208101278939688</c:v>
                </c:pt>
                <c:pt idx="244">
                  <c:v>1.6582041640969802</c:v>
                </c:pt>
                <c:pt idx="245">
                  <c:v>1.6980720533929916</c:v>
                </c:pt>
                <c:pt idx="246">
                  <c:v>1.7408375250838719</c:v>
                </c:pt>
                <c:pt idx="247">
                  <c:v>1.7870465756496254</c:v>
                </c:pt>
                <c:pt idx="248">
                  <c:v>1.8374203838470637</c:v>
                </c:pt>
                <c:pt idx="249">
                  <c:v>1.8929406788672947</c:v>
                </c:pt>
                <c:pt idx="250">
                  <c:v>1.954995024088507</c:v>
                </c:pt>
                <c:pt idx="251">
                  <c:v>2.0256412963396584</c:v>
                </c:pt>
                <c:pt idx="252">
                  <c:v>2.1081333635267789</c:v>
                </c:pt>
                <c:pt idx="253">
                  <c:v>2.2080992672399162</c:v>
                </c:pt>
                <c:pt idx="254">
                  <c:v>2.3366910755775656</c:v>
                </c:pt>
                <c:pt idx="255">
                  <c:v>2.5218739841912803</c:v>
                </c:pt>
                <c:pt idx="256">
                  <c:v>2.8868618330563138</c:v>
                </c:pt>
              </c:numCache>
            </c:numRef>
          </c:xVal>
          <c:yVal>
            <c:numRef>
              <c:f>'Part 3'!$AE$2:$AE$258</c:f>
              <c:numCache>
                <c:formatCode>0.00</c:formatCode>
                <c:ptCount val="257"/>
                <c:pt idx="0">
                  <c:v>-3.136619230598114</c:v>
                </c:pt>
                <c:pt idx="1">
                  <c:v>-2.6627394442446457</c:v>
                </c:pt>
                <c:pt idx="2">
                  <c:v>-2.3085813429680204</c:v>
                </c:pt>
                <c:pt idx="3">
                  <c:v>-2.2765400102398301</c:v>
                </c:pt>
                <c:pt idx="4">
                  <c:v>-2.2734968030371832</c:v>
                </c:pt>
                <c:pt idx="5">
                  <c:v>-2.0650954561360337</c:v>
                </c:pt>
                <c:pt idx="6">
                  <c:v>-1.8790920592766378</c:v>
                </c:pt>
                <c:pt idx="7">
                  <c:v>-1.8355928624019728</c:v>
                </c:pt>
                <c:pt idx="8">
                  <c:v>-1.8119868556247927</c:v>
                </c:pt>
                <c:pt idx="9">
                  <c:v>-1.7889749398683059</c:v>
                </c:pt>
                <c:pt idx="10">
                  <c:v>-1.7190590548437292</c:v>
                </c:pt>
                <c:pt idx="11">
                  <c:v>-1.7127023111369328</c:v>
                </c:pt>
                <c:pt idx="12">
                  <c:v>-1.6288663318459136</c:v>
                </c:pt>
                <c:pt idx="13">
                  <c:v>-1.6046584711846663</c:v>
                </c:pt>
                <c:pt idx="14">
                  <c:v>-1.6018946712929498</c:v>
                </c:pt>
                <c:pt idx="15">
                  <c:v>-1.5789814023723623</c:v>
                </c:pt>
                <c:pt idx="16">
                  <c:v>-1.5626950395528931</c:v>
                </c:pt>
                <c:pt idx="17">
                  <c:v>-1.5418449230082543</c:v>
                </c:pt>
                <c:pt idx="18">
                  <c:v>-1.5282498754453862</c:v>
                </c:pt>
                <c:pt idx="19">
                  <c:v>-1.5218038819777773</c:v>
                </c:pt>
                <c:pt idx="20">
                  <c:v>-1.5160562817745247</c:v>
                </c:pt>
                <c:pt idx="21">
                  <c:v>-1.5151322675426619</c:v>
                </c:pt>
                <c:pt idx="22">
                  <c:v>-1.4892495000405228</c:v>
                </c:pt>
                <c:pt idx="23">
                  <c:v>-1.4752678411543099</c:v>
                </c:pt>
                <c:pt idx="24">
                  <c:v>-1.4451966626719401</c:v>
                </c:pt>
                <c:pt idx="25">
                  <c:v>-1.4389954684094168</c:v>
                </c:pt>
                <c:pt idx="26">
                  <c:v>-1.430577297034191</c:v>
                </c:pt>
                <c:pt idx="27">
                  <c:v>-1.425463361610777</c:v>
                </c:pt>
                <c:pt idx="28">
                  <c:v>-1.4152443462304749</c:v>
                </c:pt>
                <c:pt idx="29">
                  <c:v>-1.4147054331106375</c:v>
                </c:pt>
                <c:pt idx="30">
                  <c:v>-1.4065575354011857</c:v>
                </c:pt>
                <c:pt idx="31">
                  <c:v>-1.3977335188293083</c:v>
                </c:pt>
                <c:pt idx="32">
                  <c:v>-1.3838331444090075</c:v>
                </c:pt>
                <c:pt idx="33">
                  <c:v>-1.376397107158001</c:v>
                </c:pt>
                <c:pt idx="34">
                  <c:v>-1.3013747103963487</c:v>
                </c:pt>
                <c:pt idx="35">
                  <c:v>-1.2928330149688227</c:v>
                </c:pt>
                <c:pt idx="36">
                  <c:v>-1.2903979035769453</c:v>
                </c:pt>
                <c:pt idx="37">
                  <c:v>-1.2897261243011779</c:v>
                </c:pt>
                <c:pt idx="38">
                  <c:v>-1.2857644108035788</c:v>
                </c:pt>
                <c:pt idx="39">
                  <c:v>-1.2564417801830254</c:v>
                </c:pt>
                <c:pt idx="40">
                  <c:v>-1.233123500601683</c:v>
                </c:pt>
                <c:pt idx="41">
                  <c:v>-1.1972778900775796</c:v>
                </c:pt>
                <c:pt idx="42">
                  <c:v>-1.1857233531590039</c:v>
                </c:pt>
                <c:pt idx="43">
                  <c:v>-1.1532042952203805</c:v>
                </c:pt>
                <c:pt idx="44">
                  <c:v>-1.1466830983387195</c:v>
                </c:pt>
                <c:pt idx="45">
                  <c:v>-1.1437782652289143</c:v>
                </c:pt>
                <c:pt idx="46">
                  <c:v>-1.1142350423069258</c:v>
                </c:pt>
                <c:pt idx="47">
                  <c:v>-1.1102976704441136</c:v>
                </c:pt>
                <c:pt idx="48">
                  <c:v>-1.0310079913482</c:v>
                </c:pt>
                <c:pt idx="49">
                  <c:v>-0.9850028983496717</c:v>
                </c:pt>
                <c:pt idx="50">
                  <c:v>-0.97348635527493332</c:v>
                </c:pt>
                <c:pt idx="51">
                  <c:v>-0.95555433056493555</c:v>
                </c:pt>
                <c:pt idx="52">
                  <c:v>-0.91869410604740998</c:v>
                </c:pt>
                <c:pt idx="53">
                  <c:v>-0.91312530298074157</c:v>
                </c:pt>
                <c:pt idx="54">
                  <c:v>-0.87431751500095223</c:v>
                </c:pt>
                <c:pt idx="55">
                  <c:v>-0.87060013685596394</c:v>
                </c:pt>
                <c:pt idx="56">
                  <c:v>-0.85497654971061388</c:v>
                </c:pt>
                <c:pt idx="57">
                  <c:v>-0.82496275042881639</c:v>
                </c:pt>
                <c:pt idx="58">
                  <c:v>-0.8107926044036009</c:v>
                </c:pt>
                <c:pt idx="59">
                  <c:v>-0.79902032869365835</c:v>
                </c:pt>
                <c:pt idx="60">
                  <c:v>-0.79766848912986976</c:v>
                </c:pt>
                <c:pt idx="61">
                  <c:v>-0.79496278902452555</c:v>
                </c:pt>
                <c:pt idx="62">
                  <c:v>-0.78714363142728561</c:v>
                </c:pt>
                <c:pt idx="63">
                  <c:v>-0.78333037549838724</c:v>
                </c:pt>
                <c:pt idx="64">
                  <c:v>-0.77554838323603503</c:v>
                </c:pt>
                <c:pt idx="65">
                  <c:v>-0.77400619441594765</c:v>
                </c:pt>
                <c:pt idx="66">
                  <c:v>-0.76015377262912043</c:v>
                </c:pt>
                <c:pt idx="67">
                  <c:v>-0.74278176842995935</c:v>
                </c:pt>
                <c:pt idx="68">
                  <c:v>-0.74063583545581957</c:v>
                </c:pt>
                <c:pt idx="69">
                  <c:v>-0.72391322888239562</c:v>
                </c:pt>
                <c:pt idx="70">
                  <c:v>-0.69289503113013107</c:v>
                </c:pt>
                <c:pt idx="71">
                  <c:v>-0.65168402309435292</c:v>
                </c:pt>
                <c:pt idx="72">
                  <c:v>-0.64879223555789522</c:v>
                </c:pt>
                <c:pt idx="73">
                  <c:v>-0.63877672895733462</c:v>
                </c:pt>
                <c:pt idx="74">
                  <c:v>-0.63274109724128935</c:v>
                </c:pt>
                <c:pt idx="75">
                  <c:v>-0.60324983674303778</c:v>
                </c:pt>
                <c:pt idx="76">
                  <c:v>-0.60254256120417349</c:v>
                </c:pt>
                <c:pt idx="77">
                  <c:v>-0.59932597498109796</c:v>
                </c:pt>
                <c:pt idx="78">
                  <c:v>-0.59706880138551988</c:v>
                </c:pt>
                <c:pt idx="79">
                  <c:v>-0.59242230124718898</c:v>
                </c:pt>
                <c:pt idx="80">
                  <c:v>-0.56696588774909107</c:v>
                </c:pt>
                <c:pt idx="81">
                  <c:v>-0.55508237141771177</c:v>
                </c:pt>
                <c:pt idx="82">
                  <c:v>-0.53333735153549089</c:v>
                </c:pt>
                <c:pt idx="83">
                  <c:v>-0.5211074894033606</c:v>
                </c:pt>
                <c:pt idx="84">
                  <c:v>-0.52084931214989161</c:v>
                </c:pt>
                <c:pt idx="85">
                  <c:v>-0.45175885953764311</c:v>
                </c:pt>
                <c:pt idx="86">
                  <c:v>-0.44665744081873371</c:v>
                </c:pt>
                <c:pt idx="87">
                  <c:v>-0.43905164153917647</c:v>
                </c:pt>
                <c:pt idx="88">
                  <c:v>-0.42142789706773287</c:v>
                </c:pt>
                <c:pt idx="89">
                  <c:v>-0.38682747108061288</c:v>
                </c:pt>
                <c:pt idx="90">
                  <c:v>-0.37689189224322056</c:v>
                </c:pt>
                <c:pt idx="91">
                  <c:v>-0.34107176958379903</c:v>
                </c:pt>
                <c:pt idx="92">
                  <c:v>-0.32602272587746634</c:v>
                </c:pt>
                <c:pt idx="93">
                  <c:v>-0.3225936158726051</c:v>
                </c:pt>
                <c:pt idx="94">
                  <c:v>-0.30421899354622306</c:v>
                </c:pt>
                <c:pt idx="95">
                  <c:v>-0.28357330411102999</c:v>
                </c:pt>
                <c:pt idx="96">
                  <c:v>-0.28036379233618403</c:v>
                </c:pt>
                <c:pt idx="97">
                  <c:v>-0.23550088203372033</c:v>
                </c:pt>
                <c:pt idx="98">
                  <c:v>-0.23409938993333093</c:v>
                </c:pt>
                <c:pt idx="99">
                  <c:v>-0.22781476755527807</c:v>
                </c:pt>
                <c:pt idx="100">
                  <c:v>-0.21576104277021343</c:v>
                </c:pt>
                <c:pt idx="101">
                  <c:v>-0.20049240083386707</c:v>
                </c:pt>
                <c:pt idx="102">
                  <c:v>-0.18378457794529915</c:v>
                </c:pt>
                <c:pt idx="103">
                  <c:v>-8.8642950501508694E-2</c:v>
                </c:pt>
                <c:pt idx="104">
                  <c:v>-8.7487799998960281E-2</c:v>
                </c:pt>
                <c:pt idx="105">
                  <c:v>-6.0790571712210945E-2</c:v>
                </c:pt>
                <c:pt idx="106">
                  <c:v>-5.0267293260662836E-2</c:v>
                </c:pt>
                <c:pt idx="107">
                  <c:v>-2.1392646201992122E-2</c:v>
                </c:pt>
                <c:pt idx="108">
                  <c:v>-1.2879940341605141E-2</c:v>
                </c:pt>
                <c:pt idx="109">
                  <c:v>3.3779593702822637E-2</c:v>
                </c:pt>
                <c:pt idx="110">
                  <c:v>3.9114221298723308E-2</c:v>
                </c:pt>
                <c:pt idx="111">
                  <c:v>4.1701981716222247E-2</c:v>
                </c:pt>
                <c:pt idx="112">
                  <c:v>5.4771867564309303E-2</c:v>
                </c:pt>
                <c:pt idx="113">
                  <c:v>5.5854230464886828E-2</c:v>
                </c:pt>
                <c:pt idx="114">
                  <c:v>6.5787318423534608E-2</c:v>
                </c:pt>
                <c:pt idx="115">
                  <c:v>7.1302139417242408E-2</c:v>
                </c:pt>
                <c:pt idx="116">
                  <c:v>7.2358867646558162E-2</c:v>
                </c:pt>
                <c:pt idx="117">
                  <c:v>7.5745985417716336E-2</c:v>
                </c:pt>
                <c:pt idx="118">
                  <c:v>8.6751438603875311E-2</c:v>
                </c:pt>
                <c:pt idx="119">
                  <c:v>9.1770822114783282E-2</c:v>
                </c:pt>
                <c:pt idx="120">
                  <c:v>0.11889020289835013</c:v>
                </c:pt>
                <c:pt idx="121">
                  <c:v>0.13872616192499662</c:v>
                </c:pt>
                <c:pt idx="122">
                  <c:v>0.1610633644663074</c:v>
                </c:pt>
                <c:pt idx="123">
                  <c:v>0.17014805519734535</c:v>
                </c:pt>
                <c:pt idx="124">
                  <c:v>0.20525322391261433</c:v>
                </c:pt>
                <c:pt idx="125">
                  <c:v>0.20932761852820145</c:v>
                </c:pt>
                <c:pt idx="126">
                  <c:v>0.21467468841543644</c:v>
                </c:pt>
                <c:pt idx="127">
                  <c:v>0.21952195844858285</c:v>
                </c:pt>
                <c:pt idx="128">
                  <c:v>0.22380046110256829</c:v>
                </c:pt>
                <c:pt idx="129">
                  <c:v>0.28034173804296214</c:v>
                </c:pt>
                <c:pt idx="130">
                  <c:v>0.28816961100214089</c:v>
                </c:pt>
                <c:pt idx="131">
                  <c:v>0.31359686401873327</c:v>
                </c:pt>
                <c:pt idx="132">
                  <c:v>0.34809096342534362</c:v>
                </c:pt>
                <c:pt idx="133">
                  <c:v>0.37050870504237682</c:v>
                </c:pt>
                <c:pt idx="134">
                  <c:v>0.37173316962407432</c:v>
                </c:pt>
                <c:pt idx="135">
                  <c:v>0.37946362510678766</c:v>
                </c:pt>
                <c:pt idx="136">
                  <c:v>0.3930442630165214</c:v>
                </c:pt>
                <c:pt idx="137">
                  <c:v>0.39922040176045542</c:v>
                </c:pt>
                <c:pt idx="138">
                  <c:v>0.39966489769892005</c:v>
                </c:pt>
                <c:pt idx="139">
                  <c:v>0.41152120078305199</c:v>
                </c:pt>
                <c:pt idx="140">
                  <c:v>0.42347166834397182</c:v>
                </c:pt>
                <c:pt idx="141">
                  <c:v>0.43160543658790196</c:v>
                </c:pt>
                <c:pt idx="142">
                  <c:v>0.43866121772809241</c:v>
                </c:pt>
                <c:pt idx="143">
                  <c:v>0.45346158984346185</c:v>
                </c:pt>
                <c:pt idx="144">
                  <c:v>0.45608059272941198</c:v>
                </c:pt>
                <c:pt idx="145">
                  <c:v>0.46191658402823899</c:v>
                </c:pt>
                <c:pt idx="146">
                  <c:v>0.48222470939108414</c:v>
                </c:pt>
                <c:pt idx="147">
                  <c:v>0.49363089598906018</c:v>
                </c:pt>
                <c:pt idx="148">
                  <c:v>0.49668499774916947</c:v>
                </c:pt>
                <c:pt idx="149">
                  <c:v>0.50453481933723709</c:v>
                </c:pt>
                <c:pt idx="150">
                  <c:v>0.52851867581534506</c:v>
                </c:pt>
                <c:pt idx="151">
                  <c:v>0.52991321411959769</c:v>
                </c:pt>
                <c:pt idx="152">
                  <c:v>0.53876811993079521</c:v>
                </c:pt>
                <c:pt idx="153">
                  <c:v>0.55305229639969766</c:v>
                </c:pt>
                <c:pt idx="154">
                  <c:v>0.57391179660465175</c:v>
                </c:pt>
                <c:pt idx="155">
                  <c:v>0.57543119020605937</c:v>
                </c:pt>
                <c:pt idx="156">
                  <c:v>0.59549820238463458</c:v>
                </c:pt>
                <c:pt idx="157">
                  <c:v>0.59778178820154426</c:v>
                </c:pt>
                <c:pt idx="158">
                  <c:v>0.59985409166077153</c:v>
                </c:pt>
                <c:pt idx="159">
                  <c:v>0.60662751812507532</c:v>
                </c:pt>
                <c:pt idx="160">
                  <c:v>0.61488384920637218</c:v>
                </c:pt>
                <c:pt idx="161">
                  <c:v>0.61974055653735671</c:v>
                </c:pt>
                <c:pt idx="162">
                  <c:v>0.62187244181463719</c:v>
                </c:pt>
                <c:pt idx="163">
                  <c:v>0.62321572555200988</c:v>
                </c:pt>
                <c:pt idx="164">
                  <c:v>0.62971993408463134</c:v>
                </c:pt>
                <c:pt idx="165">
                  <c:v>0.63483842896974074</c:v>
                </c:pt>
                <c:pt idx="166">
                  <c:v>0.64718435862212631</c:v>
                </c:pt>
                <c:pt idx="167">
                  <c:v>0.65966306863303725</c:v>
                </c:pt>
                <c:pt idx="168">
                  <c:v>0.6929745884435522</c:v>
                </c:pt>
                <c:pt idx="169">
                  <c:v>0.69955664344900248</c:v>
                </c:pt>
                <c:pt idx="170">
                  <c:v>0.70977774684319406</c:v>
                </c:pt>
                <c:pt idx="171">
                  <c:v>0.71250274516316447</c:v>
                </c:pt>
                <c:pt idx="172">
                  <c:v>0.7154363399399164</c:v>
                </c:pt>
                <c:pt idx="173">
                  <c:v>0.71957505480171535</c:v>
                </c:pt>
                <c:pt idx="174">
                  <c:v>0.72037254133788087</c:v>
                </c:pt>
                <c:pt idx="175">
                  <c:v>0.7210136552727211</c:v>
                </c:pt>
                <c:pt idx="176">
                  <c:v>0.73143368387716912</c:v>
                </c:pt>
                <c:pt idx="177">
                  <c:v>0.73245469061645263</c:v>
                </c:pt>
                <c:pt idx="178">
                  <c:v>0.75187915038878461</c:v>
                </c:pt>
                <c:pt idx="179">
                  <c:v>0.75201104057569002</c:v>
                </c:pt>
                <c:pt idx="180">
                  <c:v>0.75333161151653849</c:v>
                </c:pt>
                <c:pt idx="181">
                  <c:v>0.75457352292630397</c:v>
                </c:pt>
                <c:pt idx="182">
                  <c:v>0.75756918437290988</c:v>
                </c:pt>
                <c:pt idx="183">
                  <c:v>0.7592739910585532</c:v>
                </c:pt>
                <c:pt idx="184">
                  <c:v>0.76117535340284526</c:v>
                </c:pt>
                <c:pt idx="185">
                  <c:v>0.76187314740854462</c:v>
                </c:pt>
                <c:pt idx="186">
                  <c:v>0.76384256900389391</c:v>
                </c:pt>
                <c:pt idx="187">
                  <c:v>0.76669323637587639</c:v>
                </c:pt>
                <c:pt idx="188">
                  <c:v>0.77157275770298328</c:v>
                </c:pt>
                <c:pt idx="189">
                  <c:v>0.77327149674075668</c:v>
                </c:pt>
                <c:pt idx="190">
                  <c:v>0.78507848646531975</c:v>
                </c:pt>
                <c:pt idx="191">
                  <c:v>0.7856426655765939</c:v>
                </c:pt>
                <c:pt idx="192">
                  <c:v>0.78839361561372068</c:v>
                </c:pt>
                <c:pt idx="193">
                  <c:v>0.78895706276035105</c:v>
                </c:pt>
                <c:pt idx="194">
                  <c:v>0.79084254477711891</c:v>
                </c:pt>
                <c:pt idx="195">
                  <c:v>0.79346896063483419</c:v>
                </c:pt>
                <c:pt idx="196">
                  <c:v>0.79551651354592157</c:v>
                </c:pt>
                <c:pt idx="197">
                  <c:v>0.80270049817714983</c:v>
                </c:pt>
                <c:pt idx="198">
                  <c:v>0.8072690761224921</c:v>
                </c:pt>
                <c:pt idx="199">
                  <c:v>0.80742614985712435</c:v>
                </c:pt>
                <c:pt idx="200">
                  <c:v>0.81036685594038949</c:v>
                </c:pt>
                <c:pt idx="201">
                  <c:v>0.82316424605272709</c:v>
                </c:pt>
                <c:pt idx="202">
                  <c:v>0.82488479763815981</c:v>
                </c:pt>
                <c:pt idx="203">
                  <c:v>0.82923851578164542</c:v>
                </c:pt>
                <c:pt idx="204">
                  <c:v>0.83804383204746069</c:v>
                </c:pt>
                <c:pt idx="205">
                  <c:v>0.85104076805785844</c:v>
                </c:pt>
                <c:pt idx="206">
                  <c:v>0.86241420332616292</c:v>
                </c:pt>
                <c:pt idx="207">
                  <c:v>0.86527797458586186</c:v>
                </c:pt>
                <c:pt idx="208">
                  <c:v>0.8679546522675825</c:v>
                </c:pt>
                <c:pt idx="209">
                  <c:v>0.87890785681544492</c:v>
                </c:pt>
                <c:pt idx="210">
                  <c:v>0.88904035326776409</c:v>
                </c:pt>
                <c:pt idx="211">
                  <c:v>0.88952009813819644</c:v>
                </c:pt>
                <c:pt idx="212">
                  <c:v>0.89629210623708644</c:v>
                </c:pt>
                <c:pt idx="213">
                  <c:v>0.89827526046004946</c:v>
                </c:pt>
                <c:pt idx="214">
                  <c:v>0.91021184255982845</c:v>
                </c:pt>
                <c:pt idx="215">
                  <c:v>0.91218649726715073</c:v>
                </c:pt>
                <c:pt idx="216">
                  <c:v>0.91307329520524871</c:v>
                </c:pt>
                <c:pt idx="217">
                  <c:v>0.91402328193530735</c:v>
                </c:pt>
                <c:pt idx="218">
                  <c:v>0.91923978820364394</c:v>
                </c:pt>
                <c:pt idx="219">
                  <c:v>0.92805041600179206</c:v>
                </c:pt>
                <c:pt idx="220">
                  <c:v>0.92865728112458401</c:v>
                </c:pt>
                <c:pt idx="221">
                  <c:v>0.93299967705214293</c:v>
                </c:pt>
                <c:pt idx="222">
                  <c:v>0.94357968718692165</c:v>
                </c:pt>
                <c:pt idx="223">
                  <c:v>0.94524704097301693</c:v>
                </c:pt>
                <c:pt idx="224">
                  <c:v>0.94674909029605547</c:v>
                </c:pt>
                <c:pt idx="225">
                  <c:v>0.94706729714281157</c:v>
                </c:pt>
                <c:pt idx="226">
                  <c:v>0.95304115110376098</c:v>
                </c:pt>
                <c:pt idx="227">
                  <c:v>0.96863922558003812</c:v>
                </c:pt>
                <c:pt idx="228">
                  <c:v>0.97221044531811618</c:v>
                </c:pt>
                <c:pt idx="229">
                  <c:v>0.97683338472003733</c:v>
                </c:pt>
                <c:pt idx="230">
                  <c:v>0.9822585631653199</c:v>
                </c:pt>
                <c:pt idx="231">
                  <c:v>0.9874262138780675</c:v>
                </c:pt>
                <c:pt idx="232">
                  <c:v>0.99509947382507236</c:v>
                </c:pt>
                <c:pt idx="233">
                  <c:v>0.9977471612861577</c:v>
                </c:pt>
                <c:pt idx="234">
                  <c:v>1.0011005068266883</c:v>
                </c:pt>
                <c:pt idx="235">
                  <c:v>1.0022023187502678</c:v>
                </c:pt>
                <c:pt idx="236">
                  <c:v>1.0033328742599545</c:v>
                </c:pt>
                <c:pt idx="237">
                  <c:v>1.0160944805445362</c:v>
                </c:pt>
                <c:pt idx="238">
                  <c:v>1.0163888116341298</c:v>
                </c:pt>
                <c:pt idx="239">
                  <c:v>1.0177263950318074</c:v>
                </c:pt>
                <c:pt idx="240">
                  <c:v>1.0205608844828591</c:v>
                </c:pt>
                <c:pt idx="241">
                  <c:v>1.0245155054298318</c:v>
                </c:pt>
                <c:pt idx="242">
                  <c:v>1.031604580194081</c:v>
                </c:pt>
                <c:pt idx="243">
                  <c:v>1.0345590906448749</c:v>
                </c:pt>
                <c:pt idx="244">
                  <c:v>1.0395453186111618</c:v>
                </c:pt>
                <c:pt idx="245">
                  <c:v>1.0875175340432524</c:v>
                </c:pt>
                <c:pt idx="246">
                  <c:v>1.089997687572708</c:v>
                </c:pt>
                <c:pt idx="247">
                  <c:v>1.141113393280206</c:v>
                </c:pt>
                <c:pt idx="248">
                  <c:v>1.2101172632766488</c:v>
                </c:pt>
                <c:pt idx="249">
                  <c:v>1.2261959158091558</c:v>
                </c:pt>
                <c:pt idx="250">
                  <c:v>1.4538573417011824</c:v>
                </c:pt>
                <c:pt idx="251">
                  <c:v>1.5095492212940484</c:v>
                </c:pt>
                <c:pt idx="252">
                  <c:v>2.2178476706879078</c:v>
                </c:pt>
                <c:pt idx="253">
                  <c:v>2.2335932991572691</c:v>
                </c:pt>
                <c:pt idx="254">
                  <c:v>2.3470343059602965</c:v>
                </c:pt>
                <c:pt idx="255">
                  <c:v>2.4734391549133248</c:v>
                </c:pt>
                <c:pt idx="256">
                  <c:v>2.496082177651171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F-4429-B440-DBE91A74E85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'Part 3'!$AH$2:$AH$258</c:f>
              <c:numCache>
                <c:formatCode>0.000</c:formatCode>
                <c:ptCount val="257"/>
                <c:pt idx="0">
                  <c:v>-2.8868618330563121</c:v>
                </c:pt>
                <c:pt idx="1">
                  <c:v>-2.5218739841912798</c:v>
                </c:pt>
                <c:pt idx="2">
                  <c:v>-2.3366910755775643</c:v>
                </c:pt>
                <c:pt idx="3">
                  <c:v>-2.208099267239914</c:v>
                </c:pt>
                <c:pt idx="4">
                  <c:v>-2.1081333635267803</c:v>
                </c:pt>
                <c:pt idx="5">
                  <c:v>-2.0256412963396588</c:v>
                </c:pt>
                <c:pt idx="6">
                  <c:v>-1.9549950240885074</c:v>
                </c:pt>
                <c:pt idx="7">
                  <c:v>-1.8929406788672947</c:v>
                </c:pt>
                <c:pt idx="8">
                  <c:v>-1.8374203838470633</c:v>
                </c:pt>
                <c:pt idx="9">
                  <c:v>-1.7870465756496254</c:v>
                </c:pt>
                <c:pt idx="10">
                  <c:v>-1.7408375250838715</c:v>
                </c:pt>
                <c:pt idx="11">
                  <c:v>-1.6980720533929912</c:v>
                </c:pt>
                <c:pt idx="12">
                  <c:v>-1.6582041640969811</c:v>
                </c:pt>
                <c:pt idx="13">
                  <c:v>-1.6208101278939697</c:v>
                </c:pt>
                <c:pt idx="14">
                  <c:v>-1.585554225481004</c:v>
                </c:pt>
                <c:pt idx="15">
                  <c:v>-1.5521657535429034</c:v>
                </c:pt>
                <c:pt idx="16">
                  <c:v>-1.5204231125445944</c:v>
                </c:pt>
                <c:pt idx="17">
                  <c:v>-1.4901425037298881</c:v>
                </c:pt>
                <c:pt idx="18">
                  <c:v>-1.4611697164034938</c:v>
                </c:pt>
                <c:pt idx="19">
                  <c:v>-1.4333740412575702</c:v>
                </c:pt>
                <c:pt idx="20">
                  <c:v>-1.4066436798489586</c:v>
                </c:pt>
                <c:pt idx="21">
                  <c:v>-1.380882228250236</c:v>
                </c:pt>
                <c:pt idx="22">
                  <c:v>-1.3560059457994387</c:v>
                </c:pt>
                <c:pt idx="23">
                  <c:v>-1.3319416069271142</c:v>
                </c:pt>
                <c:pt idx="24">
                  <c:v>-1.3086247923228653</c:v>
                </c:pt>
                <c:pt idx="25">
                  <c:v>-1.2859985155013034</c:v>
                </c:pt>
                <c:pt idx="26">
                  <c:v>-1.2640121084912439</c:v>
                </c:pt>
                <c:pt idx="27">
                  <c:v>-1.2426203099162596</c:v>
                </c:pt>
                <c:pt idx="28">
                  <c:v>-1.2217825127484547</c:v>
                </c:pt>
                <c:pt idx="29">
                  <c:v>-1.2014621392033986</c:v>
                </c:pt>
                <c:pt idx="30">
                  <c:v>-1.1816261177411749</c:v>
                </c:pt>
                <c:pt idx="31">
                  <c:v>-1.162244442720616</c:v>
                </c:pt>
                <c:pt idx="32">
                  <c:v>-1.1432898014549744</c:v>
                </c:pt>
                <c:pt idx="33">
                  <c:v>-1.1247372566106977</c:v>
                </c:pt>
                <c:pt idx="34">
                  <c:v>-1.1065639743411684</c:v>
                </c:pt>
                <c:pt idx="35">
                  <c:v>-1.0887489904434446</c:v>
                </c:pt>
                <c:pt idx="36">
                  <c:v>-1.0712730083055431</c:v>
                </c:pt>
                <c:pt idx="37">
                  <c:v>-1.0541182235749815</c:v>
                </c:pt>
                <c:pt idx="38">
                  <c:v>-1.0372681714003609</c:v>
                </c:pt>
                <c:pt idx="39">
                  <c:v>-1.0207075928320355</c:v>
                </c:pt>
                <c:pt idx="40">
                  <c:v>-1.0044223175571301</c:v>
                </c:pt>
                <c:pt idx="41">
                  <c:v>-0.98839916061950917</c:v>
                </c:pt>
                <c:pt idx="42">
                  <c:v>-0.97262583116154888</c:v>
                </c:pt>
                <c:pt idx="43">
                  <c:v>-0.95709085153938211</c:v>
                </c:pt>
                <c:pt idx="44">
                  <c:v>-0.9417834854218996</c:v>
                </c:pt>
                <c:pt idx="45">
                  <c:v>-0.92669367369673328</c:v>
                </c:pt>
                <c:pt idx="46">
                  <c:v>-0.91181197718303419</c:v>
                </c:pt>
                <c:pt idx="47">
                  <c:v>-0.89712952529750012</c:v>
                </c:pt>
                <c:pt idx="48">
                  <c:v>-0.8826379699428335</c:v>
                </c:pt>
                <c:pt idx="49">
                  <c:v>-0.86832944399065048</c:v>
                </c:pt>
                <c:pt idx="50">
                  <c:v>-0.85419652381744504</c:v>
                </c:pt>
                <c:pt idx="51">
                  <c:v>-0.84023219542538519</c:v>
                </c:pt>
                <c:pt idx="52">
                  <c:v>-0.82642982374185836</c:v>
                </c:pt>
                <c:pt idx="53">
                  <c:v>-0.81278312474442804</c:v>
                </c:pt>
                <c:pt idx="54">
                  <c:v>-0.79928614010300825</c:v>
                </c:pt>
                <c:pt idx="55">
                  <c:v>-0.78593321406966932</c:v>
                </c:pt>
                <c:pt idx="56">
                  <c:v>-0.77271897237966714</c:v>
                </c:pt>
                <c:pt idx="57">
                  <c:v>-0.75963830295586499</c:v>
                </c:pt>
                <c:pt idx="58">
                  <c:v>-0.74668633823340269</c:v>
                </c:pt>
                <c:pt idx="59">
                  <c:v>-0.73385843894287117</c:v>
                </c:pt>
                <c:pt idx="60">
                  <c:v>-0.72115017920879843</c:v>
                </c:pt>
                <c:pt idx="61">
                  <c:v>-0.70855733283643729</c:v>
                </c:pt>
                <c:pt idx="62">
                  <c:v>-0.69607586067395022</c:v>
                </c:pt>
                <c:pt idx="63">
                  <c:v>-0.68370189894942857</c:v>
                </c:pt>
                <c:pt idx="64">
                  <c:v>-0.6714317484930028</c:v>
                </c:pt>
                <c:pt idx="65">
                  <c:v>-0.65926186476380366</c:v>
                </c:pt>
                <c:pt idx="66">
                  <c:v>-0.64718884860991455</c:v>
                </c:pt>
                <c:pt idx="67">
                  <c:v>-0.63520943769681859</c:v>
                </c:pt>
                <c:pt idx="68">
                  <c:v>-0.62332049854639127</c:v>
                </c:pt>
                <c:pt idx="69">
                  <c:v>-0.61151901913425732</c:v>
                </c:pt>
                <c:pt idx="70">
                  <c:v>-0.59980210199845652</c:v>
                </c:pt>
                <c:pt idx="71">
                  <c:v>-0.58816695781693484</c:v>
                </c:pt>
                <c:pt idx="72">
                  <c:v>-0.5766108994154191</c:v>
                </c:pt>
                <c:pt idx="73">
                  <c:v>-0.56513133617086431</c:v>
                </c:pt>
                <c:pt idx="74">
                  <c:v>-0.55372576877889379</c:v>
                </c:pt>
                <c:pt idx="75">
                  <c:v>-0.54239178435654434</c:v>
                </c:pt>
                <c:pt idx="76">
                  <c:v>-0.53112705185421827</c:v>
                </c:pt>
                <c:pt idx="77">
                  <c:v>-0.51992931775308249</c:v>
                </c:pt>
                <c:pt idx="78">
                  <c:v>-0.50879640202623</c:v>
                </c:pt>
                <c:pt idx="79">
                  <c:v>-0.49772619434381726</c:v>
                </c:pt>
                <c:pt idx="80">
                  <c:v>-0.48671665050407514</c:v>
                </c:pt>
                <c:pt idx="81">
                  <c:v>-0.47576578907363032</c:v>
                </c:pt>
                <c:pt idx="82">
                  <c:v>-0.46487168822195368</c:v>
                </c:pt>
                <c:pt idx="83">
                  <c:v>-0.45403248273600566</c:v>
                </c:pt>
                <c:pt idx="84">
                  <c:v>-0.44324636120228017</c:v>
                </c:pt>
                <c:pt idx="85">
                  <c:v>-0.43251156334448121</c:v>
                </c:pt>
                <c:pt idx="86">
                  <c:v>-0.421826377505997</c:v>
                </c:pt>
                <c:pt idx="87">
                  <c:v>-0.41118913826718539</c:v>
                </c:pt>
                <c:pt idx="88">
                  <c:v>-0.40059822418825786</c:v>
                </c:pt>
                <c:pt idx="89">
                  <c:v>-0.39005205566925522</c:v>
                </c:pt>
                <c:pt idx="90">
                  <c:v>-0.37954909291924255</c:v>
                </c:pt>
                <c:pt idx="91">
                  <c:v>-0.3690878340274471</c:v>
                </c:pt>
                <c:pt idx="92">
                  <c:v>-0.35866681312958693</c:v>
                </c:pt>
                <c:pt idx="93">
                  <c:v>-0.3482845986631356</c:v>
                </c:pt>
                <c:pt idx="94">
                  <c:v>-0.33793979170571276</c:v>
                </c:pt>
                <c:pt idx="95">
                  <c:v>-0.3276310243911994</c:v>
                </c:pt>
                <c:pt idx="96">
                  <c:v>-0.3173569583985546</c:v>
                </c:pt>
                <c:pt idx="97">
                  <c:v>-0.30711628350865416</c:v>
                </c:pt>
                <c:pt idx="98">
                  <c:v>-0.2969077162247899</c:v>
                </c:pt>
                <c:pt idx="99">
                  <c:v>-0.28672999845275615</c:v>
                </c:pt>
                <c:pt idx="100">
                  <c:v>-0.27658189623671897</c:v>
                </c:pt>
                <c:pt idx="101">
                  <c:v>-0.26646219854731101</c:v>
                </c:pt>
                <c:pt idx="102">
                  <c:v>-0.25636971611861781</c:v>
                </c:pt>
                <c:pt idx="103">
                  <c:v>-0.24630328033093149</c:v>
                </c:pt>
                <c:pt idx="104">
                  <c:v>-0.23626174213633835</c:v>
                </c:pt>
                <c:pt idx="105">
                  <c:v>-0.22624397102438534</c:v>
                </c:pt>
                <c:pt idx="106">
                  <c:v>-0.21624885402522967</c:v>
                </c:pt>
                <c:pt idx="107">
                  <c:v>-0.20627529474782944</c:v>
                </c:pt>
                <c:pt idx="108">
                  <c:v>-0.19632221245086653</c:v>
                </c:pt>
                <c:pt idx="109">
                  <c:v>-0.18638854114422518</c:v>
                </c:pt>
                <c:pt idx="110">
                  <c:v>-0.17647322871896182</c:v>
                </c:pt>
                <c:pt idx="111">
                  <c:v>-0.16657523610381375</c:v>
                </c:pt>
                <c:pt idx="112">
                  <c:v>-0.15669353644638814</c:v>
                </c:pt>
                <c:pt idx="113">
                  <c:v>-0.14682711431726958</c:v>
                </c:pt>
                <c:pt idx="114">
                  <c:v>-0.13697496493536276</c:v>
                </c:pt>
                <c:pt idx="115">
                  <c:v>-0.12713609341286775</c:v>
                </c:pt>
                <c:pt idx="116">
                  <c:v>-0.11730951401834963</c:v>
                </c:pt>
                <c:pt idx="117">
                  <c:v>-0.10749424945643572</c:v>
                </c:pt>
                <c:pt idx="118">
                  <c:v>-9.7689330162724075E-2</c:v>
                </c:pt>
                <c:pt idx="119">
                  <c:v>-8.7893793612546053E-2</c:v>
                </c:pt>
                <c:pt idx="120">
                  <c:v>-7.8106683642267097E-2</c:v>
                </c:pt>
                <c:pt idx="121">
                  <c:v>-6.8327049781859689E-2</c:v>
                </c:pt>
                <c:pt idx="122">
                  <c:v>-5.8553946597514207E-2</c:v>
                </c:pt>
                <c:pt idx="123">
                  <c:v>-4.8786433043091666E-2</c:v>
                </c:pt>
                <c:pt idx="124">
                  <c:v>-3.9023571819248162E-2</c:v>
                </c:pt>
                <c:pt idx="125">
                  <c:v>-2.9264428739091099E-2</c:v>
                </c:pt>
                <c:pt idx="126">
                  <c:v>-1.9508072099243851E-2</c:v>
                </c:pt>
                <c:pt idx="127">
                  <c:v>-9.7535720552177404E-3</c:v>
                </c:pt>
                <c:pt idx="128">
                  <c:v>0</c:v>
                </c:pt>
                <c:pt idx="129">
                  <c:v>9.7535720552177404E-3</c:v>
                </c:pt>
                <c:pt idx="130">
                  <c:v>1.9508072099243851E-2</c:v>
                </c:pt>
                <c:pt idx="131">
                  <c:v>2.9264428739090957E-2</c:v>
                </c:pt>
                <c:pt idx="132">
                  <c:v>3.9023571819248024E-2</c:v>
                </c:pt>
                <c:pt idx="133">
                  <c:v>4.8786433043091805E-2</c:v>
                </c:pt>
                <c:pt idx="134">
                  <c:v>5.8553946597514346E-2</c:v>
                </c:pt>
                <c:pt idx="135">
                  <c:v>6.8327049781859689E-2</c:v>
                </c:pt>
                <c:pt idx="136">
                  <c:v>7.8106683642267097E-2</c:v>
                </c:pt>
                <c:pt idx="137">
                  <c:v>8.7893793612546053E-2</c:v>
                </c:pt>
                <c:pt idx="138">
                  <c:v>9.7689330162724075E-2</c:v>
                </c:pt>
                <c:pt idx="139">
                  <c:v>0.1074942494564356</c:v>
                </c:pt>
                <c:pt idx="140">
                  <c:v>0.11730951401834952</c:v>
                </c:pt>
                <c:pt idx="141">
                  <c:v>0.12713609341286788</c:v>
                </c:pt>
                <c:pt idx="142">
                  <c:v>0.1369749649353629</c:v>
                </c:pt>
                <c:pt idx="143">
                  <c:v>0.14682711431726958</c:v>
                </c:pt>
                <c:pt idx="144">
                  <c:v>0.15669353644638814</c:v>
                </c:pt>
                <c:pt idx="145">
                  <c:v>0.16657523610381375</c:v>
                </c:pt>
                <c:pt idx="146">
                  <c:v>0.17647322871896182</c:v>
                </c:pt>
                <c:pt idx="147">
                  <c:v>0.18638854114422501</c:v>
                </c:pt>
                <c:pt idx="148">
                  <c:v>0.19632221245086642</c:v>
                </c:pt>
                <c:pt idx="149">
                  <c:v>0.2062752947478296</c:v>
                </c:pt>
                <c:pt idx="150">
                  <c:v>0.21624885402522978</c:v>
                </c:pt>
                <c:pt idx="151">
                  <c:v>0.22624397102438534</c:v>
                </c:pt>
                <c:pt idx="152">
                  <c:v>0.23626174213633835</c:v>
                </c:pt>
                <c:pt idx="153">
                  <c:v>0.24630328033093149</c:v>
                </c:pt>
                <c:pt idx="154">
                  <c:v>0.25636971611861781</c:v>
                </c:pt>
                <c:pt idx="155">
                  <c:v>0.2664621985473109</c:v>
                </c:pt>
                <c:pt idx="156">
                  <c:v>0.2765818962367188</c:v>
                </c:pt>
                <c:pt idx="157">
                  <c:v>0.28672999845275632</c:v>
                </c:pt>
                <c:pt idx="158">
                  <c:v>0.29690771622479006</c:v>
                </c:pt>
                <c:pt idx="159">
                  <c:v>0.30711628350865416</c:v>
                </c:pt>
                <c:pt idx="160">
                  <c:v>0.3173569583985546</c:v>
                </c:pt>
                <c:pt idx="161">
                  <c:v>0.3276310243911994</c:v>
                </c:pt>
                <c:pt idx="162">
                  <c:v>0.33793979170571276</c:v>
                </c:pt>
                <c:pt idx="163">
                  <c:v>0.34828459866313549</c:v>
                </c:pt>
                <c:pt idx="164">
                  <c:v>0.35866681312958681</c:v>
                </c:pt>
                <c:pt idx="165">
                  <c:v>0.36908783402744733</c:v>
                </c:pt>
                <c:pt idx="166">
                  <c:v>0.37954909291924266</c:v>
                </c:pt>
                <c:pt idx="167">
                  <c:v>0.39005205566925522</c:v>
                </c:pt>
                <c:pt idx="168">
                  <c:v>0.40059822418825786</c:v>
                </c:pt>
                <c:pt idx="169">
                  <c:v>0.41118913826718539</c:v>
                </c:pt>
                <c:pt idx="170">
                  <c:v>0.421826377505997</c:v>
                </c:pt>
                <c:pt idx="171">
                  <c:v>0.43251156334448115</c:v>
                </c:pt>
                <c:pt idx="172">
                  <c:v>0.44324636120227995</c:v>
                </c:pt>
                <c:pt idx="173">
                  <c:v>0.45403248273600583</c:v>
                </c:pt>
                <c:pt idx="174">
                  <c:v>0.46487168822195379</c:v>
                </c:pt>
                <c:pt idx="175">
                  <c:v>0.47576578907363032</c:v>
                </c:pt>
                <c:pt idx="176">
                  <c:v>0.48671665050407514</c:v>
                </c:pt>
                <c:pt idx="177">
                  <c:v>0.49772619434381726</c:v>
                </c:pt>
                <c:pt idx="178">
                  <c:v>0.50879640202623</c:v>
                </c:pt>
                <c:pt idx="179">
                  <c:v>0.51992931775308227</c:v>
                </c:pt>
                <c:pt idx="180">
                  <c:v>0.53112705185421805</c:v>
                </c:pt>
                <c:pt idx="181">
                  <c:v>0.54239178435654434</c:v>
                </c:pt>
                <c:pt idx="182">
                  <c:v>0.55372576877889379</c:v>
                </c:pt>
                <c:pt idx="183">
                  <c:v>0.56513133617086431</c:v>
                </c:pt>
                <c:pt idx="184">
                  <c:v>0.5766108994154191</c:v>
                </c:pt>
                <c:pt idx="185">
                  <c:v>0.58816695781693484</c:v>
                </c:pt>
                <c:pt idx="186">
                  <c:v>0.59980210199845652</c:v>
                </c:pt>
                <c:pt idx="187">
                  <c:v>0.6115190191342571</c:v>
                </c:pt>
                <c:pt idx="188">
                  <c:v>0.62332049854639149</c:v>
                </c:pt>
                <c:pt idx="189">
                  <c:v>0.63520943769681859</c:v>
                </c:pt>
                <c:pt idx="190">
                  <c:v>0.64718884860991466</c:v>
                </c:pt>
                <c:pt idx="191">
                  <c:v>0.65926186476380366</c:v>
                </c:pt>
                <c:pt idx="192">
                  <c:v>0.6714317484930028</c:v>
                </c:pt>
                <c:pt idx="193">
                  <c:v>0.68370189894942857</c:v>
                </c:pt>
                <c:pt idx="194">
                  <c:v>0.69607586067395022</c:v>
                </c:pt>
                <c:pt idx="195">
                  <c:v>0.70855733283643729</c:v>
                </c:pt>
                <c:pt idx="196">
                  <c:v>0.72115017920879865</c:v>
                </c:pt>
                <c:pt idx="197">
                  <c:v>0.73385843894287195</c:v>
                </c:pt>
                <c:pt idx="198">
                  <c:v>0.74668633823340269</c:v>
                </c:pt>
                <c:pt idx="199">
                  <c:v>0.75963830295586499</c:v>
                </c:pt>
                <c:pt idx="200">
                  <c:v>0.77271897237966714</c:v>
                </c:pt>
                <c:pt idx="201">
                  <c:v>0.78593321406966932</c:v>
                </c:pt>
                <c:pt idx="202">
                  <c:v>0.79928614010300825</c:v>
                </c:pt>
                <c:pt idx="203">
                  <c:v>0.81278312474442804</c:v>
                </c:pt>
                <c:pt idx="204">
                  <c:v>0.82642982374185825</c:v>
                </c:pt>
                <c:pt idx="205">
                  <c:v>0.84023219542538485</c:v>
                </c:pt>
                <c:pt idx="206">
                  <c:v>0.85419652381744504</c:v>
                </c:pt>
                <c:pt idx="207">
                  <c:v>0.86832944399065048</c:v>
                </c:pt>
                <c:pt idx="208">
                  <c:v>0.8826379699428335</c:v>
                </c:pt>
                <c:pt idx="209">
                  <c:v>0.89712952529750012</c:v>
                </c:pt>
                <c:pt idx="210">
                  <c:v>0.91181197718303419</c:v>
                </c:pt>
                <c:pt idx="211">
                  <c:v>0.92669367369673328</c:v>
                </c:pt>
                <c:pt idx="212">
                  <c:v>0.94178348542189871</c:v>
                </c:pt>
                <c:pt idx="213">
                  <c:v>0.95709085153938334</c:v>
                </c:pt>
                <c:pt idx="214">
                  <c:v>0.97262583116154888</c:v>
                </c:pt>
                <c:pt idx="215">
                  <c:v>0.98839916061950917</c:v>
                </c:pt>
                <c:pt idx="216">
                  <c:v>1.0044223175571301</c:v>
                </c:pt>
                <c:pt idx="217">
                  <c:v>1.0207075928320355</c:v>
                </c:pt>
                <c:pt idx="218">
                  <c:v>1.0372681714003609</c:v>
                </c:pt>
                <c:pt idx="219">
                  <c:v>1.0541182235749815</c:v>
                </c:pt>
                <c:pt idx="220">
                  <c:v>1.0712730083055431</c:v>
                </c:pt>
                <c:pt idx="221">
                  <c:v>1.0887489904434444</c:v>
                </c:pt>
                <c:pt idx="222">
                  <c:v>1.1065639743411684</c:v>
                </c:pt>
                <c:pt idx="223">
                  <c:v>1.1247372566106977</c:v>
                </c:pt>
                <c:pt idx="224">
                  <c:v>1.1432898014549744</c:v>
                </c:pt>
                <c:pt idx="225">
                  <c:v>1.162244442720616</c:v>
                </c:pt>
                <c:pt idx="226">
                  <c:v>1.1816261177411749</c:v>
                </c:pt>
                <c:pt idx="227">
                  <c:v>1.2014621392033988</c:v>
                </c:pt>
                <c:pt idx="228">
                  <c:v>1.221782512748455</c:v>
                </c:pt>
                <c:pt idx="229">
                  <c:v>1.2426203099162603</c:v>
                </c:pt>
                <c:pt idx="230">
                  <c:v>1.2640121084912439</c:v>
                </c:pt>
                <c:pt idx="231">
                  <c:v>1.2859985155013034</c:v>
                </c:pt>
                <c:pt idx="232">
                  <c:v>1.3086247923228653</c:v>
                </c:pt>
                <c:pt idx="233">
                  <c:v>1.3319416069271142</c:v>
                </c:pt>
                <c:pt idx="234">
                  <c:v>1.3560059457994387</c:v>
                </c:pt>
                <c:pt idx="235">
                  <c:v>1.3808822282502353</c:v>
                </c:pt>
                <c:pt idx="236">
                  <c:v>1.4066436798489597</c:v>
                </c:pt>
                <c:pt idx="237">
                  <c:v>1.4333740412575688</c:v>
                </c:pt>
                <c:pt idx="238">
                  <c:v>1.4611697164034945</c:v>
                </c:pt>
                <c:pt idx="239">
                  <c:v>1.4901425037298888</c:v>
                </c:pt>
                <c:pt idx="240">
                  <c:v>1.5204231125445951</c:v>
                </c:pt>
                <c:pt idx="241">
                  <c:v>1.5521657535429034</c:v>
                </c:pt>
                <c:pt idx="242">
                  <c:v>1.585554225481004</c:v>
                </c:pt>
                <c:pt idx="243">
                  <c:v>1.6208101278939688</c:v>
                </c:pt>
                <c:pt idx="244">
                  <c:v>1.6582041640969802</c:v>
                </c:pt>
                <c:pt idx="245">
                  <c:v>1.6980720533929916</c:v>
                </c:pt>
                <c:pt idx="246">
                  <c:v>1.7408375250838719</c:v>
                </c:pt>
                <c:pt idx="247">
                  <c:v>1.7870465756496254</c:v>
                </c:pt>
                <c:pt idx="248">
                  <c:v>1.8374203838470637</c:v>
                </c:pt>
                <c:pt idx="249">
                  <c:v>1.8929406788672947</c:v>
                </c:pt>
                <c:pt idx="250">
                  <c:v>1.954995024088507</c:v>
                </c:pt>
                <c:pt idx="251">
                  <c:v>2.0256412963396584</c:v>
                </c:pt>
                <c:pt idx="252">
                  <c:v>2.1081333635267789</c:v>
                </c:pt>
                <c:pt idx="253">
                  <c:v>2.2080992672399162</c:v>
                </c:pt>
                <c:pt idx="254">
                  <c:v>2.3366910755775656</c:v>
                </c:pt>
                <c:pt idx="255">
                  <c:v>2.5218739841912803</c:v>
                </c:pt>
                <c:pt idx="256">
                  <c:v>2.8868618330563138</c:v>
                </c:pt>
              </c:numCache>
            </c:numRef>
          </c:xVal>
          <c:yVal>
            <c:numRef>
              <c:f>'Part 3'!$AH$2:$AH$258</c:f>
              <c:numCache>
                <c:formatCode>0.000</c:formatCode>
                <c:ptCount val="257"/>
                <c:pt idx="0">
                  <c:v>-2.8868618330563121</c:v>
                </c:pt>
                <c:pt idx="1">
                  <c:v>-2.5218739841912798</c:v>
                </c:pt>
                <c:pt idx="2">
                  <c:v>-2.3366910755775643</c:v>
                </c:pt>
                <c:pt idx="3">
                  <c:v>-2.208099267239914</c:v>
                </c:pt>
                <c:pt idx="4">
                  <c:v>-2.1081333635267803</c:v>
                </c:pt>
                <c:pt idx="5">
                  <c:v>-2.0256412963396588</c:v>
                </c:pt>
                <c:pt idx="6">
                  <c:v>-1.9549950240885074</c:v>
                </c:pt>
                <c:pt idx="7">
                  <c:v>-1.8929406788672947</c:v>
                </c:pt>
                <c:pt idx="8">
                  <c:v>-1.8374203838470633</c:v>
                </c:pt>
                <c:pt idx="9">
                  <c:v>-1.7870465756496254</c:v>
                </c:pt>
                <c:pt idx="10">
                  <c:v>-1.7408375250838715</c:v>
                </c:pt>
                <c:pt idx="11">
                  <c:v>-1.6980720533929912</c:v>
                </c:pt>
                <c:pt idx="12">
                  <c:v>-1.6582041640969811</c:v>
                </c:pt>
                <c:pt idx="13">
                  <c:v>-1.6208101278939697</c:v>
                </c:pt>
                <c:pt idx="14">
                  <c:v>-1.585554225481004</c:v>
                </c:pt>
                <c:pt idx="15">
                  <c:v>-1.5521657535429034</c:v>
                </c:pt>
                <c:pt idx="16">
                  <c:v>-1.5204231125445944</c:v>
                </c:pt>
                <c:pt idx="17">
                  <c:v>-1.4901425037298881</c:v>
                </c:pt>
                <c:pt idx="18">
                  <c:v>-1.4611697164034938</c:v>
                </c:pt>
                <c:pt idx="19">
                  <c:v>-1.4333740412575702</c:v>
                </c:pt>
                <c:pt idx="20">
                  <c:v>-1.4066436798489586</c:v>
                </c:pt>
                <c:pt idx="21">
                  <c:v>-1.380882228250236</c:v>
                </c:pt>
                <c:pt idx="22">
                  <c:v>-1.3560059457994387</c:v>
                </c:pt>
                <c:pt idx="23">
                  <c:v>-1.3319416069271142</c:v>
                </c:pt>
                <c:pt idx="24">
                  <c:v>-1.3086247923228653</c:v>
                </c:pt>
                <c:pt idx="25">
                  <c:v>-1.2859985155013034</c:v>
                </c:pt>
                <c:pt idx="26">
                  <c:v>-1.2640121084912439</c:v>
                </c:pt>
                <c:pt idx="27">
                  <c:v>-1.2426203099162596</c:v>
                </c:pt>
                <c:pt idx="28">
                  <c:v>-1.2217825127484547</c:v>
                </c:pt>
                <c:pt idx="29">
                  <c:v>-1.2014621392033986</c:v>
                </c:pt>
                <c:pt idx="30">
                  <c:v>-1.1816261177411749</c:v>
                </c:pt>
                <c:pt idx="31">
                  <c:v>-1.162244442720616</c:v>
                </c:pt>
                <c:pt idx="32">
                  <c:v>-1.1432898014549744</c:v>
                </c:pt>
                <c:pt idx="33">
                  <c:v>-1.1247372566106977</c:v>
                </c:pt>
                <c:pt idx="34">
                  <c:v>-1.1065639743411684</c:v>
                </c:pt>
                <c:pt idx="35">
                  <c:v>-1.0887489904434446</c:v>
                </c:pt>
                <c:pt idx="36">
                  <c:v>-1.0712730083055431</c:v>
                </c:pt>
                <c:pt idx="37">
                  <c:v>-1.0541182235749815</c:v>
                </c:pt>
                <c:pt idx="38">
                  <c:v>-1.0372681714003609</c:v>
                </c:pt>
                <c:pt idx="39">
                  <c:v>-1.0207075928320355</c:v>
                </c:pt>
                <c:pt idx="40">
                  <c:v>-1.0044223175571301</c:v>
                </c:pt>
                <c:pt idx="41">
                  <c:v>-0.98839916061950917</c:v>
                </c:pt>
                <c:pt idx="42">
                  <c:v>-0.97262583116154888</c:v>
                </c:pt>
                <c:pt idx="43">
                  <c:v>-0.95709085153938211</c:v>
                </c:pt>
                <c:pt idx="44">
                  <c:v>-0.9417834854218996</c:v>
                </c:pt>
                <c:pt idx="45">
                  <c:v>-0.92669367369673328</c:v>
                </c:pt>
                <c:pt idx="46">
                  <c:v>-0.91181197718303419</c:v>
                </c:pt>
                <c:pt idx="47">
                  <c:v>-0.89712952529750012</c:v>
                </c:pt>
                <c:pt idx="48">
                  <c:v>-0.8826379699428335</c:v>
                </c:pt>
                <c:pt idx="49">
                  <c:v>-0.86832944399065048</c:v>
                </c:pt>
                <c:pt idx="50">
                  <c:v>-0.85419652381744504</c:v>
                </c:pt>
                <c:pt idx="51">
                  <c:v>-0.84023219542538519</c:v>
                </c:pt>
                <c:pt idx="52">
                  <c:v>-0.82642982374185836</c:v>
                </c:pt>
                <c:pt idx="53">
                  <c:v>-0.81278312474442804</c:v>
                </c:pt>
                <c:pt idx="54">
                  <c:v>-0.79928614010300825</c:v>
                </c:pt>
                <c:pt idx="55">
                  <c:v>-0.78593321406966932</c:v>
                </c:pt>
                <c:pt idx="56">
                  <c:v>-0.77271897237966714</c:v>
                </c:pt>
                <c:pt idx="57">
                  <c:v>-0.75963830295586499</c:v>
                </c:pt>
                <c:pt idx="58">
                  <c:v>-0.74668633823340269</c:v>
                </c:pt>
                <c:pt idx="59">
                  <c:v>-0.73385843894287117</c:v>
                </c:pt>
                <c:pt idx="60">
                  <c:v>-0.72115017920879843</c:v>
                </c:pt>
                <c:pt idx="61">
                  <c:v>-0.70855733283643729</c:v>
                </c:pt>
                <c:pt idx="62">
                  <c:v>-0.69607586067395022</c:v>
                </c:pt>
                <c:pt idx="63">
                  <c:v>-0.68370189894942857</c:v>
                </c:pt>
                <c:pt idx="64">
                  <c:v>-0.6714317484930028</c:v>
                </c:pt>
                <c:pt idx="65">
                  <c:v>-0.65926186476380366</c:v>
                </c:pt>
                <c:pt idx="66">
                  <c:v>-0.64718884860991455</c:v>
                </c:pt>
                <c:pt idx="67">
                  <c:v>-0.63520943769681859</c:v>
                </c:pt>
                <c:pt idx="68">
                  <c:v>-0.62332049854639127</c:v>
                </c:pt>
                <c:pt idx="69">
                  <c:v>-0.61151901913425732</c:v>
                </c:pt>
                <c:pt idx="70">
                  <c:v>-0.59980210199845652</c:v>
                </c:pt>
                <c:pt idx="71">
                  <c:v>-0.58816695781693484</c:v>
                </c:pt>
                <c:pt idx="72">
                  <c:v>-0.5766108994154191</c:v>
                </c:pt>
                <c:pt idx="73">
                  <c:v>-0.56513133617086431</c:v>
                </c:pt>
                <c:pt idx="74">
                  <c:v>-0.55372576877889379</c:v>
                </c:pt>
                <c:pt idx="75">
                  <c:v>-0.54239178435654434</c:v>
                </c:pt>
                <c:pt idx="76">
                  <c:v>-0.53112705185421827</c:v>
                </c:pt>
                <c:pt idx="77">
                  <c:v>-0.51992931775308249</c:v>
                </c:pt>
                <c:pt idx="78">
                  <c:v>-0.50879640202623</c:v>
                </c:pt>
                <c:pt idx="79">
                  <c:v>-0.49772619434381726</c:v>
                </c:pt>
                <c:pt idx="80">
                  <c:v>-0.48671665050407514</c:v>
                </c:pt>
                <c:pt idx="81">
                  <c:v>-0.47576578907363032</c:v>
                </c:pt>
                <c:pt idx="82">
                  <c:v>-0.46487168822195368</c:v>
                </c:pt>
                <c:pt idx="83">
                  <c:v>-0.45403248273600566</c:v>
                </c:pt>
                <c:pt idx="84">
                  <c:v>-0.44324636120228017</c:v>
                </c:pt>
                <c:pt idx="85">
                  <c:v>-0.43251156334448121</c:v>
                </c:pt>
                <c:pt idx="86">
                  <c:v>-0.421826377505997</c:v>
                </c:pt>
                <c:pt idx="87">
                  <c:v>-0.41118913826718539</c:v>
                </c:pt>
                <c:pt idx="88">
                  <c:v>-0.40059822418825786</c:v>
                </c:pt>
                <c:pt idx="89">
                  <c:v>-0.39005205566925522</c:v>
                </c:pt>
                <c:pt idx="90">
                  <c:v>-0.37954909291924255</c:v>
                </c:pt>
                <c:pt idx="91">
                  <c:v>-0.3690878340274471</c:v>
                </c:pt>
                <c:pt idx="92">
                  <c:v>-0.35866681312958693</c:v>
                </c:pt>
                <c:pt idx="93">
                  <c:v>-0.3482845986631356</c:v>
                </c:pt>
                <c:pt idx="94">
                  <c:v>-0.33793979170571276</c:v>
                </c:pt>
                <c:pt idx="95">
                  <c:v>-0.3276310243911994</c:v>
                </c:pt>
                <c:pt idx="96">
                  <c:v>-0.3173569583985546</c:v>
                </c:pt>
                <c:pt idx="97">
                  <c:v>-0.30711628350865416</c:v>
                </c:pt>
                <c:pt idx="98">
                  <c:v>-0.2969077162247899</c:v>
                </c:pt>
                <c:pt idx="99">
                  <c:v>-0.28672999845275615</c:v>
                </c:pt>
                <c:pt idx="100">
                  <c:v>-0.27658189623671897</c:v>
                </c:pt>
                <c:pt idx="101">
                  <c:v>-0.26646219854731101</c:v>
                </c:pt>
                <c:pt idx="102">
                  <c:v>-0.25636971611861781</c:v>
                </c:pt>
                <c:pt idx="103">
                  <c:v>-0.24630328033093149</c:v>
                </c:pt>
                <c:pt idx="104">
                  <c:v>-0.23626174213633835</c:v>
                </c:pt>
                <c:pt idx="105">
                  <c:v>-0.22624397102438534</c:v>
                </c:pt>
                <c:pt idx="106">
                  <c:v>-0.21624885402522967</c:v>
                </c:pt>
                <c:pt idx="107">
                  <c:v>-0.20627529474782944</c:v>
                </c:pt>
                <c:pt idx="108">
                  <c:v>-0.19632221245086653</c:v>
                </c:pt>
                <c:pt idx="109">
                  <c:v>-0.18638854114422518</c:v>
                </c:pt>
                <c:pt idx="110">
                  <c:v>-0.17647322871896182</c:v>
                </c:pt>
                <c:pt idx="111">
                  <c:v>-0.16657523610381375</c:v>
                </c:pt>
                <c:pt idx="112">
                  <c:v>-0.15669353644638814</c:v>
                </c:pt>
                <c:pt idx="113">
                  <c:v>-0.14682711431726958</c:v>
                </c:pt>
                <c:pt idx="114">
                  <c:v>-0.13697496493536276</c:v>
                </c:pt>
                <c:pt idx="115">
                  <c:v>-0.12713609341286775</c:v>
                </c:pt>
                <c:pt idx="116">
                  <c:v>-0.11730951401834963</c:v>
                </c:pt>
                <c:pt idx="117">
                  <c:v>-0.10749424945643572</c:v>
                </c:pt>
                <c:pt idx="118">
                  <c:v>-9.7689330162724075E-2</c:v>
                </c:pt>
                <c:pt idx="119">
                  <c:v>-8.7893793612546053E-2</c:v>
                </c:pt>
                <c:pt idx="120">
                  <c:v>-7.8106683642267097E-2</c:v>
                </c:pt>
                <c:pt idx="121">
                  <c:v>-6.8327049781859689E-2</c:v>
                </c:pt>
                <c:pt idx="122">
                  <c:v>-5.8553946597514207E-2</c:v>
                </c:pt>
                <c:pt idx="123">
                  <c:v>-4.8786433043091666E-2</c:v>
                </c:pt>
                <c:pt idx="124">
                  <c:v>-3.9023571819248162E-2</c:v>
                </c:pt>
                <c:pt idx="125">
                  <c:v>-2.9264428739091099E-2</c:v>
                </c:pt>
                <c:pt idx="126">
                  <c:v>-1.9508072099243851E-2</c:v>
                </c:pt>
                <c:pt idx="127">
                  <c:v>-9.7535720552177404E-3</c:v>
                </c:pt>
                <c:pt idx="128">
                  <c:v>0</c:v>
                </c:pt>
                <c:pt idx="129">
                  <c:v>9.7535720552177404E-3</c:v>
                </c:pt>
                <c:pt idx="130">
                  <c:v>1.9508072099243851E-2</c:v>
                </c:pt>
                <c:pt idx="131">
                  <c:v>2.9264428739090957E-2</c:v>
                </c:pt>
                <c:pt idx="132">
                  <c:v>3.9023571819248024E-2</c:v>
                </c:pt>
                <c:pt idx="133">
                  <c:v>4.8786433043091805E-2</c:v>
                </c:pt>
                <c:pt idx="134">
                  <c:v>5.8553946597514346E-2</c:v>
                </c:pt>
                <c:pt idx="135">
                  <c:v>6.8327049781859689E-2</c:v>
                </c:pt>
                <c:pt idx="136">
                  <c:v>7.8106683642267097E-2</c:v>
                </c:pt>
                <c:pt idx="137">
                  <c:v>8.7893793612546053E-2</c:v>
                </c:pt>
                <c:pt idx="138">
                  <c:v>9.7689330162724075E-2</c:v>
                </c:pt>
                <c:pt idx="139">
                  <c:v>0.1074942494564356</c:v>
                </c:pt>
                <c:pt idx="140">
                  <c:v>0.11730951401834952</c:v>
                </c:pt>
                <c:pt idx="141">
                  <c:v>0.12713609341286788</c:v>
                </c:pt>
                <c:pt idx="142">
                  <c:v>0.1369749649353629</c:v>
                </c:pt>
                <c:pt idx="143">
                  <c:v>0.14682711431726958</c:v>
                </c:pt>
                <c:pt idx="144">
                  <c:v>0.15669353644638814</c:v>
                </c:pt>
                <c:pt idx="145">
                  <c:v>0.16657523610381375</c:v>
                </c:pt>
                <c:pt idx="146">
                  <c:v>0.17647322871896182</c:v>
                </c:pt>
                <c:pt idx="147">
                  <c:v>0.18638854114422501</c:v>
                </c:pt>
                <c:pt idx="148">
                  <c:v>0.19632221245086642</c:v>
                </c:pt>
                <c:pt idx="149">
                  <c:v>0.2062752947478296</c:v>
                </c:pt>
                <c:pt idx="150">
                  <c:v>0.21624885402522978</c:v>
                </c:pt>
                <c:pt idx="151">
                  <c:v>0.22624397102438534</c:v>
                </c:pt>
                <c:pt idx="152">
                  <c:v>0.23626174213633835</c:v>
                </c:pt>
                <c:pt idx="153">
                  <c:v>0.24630328033093149</c:v>
                </c:pt>
                <c:pt idx="154">
                  <c:v>0.25636971611861781</c:v>
                </c:pt>
                <c:pt idx="155">
                  <c:v>0.2664621985473109</c:v>
                </c:pt>
                <c:pt idx="156">
                  <c:v>0.2765818962367188</c:v>
                </c:pt>
                <c:pt idx="157">
                  <c:v>0.28672999845275632</c:v>
                </c:pt>
                <c:pt idx="158">
                  <c:v>0.29690771622479006</c:v>
                </c:pt>
                <c:pt idx="159">
                  <c:v>0.30711628350865416</c:v>
                </c:pt>
                <c:pt idx="160">
                  <c:v>0.3173569583985546</c:v>
                </c:pt>
                <c:pt idx="161">
                  <c:v>0.3276310243911994</c:v>
                </c:pt>
                <c:pt idx="162">
                  <c:v>0.33793979170571276</c:v>
                </c:pt>
                <c:pt idx="163">
                  <c:v>0.34828459866313549</c:v>
                </c:pt>
                <c:pt idx="164">
                  <c:v>0.35866681312958681</c:v>
                </c:pt>
                <c:pt idx="165">
                  <c:v>0.36908783402744733</c:v>
                </c:pt>
                <c:pt idx="166">
                  <c:v>0.37954909291924266</c:v>
                </c:pt>
                <c:pt idx="167">
                  <c:v>0.39005205566925522</c:v>
                </c:pt>
                <c:pt idx="168">
                  <c:v>0.40059822418825786</c:v>
                </c:pt>
                <c:pt idx="169">
                  <c:v>0.41118913826718539</c:v>
                </c:pt>
                <c:pt idx="170">
                  <c:v>0.421826377505997</c:v>
                </c:pt>
                <c:pt idx="171">
                  <c:v>0.43251156334448115</c:v>
                </c:pt>
                <c:pt idx="172">
                  <c:v>0.44324636120227995</c:v>
                </c:pt>
                <c:pt idx="173">
                  <c:v>0.45403248273600583</c:v>
                </c:pt>
                <c:pt idx="174">
                  <c:v>0.46487168822195379</c:v>
                </c:pt>
                <c:pt idx="175">
                  <c:v>0.47576578907363032</c:v>
                </c:pt>
                <c:pt idx="176">
                  <c:v>0.48671665050407514</c:v>
                </c:pt>
                <c:pt idx="177">
                  <c:v>0.49772619434381726</c:v>
                </c:pt>
                <c:pt idx="178">
                  <c:v>0.50879640202623</c:v>
                </c:pt>
                <c:pt idx="179">
                  <c:v>0.51992931775308227</c:v>
                </c:pt>
                <c:pt idx="180">
                  <c:v>0.53112705185421805</c:v>
                </c:pt>
                <c:pt idx="181">
                  <c:v>0.54239178435654434</c:v>
                </c:pt>
                <c:pt idx="182">
                  <c:v>0.55372576877889379</c:v>
                </c:pt>
                <c:pt idx="183">
                  <c:v>0.56513133617086431</c:v>
                </c:pt>
                <c:pt idx="184">
                  <c:v>0.5766108994154191</c:v>
                </c:pt>
                <c:pt idx="185">
                  <c:v>0.58816695781693484</c:v>
                </c:pt>
                <c:pt idx="186">
                  <c:v>0.59980210199845652</c:v>
                </c:pt>
                <c:pt idx="187">
                  <c:v>0.6115190191342571</c:v>
                </c:pt>
                <c:pt idx="188">
                  <c:v>0.62332049854639149</c:v>
                </c:pt>
                <c:pt idx="189">
                  <c:v>0.63520943769681859</c:v>
                </c:pt>
                <c:pt idx="190">
                  <c:v>0.64718884860991466</c:v>
                </c:pt>
                <c:pt idx="191">
                  <c:v>0.65926186476380366</c:v>
                </c:pt>
                <c:pt idx="192">
                  <c:v>0.6714317484930028</c:v>
                </c:pt>
                <c:pt idx="193">
                  <c:v>0.68370189894942857</c:v>
                </c:pt>
                <c:pt idx="194">
                  <c:v>0.69607586067395022</c:v>
                </c:pt>
                <c:pt idx="195">
                  <c:v>0.70855733283643729</c:v>
                </c:pt>
                <c:pt idx="196">
                  <c:v>0.72115017920879865</c:v>
                </c:pt>
                <c:pt idx="197">
                  <c:v>0.73385843894287195</c:v>
                </c:pt>
                <c:pt idx="198">
                  <c:v>0.74668633823340269</c:v>
                </c:pt>
                <c:pt idx="199">
                  <c:v>0.75963830295586499</c:v>
                </c:pt>
                <c:pt idx="200">
                  <c:v>0.77271897237966714</c:v>
                </c:pt>
                <c:pt idx="201">
                  <c:v>0.78593321406966932</c:v>
                </c:pt>
                <c:pt idx="202">
                  <c:v>0.79928614010300825</c:v>
                </c:pt>
                <c:pt idx="203">
                  <c:v>0.81278312474442804</c:v>
                </c:pt>
                <c:pt idx="204">
                  <c:v>0.82642982374185825</c:v>
                </c:pt>
                <c:pt idx="205">
                  <c:v>0.84023219542538485</c:v>
                </c:pt>
                <c:pt idx="206">
                  <c:v>0.85419652381744504</c:v>
                </c:pt>
                <c:pt idx="207">
                  <c:v>0.86832944399065048</c:v>
                </c:pt>
                <c:pt idx="208">
                  <c:v>0.8826379699428335</c:v>
                </c:pt>
                <c:pt idx="209">
                  <c:v>0.89712952529750012</c:v>
                </c:pt>
                <c:pt idx="210">
                  <c:v>0.91181197718303419</c:v>
                </c:pt>
                <c:pt idx="211">
                  <c:v>0.92669367369673328</c:v>
                </c:pt>
                <c:pt idx="212">
                  <c:v>0.94178348542189871</c:v>
                </c:pt>
                <c:pt idx="213">
                  <c:v>0.95709085153938334</c:v>
                </c:pt>
                <c:pt idx="214">
                  <c:v>0.97262583116154888</c:v>
                </c:pt>
                <c:pt idx="215">
                  <c:v>0.98839916061950917</c:v>
                </c:pt>
                <c:pt idx="216">
                  <c:v>1.0044223175571301</c:v>
                </c:pt>
                <c:pt idx="217">
                  <c:v>1.0207075928320355</c:v>
                </c:pt>
                <c:pt idx="218">
                  <c:v>1.0372681714003609</c:v>
                </c:pt>
                <c:pt idx="219">
                  <c:v>1.0541182235749815</c:v>
                </c:pt>
                <c:pt idx="220">
                  <c:v>1.0712730083055431</c:v>
                </c:pt>
                <c:pt idx="221">
                  <c:v>1.0887489904434444</c:v>
                </c:pt>
                <c:pt idx="222">
                  <c:v>1.1065639743411684</c:v>
                </c:pt>
                <c:pt idx="223">
                  <c:v>1.1247372566106977</c:v>
                </c:pt>
                <c:pt idx="224">
                  <c:v>1.1432898014549744</c:v>
                </c:pt>
                <c:pt idx="225">
                  <c:v>1.162244442720616</c:v>
                </c:pt>
                <c:pt idx="226">
                  <c:v>1.1816261177411749</c:v>
                </c:pt>
                <c:pt idx="227">
                  <c:v>1.2014621392033988</c:v>
                </c:pt>
                <c:pt idx="228">
                  <c:v>1.221782512748455</c:v>
                </c:pt>
                <c:pt idx="229">
                  <c:v>1.2426203099162603</c:v>
                </c:pt>
                <c:pt idx="230">
                  <c:v>1.2640121084912439</c:v>
                </c:pt>
                <c:pt idx="231">
                  <c:v>1.2859985155013034</c:v>
                </c:pt>
                <c:pt idx="232">
                  <c:v>1.3086247923228653</c:v>
                </c:pt>
                <c:pt idx="233">
                  <c:v>1.3319416069271142</c:v>
                </c:pt>
                <c:pt idx="234">
                  <c:v>1.3560059457994387</c:v>
                </c:pt>
                <c:pt idx="235">
                  <c:v>1.3808822282502353</c:v>
                </c:pt>
                <c:pt idx="236">
                  <c:v>1.4066436798489597</c:v>
                </c:pt>
                <c:pt idx="237">
                  <c:v>1.4333740412575688</c:v>
                </c:pt>
                <c:pt idx="238">
                  <c:v>1.4611697164034945</c:v>
                </c:pt>
                <c:pt idx="239">
                  <c:v>1.4901425037298888</c:v>
                </c:pt>
                <c:pt idx="240">
                  <c:v>1.5204231125445951</c:v>
                </c:pt>
                <c:pt idx="241">
                  <c:v>1.5521657535429034</c:v>
                </c:pt>
                <c:pt idx="242">
                  <c:v>1.585554225481004</c:v>
                </c:pt>
                <c:pt idx="243">
                  <c:v>1.6208101278939688</c:v>
                </c:pt>
                <c:pt idx="244">
                  <c:v>1.6582041640969802</c:v>
                </c:pt>
                <c:pt idx="245">
                  <c:v>1.6980720533929916</c:v>
                </c:pt>
                <c:pt idx="246">
                  <c:v>1.7408375250838719</c:v>
                </c:pt>
                <c:pt idx="247">
                  <c:v>1.7870465756496254</c:v>
                </c:pt>
                <c:pt idx="248">
                  <c:v>1.8374203838470637</c:v>
                </c:pt>
                <c:pt idx="249">
                  <c:v>1.8929406788672947</c:v>
                </c:pt>
                <c:pt idx="250">
                  <c:v>1.954995024088507</c:v>
                </c:pt>
                <c:pt idx="251">
                  <c:v>2.0256412963396584</c:v>
                </c:pt>
                <c:pt idx="252">
                  <c:v>2.1081333635267789</c:v>
                </c:pt>
                <c:pt idx="253">
                  <c:v>2.2080992672399162</c:v>
                </c:pt>
                <c:pt idx="254">
                  <c:v>2.3366910755775656</c:v>
                </c:pt>
                <c:pt idx="255">
                  <c:v>2.5218739841912803</c:v>
                </c:pt>
                <c:pt idx="256">
                  <c:v>2.8868618330563138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F-4429-B440-DBE91A74E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42848"/>
        <c:axId val="344426592"/>
      </c:scatterChart>
      <c:valAx>
        <c:axId val="34414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26592"/>
        <c:crosses val="autoZero"/>
        <c:crossBetween val="midCat"/>
      </c:valAx>
      <c:valAx>
        <c:axId val="3444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4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38100</xdr:rowOff>
    </xdr:from>
    <xdr:to>
      <xdr:col>11</xdr:col>
      <xdr:colOff>59345</xdr:colOff>
      <xdr:row>17</xdr:row>
      <xdr:rowOff>39982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3EB06-63D2-4696-90CE-8E933CFBA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11</xdr:col>
      <xdr:colOff>44137</xdr:colOff>
      <xdr:row>34</xdr:row>
      <xdr:rowOff>169016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115B5-7A73-46FB-893E-059406398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726016</xdr:colOff>
      <xdr:row>1</xdr:row>
      <xdr:rowOff>74084</xdr:rowOff>
    </xdr:from>
    <xdr:to>
      <xdr:col>17</xdr:col>
      <xdr:colOff>765782</xdr:colOff>
      <xdr:row>17</xdr:row>
      <xdr:rowOff>136821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0DEA4-3636-4CBB-8BC2-0B5CE93C7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719666</xdr:colOff>
      <xdr:row>19</xdr:row>
      <xdr:rowOff>91547</xdr:rowOff>
    </xdr:from>
    <xdr:to>
      <xdr:col>17</xdr:col>
      <xdr:colOff>750574</xdr:colOff>
      <xdr:row>35</xdr:row>
      <xdr:rowOff>19792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486B6A-EAC4-4D80-9F86-C55CC9C31F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8141</xdr:colOff>
      <xdr:row>2</xdr:row>
      <xdr:rowOff>179101</xdr:rowOff>
    </xdr:from>
    <xdr:to>
      <xdr:col>12</xdr:col>
      <xdr:colOff>648470</xdr:colOff>
      <xdr:row>15</xdr:row>
      <xdr:rowOff>195383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C3D85-57D7-4DFC-A189-62C45E954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8141</xdr:colOff>
      <xdr:row>18</xdr:row>
      <xdr:rowOff>24423</xdr:rowOff>
    </xdr:from>
    <xdr:to>
      <xdr:col>12</xdr:col>
      <xdr:colOff>651281</xdr:colOff>
      <xdr:row>36</xdr:row>
      <xdr:rowOff>24424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AE9A2-C3E8-4B6A-93E4-E757FC083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8140</xdr:colOff>
      <xdr:row>3</xdr:row>
      <xdr:rowOff>16280</xdr:rowOff>
    </xdr:from>
    <xdr:to>
      <xdr:col>43</xdr:col>
      <xdr:colOff>806018</xdr:colOff>
      <xdr:row>15</xdr:row>
      <xdr:rowOff>195384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CB02C8-0796-44EA-8A56-EFF47A813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814102</xdr:colOff>
      <xdr:row>17</xdr:row>
      <xdr:rowOff>16280</xdr:rowOff>
    </xdr:from>
    <xdr:to>
      <xdr:col>43</xdr:col>
      <xdr:colOff>805962</xdr:colOff>
      <xdr:row>32</xdr:row>
      <xdr:rowOff>187242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5BDD76-AD61-451D-8A14-F42AB1B506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8140</xdr:colOff>
      <xdr:row>3</xdr:row>
      <xdr:rowOff>16280</xdr:rowOff>
    </xdr:from>
    <xdr:to>
      <xdr:col>51</xdr:col>
      <xdr:colOff>806018</xdr:colOff>
      <xdr:row>15</xdr:row>
      <xdr:rowOff>195384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FAF095-C958-4EB1-BA0A-93F07B6E4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814102</xdr:colOff>
      <xdr:row>17</xdr:row>
      <xdr:rowOff>16280</xdr:rowOff>
    </xdr:from>
    <xdr:to>
      <xdr:col>51</xdr:col>
      <xdr:colOff>805962</xdr:colOff>
      <xdr:row>32</xdr:row>
      <xdr:rowOff>187242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93E02D-B8BE-483C-AD3A-B7AF9EDBA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53</xdr:col>
      <xdr:colOff>16282</xdr:colOff>
      <xdr:row>2</xdr:row>
      <xdr:rowOff>187244</xdr:rowOff>
    </xdr:from>
    <xdr:to>
      <xdr:col>59</xdr:col>
      <xdr:colOff>805962</xdr:colOff>
      <xdr:row>16</xdr:row>
      <xdr:rowOff>16570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19B78B9-5282-4D85-8698-192437ADC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52</xdr:col>
      <xdr:colOff>805961</xdr:colOff>
      <xdr:row>17</xdr:row>
      <xdr:rowOff>0</xdr:rowOff>
    </xdr:from>
    <xdr:to>
      <xdr:col>59</xdr:col>
      <xdr:colOff>781539</xdr:colOff>
      <xdr:row>32</xdr:row>
      <xdr:rowOff>49133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317935D-C9BB-4237-8758-33DB25A38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4086\Downloads\ALY6050_Module3Project_GaurH.xlsx" TargetMode="External"/><Relationship Id="rId1" Type="http://schemas.openxmlformats.org/officeDocument/2006/relationships/externalLinkPath" Target="/Users/14086/Downloads/ALY6050_Module3Project_GaurH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asters\ALY%206050\Module%202\ALY6050_MOD2Project_RanganathanN.xlsx" TargetMode="External"/><Relationship Id="rId1" Type="http://schemas.openxmlformats.org/officeDocument/2006/relationships/externalLinkPath" Target="Module%202/ALY6050_MOD2Project_Ranganatha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6050_Module3Project_Data"/>
      <sheetName val="Part 1"/>
      <sheetName val="Part 2"/>
      <sheetName val="Part 3"/>
    </sheetNames>
    <sheetDataSet>
      <sheetData sheetId="0" refreshError="1"/>
      <sheetData sheetId="1" refreshError="1"/>
      <sheetData sheetId="2" refreshError="1"/>
      <sheetData sheetId="3">
        <row r="2">
          <cell r="B2">
            <v>1</v>
          </cell>
          <cell r="E2">
            <v>177.02937299999999</v>
          </cell>
        </row>
        <row r="3">
          <cell r="B3">
            <v>2</v>
          </cell>
          <cell r="E3">
            <v>176.658142</v>
          </cell>
        </row>
        <row r="4">
          <cell r="B4">
            <v>3</v>
          </cell>
          <cell r="E4">
            <v>177.810913</v>
          </cell>
        </row>
        <row r="5">
          <cell r="B5">
            <v>4</v>
          </cell>
          <cell r="E5">
            <v>177.752319</v>
          </cell>
        </row>
        <row r="6">
          <cell r="B6">
            <v>5</v>
          </cell>
          <cell r="E6">
            <v>176.37780799999999</v>
          </cell>
        </row>
        <row r="7">
          <cell r="B7">
            <v>6</v>
          </cell>
          <cell r="E7">
            <v>178.43956</v>
          </cell>
        </row>
        <row r="8">
          <cell r="B8">
            <v>7</v>
          </cell>
          <cell r="E8">
            <v>176.52507</v>
          </cell>
        </row>
        <row r="9">
          <cell r="B9">
            <v>8</v>
          </cell>
          <cell r="E9">
            <v>176.839249</v>
          </cell>
        </row>
        <row r="10">
          <cell r="B10">
            <v>9</v>
          </cell>
          <cell r="E10">
            <v>173.99208100000001</v>
          </cell>
        </row>
        <row r="11">
          <cell r="B11">
            <v>10</v>
          </cell>
          <cell r="E11">
            <v>173.31463600000001</v>
          </cell>
        </row>
        <row r="12">
          <cell r="B12">
            <v>11</v>
          </cell>
          <cell r="E12">
            <v>173.56990099999999</v>
          </cell>
        </row>
        <row r="13">
          <cell r="B13">
            <v>12</v>
          </cell>
          <cell r="E13">
            <v>173.29499799999999</v>
          </cell>
        </row>
        <row r="14">
          <cell r="B14">
            <v>13</v>
          </cell>
          <cell r="E14">
            <v>175.26838699999999</v>
          </cell>
        </row>
        <row r="15">
          <cell r="B15">
            <v>14</v>
          </cell>
          <cell r="E15">
            <v>176.151993</v>
          </cell>
        </row>
        <row r="16">
          <cell r="B16">
            <v>15</v>
          </cell>
          <cell r="E16">
            <v>175.29785200000001</v>
          </cell>
        </row>
        <row r="17">
          <cell r="B17">
            <v>16</v>
          </cell>
          <cell r="E17">
            <v>171.144913</v>
          </cell>
        </row>
        <row r="18">
          <cell r="B18">
            <v>17</v>
          </cell>
          <cell r="E18">
            <v>169.40713500000001</v>
          </cell>
        </row>
        <row r="19">
          <cell r="B19">
            <v>18</v>
          </cell>
          <cell r="E19">
            <v>170.055115</v>
          </cell>
        </row>
        <row r="20">
          <cell r="B20">
            <v>19</v>
          </cell>
          <cell r="E20">
            <v>170.84053</v>
          </cell>
        </row>
        <row r="21">
          <cell r="B21">
            <v>20</v>
          </cell>
          <cell r="E21">
            <v>172.26414500000001</v>
          </cell>
        </row>
        <row r="22">
          <cell r="B22">
            <v>21</v>
          </cell>
          <cell r="E22">
            <v>171.31179800000001</v>
          </cell>
        </row>
        <row r="23">
          <cell r="B23">
            <v>22</v>
          </cell>
          <cell r="E23">
            <v>170.86998</v>
          </cell>
        </row>
        <row r="24">
          <cell r="B24">
            <v>23</v>
          </cell>
          <cell r="E24">
            <v>172.804092</v>
          </cell>
        </row>
        <row r="25">
          <cell r="B25">
            <v>24</v>
          </cell>
          <cell r="E25">
            <v>174.15898100000001</v>
          </cell>
        </row>
        <row r="26">
          <cell r="B26">
            <v>25</v>
          </cell>
          <cell r="E26">
            <v>173.756439</v>
          </cell>
        </row>
        <row r="27">
          <cell r="B27">
            <v>26</v>
          </cell>
          <cell r="E27">
            <v>173.18699599999999</v>
          </cell>
        </row>
        <row r="28">
          <cell r="B28">
            <v>27</v>
          </cell>
          <cell r="E28">
            <v>173.481537</v>
          </cell>
        </row>
        <row r="29">
          <cell r="B29">
            <v>28</v>
          </cell>
          <cell r="E29">
            <v>171.45906099999999</v>
          </cell>
        </row>
        <row r="30">
          <cell r="B30">
            <v>29</v>
          </cell>
          <cell r="E30">
            <v>173.28518700000001</v>
          </cell>
        </row>
        <row r="31">
          <cell r="B31">
            <v>30</v>
          </cell>
          <cell r="E31">
            <v>173.19682299999999</v>
          </cell>
        </row>
        <row r="32">
          <cell r="B32">
            <v>31</v>
          </cell>
          <cell r="E32">
            <v>173.21646100000001</v>
          </cell>
        </row>
        <row r="33">
          <cell r="B33">
            <v>32</v>
          </cell>
          <cell r="E33">
            <v>173.098648</v>
          </cell>
        </row>
        <row r="34">
          <cell r="B34">
            <v>33</v>
          </cell>
          <cell r="E34">
            <v>173.658264</v>
          </cell>
        </row>
        <row r="35">
          <cell r="B35">
            <v>34</v>
          </cell>
          <cell r="E35">
            <v>173.26556400000001</v>
          </cell>
        </row>
        <row r="36">
          <cell r="B36">
            <v>35</v>
          </cell>
          <cell r="E36">
            <v>173.20661899999999</v>
          </cell>
        </row>
        <row r="37">
          <cell r="B37">
            <v>36</v>
          </cell>
          <cell r="E37">
            <v>173.776062</v>
          </cell>
        </row>
        <row r="38">
          <cell r="B38">
            <v>37</v>
          </cell>
          <cell r="E38">
            <v>177.49704</v>
          </cell>
        </row>
        <row r="39">
          <cell r="B39">
            <v>38</v>
          </cell>
          <cell r="E39">
            <v>175.602203</v>
          </cell>
        </row>
        <row r="40">
          <cell r="B40">
            <v>39</v>
          </cell>
          <cell r="E40">
            <v>174.276794</v>
          </cell>
        </row>
        <row r="41">
          <cell r="B41">
            <v>40</v>
          </cell>
          <cell r="E41">
            <v>174.37496899999999</v>
          </cell>
        </row>
        <row r="42">
          <cell r="B42">
            <v>41</v>
          </cell>
          <cell r="E42">
            <v>174.522232</v>
          </cell>
        </row>
        <row r="43">
          <cell r="B43">
            <v>42</v>
          </cell>
          <cell r="E43">
            <v>175.80838</v>
          </cell>
        </row>
        <row r="44">
          <cell r="B44">
            <v>43</v>
          </cell>
          <cell r="E44">
            <v>175.42546100000001</v>
          </cell>
        </row>
        <row r="45">
          <cell r="B45">
            <v>44</v>
          </cell>
          <cell r="E45">
            <v>177.96829199999999</v>
          </cell>
        </row>
        <row r="46">
          <cell r="B46">
            <v>45</v>
          </cell>
          <cell r="E46">
            <v>177.16322299999999</v>
          </cell>
        </row>
        <row r="47">
          <cell r="B47">
            <v>46</v>
          </cell>
          <cell r="E47">
            <v>177.43812600000001</v>
          </cell>
        </row>
        <row r="48">
          <cell r="B48">
            <v>47</v>
          </cell>
          <cell r="E48">
            <v>178.94026199999999</v>
          </cell>
        </row>
        <row r="49">
          <cell r="B49">
            <v>48</v>
          </cell>
          <cell r="E49">
            <v>179.89259300000001</v>
          </cell>
        </row>
        <row r="50">
          <cell r="B50">
            <v>49</v>
          </cell>
          <cell r="E50">
            <v>177.634491</v>
          </cell>
        </row>
        <row r="51">
          <cell r="B51">
            <v>50</v>
          </cell>
          <cell r="E51">
            <v>176.770523</v>
          </cell>
        </row>
        <row r="52">
          <cell r="B52">
            <v>51</v>
          </cell>
          <cell r="E52">
            <v>176.30909700000001</v>
          </cell>
        </row>
        <row r="53">
          <cell r="B53">
            <v>52</v>
          </cell>
          <cell r="E53">
            <v>173.903717</v>
          </cell>
        </row>
        <row r="54">
          <cell r="B54">
            <v>53</v>
          </cell>
          <cell r="E54">
            <v>170.37908899999999</v>
          </cell>
        </row>
        <row r="55">
          <cell r="B55">
            <v>54</v>
          </cell>
          <cell r="E55">
            <v>172.26414500000001</v>
          </cell>
        </row>
        <row r="56">
          <cell r="B56">
            <v>55</v>
          </cell>
          <cell r="E56">
            <v>172.47030599999999</v>
          </cell>
        </row>
        <row r="57">
          <cell r="B57">
            <v>56</v>
          </cell>
          <cell r="E57">
            <v>175.09165999999999</v>
          </cell>
        </row>
        <row r="58">
          <cell r="B58">
            <v>57</v>
          </cell>
          <cell r="E58">
            <v>170.06492600000001</v>
          </cell>
        </row>
        <row r="59">
          <cell r="B59">
            <v>58</v>
          </cell>
          <cell r="E59">
            <v>168.19955400000001</v>
          </cell>
        </row>
        <row r="60">
          <cell r="B60">
            <v>59</v>
          </cell>
          <cell r="E60">
            <v>172.01869199999999</v>
          </cell>
        </row>
        <row r="61">
          <cell r="B61">
            <v>60</v>
          </cell>
          <cell r="E61">
            <v>173.677887</v>
          </cell>
        </row>
        <row r="62">
          <cell r="B62">
            <v>61</v>
          </cell>
          <cell r="E62">
            <v>173.137924</v>
          </cell>
        </row>
        <row r="63">
          <cell r="B63">
            <v>62</v>
          </cell>
          <cell r="E63">
            <v>172.08738700000001</v>
          </cell>
        </row>
        <row r="64">
          <cell r="B64">
            <v>63</v>
          </cell>
          <cell r="E64">
            <v>173.72699</v>
          </cell>
        </row>
        <row r="65">
          <cell r="B65">
            <v>64</v>
          </cell>
          <cell r="E65">
            <v>175.88691700000001</v>
          </cell>
        </row>
        <row r="66">
          <cell r="B66">
            <v>65</v>
          </cell>
          <cell r="E66">
            <v>177.879929</v>
          </cell>
        </row>
        <row r="67">
          <cell r="B67">
            <v>66</v>
          </cell>
          <cell r="E67">
            <v>176.839249</v>
          </cell>
        </row>
        <row r="68">
          <cell r="B68">
            <v>67</v>
          </cell>
          <cell r="E68">
            <v>177.516693</v>
          </cell>
        </row>
        <row r="69">
          <cell r="B69">
            <v>68</v>
          </cell>
          <cell r="E69">
            <v>176.151993</v>
          </cell>
        </row>
        <row r="70">
          <cell r="B70">
            <v>69</v>
          </cell>
          <cell r="E70">
            <v>177.565765</v>
          </cell>
        </row>
        <row r="71">
          <cell r="B71">
            <v>70</v>
          </cell>
          <cell r="E71">
            <v>177.408691</v>
          </cell>
        </row>
        <row r="72">
          <cell r="B72">
            <v>71</v>
          </cell>
          <cell r="E72">
            <v>176.603622</v>
          </cell>
        </row>
        <row r="73">
          <cell r="B73">
            <v>72</v>
          </cell>
          <cell r="E73">
            <v>172.07759100000001</v>
          </cell>
        </row>
        <row r="74">
          <cell r="B74">
            <v>73</v>
          </cell>
          <cell r="E74">
            <v>164.743652</v>
          </cell>
        </row>
        <row r="75">
          <cell r="B75">
            <v>74</v>
          </cell>
          <cell r="E75">
            <v>164.134918</v>
          </cell>
        </row>
        <row r="76">
          <cell r="B76">
            <v>75</v>
          </cell>
          <cell r="E76">
            <v>157.49176</v>
          </cell>
        </row>
        <row r="77">
          <cell r="B77">
            <v>76</v>
          </cell>
          <cell r="E77">
            <v>160.077957</v>
          </cell>
        </row>
        <row r="78">
          <cell r="B78">
            <v>77</v>
          </cell>
          <cell r="E78">
            <v>162.12127699999999</v>
          </cell>
        </row>
        <row r="79">
          <cell r="B79">
            <v>78</v>
          </cell>
          <cell r="E79">
            <v>159.80157500000001</v>
          </cell>
        </row>
        <row r="80">
          <cell r="B80">
            <v>79</v>
          </cell>
          <cell r="E80">
            <v>168.98161300000001</v>
          </cell>
        </row>
        <row r="81">
          <cell r="B81">
            <v>80</v>
          </cell>
          <cell r="E81">
            <v>162.79248000000001</v>
          </cell>
        </row>
        <row r="82">
          <cell r="B82">
            <v>81</v>
          </cell>
          <cell r="E82">
            <v>161.913971</v>
          </cell>
        </row>
        <row r="83">
          <cell r="B83">
            <v>82</v>
          </cell>
          <cell r="E83">
            <v>150.88806199999999</v>
          </cell>
        </row>
        <row r="84">
          <cell r="B84">
            <v>83</v>
          </cell>
          <cell r="E84">
            <v>159.60415599999999</v>
          </cell>
        </row>
        <row r="85">
          <cell r="B85">
            <v>84</v>
          </cell>
          <cell r="E85">
            <v>151.411224</v>
          </cell>
        </row>
        <row r="86">
          <cell r="B86">
            <v>85</v>
          </cell>
          <cell r="E86">
            <v>133.11039700000001</v>
          </cell>
        </row>
        <row r="87">
          <cell r="B87">
            <v>86</v>
          </cell>
          <cell r="E87">
            <v>147.482574</v>
          </cell>
        </row>
        <row r="88">
          <cell r="B88">
            <v>87</v>
          </cell>
          <cell r="E88">
            <v>133.524979</v>
          </cell>
        </row>
        <row r="89">
          <cell r="B89">
            <v>88</v>
          </cell>
          <cell r="E89">
            <v>130.09974700000001</v>
          </cell>
        </row>
        <row r="90">
          <cell r="B90">
            <v>89</v>
          </cell>
          <cell r="E90">
            <v>118.067001</v>
          </cell>
        </row>
        <row r="91">
          <cell r="B91">
            <v>90</v>
          </cell>
          <cell r="E91">
            <v>117.42538500000001</v>
          </cell>
        </row>
        <row r="92">
          <cell r="B92">
            <v>91</v>
          </cell>
          <cell r="E92">
            <v>111.048721</v>
          </cell>
        </row>
        <row r="93">
          <cell r="B93">
            <v>92</v>
          </cell>
          <cell r="E93">
            <v>102.520172</v>
          </cell>
        </row>
        <row r="94">
          <cell r="B94">
            <v>93</v>
          </cell>
          <cell r="E94">
            <v>117.96828499999999</v>
          </cell>
        </row>
        <row r="95">
          <cell r="B95">
            <v>94</v>
          </cell>
          <cell r="E95">
            <v>127.977478</v>
          </cell>
        </row>
        <row r="96">
          <cell r="B96">
            <v>95</v>
          </cell>
          <cell r="E96">
            <v>135.627487</v>
          </cell>
        </row>
        <row r="97">
          <cell r="B97">
            <v>96</v>
          </cell>
          <cell r="E97">
            <v>129.57659899999999</v>
          </cell>
        </row>
        <row r="98">
          <cell r="B98">
            <v>97</v>
          </cell>
          <cell r="E98">
            <v>130.05038500000001</v>
          </cell>
        </row>
        <row r="99">
          <cell r="B99">
            <v>98</v>
          </cell>
          <cell r="E99">
            <v>132.06407200000001</v>
          </cell>
        </row>
        <row r="100">
          <cell r="B100">
            <v>99</v>
          </cell>
          <cell r="E100">
            <v>128.03671299999999</v>
          </cell>
        </row>
        <row r="101">
          <cell r="B101">
            <v>100</v>
          </cell>
          <cell r="E101">
            <v>131.09671</v>
          </cell>
        </row>
        <row r="102">
          <cell r="B102">
            <v>101</v>
          </cell>
          <cell r="E102">
            <v>125.805862</v>
          </cell>
        </row>
        <row r="103">
          <cell r="B103">
            <v>102</v>
          </cell>
          <cell r="E103">
            <v>132.27136200000001</v>
          </cell>
        </row>
        <row r="104">
          <cell r="B104">
            <v>103</v>
          </cell>
          <cell r="E104">
            <v>133.495361</v>
          </cell>
        </row>
        <row r="105">
          <cell r="B105">
            <v>104</v>
          </cell>
          <cell r="E105">
            <v>137.453644</v>
          </cell>
        </row>
        <row r="106">
          <cell r="B106">
            <v>105</v>
          </cell>
          <cell r="E106">
            <v>141.579712</v>
          </cell>
        </row>
        <row r="107">
          <cell r="B107">
            <v>106</v>
          </cell>
          <cell r="E107">
            <v>136.160538</v>
          </cell>
        </row>
        <row r="108">
          <cell r="B108">
            <v>107</v>
          </cell>
          <cell r="E108">
            <v>138.77633700000001</v>
          </cell>
        </row>
        <row r="109">
          <cell r="B109">
            <v>108</v>
          </cell>
          <cell r="E109">
            <v>133.100525</v>
          </cell>
        </row>
        <row r="110">
          <cell r="B110">
            <v>109</v>
          </cell>
          <cell r="E110">
            <v>130.62290999999999</v>
          </cell>
        </row>
        <row r="111">
          <cell r="B111">
            <v>110</v>
          </cell>
          <cell r="E111">
            <v>136.53564499999999</v>
          </cell>
        </row>
        <row r="112">
          <cell r="B112">
            <v>111</v>
          </cell>
          <cell r="E112">
            <v>133.949432</v>
          </cell>
        </row>
        <row r="113">
          <cell r="B113">
            <v>112</v>
          </cell>
          <cell r="E113">
            <v>130.29716500000001</v>
          </cell>
        </row>
        <row r="114">
          <cell r="B114">
            <v>113</v>
          </cell>
          <cell r="E114">
            <v>131.313873</v>
          </cell>
        </row>
        <row r="115">
          <cell r="B115">
            <v>114</v>
          </cell>
          <cell r="E115">
            <v>132.94258099999999</v>
          </cell>
        </row>
        <row r="116">
          <cell r="B116">
            <v>115</v>
          </cell>
          <cell r="E116">
            <v>133.771759</v>
          </cell>
        </row>
        <row r="117">
          <cell r="B117">
            <v>116</v>
          </cell>
          <cell r="E117">
            <v>138.07551599999999</v>
          </cell>
        </row>
        <row r="118">
          <cell r="B118">
            <v>117</v>
          </cell>
          <cell r="E118">
            <v>140.91835</v>
          </cell>
        </row>
        <row r="119">
          <cell r="B119">
            <v>118</v>
          </cell>
          <cell r="E119">
            <v>144.274506</v>
          </cell>
        </row>
        <row r="120">
          <cell r="B120">
            <v>119</v>
          </cell>
          <cell r="E120">
            <v>140.06944300000001</v>
          </cell>
        </row>
        <row r="121">
          <cell r="B121">
            <v>120</v>
          </cell>
          <cell r="E121">
            <v>135.47943100000001</v>
          </cell>
        </row>
        <row r="122">
          <cell r="B122">
            <v>121</v>
          </cell>
          <cell r="E122">
            <v>133.45588699999999</v>
          </cell>
        </row>
        <row r="123">
          <cell r="B123">
            <v>122</v>
          </cell>
          <cell r="E123">
            <v>133.13014200000001</v>
          </cell>
        </row>
        <row r="124">
          <cell r="B124">
            <v>123</v>
          </cell>
          <cell r="E124">
            <v>131.323746</v>
          </cell>
        </row>
        <row r="125">
          <cell r="B125">
            <v>124</v>
          </cell>
          <cell r="E125">
            <v>131.076965</v>
          </cell>
        </row>
        <row r="126">
          <cell r="B126">
            <v>125</v>
          </cell>
          <cell r="E126">
            <v>135.14382900000001</v>
          </cell>
        </row>
        <row r="127">
          <cell r="B127">
            <v>126</v>
          </cell>
          <cell r="E127">
            <v>132.54776000000001</v>
          </cell>
        </row>
        <row r="128">
          <cell r="B128">
            <v>127</v>
          </cell>
          <cell r="E128">
            <v>125.944046</v>
          </cell>
        </row>
        <row r="129">
          <cell r="B129">
            <v>128</v>
          </cell>
          <cell r="E129">
            <v>121.383652</v>
          </cell>
        </row>
        <row r="130">
          <cell r="B130">
            <v>129</v>
          </cell>
          <cell r="E130">
            <v>126.335655</v>
          </cell>
        </row>
        <row r="131">
          <cell r="B131">
            <v>130</v>
          </cell>
          <cell r="E131">
            <v>124.70488</v>
          </cell>
        </row>
        <row r="132">
          <cell r="B132">
            <v>131</v>
          </cell>
          <cell r="E132">
            <v>135.27510100000001</v>
          </cell>
        </row>
        <row r="133">
          <cell r="B133">
            <v>132</v>
          </cell>
          <cell r="E133">
            <v>131.208099</v>
          </cell>
        </row>
        <row r="134">
          <cell r="B134">
            <v>133</v>
          </cell>
          <cell r="E134">
            <v>135.26516699999999</v>
          </cell>
        </row>
        <row r="135">
          <cell r="B135">
            <v>134</v>
          </cell>
          <cell r="E135">
            <v>136.91583299999999</v>
          </cell>
        </row>
        <row r="136">
          <cell r="B136">
            <v>135</v>
          </cell>
          <cell r="E136">
            <v>138.397446</v>
          </cell>
        </row>
        <row r="137">
          <cell r="B137">
            <v>136</v>
          </cell>
          <cell r="E137">
            <v>144.12506099999999</v>
          </cell>
        </row>
        <row r="138">
          <cell r="B138">
            <v>137</v>
          </cell>
          <cell r="E138">
            <v>147.75453200000001</v>
          </cell>
        </row>
        <row r="139">
          <cell r="B139">
            <v>138</v>
          </cell>
          <cell r="E139">
            <v>146.73033100000001</v>
          </cell>
        </row>
        <row r="140">
          <cell r="B140">
            <v>139</v>
          </cell>
          <cell r="E140">
            <v>145.02995300000001</v>
          </cell>
        </row>
        <row r="141">
          <cell r="B141">
            <v>140</v>
          </cell>
          <cell r="E141">
            <v>145.358093</v>
          </cell>
        </row>
        <row r="142">
          <cell r="B142">
            <v>141</v>
          </cell>
          <cell r="E142">
            <v>147.51589999999999</v>
          </cell>
        </row>
        <row r="143">
          <cell r="B143">
            <v>142</v>
          </cell>
          <cell r="E143">
            <v>152.48779300000001</v>
          </cell>
        </row>
        <row r="144">
          <cell r="B144">
            <v>143</v>
          </cell>
          <cell r="E144">
            <v>155.03338600000001</v>
          </cell>
        </row>
        <row r="145">
          <cell r="B145">
            <v>144</v>
          </cell>
          <cell r="E145">
            <v>160.46267700000001</v>
          </cell>
        </row>
        <row r="146">
          <cell r="B146">
            <v>145</v>
          </cell>
          <cell r="E146">
            <v>162.00396699999999</v>
          </cell>
        </row>
        <row r="147">
          <cell r="B147">
            <v>146</v>
          </cell>
          <cell r="E147">
            <v>157.21107499999999</v>
          </cell>
        </row>
        <row r="148">
          <cell r="B148">
            <v>147</v>
          </cell>
          <cell r="E148">
            <v>153.25344799999999</v>
          </cell>
        </row>
        <row r="149">
          <cell r="B149">
            <v>148</v>
          </cell>
          <cell r="E149">
            <v>142.633499</v>
          </cell>
        </row>
        <row r="150">
          <cell r="B150">
            <v>149</v>
          </cell>
          <cell r="E150">
            <v>143.69747899999999</v>
          </cell>
        </row>
        <row r="151">
          <cell r="B151">
            <v>150</v>
          </cell>
          <cell r="E151">
            <v>145.80557300000001</v>
          </cell>
        </row>
        <row r="152">
          <cell r="B152">
            <v>151</v>
          </cell>
          <cell r="E152">
            <v>148.27162200000001</v>
          </cell>
        </row>
        <row r="153">
          <cell r="B153">
            <v>152</v>
          </cell>
          <cell r="E153">
            <v>147.50595100000001</v>
          </cell>
        </row>
        <row r="154">
          <cell r="B154">
            <v>153</v>
          </cell>
          <cell r="E154">
            <v>147.39656099999999</v>
          </cell>
        </row>
        <row r="155">
          <cell r="B155">
            <v>154</v>
          </cell>
          <cell r="E155">
            <v>144.55264299999999</v>
          </cell>
        </row>
        <row r="156">
          <cell r="B156">
            <v>155</v>
          </cell>
          <cell r="E156">
            <v>144.12506099999999</v>
          </cell>
        </row>
        <row r="157">
          <cell r="B157">
            <v>156</v>
          </cell>
          <cell r="E157">
            <v>144.04551699999999</v>
          </cell>
        </row>
        <row r="158">
          <cell r="B158">
            <v>157</v>
          </cell>
          <cell r="E158">
            <v>137.57212799999999</v>
          </cell>
        </row>
        <row r="159">
          <cell r="B159">
            <v>158</v>
          </cell>
          <cell r="E159">
            <v>141.65901199999999</v>
          </cell>
        </row>
        <row r="160">
          <cell r="B160">
            <v>159</v>
          </cell>
          <cell r="E160">
            <v>137.432907</v>
          </cell>
        </row>
        <row r="161">
          <cell r="B161">
            <v>160</v>
          </cell>
          <cell r="E161">
            <v>142.434631</v>
          </cell>
        </row>
        <row r="162">
          <cell r="B162">
            <v>161</v>
          </cell>
          <cell r="E162">
            <v>143.77702300000001</v>
          </cell>
        </row>
        <row r="163">
          <cell r="B163">
            <v>162</v>
          </cell>
          <cell r="E163">
            <v>143.29972799999999</v>
          </cell>
        </row>
        <row r="164">
          <cell r="B164">
            <v>163</v>
          </cell>
          <cell r="E164">
            <v>144.20462000000001</v>
          </cell>
        </row>
        <row r="165">
          <cell r="B165">
            <v>164</v>
          </cell>
          <cell r="E165">
            <v>146.39224200000001</v>
          </cell>
        </row>
        <row r="166">
          <cell r="B166">
            <v>165</v>
          </cell>
          <cell r="E166">
            <v>144.15489199999999</v>
          </cell>
        </row>
        <row r="167">
          <cell r="B167">
            <v>166</v>
          </cell>
          <cell r="E167">
            <v>144.77140800000001</v>
          </cell>
        </row>
        <row r="168">
          <cell r="B168">
            <v>167</v>
          </cell>
          <cell r="E168">
            <v>140.57513399999999</v>
          </cell>
        </row>
        <row r="169">
          <cell r="B169">
            <v>168</v>
          </cell>
          <cell r="E169">
            <v>141.64906300000001</v>
          </cell>
        </row>
        <row r="170">
          <cell r="B170">
            <v>169</v>
          </cell>
          <cell r="E170">
            <v>142.68322800000001</v>
          </cell>
        </row>
        <row r="171">
          <cell r="B171">
            <v>170</v>
          </cell>
          <cell r="E171">
            <v>147.267303</v>
          </cell>
        </row>
        <row r="172">
          <cell r="B172">
            <v>171</v>
          </cell>
          <cell r="E172">
            <v>151.07576</v>
          </cell>
        </row>
        <row r="173">
          <cell r="B173">
            <v>172</v>
          </cell>
          <cell r="E173">
            <v>152.21929900000001</v>
          </cell>
        </row>
        <row r="174">
          <cell r="B174">
            <v>173</v>
          </cell>
          <cell r="E174">
            <v>154.12851000000001</v>
          </cell>
        </row>
        <row r="175">
          <cell r="B175">
            <v>174</v>
          </cell>
          <cell r="E175">
            <v>152.527557</v>
          </cell>
        </row>
        <row r="176">
          <cell r="B176">
            <v>175</v>
          </cell>
          <cell r="E176">
            <v>153.889847</v>
          </cell>
        </row>
        <row r="177">
          <cell r="B177">
            <v>176</v>
          </cell>
          <cell r="E177">
            <v>153.740692</v>
          </cell>
        </row>
        <row r="178">
          <cell r="B178">
            <v>177</v>
          </cell>
          <cell r="E178">
            <v>152.86563100000001</v>
          </cell>
        </row>
        <row r="179">
          <cell r="B179">
            <v>178</v>
          </cell>
          <cell r="E179">
            <v>148.58981299999999</v>
          </cell>
        </row>
        <row r="180">
          <cell r="B180">
            <v>179</v>
          </cell>
          <cell r="E180">
            <v>149.91233800000001</v>
          </cell>
        </row>
        <row r="181">
          <cell r="B181">
            <v>180</v>
          </cell>
          <cell r="E181">
            <v>151.155304</v>
          </cell>
        </row>
        <row r="182">
          <cell r="B182">
            <v>181</v>
          </cell>
          <cell r="E182">
            <v>153.71086099999999</v>
          </cell>
        </row>
        <row r="183">
          <cell r="B183">
            <v>182</v>
          </cell>
          <cell r="E183">
            <v>148.321335</v>
          </cell>
        </row>
        <row r="184">
          <cell r="B184">
            <v>183</v>
          </cell>
          <cell r="E184">
            <v>148.53015099999999</v>
          </cell>
        </row>
        <row r="185">
          <cell r="B185">
            <v>184</v>
          </cell>
          <cell r="E185">
            <v>147.694885</v>
          </cell>
        </row>
        <row r="186">
          <cell r="B186">
            <v>185</v>
          </cell>
          <cell r="E186">
            <v>146.501633</v>
          </cell>
        </row>
        <row r="187">
          <cell r="B187">
            <v>186</v>
          </cell>
          <cell r="E187">
            <v>149.972015</v>
          </cell>
        </row>
        <row r="188">
          <cell r="B188">
            <v>187</v>
          </cell>
          <cell r="E188">
            <v>151.72210699999999</v>
          </cell>
        </row>
        <row r="189">
          <cell r="B189">
            <v>188</v>
          </cell>
          <cell r="E189">
            <v>154.23788500000001</v>
          </cell>
        </row>
        <row r="190">
          <cell r="B190">
            <v>189</v>
          </cell>
          <cell r="E190">
            <v>158.53358499999999</v>
          </cell>
        </row>
        <row r="191">
          <cell r="B191">
            <v>190</v>
          </cell>
          <cell r="E191">
            <v>159.378815</v>
          </cell>
        </row>
        <row r="192">
          <cell r="B192">
            <v>191</v>
          </cell>
          <cell r="E192">
            <v>159.16999799999999</v>
          </cell>
        </row>
        <row r="193">
          <cell r="B193">
            <v>192</v>
          </cell>
          <cell r="E193">
            <v>158.979996</v>
          </cell>
        </row>
        <row r="194">
          <cell r="B194">
            <v>193</v>
          </cell>
          <cell r="E194">
            <v>160.279999</v>
          </cell>
        </row>
        <row r="195">
          <cell r="B195">
            <v>194</v>
          </cell>
          <cell r="E195">
            <v>158.759995</v>
          </cell>
        </row>
        <row r="196">
          <cell r="B196">
            <v>195</v>
          </cell>
          <cell r="E196">
            <v>157.38000500000001</v>
          </cell>
        </row>
        <row r="197">
          <cell r="B197">
            <v>196</v>
          </cell>
          <cell r="E197">
            <v>156.85000600000001</v>
          </cell>
        </row>
        <row r="198">
          <cell r="B198">
            <v>197</v>
          </cell>
          <cell r="E198">
            <v>156.16999799999999</v>
          </cell>
        </row>
        <row r="199">
          <cell r="B199">
            <v>198</v>
          </cell>
          <cell r="E199">
            <v>157.5</v>
          </cell>
        </row>
        <row r="200">
          <cell r="B200">
            <v>199</v>
          </cell>
          <cell r="E200">
            <v>159.36999499999999</v>
          </cell>
        </row>
        <row r="201">
          <cell r="B201">
            <v>200</v>
          </cell>
          <cell r="E201">
            <v>164.529999</v>
          </cell>
        </row>
        <row r="202">
          <cell r="B202">
            <v>201</v>
          </cell>
          <cell r="E202">
            <v>165.30999800000001</v>
          </cell>
        </row>
        <row r="203">
          <cell r="B203">
            <v>202</v>
          </cell>
          <cell r="E203">
            <v>165.990005</v>
          </cell>
        </row>
        <row r="204">
          <cell r="B204">
            <v>203</v>
          </cell>
          <cell r="E204">
            <v>168.38000500000001</v>
          </cell>
        </row>
        <row r="205">
          <cell r="B205">
            <v>204</v>
          </cell>
          <cell r="E205">
            <v>165.550003</v>
          </cell>
        </row>
        <row r="206">
          <cell r="B206">
            <v>205</v>
          </cell>
          <cell r="E206">
            <v>167.970001</v>
          </cell>
        </row>
        <row r="207">
          <cell r="B207">
            <v>206</v>
          </cell>
          <cell r="E207">
            <v>172.470001</v>
          </cell>
        </row>
        <row r="208">
          <cell r="B208">
            <v>207</v>
          </cell>
          <cell r="E208">
            <v>166.300003</v>
          </cell>
        </row>
        <row r="209">
          <cell r="B209">
            <v>208</v>
          </cell>
          <cell r="E209">
            <v>166.69000199999999</v>
          </cell>
        </row>
        <row r="210">
          <cell r="B210">
            <v>209</v>
          </cell>
          <cell r="E210">
            <v>164.270004</v>
          </cell>
        </row>
        <row r="211">
          <cell r="B211">
            <v>210</v>
          </cell>
          <cell r="E211">
            <v>165.75</v>
          </cell>
        </row>
        <row r="212">
          <cell r="B212">
            <v>211</v>
          </cell>
          <cell r="E212">
            <v>164.270004</v>
          </cell>
        </row>
        <row r="213">
          <cell r="B213">
            <v>212</v>
          </cell>
          <cell r="E213">
            <v>166.449997</v>
          </cell>
        </row>
        <row r="214">
          <cell r="B214">
            <v>213</v>
          </cell>
          <cell r="E214">
            <v>168.470001</v>
          </cell>
        </row>
        <row r="215">
          <cell r="B215">
            <v>214</v>
          </cell>
          <cell r="E215">
            <v>168.300003</v>
          </cell>
        </row>
        <row r="216">
          <cell r="B216">
            <v>215</v>
          </cell>
          <cell r="E216">
            <v>170</v>
          </cell>
        </row>
        <row r="217">
          <cell r="B217">
            <v>216</v>
          </cell>
          <cell r="E217">
            <v>170.33999600000001</v>
          </cell>
        </row>
        <row r="218">
          <cell r="B218">
            <v>217</v>
          </cell>
          <cell r="E218">
            <v>168.699997</v>
          </cell>
        </row>
        <row r="219">
          <cell r="B219">
            <v>218</v>
          </cell>
          <cell r="E219">
            <v>161.36999499999999</v>
          </cell>
        </row>
        <row r="220">
          <cell r="B220">
            <v>219</v>
          </cell>
          <cell r="E220">
            <v>162.679993</v>
          </cell>
        </row>
        <row r="221">
          <cell r="B221">
            <v>220</v>
          </cell>
          <cell r="E221">
            <v>158.78999300000001</v>
          </cell>
        </row>
        <row r="222">
          <cell r="B222">
            <v>221</v>
          </cell>
          <cell r="E222">
            <v>158.759995</v>
          </cell>
        </row>
        <row r="223">
          <cell r="B223">
            <v>222</v>
          </cell>
          <cell r="E223">
            <v>161.490005</v>
          </cell>
        </row>
        <row r="224">
          <cell r="B224">
            <v>223</v>
          </cell>
          <cell r="E224">
            <v>164.63999899999999</v>
          </cell>
        </row>
        <row r="225">
          <cell r="B225">
            <v>224</v>
          </cell>
          <cell r="E225">
            <v>164.509995</v>
          </cell>
        </row>
        <row r="226">
          <cell r="B226">
            <v>225</v>
          </cell>
          <cell r="E226">
            <v>164.61000100000001</v>
          </cell>
        </row>
        <row r="227">
          <cell r="B227">
            <v>226</v>
          </cell>
          <cell r="E227">
            <v>163.679993</v>
          </cell>
        </row>
        <row r="228">
          <cell r="B228">
            <v>227</v>
          </cell>
          <cell r="E228">
            <v>165.61000100000001</v>
          </cell>
        </row>
        <row r="229">
          <cell r="B229">
            <v>228</v>
          </cell>
          <cell r="E229">
            <v>168.720001</v>
          </cell>
        </row>
        <row r="230">
          <cell r="B230">
            <v>229</v>
          </cell>
          <cell r="E230">
            <v>166.88999899999999</v>
          </cell>
        </row>
        <row r="231">
          <cell r="B231">
            <v>230</v>
          </cell>
          <cell r="E231">
            <v>171.550003</v>
          </cell>
        </row>
        <row r="232">
          <cell r="B232">
            <v>231</v>
          </cell>
          <cell r="E232">
            <v>173.779999</v>
          </cell>
        </row>
        <row r="233">
          <cell r="B233">
            <v>232</v>
          </cell>
          <cell r="E233">
            <v>174.38000500000001</v>
          </cell>
        </row>
        <row r="234">
          <cell r="B234">
            <v>233</v>
          </cell>
          <cell r="E234">
            <v>175.36000100000001</v>
          </cell>
        </row>
        <row r="235">
          <cell r="B235">
            <v>234</v>
          </cell>
          <cell r="E235">
            <v>171.550003</v>
          </cell>
        </row>
        <row r="236">
          <cell r="B236">
            <v>235</v>
          </cell>
          <cell r="E236">
            <v>173.470001</v>
          </cell>
        </row>
        <row r="237">
          <cell r="B237">
            <v>236</v>
          </cell>
          <cell r="E237">
            <v>172.61000100000001</v>
          </cell>
        </row>
        <row r="238">
          <cell r="B238">
            <v>237</v>
          </cell>
          <cell r="E238">
            <v>174.86000100000001</v>
          </cell>
        </row>
        <row r="239">
          <cell r="B239">
            <v>238</v>
          </cell>
          <cell r="E239">
            <v>171.58999600000001</v>
          </cell>
        </row>
        <row r="240">
          <cell r="B240">
            <v>239</v>
          </cell>
          <cell r="E240">
            <v>173.259995</v>
          </cell>
        </row>
        <row r="241">
          <cell r="B241">
            <v>240</v>
          </cell>
          <cell r="E241">
            <v>172.86999499999999</v>
          </cell>
        </row>
        <row r="242">
          <cell r="B242">
            <v>241</v>
          </cell>
          <cell r="E242">
            <v>176.85000600000001</v>
          </cell>
        </row>
        <row r="243">
          <cell r="B243">
            <v>242</v>
          </cell>
          <cell r="E243">
            <v>175.53999300000001</v>
          </cell>
        </row>
        <row r="244">
          <cell r="B244">
            <v>243</v>
          </cell>
          <cell r="E244">
            <v>170.16999799999999</v>
          </cell>
        </row>
        <row r="245">
          <cell r="B245">
            <v>244</v>
          </cell>
          <cell r="E245">
            <v>166.75</v>
          </cell>
        </row>
        <row r="246">
          <cell r="B246">
            <v>245</v>
          </cell>
          <cell r="E246">
            <v>161.16000399999999</v>
          </cell>
        </row>
        <row r="247">
          <cell r="B247">
            <v>246</v>
          </cell>
          <cell r="E247">
            <v>164.60000600000001</v>
          </cell>
        </row>
        <row r="248">
          <cell r="B248">
            <v>247</v>
          </cell>
          <cell r="E248">
            <v>164.949997</v>
          </cell>
        </row>
        <row r="249">
          <cell r="B249">
            <v>248</v>
          </cell>
          <cell r="E249">
            <v>173.61000100000001</v>
          </cell>
        </row>
        <row r="250">
          <cell r="B250">
            <v>249</v>
          </cell>
          <cell r="E250">
            <v>179.21000699999999</v>
          </cell>
        </row>
        <row r="251">
          <cell r="B251">
            <v>250</v>
          </cell>
          <cell r="E251">
            <v>178.91000399999999</v>
          </cell>
        </row>
        <row r="252">
          <cell r="B252">
            <v>251</v>
          </cell>
          <cell r="E252">
            <v>183.279999</v>
          </cell>
        </row>
        <row r="253">
          <cell r="B253">
            <v>252</v>
          </cell>
          <cell r="E253">
            <v>184.270004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ule Two Project"/>
    </sheetNames>
    <sheetDataSet>
      <sheetData sheetId="0">
        <row r="3">
          <cell r="CC3">
            <v>1.0315898956040845</v>
          </cell>
          <cell r="CD3">
            <v>4</v>
          </cell>
        </row>
        <row r="4">
          <cell r="CC4">
            <v>1.0414703684902591</v>
          </cell>
          <cell r="CD4">
            <v>3</v>
          </cell>
        </row>
        <row r="5">
          <cell r="CC5">
            <v>1.0513508413764341</v>
          </cell>
          <cell r="CD5">
            <v>6</v>
          </cell>
        </row>
        <row r="6">
          <cell r="CC6">
            <v>1.0612313142626086</v>
          </cell>
          <cell r="CD6">
            <v>6</v>
          </cell>
        </row>
        <row r="7">
          <cell r="CC7">
            <v>1.0711117871487836</v>
          </cell>
          <cell r="CD7">
            <v>4</v>
          </cell>
        </row>
        <row r="8">
          <cell r="CC8">
            <v>1.0809922600349582</v>
          </cell>
          <cell r="CD8">
            <v>13</v>
          </cell>
        </row>
        <row r="9">
          <cell r="CC9">
            <v>1.0908727329211332</v>
          </cell>
          <cell r="CD9">
            <v>15</v>
          </cell>
        </row>
        <row r="10">
          <cell r="CC10">
            <v>1.1007532058073077</v>
          </cell>
          <cell r="CD10">
            <v>14</v>
          </cell>
        </row>
        <row r="11">
          <cell r="CC11">
            <v>1.1106336786934827</v>
          </cell>
          <cell r="CD11">
            <v>23</v>
          </cell>
        </row>
        <row r="12">
          <cell r="CC12">
            <v>1.1205141515796573</v>
          </cell>
          <cell r="CD12">
            <v>25</v>
          </cell>
        </row>
        <row r="13">
          <cell r="CC13">
            <v>1.1303946244658323</v>
          </cell>
          <cell r="CD13">
            <v>27</v>
          </cell>
        </row>
        <row r="14">
          <cell r="CC14">
            <v>1.1402750973520068</v>
          </cell>
          <cell r="CD14">
            <v>25</v>
          </cell>
        </row>
        <row r="15">
          <cell r="CC15">
            <v>1.1501555702381818</v>
          </cell>
          <cell r="CD15">
            <v>33</v>
          </cell>
        </row>
        <row r="16">
          <cell r="CC16">
            <v>1.1600360431243564</v>
          </cell>
          <cell r="CD16">
            <v>38</v>
          </cell>
        </row>
        <row r="17">
          <cell r="CC17">
            <v>1.1699165160105314</v>
          </cell>
          <cell r="CD17">
            <v>47</v>
          </cell>
        </row>
        <row r="18">
          <cell r="CC18">
            <v>1.1797969888967059</v>
          </cell>
          <cell r="CD18">
            <v>53</v>
          </cell>
        </row>
        <row r="19">
          <cell r="CC19">
            <v>1.1896774617828809</v>
          </cell>
          <cell r="CD19">
            <v>67</v>
          </cell>
        </row>
        <row r="20">
          <cell r="CC20">
            <v>1.1995579346690555</v>
          </cell>
          <cell r="CD20">
            <v>82</v>
          </cell>
        </row>
        <row r="21">
          <cell r="CC21">
            <v>1.2094384075552305</v>
          </cell>
          <cell r="CD21">
            <v>76</v>
          </cell>
        </row>
        <row r="22">
          <cell r="CC22">
            <v>1.219318880441405</v>
          </cell>
          <cell r="CD22">
            <v>108</v>
          </cell>
        </row>
        <row r="23">
          <cell r="CC23">
            <v>1.22919935332758</v>
          </cell>
          <cell r="CD23">
            <v>104</v>
          </cell>
        </row>
        <row r="24">
          <cell r="CC24">
            <v>1.2390798262137546</v>
          </cell>
          <cell r="CD24">
            <v>108</v>
          </cell>
        </row>
        <row r="25">
          <cell r="CC25">
            <v>1.2489602990999296</v>
          </cell>
          <cell r="CD25">
            <v>117</v>
          </cell>
        </row>
        <row r="26">
          <cell r="CC26">
            <v>1.2588407719861041</v>
          </cell>
          <cell r="CD26">
            <v>146</v>
          </cell>
        </row>
        <row r="27">
          <cell r="CC27">
            <v>1.2687212448722791</v>
          </cell>
          <cell r="CD27">
            <v>130</v>
          </cell>
        </row>
        <row r="28">
          <cell r="CC28">
            <v>1.2786017177584537</v>
          </cell>
          <cell r="CD28">
            <v>157</v>
          </cell>
        </row>
        <row r="29">
          <cell r="CC29">
            <v>1.2884821906446287</v>
          </cell>
          <cell r="CD29">
            <v>148</v>
          </cell>
        </row>
        <row r="30">
          <cell r="CC30">
            <v>1.2983626635308032</v>
          </cell>
          <cell r="CD30">
            <v>154</v>
          </cell>
        </row>
        <row r="31">
          <cell r="CC31">
            <v>1.3082431364169782</v>
          </cell>
          <cell r="CD31">
            <v>169</v>
          </cell>
        </row>
        <row r="32">
          <cell r="CC32">
            <v>1.3181236093031528</v>
          </cell>
          <cell r="CD32">
            <v>190</v>
          </cell>
        </row>
        <row r="33">
          <cell r="CC33">
            <v>1.3280040821893278</v>
          </cell>
          <cell r="CD33">
            <v>216</v>
          </cell>
        </row>
        <row r="34">
          <cell r="CC34">
            <v>1.3378845550755023</v>
          </cell>
          <cell r="CD34">
            <v>226</v>
          </cell>
        </row>
        <row r="35">
          <cell r="CC35">
            <v>1.3477650279616773</v>
          </cell>
          <cell r="CD35">
            <v>221</v>
          </cell>
        </row>
        <row r="36">
          <cell r="CC36">
            <v>1.3576455008478518</v>
          </cell>
          <cell r="CD36">
            <v>257</v>
          </cell>
        </row>
        <row r="37">
          <cell r="CC37">
            <v>1.3675259737340268</v>
          </cell>
          <cell r="CD37">
            <v>226</v>
          </cell>
        </row>
        <row r="38">
          <cell r="CC38">
            <v>1.3774064466202014</v>
          </cell>
          <cell r="CD38">
            <v>225</v>
          </cell>
        </row>
        <row r="39">
          <cell r="CC39">
            <v>1.3872869195063764</v>
          </cell>
          <cell r="CD39">
            <v>252</v>
          </cell>
        </row>
        <row r="40">
          <cell r="CC40">
            <v>1.3971673923925509</v>
          </cell>
          <cell r="CD40">
            <v>243</v>
          </cell>
        </row>
        <row r="41">
          <cell r="CC41">
            <v>1.4070478652787259</v>
          </cell>
          <cell r="CD41">
            <v>236</v>
          </cell>
        </row>
        <row r="42">
          <cell r="CC42">
            <v>1.4169283381649005</v>
          </cell>
          <cell r="CD42">
            <v>281</v>
          </cell>
        </row>
        <row r="43">
          <cell r="CC43">
            <v>1.4268088110510755</v>
          </cell>
          <cell r="CD43">
            <v>258</v>
          </cell>
        </row>
        <row r="44">
          <cell r="CC44">
            <v>1.43668928393725</v>
          </cell>
          <cell r="CD44">
            <v>242</v>
          </cell>
        </row>
        <row r="45">
          <cell r="CC45">
            <v>1.446569756823425</v>
          </cell>
          <cell r="CD45">
            <v>254</v>
          </cell>
        </row>
        <row r="46">
          <cell r="CC46">
            <v>1.4564502297095996</v>
          </cell>
          <cell r="CD46">
            <v>262</v>
          </cell>
        </row>
        <row r="47">
          <cell r="CC47">
            <v>1.4663307025957746</v>
          </cell>
          <cell r="CD47">
            <v>249</v>
          </cell>
        </row>
        <row r="48">
          <cell r="CC48">
            <v>1.4762111754819491</v>
          </cell>
          <cell r="CD48">
            <v>239</v>
          </cell>
        </row>
        <row r="49">
          <cell r="CC49">
            <v>1.4860916483681241</v>
          </cell>
          <cell r="CD49">
            <v>238</v>
          </cell>
        </row>
        <row r="50">
          <cell r="CC50">
            <v>1.4959721212542987</v>
          </cell>
          <cell r="CD50">
            <v>253</v>
          </cell>
        </row>
        <row r="51">
          <cell r="CC51">
            <v>1.5058525941404737</v>
          </cell>
          <cell r="CD51">
            <v>219</v>
          </cell>
        </row>
        <row r="52">
          <cell r="CC52">
            <v>1.5157330670266482</v>
          </cell>
          <cell r="CD52">
            <v>245</v>
          </cell>
        </row>
        <row r="53">
          <cell r="CC53">
            <v>1.5256135399128232</v>
          </cell>
          <cell r="CD53">
            <v>237</v>
          </cell>
        </row>
        <row r="54">
          <cell r="CC54">
            <v>1.5354940127989978</v>
          </cell>
          <cell r="CD54">
            <v>208</v>
          </cell>
        </row>
        <row r="55">
          <cell r="CC55">
            <v>1.5453744856851728</v>
          </cell>
          <cell r="CD55">
            <v>201</v>
          </cell>
        </row>
        <row r="56">
          <cell r="CC56">
            <v>1.5552549585713473</v>
          </cell>
          <cell r="CD56">
            <v>186</v>
          </cell>
        </row>
        <row r="57">
          <cell r="CC57">
            <v>1.5651354314575223</v>
          </cell>
          <cell r="CD57">
            <v>184</v>
          </cell>
        </row>
        <row r="58">
          <cell r="CC58">
            <v>1.5750159043436969</v>
          </cell>
          <cell r="CD58">
            <v>162</v>
          </cell>
        </row>
        <row r="59">
          <cell r="CC59">
            <v>1.5848963772298719</v>
          </cell>
          <cell r="CD59">
            <v>165</v>
          </cell>
        </row>
        <row r="60">
          <cell r="CC60">
            <v>1.5947768501160464</v>
          </cell>
          <cell r="CD60">
            <v>166</v>
          </cell>
        </row>
        <row r="61">
          <cell r="CC61">
            <v>1.6046573230022214</v>
          </cell>
          <cell r="CD61">
            <v>138</v>
          </cell>
        </row>
        <row r="62">
          <cell r="CC62">
            <v>1.614537795888396</v>
          </cell>
          <cell r="CD62">
            <v>145</v>
          </cell>
        </row>
        <row r="63">
          <cell r="CC63">
            <v>1.624418268774571</v>
          </cell>
          <cell r="CD63">
            <v>123</v>
          </cell>
        </row>
        <row r="64">
          <cell r="CC64">
            <v>1.6342987416607455</v>
          </cell>
          <cell r="CD64">
            <v>119</v>
          </cell>
        </row>
        <row r="65">
          <cell r="CC65">
            <v>1.6441792145469205</v>
          </cell>
          <cell r="CD65">
            <v>132</v>
          </cell>
        </row>
        <row r="66">
          <cell r="CC66">
            <v>1.6540596874330951</v>
          </cell>
          <cell r="CD66">
            <v>80</v>
          </cell>
        </row>
        <row r="67">
          <cell r="CC67">
            <v>1.6639401603192701</v>
          </cell>
          <cell r="CD67">
            <v>105</v>
          </cell>
        </row>
        <row r="68">
          <cell r="CC68">
            <v>1.6738206332054446</v>
          </cell>
          <cell r="CD68">
            <v>94</v>
          </cell>
        </row>
        <row r="69">
          <cell r="CC69">
            <v>1.6837011060916196</v>
          </cell>
          <cell r="CD69">
            <v>77</v>
          </cell>
        </row>
        <row r="70">
          <cell r="CC70">
            <v>1.6935815789777942</v>
          </cell>
          <cell r="CD70">
            <v>60</v>
          </cell>
        </row>
        <row r="71">
          <cell r="CC71">
            <v>1.7034620518639692</v>
          </cell>
          <cell r="CD71">
            <v>67</v>
          </cell>
        </row>
        <row r="72">
          <cell r="CC72">
            <v>1.7133425247501437</v>
          </cell>
          <cell r="CD72">
            <v>42</v>
          </cell>
        </row>
        <row r="73">
          <cell r="CC73">
            <v>1.7232229976363187</v>
          </cell>
          <cell r="CD73">
            <v>46</v>
          </cell>
        </row>
        <row r="74">
          <cell r="CC74">
            <v>1.7331034705224933</v>
          </cell>
          <cell r="CD74">
            <v>50</v>
          </cell>
        </row>
        <row r="75">
          <cell r="CC75">
            <v>1.7429839434086682</v>
          </cell>
          <cell r="CD75">
            <v>31</v>
          </cell>
        </row>
        <row r="76">
          <cell r="CC76">
            <v>1.7528644162948428</v>
          </cell>
          <cell r="CD76">
            <v>37</v>
          </cell>
        </row>
        <row r="77">
          <cell r="CC77">
            <v>1.7627448891810178</v>
          </cell>
          <cell r="CD77">
            <v>34</v>
          </cell>
        </row>
        <row r="78">
          <cell r="CC78">
            <v>1.7726253620671923</v>
          </cell>
          <cell r="CD78">
            <v>28</v>
          </cell>
        </row>
        <row r="79">
          <cell r="CC79">
            <v>1.7825058349533673</v>
          </cell>
          <cell r="CD79">
            <v>24</v>
          </cell>
        </row>
        <row r="80">
          <cell r="CC80">
            <v>1.7923863078395419</v>
          </cell>
          <cell r="CD80">
            <v>20</v>
          </cell>
        </row>
        <row r="81">
          <cell r="CC81">
            <v>1.8022667807257169</v>
          </cell>
          <cell r="CD81">
            <v>16</v>
          </cell>
        </row>
        <row r="82">
          <cell r="CC82">
            <v>1.8121472536118914</v>
          </cell>
          <cell r="CD82">
            <v>11</v>
          </cell>
        </row>
        <row r="83">
          <cell r="CC83">
            <v>1.8220277264980664</v>
          </cell>
          <cell r="CD83">
            <v>13</v>
          </cell>
        </row>
        <row r="84">
          <cell r="CC84">
            <v>1.831908199384241</v>
          </cell>
          <cell r="CD84">
            <v>17</v>
          </cell>
        </row>
        <row r="85">
          <cell r="CC85">
            <v>1.841788672270416</v>
          </cell>
          <cell r="CD85">
            <v>10</v>
          </cell>
        </row>
        <row r="86">
          <cell r="CC86">
            <v>1.8516691451565905</v>
          </cell>
          <cell r="CD86">
            <v>8</v>
          </cell>
        </row>
        <row r="87">
          <cell r="CC87">
            <v>1.8615496180427655</v>
          </cell>
          <cell r="CD87">
            <v>4</v>
          </cell>
        </row>
        <row r="88">
          <cell r="CC88">
            <v>1.8714300909289401</v>
          </cell>
          <cell r="CD88">
            <v>5</v>
          </cell>
        </row>
        <row r="89">
          <cell r="CC89">
            <v>1.8813105638151151</v>
          </cell>
          <cell r="CD89">
            <v>0</v>
          </cell>
        </row>
        <row r="90">
          <cell r="CC90">
            <v>1.8911910367012896</v>
          </cell>
          <cell r="CD90">
            <v>7</v>
          </cell>
        </row>
        <row r="91">
          <cell r="CC91">
            <v>1.9010715095874646</v>
          </cell>
          <cell r="CD91">
            <v>1</v>
          </cell>
        </row>
        <row r="92">
          <cell r="CC92">
            <v>1.9109519824736392</v>
          </cell>
          <cell r="CD92">
            <v>1</v>
          </cell>
        </row>
        <row r="93">
          <cell r="CC93">
            <v>1.9208324553598142</v>
          </cell>
          <cell r="CD93">
            <v>1</v>
          </cell>
        </row>
        <row r="94">
          <cell r="CC94">
            <v>1.9307129282459887</v>
          </cell>
          <cell r="CD94">
            <v>5</v>
          </cell>
        </row>
        <row r="95">
          <cell r="CC95">
            <v>1.9405934011321637</v>
          </cell>
          <cell r="CD95">
            <v>0</v>
          </cell>
        </row>
        <row r="96">
          <cell r="CC96">
            <v>1.9504738740183383</v>
          </cell>
          <cell r="CD96">
            <v>3</v>
          </cell>
        </row>
        <row r="97">
          <cell r="CC97">
            <v>1.9603543469045133</v>
          </cell>
          <cell r="CD97">
            <v>0</v>
          </cell>
        </row>
        <row r="98">
          <cell r="CC98">
            <v>1.9702348197906878</v>
          </cell>
          <cell r="CD98">
            <v>1</v>
          </cell>
        </row>
        <row r="99">
          <cell r="CC99">
            <v>1.9801152926768628</v>
          </cell>
          <cell r="CD99">
            <v>1</v>
          </cell>
        </row>
        <row r="100">
          <cell r="CC100">
            <v>1.9899957655630374</v>
          </cell>
          <cell r="CD100">
            <v>0</v>
          </cell>
        </row>
        <row r="101">
          <cell r="CC101">
            <v>1.9998762384492124</v>
          </cell>
          <cell r="CD101">
            <v>0</v>
          </cell>
        </row>
        <row r="102">
          <cell r="CC102">
            <v>2.0097567113353874</v>
          </cell>
          <cell r="CD10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8"/>
  <sheetViews>
    <sheetView workbookViewId="0">
      <selection activeCell="C258" sqref="C258"/>
    </sheetView>
  </sheetViews>
  <sheetFormatPr defaultColWidth="10.6640625" defaultRowHeight="15.5" x14ac:dyDescent="0.35"/>
  <cols>
    <col min="1" max="1" width="10.25" style="2" bestFit="1" customWidth="1"/>
    <col min="2" max="2" width="10.83203125" style="2"/>
    <col min="3" max="3" width="24.33203125" style="2" customWidth="1"/>
    <col min="4" max="4" width="26.9140625" style="2" bestFit="1" customWidth="1"/>
    <col min="5" max="5" width="29" style="2" customWidth="1"/>
    <col min="6" max="6" width="30.1640625" style="2" bestFit="1" customWidth="1"/>
  </cols>
  <sheetData>
    <row r="1" spans="1:6" ht="18.5" x14ac:dyDescent="0.35">
      <c r="A1" s="4" t="s">
        <v>0</v>
      </c>
      <c r="B1" s="4" t="s">
        <v>5</v>
      </c>
      <c r="C1" s="4" t="s">
        <v>1</v>
      </c>
      <c r="D1" s="4" t="s">
        <v>2</v>
      </c>
      <c r="E1" s="4" t="s">
        <v>4</v>
      </c>
      <c r="F1" s="4" t="s">
        <v>3</v>
      </c>
    </row>
    <row r="2" spans="1:6" x14ac:dyDescent="0.35">
      <c r="A2" s="3">
        <v>43777</v>
      </c>
      <c r="B2" s="2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</row>
    <row r="3" spans="1:6" x14ac:dyDescent="0.35">
      <c r="A3" s="3">
        <v>43780</v>
      </c>
      <c r="B3" s="2">
        <v>2</v>
      </c>
      <c r="C3" s="1">
        <v>64.460991000000007</v>
      </c>
      <c r="D3" s="2">
        <v>81821200</v>
      </c>
      <c r="E3" s="1">
        <v>176.658142</v>
      </c>
      <c r="F3" s="2">
        <v>1594600</v>
      </c>
    </row>
    <row r="4" spans="1:6" x14ac:dyDescent="0.35">
      <c r="A4" s="3">
        <v>43781</v>
      </c>
      <c r="B4" s="2">
        <v>3</v>
      </c>
      <c r="C4" s="1">
        <v>64.401978</v>
      </c>
      <c r="D4" s="2">
        <v>87388800</v>
      </c>
      <c r="E4" s="1">
        <v>177.810913</v>
      </c>
      <c r="F4" s="2">
        <v>1816900</v>
      </c>
    </row>
    <row r="5" spans="1:6" x14ac:dyDescent="0.35">
      <c r="A5" s="3">
        <v>43782</v>
      </c>
      <c r="B5" s="2">
        <v>4</v>
      </c>
      <c r="C5" s="1">
        <v>65.019051000000005</v>
      </c>
      <c r="D5" s="2">
        <v>102734400</v>
      </c>
      <c r="E5" s="1">
        <v>177.752319</v>
      </c>
      <c r="F5" s="2">
        <v>1855200</v>
      </c>
    </row>
    <row r="6" spans="1:6" x14ac:dyDescent="0.35">
      <c r="A6" s="3">
        <v>43783</v>
      </c>
      <c r="B6" s="2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</row>
    <row r="7" spans="1:6" x14ac:dyDescent="0.35">
      <c r="A7" s="3">
        <v>43784</v>
      </c>
      <c r="B7" s="2">
        <v>6</v>
      </c>
      <c r="C7" s="1">
        <v>65.336212000000003</v>
      </c>
      <c r="D7" s="2">
        <v>100206400</v>
      </c>
      <c r="E7" s="1">
        <v>178.43956</v>
      </c>
      <c r="F7" s="2">
        <v>3242700</v>
      </c>
    </row>
    <row r="8" spans="1:6" x14ac:dyDescent="0.35">
      <c r="A8" s="3">
        <v>43787</v>
      </c>
      <c r="B8" s="2">
        <v>7</v>
      </c>
      <c r="C8" s="1">
        <v>65.665633999999997</v>
      </c>
      <c r="D8" s="2">
        <v>86703200</v>
      </c>
      <c r="E8" s="1">
        <v>176.52507</v>
      </c>
      <c r="F8" s="2">
        <v>2405800</v>
      </c>
    </row>
    <row r="9" spans="1:6" x14ac:dyDescent="0.35">
      <c r="A9" s="3">
        <v>43788</v>
      </c>
      <c r="B9" s="2">
        <v>8</v>
      </c>
      <c r="C9" s="1">
        <v>65.466507000000007</v>
      </c>
      <c r="D9" s="2">
        <v>76167200</v>
      </c>
      <c r="E9" s="1">
        <v>176.839249</v>
      </c>
      <c r="F9" s="2">
        <v>2673200</v>
      </c>
    </row>
    <row r="10" spans="1:6" x14ac:dyDescent="0.35">
      <c r="A10" s="3">
        <v>43789</v>
      </c>
      <c r="B10" s="2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</row>
    <row r="11" spans="1:6" x14ac:dyDescent="0.35">
      <c r="A11" s="3">
        <v>43790</v>
      </c>
      <c r="B11" s="2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</row>
    <row r="12" spans="1:6" x14ac:dyDescent="0.35">
      <c r="A12" s="3">
        <v>43791</v>
      </c>
      <c r="B12" s="2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</row>
    <row r="13" spans="1:6" x14ac:dyDescent="0.35">
      <c r="A13" s="3">
        <v>43794</v>
      </c>
      <c r="B13" s="2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</row>
    <row r="14" spans="1:6" x14ac:dyDescent="0.35">
      <c r="A14" s="3">
        <v>43795</v>
      </c>
      <c r="B14" s="2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</row>
    <row r="15" spans="1:6" x14ac:dyDescent="0.35">
      <c r="A15" s="3">
        <v>43796</v>
      </c>
      <c r="B15" s="2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</row>
    <row r="16" spans="1:6" x14ac:dyDescent="0.35">
      <c r="A16" s="3">
        <v>43798</v>
      </c>
      <c r="B16" s="2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</row>
    <row r="17" spans="1:6" x14ac:dyDescent="0.35">
      <c r="A17" s="3">
        <v>43801</v>
      </c>
      <c r="B17" s="2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</row>
    <row r="18" spans="1:6" x14ac:dyDescent="0.35">
      <c r="A18" s="3">
        <v>43802</v>
      </c>
      <c r="B18" s="2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</row>
    <row r="19" spans="1:6" x14ac:dyDescent="0.35">
      <c r="A19" s="3">
        <v>43803</v>
      </c>
      <c r="B19" s="2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</row>
    <row r="20" spans="1:6" x14ac:dyDescent="0.35">
      <c r="A20" s="3">
        <v>43804</v>
      </c>
      <c r="B20" s="2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</row>
    <row r="21" spans="1:6" x14ac:dyDescent="0.35">
      <c r="A21" s="3">
        <v>43805</v>
      </c>
      <c r="B21" s="2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</row>
    <row r="22" spans="1:6" x14ac:dyDescent="0.35">
      <c r="A22" s="3">
        <v>43808</v>
      </c>
      <c r="B22" s="2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</row>
    <row r="23" spans="1:6" x14ac:dyDescent="0.35">
      <c r="A23" s="3">
        <v>43809</v>
      </c>
      <c r="B23" s="2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</row>
    <row r="24" spans="1:6" x14ac:dyDescent="0.35">
      <c r="A24" s="3">
        <v>43810</v>
      </c>
      <c r="B24" s="2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</row>
    <row r="25" spans="1:6" x14ac:dyDescent="0.35">
      <c r="A25" s="3">
        <v>43811</v>
      </c>
      <c r="B25" s="2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</row>
    <row r="26" spans="1:6" x14ac:dyDescent="0.35">
      <c r="A26" s="3">
        <v>43812</v>
      </c>
      <c r="B26" s="2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</row>
    <row r="27" spans="1:6" x14ac:dyDescent="0.35">
      <c r="A27" s="3">
        <v>43815</v>
      </c>
      <c r="B27" s="2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</row>
    <row r="28" spans="1:6" x14ac:dyDescent="0.35">
      <c r="A28" s="3">
        <v>43816</v>
      </c>
      <c r="B28" s="2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</row>
    <row r="29" spans="1:6" x14ac:dyDescent="0.35">
      <c r="A29" s="3">
        <v>43817</v>
      </c>
      <c r="B29" s="2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</row>
    <row r="30" spans="1:6" x14ac:dyDescent="0.35">
      <c r="A30" s="3">
        <v>43818</v>
      </c>
      <c r="B30" s="2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</row>
    <row r="31" spans="1:6" x14ac:dyDescent="0.35">
      <c r="A31" s="3">
        <v>43819</v>
      </c>
      <c r="B31" s="2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</row>
    <row r="32" spans="1:6" x14ac:dyDescent="0.35">
      <c r="A32" s="3">
        <v>43822</v>
      </c>
      <c r="B32" s="2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</row>
    <row r="33" spans="1:6" x14ac:dyDescent="0.35">
      <c r="A33" s="3">
        <v>43823</v>
      </c>
      <c r="B33" s="2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</row>
    <row r="34" spans="1:6" x14ac:dyDescent="0.35">
      <c r="A34" s="3">
        <v>43825</v>
      </c>
      <c r="B34" s="2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</row>
    <row r="35" spans="1:6" x14ac:dyDescent="0.35">
      <c r="A35" s="3">
        <v>43826</v>
      </c>
      <c r="B35" s="2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</row>
    <row r="36" spans="1:6" x14ac:dyDescent="0.35">
      <c r="A36" s="3">
        <v>43829</v>
      </c>
      <c r="B36" s="2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</row>
    <row r="37" spans="1:6" x14ac:dyDescent="0.35">
      <c r="A37" s="3">
        <v>43830</v>
      </c>
      <c r="B37" s="2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</row>
    <row r="38" spans="1:6" x14ac:dyDescent="0.35">
      <c r="A38" s="3">
        <v>43832</v>
      </c>
      <c r="B38" s="2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</row>
    <row r="39" spans="1:6" x14ac:dyDescent="0.35">
      <c r="A39" s="3">
        <v>43833</v>
      </c>
      <c r="B39" s="2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</row>
    <row r="40" spans="1:6" x14ac:dyDescent="0.35">
      <c r="A40" s="3">
        <v>43836</v>
      </c>
      <c r="B40" s="2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</row>
    <row r="41" spans="1:6" x14ac:dyDescent="0.35">
      <c r="A41" s="3">
        <v>43837</v>
      </c>
      <c r="B41" s="2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</row>
    <row r="42" spans="1:6" x14ac:dyDescent="0.35">
      <c r="A42" s="3">
        <v>43838</v>
      </c>
      <c r="B42" s="2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</row>
    <row r="43" spans="1:6" x14ac:dyDescent="0.35">
      <c r="A43" s="3">
        <v>43839</v>
      </c>
      <c r="B43" s="2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</row>
    <row r="44" spans="1:6" x14ac:dyDescent="0.35">
      <c r="A44" s="3">
        <v>43840</v>
      </c>
      <c r="B44" s="2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</row>
    <row r="45" spans="1:6" x14ac:dyDescent="0.35">
      <c r="A45" s="3">
        <v>43843</v>
      </c>
      <c r="B45" s="2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</row>
    <row r="46" spans="1:6" x14ac:dyDescent="0.35">
      <c r="A46" s="3">
        <v>43844</v>
      </c>
      <c r="B46" s="2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</row>
    <row r="47" spans="1:6" x14ac:dyDescent="0.35">
      <c r="A47" s="3">
        <v>43845</v>
      </c>
      <c r="B47" s="2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</row>
    <row r="48" spans="1:6" x14ac:dyDescent="0.35">
      <c r="A48" s="3">
        <v>43846</v>
      </c>
      <c r="B48" s="2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</row>
    <row r="49" spans="1:6" x14ac:dyDescent="0.35">
      <c r="A49" s="3">
        <v>43847</v>
      </c>
      <c r="B49" s="2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</row>
    <row r="50" spans="1:6" x14ac:dyDescent="0.35">
      <c r="A50" s="3">
        <v>43851</v>
      </c>
      <c r="B50" s="2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</row>
    <row r="51" spans="1:6" x14ac:dyDescent="0.35">
      <c r="A51" s="3">
        <v>43852</v>
      </c>
      <c r="B51" s="2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</row>
    <row r="52" spans="1:6" x14ac:dyDescent="0.35">
      <c r="A52" s="3">
        <v>43853</v>
      </c>
      <c r="B52" s="2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</row>
    <row r="53" spans="1:6" x14ac:dyDescent="0.35">
      <c r="A53" s="3">
        <v>43854</v>
      </c>
      <c r="B53" s="2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</row>
    <row r="54" spans="1:6" x14ac:dyDescent="0.35">
      <c r="A54" s="3">
        <v>43857</v>
      </c>
      <c r="B54" s="2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</row>
    <row r="55" spans="1:6" x14ac:dyDescent="0.35">
      <c r="A55" s="3">
        <v>43858</v>
      </c>
      <c r="B55" s="2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</row>
    <row r="56" spans="1:6" x14ac:dyDescent="0.35">
      <c r="A56" s="3">
        <v>43859</v>
      </c>
      <c r="B56" s="2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</row>
    <row r="57" spans="1:6" x14ac:dyDescent="0.35">
      <c r="A57" s="3">
        <v>43860</v>
      </c>
      <c r="B57" s="2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</row>
    <row r="58" spans="1:6" x14ac:dyDescent="0.35">
      <c r="A58" s="3">
        <v>43861</v>
      </c>
      <c r="B58" s="2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</row>
    <row r="59" spans="1:6" x14ac:dyDescent="0.35">
      <c r="A59" s="3">
        <v>43864</v>
      </c>
      <c r="B59" s="2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</row>
    <row r="60" spans="1:6" x14ac:dyDescent="0.35">
      <c r="A60" s="3">
        <v>43865</v>
      </c>
      <c r="B60" s="2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</row>
    <row r="61" spans="1:6" x14ac:dyDescent="0.35">
      <c r="A61" s="3">
        <v>43866</v>
      </c>
      <c r="B61" s="2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</row>
    <row r="62" spans="1:6" x14ac:dyDescent="0.35">
      <c r="A62" s="3">
        <v>43867</v>
      </c>
      <c r="B62" s="2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</row>
    <row r="63" spans="1:6" x14ac:dyDescent="0.35">
      <c r="A63" s="3">
        <v>43868</v>
      </c>
      <c r="B63" s="2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</row>
    <row r="64" spans="1:6" x14ac:dyDescent="0.35">
      <c r="A64" s="3">
        <v>43871</v>
      </c>
      <c r="B64" s="2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</row>
    <row r="65" spans="1:6" x14ac:dyDescent="0.35">
      <c r="A65" s="3">
        <v>43872</v>
      </c>
      <c r="B65" s="2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</row>
    <row r="66" spans="1:6" x14ac:dyDescent="0.35">
      <c r="A66" s="3">
        <v>43873</v>
      </c>
      <c r="B66" s="2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</row>
    <row r="67" spans="1:6" x14ac:dyDescent="0.35">
      <c r="A67" s="3">
        <v>43874</v>
      </c>
      <c r="B67" s="2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</row>
    <row r="68" spans="1:6" x14ac:dyDescent="0.35">
      <c r="A68" s="3">
        <v>43875</v>
      </c>
      <c r="B68" s="2">
        <v>67</v>
      </c>
      <c r="C68" s="1">
        <v>80.077461</v>
      </c>
      <c r="D68" s="2">
        <v>80113600</v>
      </c>
      <c r="E68" s="1">
        <v>177.516693</v>
      </c>
      <c r="F68" s="2">
        <v>2489000</v>
      </c>
    </row>
    <row r="69" spans="1:6" x14ac:dyDescent="0.35">
      <c r="A69" s="3">
        <v>43879</v>
      </c>
      <c r="B69" s="2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</row>
    <row r="70" spans="1:6" x14ac:dyDescent="0.35">
      <c r="A70" s="3">
        <v>43880</v>
      </c>
      <c r="B70" s="2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</row>
    <row r="71" spans="1:6" x14ac:dyDescent="0.35">
      <c r="A71" s="3">
        <v>43881</v>
      </c>
      <c r="B71" s="2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</row>
    <row r="72" spans="1:6" x14ac:dyDescent="0.35">
      <c r="A72" s="3">
        <v>43882</v>
      </c>
      <c r="B72" s="2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</row>
    <row r="73" spans="1:6" x14ac:dyDescent="0.35">
      <c r="A73" s="3">
        <v>43885</v>
      </c>
      <c r="B73" s="2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</row>
    <row r="74" spans="1:6" x14ac:dyDescent="0.35">
      <c r="A74" s="3">
        <v>43886</v>
      </c>
      <c r="B74" s="2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</row>
    <row r="75" spans="1:6" x14ac:dyDescent="0.35">
      <c r="A75" s="3">
        <v>43887</v>
      </c>
      <c r="B75" s="2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</row>
    <row r="76" spans="1:6" x14ac:dyDescent="0.35">
      <c r="A76" s="3">
        <v>43888</v>
      </c>
      <c r="B76" s="2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</row>
    <row r="77" spans="1:6" x14ac:dyDescent="0.35">
      <c r="A77" s="3">
        <v>43889</v>
      </c>
      <c r="B77" s="2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</row>
    <row r="78" spans="1:6" x14ac:dyDescent="0.35">
      <c r="A78" s="3">
        <v>43892</v>
      </c>
      <c r="B78" s="2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</row>
    <row r="79" spans="1:6" x14ac:dyDescent="0.35">
      <c r="A79" s="3">
        <v>43893</v>
      </c>
      <c r="B79" s="2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</row>
    <row r="80" spans="1:6" x14ac:dyDescent="0.35">
      <c r="A80" s="3">
        <v>43894</v>
      </c>
      <c r="B80" s="2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</row>
    <row r="81" spans="1:6" x14ac:dyDescent="0.35">
      <c r="A81" s="3">
        <v>43895</v>
      </c>
      <c r="B81" s="2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</row>
    <row r="82" spans="1:6" x14ac:dyDescent="0.35">
      <c r="A82" s="3">
        <v>43896</v>
      </c>
      <c r="B82" s="2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</row>
    <row r="83" spans="1:6" x14ac:dyDescent="0.35">
      <c r="A83" s="3">
        <v>43899</v>
      </c>
      <c r="B83" s="2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</row>
    <row r="84" spans="1:6" x14ac:dyDescent="0.35">
      <c r="A84" s="3">
        <v>43900</v>
      </c>
      <c r="B84" s="2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</row>
    <row r="85" spans="1:6" x14ac:dyDescent="0.35">
      <c r="A85" s="3">
        <v>43901</v>
      </c>
      <c r="B85" s="2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</row>
    <row r="86" spans="1:6" x14ac:dyDescent="0.35">
      <c r="A86" s="3">
        <v>43902</v>
      </c>
      <c r="B86" s="2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</row>
    <row r="87" spans="1:6" x14ac:dyDescent="0.35">
      <c r="A87" s="3">
        <v>43903</v>
      </c>
      <c r="B87" s="2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</row>
    <row r="88" spans="1:6" x14ac:dyDescent="0.35">
      <c r="A88" s="3">
        <v>43906</v>
      </c>
      <c r="B88" s="2">
        <v>87</v>
      </c>
      <c r="C88" s="1">
        <v>59.687832</v>
      </c>
      <c r="D88" s="2">
        <v>322423600</v>
      </c>
      <c r="E88" s="1">
        <v>133.524979</v>
      </c>
      <c r="F88" s="2">
        <v>5891000</v>
      </c>
    </row>
    <row r="89" spans="1:6" x14ac:dyDescent="0.35">
      <c r="A89" s="3">
        <v>43907</v>
      </c>
      <c r="B89" s="2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</row>
    <row r="90" spans="1:6" x14ac:dyDescent="0.35">
      <c r="A90" s="3">
        <v>43908</v>
      </c>
      <c r="B90" s="2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</row>
    <row r="91" spans="1:6" x14ac:dyDescent="0.35">
      <c r="A91" s="3">
        <v>43909</v>
      </c>
      <c r="B91" s="2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</row>
    <row r="92" spans="1:6" x14ac:dyDescent="0.35">
      <c r="A92" s="3">
        <v>43910</v>
      </c>
      <c r="B92" s="2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</row>
    <row r="93" spans="1:6" x14ac:dyDescent="0.35">
      <c r="A93" s="3">
        <v>43913</v>
      </c>
      <c r="B93" s="2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</row>
    <row r="94" spans="1:6" x14ac:dyDescent="0.35">
      <c r="A94" s="3">
        <v>43914</v>
      </c>
      <c r="B94" s="2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</row>
    <row r="95" spans="1:6" x14ac:dyDescent="0.35">
      <c r="A95" s="3">
        <v>43915</v>
      </c>
      <c r="B95" s="2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</row>
    <row r="96" spans="1:6" x14ac:dyDescent="0.35">
      <c r="A96" s="3">
        <v>43916</v>
      </c>
      <c r="B96" s="2">
        <v>95</v>
      </c>
      <c r="C96" s="1">
        <v>63.687393</v>
      </c>
      <c r="D96" s="2">
        <v>252087200</v>
      </c>
      <c r="E96" s="1">
        <v>135.627487</v>
      </c>
      <c r="F96" s="2">
        <v>5594400</v>
      </c>
    </row>
    <row r="97" spans="1:6" x14ac:dyDescent="0.35">
      <c r="A97" s="3">
        <v>43917</v>
      </c>
      <c r="B97" s="2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</row>
    <row r="98" spans="1:6" x14ac:dyDescent="0.35">
      <c r="A98" s="3">
        <v>43920</v>
      </c>
      <c r="B98" s="2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</row>
    <row r="99" spans="1:6" x14ac:dyDescent="0.35">
      <c r="A99" s="3">
        <v>43921</v>
      </c>
      <c r="B99" s="2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</row>
    <row r="100" spans="1:6" x14ac:dyDescent="0.35">
      <c r="A100" s="3">
        <v>43922</v>
      </c>
      <c r="B100" s="2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</row>
    <row r="101" spans="1:6" x14ac:dyDescent="0.35">
      <c r="A101" s="3">
        <v>43923</v>
      </c>
      <c r="B101" s="2">
        <v>100</v>
      </c>
      <c r="C101" s="1">
        <v>60.35812</v>
      </c>
      <c r="D101" s="2">
        <v>165934000</v>
      </c>
      <c r="E101" s="1">
        <v>131.09671</v>
      </c>
      <c r="F101" s="2">
        <v>3504200</v>
      </c>
    </row>
    <row r="102" spans="1:6" x14ac:dyDescent="0.35">
      <c r="A102" s="3">
        <v>43924</v>
      </c>
      <c r="B102" s="2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</row>
    <row r="103" spans="1:6" x14ac:dyDescent="0.35">
      <c r="A103" s="3">
        <v>43927</v>
      </c>
      <c r="B103" s="2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</row>
    <row r="104" spans="1:6" x14ac:dyDescent="0.35">
      <c r="A104" s="3">
        <v>43928</v>
      </c>
      <c r="B104" s="2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</row>
    <row r="105" spans="1:6" x14ac:dyDescent="0.35">
      <c r="A105" s="3">
        <v>43929</v>
      </c>
      <c r="B105" s="2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</row>
    <row r="106" spans="1:6" x14ac:dyDescent="0.35">
      <c r="A106" s="3">
        <v>43930</v>
      </c>
      <c r="B106" s="2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</row>
    <row r="107" spans="1:6" x14ac:dyDescent="0.35">
      <c r="A107" s="3">
        <v>43934</v>
      </c>
      <c r="B107" s="2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</row>
    <row r="108" spans="1:6" x14ac:dyDescent="0.35">
      <c r="A108" s="3">
        <v>43935</v>
      </c>
      <c r="B108" s="2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</row>
    <row r="109" spans="1:6" x14ac:dyDescent="0.35">
      <c r="A109" s="3">
        <v>43936</v>
      </c>
      <c r="B109" s="2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</row>
    <row r="110" spans="1:6" x14ac:dyDescent="0.35">
      <c r="A110" s="3">
        <v>43937</v>
      </c>
      <c r="B110" s="2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</row>
    <row r="111" spans="1:6" x14ac:dyDescent="0.35">
      <c r="A111" s="3">
        <v>43938</v>
      </c>
      <c r="B111" s="2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</row>
    <row r="112" spans="1:6" x14ac:dyDescent="0.35">
      <c r="A112" s="3">
        <v>43941</v>
      </c>
      <c r="B112" s="2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</row>
    <row r="113" spans="1:6" x14ac:dyDescent="0.35">
      <c r="A113" s="3">
        <v>43942</v>
      </c>
      <c r="B113" s="2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</row>
    <row r="114" spans="1:6" x14ac:dyDescent="0.35">
      <c r="A114" s="3">
        <v>43943</v>
      </c>
      <c r="B114" s="2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</row>
    <row r="115" spans="1:6" x14ac:dyDescent="0.35">
      <c r="A115" s="3">
        <v>43944</v>
      </c>
      <c r="B115" s="2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</row>
    <row r="116" spans="1:6" x14ac:dyDescent="0.35">
      <c r="A116" s="3">
        <v>43945</v>
      </c>
      <c r="B116" s="2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</row>
    <row r="117" spans="1:6" x14ac:dyDescent="0.35">
      <c r="A117" s="3">
        <v>43948</v>
      </c>
      <c r="B117" s="2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</row>
    <row r="118" spans="1:6" x14ac:dyDescent="0.35">
      <c r="A118" s="3">
        <v>43949</v>
      </c>
      <c r="B118" s="2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</row>
    <row r="119" spans="1:6" x14ac:dyDescent="0.35">
      <c r="A119" s="3">
        <v>43950</v>
      </c>
      <c r="B119" s="2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</row>
    <row r="120" spans="1:6" x14ac:dyDescent="0.35">
      <c r="A120" s="3">
        <v>43951</v>
      </c>
      <c r="B120" s="2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</row>
    <row r="121" spans="1:6" x14ac:dyDescent="0.35">
      <c r="A121" s="3">
        <v>43952</v>
      </c>
      <c r="B121" s="2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</row>
    <row r="122" spans="1:6" x14ac:dyDescent="0.35">
      <c r="A122" s="3">
        <v>43955</v>
      </c>
      <c r="B122" s="2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</row>
    <row r="123" spans="1:6" x14ac:dyDescent="0.35">
      <c r="A123" s="3">
        <v>43956</v>
      </c>
      <c r="B123" s="2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</row>
    <row r="124" spans="1:6" x14ac:dyDescent="0.35">
      <c r="A124" s="3">
        <v>43957</v>
      </c>
      <c r="B124" s="2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</row>
    <row r="125" spans="1:6" x14ac:dyDescent="0.35">
      <c r="A125" s="3">
        <v>43958</v>
      </c>
      <c r="B125" s="2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</row>
    <row r="126" spans="1:6" x14ac:dyDescent="0.35">
      <c r="A126" s="3">
        <v>43959</v>
      </c>
      <c r="B126" s="2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</row>
    <row r="127" spans="1:6" x14ac:dyDescent="0.35">
      <c r="A127" s="3">
        <v>43962</v>
      </c>
      <c r="B127" s="2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</row>
    <row r="128" spans="1:6" x14ac:dyDescent="0.35">
      <c r="A128" s="3">
        <v>43963</v>
      </c>
      <c r="B128" s="2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</row>
    <row r="129" spans="1:6" x14ac:dyDescent="0.35">
      <c r="A129" s="3">
        <v>43964</v>
      </c>
      <c r="B129" s="2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</row>
    <row r="130" spans="1:6" x14ac:dyDescent="0.35">
      <c r="A130" s="3">
        <v>43965</v>
      </c>
      <c r="B130" s="2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</row>
    <row r="131" spans="1:6" x14ac:dyDescent="0.35">
      <c r="A131" s="3">
        <v>43966</v>
      </c>
      <c r="B131" s="2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</row>
    <row r="132" spans="1:6" x14ac:dyDescent="0.35">
      <c r="A132" s="3">
        <v>43969</v>
      </c>
      <c r="B132" s="2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</row>
    <row r="133" spans="1:6" x14ac:dyDescent="0.35">
      <c r="A133" s="3">
        <v>43970</v>
      </c>
      <c r="B133" s="2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</row>
    <row r="134" spans="1:6" x14ac:dyDescent="0.35">
      <c r="A134" s="3">
        <v>43971</v>
      </c>
      <c r="B134" s="2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</row>
    <row r="135" spans="1:6" x14ac:dyDescent="0.35">
      <c r="A135" s="3">
        <v>43972</v>
      </c>
      <c r="B135" s="2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</row>
    <row r="136" spans="1:6" x14ac:dyDescent="0.35">
      <c r="A136" s="3">
        <v>43973</v>
      </c>
      <c r="B136" s="2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</row>
    <row r="137" spans="1:6" x14ac:dyDescent="0.35">
      <c r="A137" s="3">
        <v>43977</v>
      </c>
      <c r="B137" s="2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</row>
    <row r="138" spans="1:6" x14ac:dyDescent="0.35">
      <c r="A138" s="3">
        <v>43978</v>
      </c>
      <c r="B138" s="2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</row>
    <row r="139" spans="1:6" x14ac:dyDescent="0.35">
      <c r="A139" s="3">
        <v>43979</v>
      </c>
      <c r="B139" s="2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</row>
    <row r="140" spans="1:6" x14ac:dyDescent="0.35">
      <c r="A140" s="3">
        <v>43980</v>
      </c>
      <c r="B140" s="2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</row>
    <row r="141" spans="1:6" x14ac:dyDescent="0.35">
      <c r="A141" s="3">
        <v>43983</v>
      </c>
      <c r="B141" s="2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</row>
    <row r="142" spans="1:6" x14ac:dyDescent="0.35">
      <c r="A142" s="3">
        <v>43984</v>
      </c>
      <c r="B142" s="2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</row>
    <row r="143" spans="1:6" x14ac:dyDescent="0.35">
      <c r="A143" s="3">
        <v>43985</v>
      </c>
      <c r="B143" s="2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</row>
    <row r="144" spans="1:6" x14ac:dyDescent="0.35">
      <c r="A144" s="3">
        <v>43986</v>
      </c>
      <c r="B144" s="2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</row>
    <row r="145" spans="1:6" x14ac:dyDescent="0.35">
      <c r="A145" s="3">
        <v>43987</v>
      </c>
      <c r="B145" s="2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</row>
    <row r="146" spans="1:6" x14ac:dyDescent="0.35">
      <c r="A146" s="3">
        <v>43990</v>
      </c>
      <c r="B146" s="2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</row>
    <row r="147" spans="1:6" x14ac:dyDescent="0.35">
      <c r="A147" s="3">
        <v>43991</v>
      </c>
      <c r="B147" s="2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</row>
    <row r="148" spans="1:6" x14ac:dyDescent="0.35">
      <c r="A148" s="3">
        <v>43992</v>
      </c>
      <c r="B148" s="2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</row>
    <row r="149" spans="1:6" x14ac:dyDescent="0.35">
      <c r="A149" s="3">
        <v>43993</v>
      </c>
      <c r="B149" s="2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</row>
    <row r="150" spans="1:6" x14ac:dyDescent="0.35">
      <c r="A150" s="3">
        <v>43994</v>
      </c>
      <c r="B150" s="2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</row>
    <row r="151" spans="1:6" x14ac:dyDescent="0.35">
      <c r="A151" s="3">
        <v>43997</v>
      </c>
      <c r="B151" s="2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</row>
    <row r="152" spans="1:6" x14ac:dyDescent="0.35">
      <c r="A152" s="3">
        <v>43998</v>
      </c>
      <c r="B152" s="2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</row>
    <row r="153" spans="1:6" x14ac:dyDescent="0.35">
      <c r="A153" s="3">
        <v>43999</v>
      </c>
      <c r="B153" s="2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</row>
    <row r="154" spans="1:6" x14ac:dyDescent="0.35">
      <c r="A154" s="3">
        <v>44000</v>
      </c>
      <c r="B154" s="2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</row>
    <row r="155" spans="1:6" x14ac:dyDescent="0.35">
      <c r="A155" s="3">
        <v>44001</v>
      </c>
      <c r="B155" s="2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</row>
    <row r="156" spans="1:6" x14ac:dyDescent="0.35">
      <c r="A156" s="3">
        <v>44004</v>
      </c>
      <c r="B156" s="2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</row>
    <row r="157" spans="1:6" x14ac:dyDescent="0.35">
      <c r="A157" s="3">
        <v>44005</v>
      </c>
      <c r="B157" s="2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</row>
    <row r="158" spans="1:6" x14ac:dyDescent="0.35">
      <c r="A158" s="3">
        <v>44006</v>
      </c>
      <c r="B158" s="2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</row>
    <row r="159" spans="1:6" x14ac:dyDescent="0.35">
      <c r="A159" s="3">
        <v>44007</v>
      </c>
      <c r="B159" s="2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</row>
    <row r="160" spans="1:6" x14ac:dyDescent="0.35">
      <c r="A160" s="3">
        <v>44008</v>
      </c>
      <c r="B160" s="2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</row>
    <row r="161" spans="1:6" x14ac:dyDescent="0.35">
      <c r="A161" s="3">
        <v>44011</v>
      </c>
      <c r="B161" s="2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</row>
    <row r="162" spans="1:6" x14ac:dyDescent="0.35">
      <c r="A162" s="3">
        <v>44012</v>
      </c>
      <c r="B162" s="2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</row>
    <row r="163" spans="1:6" x14ac:dyDescent="0.35">
      <c r="A163" s="3">
        <v>44013</v>
      </c>
      <c r="B163" s="2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</row>
    <row r="164" spans="1:6" x14ac:dyDescent="0.35">
      <c r="A164" s="3">
        <v>44014</v>
      </c>
      <c r="B164" s="2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</row>
    <row r="165" spans="1:6" x14ac:dyDescent="0.35">
      <c r="A165" s="3">
        <v>44018</v>
      </c>
      <c r="B165" s="2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</row>
    <row r="166" spans="1:6" x14ac:dyDescent="0.35">
      <c r="A166" s="3">
        <v>44019</v>
      </c>
      <c r="B166" s="2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</row>
    <row r="167" spans="1:6" x14ac:dyDescent="0.35">
      <c r="A167" s="3">
        <v>44020</v>
      </c>
      <c r="B167" s="2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</row>
    <row r="168" spans="1:6" x14ac:dyDescent="0.35">
      <c r="A168" s="3">
        <v>44021</v>
      </c>
      <c r="B168" s="2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</row>
    <row r="169" spans="1:6" x14ac:dyDescent="0.35">
      <c r="A169" s="3">
        <v>44022</v>
      </c>
      <c r="B169" s="2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</row>
    <row r="170" spans="1:6" x14ac:dyDescent="0.35">
      <c r="A170" s="3">
        <v>44025</v>
      </c>
      <c r="B170" s="2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</row>
    <row r="171" spans="1:6" x14ac:dyDescent="0.35">
      <c r="A171" s="3">
        <v>44026</v>
      </c>
      <c r="B171" s="2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</row>
    <row r="172" spans="1:6" x14ac:dyDescent="0.35">
      <c r="A172" s="3">
        <v>44027</v>
      </c>
      <c r="B172" s="2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</row>
    <row r="173" spans="1:6" x14ac:dyDescent="0.35">
      <c r="A173" s="3">
        <v>44028</v>
      </c>
      <c r="B173" s="2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</row>
    <row r="174" spans="1:6" x14ac:dyDescent="0.35">
      <c r="A174" s="3">
        <v>44029</v>
      </c>
      <c r="B174" s="2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</row>
    <row r="175" spans="1:6" x14ac:dyDescent="0.35">
      <c r="A175" s="3">
        <v>44032</v>
      </c>
      <c r="B175" s="2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</row>
    <row r="176" spans="1:6" x14ac:dyDescent="0.35">
      <c r="A176" s="3">
        <v>44033</v>
      </c>
      <c r="B176" s="2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</row>
    <row r="177" spans="1:6" x14ac:dyDescent="0.35">
      <c r="A177" s="3">
        <v>44034</v>
      </c>
      <c r="B177" s="2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</row>
    <row r="178" spans="1:6" x14ac:dyDescent="0.35">
      <c r="A178" s="3">
        <v>44035</v>
      </c>
      <c r="B178" s="2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</row>
    <row r="179" spans="1:6" x14ac:dyDescent="0.35">
      <c r="A179" s="3">
        <v>44036</v>
      </c>
      <c r="B179" s="2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</row>
    <row r="180" spans="1:6" x14ac:dyDescent="0.35">
      <c r="A180" s="3">
        <v>44039</v>
      </c>
      <c r="B180" s="2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</row>
    <row r="181" spans="1:6" x14ac:dyDescent="0.35">
      <c r="A181" s="3">
        <v>44040</v>
      </c>
      <c r="B181" s="2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</row>
    <row r="182" spans="1:6" x14ac:dyDescent="0.35">
      <c r="A182" s="3">
        <v>44041</v>
      </c>
      <c r="B182" s="2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</row>
    <row r="183" spans="1:6" x14ac:dyDescent="0.35">
      <c r="A183" s="3">
        <v>44042</v>
      </c>
      <c r="B183" s="2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</row>
    <row r="184" spans="1:6" x14ac:dyDescent="0.35">
      <c r="A184" s="3">
        <v>44043</v>
      </c>
      <c r="B184" s="2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</row>
    <row r="185" spans="1:6" x14ac:dyDescent="0.35">
      <c r="A185" s="3">
        <v>44046</v>
      </c>
      <c r="B185" s="2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</row>
    <row r="186" spans="1:6" x14ac:dyDescent="0.35">
      <c r="A186" s="3">
        <v>44047</v>
      </c>
      <c r="B186" s="2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</row>
    <row r="187" spans="1:6" x14ac:dyDescent="0.35">
      <c r="A187" s="3">
        <v>44048</v>
      </c>
      <c r="B187" s="2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</row>
    <row r="188" spans="1:6" x14ac:dyDescent="0.35">
      <c r="A188" s="3">
        <v>44049</v>
      </c>
      <c r="B188" s="2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</row>
    <row r="189" spans="1:6" x14ac:dyDescent="0.35">
      <c r="A189" s="3">
        <v>44050</v>
      </c>
      <c r="B189" s="2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</row>
    <row r="190" spans="1:6" x14ac:dyDescent="0.35">
      <c r="A190" s="3">
        <v>44053</v>
      </c>
      <c r="B190" s="2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</row>
    <row r="191" spans="1:6" x14ac:dyDescent="0.35">
      <c r="A191" s="3">
        <v>44054</v>
      </c>
      <c r="B191" s="2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</row>
    <row r="192" spans="1:6" x14ac:dyDescent="0.35">
      <c r="A192" s="3">
        <v>44055</v>
      </c>
      <c r="B192" s="2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</row>
    <row r="193" spans="1:6" x14ac:dyDescent="0.35">
      <c r="A193" s="3">
        <v>44056</v>
      </c>
      <c r="B193" s="2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</row>
    <row r="194" spans="1:6" x14ac:dyDescent="0.35">
      <c r="A194" s="3">
        <v>44057</v>
      </c>
      <c r="B194" s="2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</row>
    <row r="195" spans="1:6" x14ac:dyDescent="0.35">
      <c r="A195" s="3">
        <v>44060</v>
      </c>
      <c r="B195" s="2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</row>
    <row r="196" spans="1:6" x14ac:dyDescent="0.35">
      <c r="A196" s="3">
        <v>44061</v>
      </c>
      <c r="B196" s="2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</row>
    <row r="197" spans="1:6" x14ac:dyDescent="0.35">
      <c r="A197" s="3">
        <v>44062</v>
      </c>
      <c r="B197" s="2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</row>
    <row r="198" spans="1:6" x14ac:dyDescent="0.35">
      <c r="A198" s="3">
        <v>44063</v>
      </c>
      <c r="B198" s="2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</row>
    <row r="199" spans="1:6" x14ac:dyDescent="0.35">
      <c r="A199" s="3">
        <v>44064</v>
      </c>
      <c r="B199" s="2">
        <v>198</v>
      </c>
      <c r="C199" s="1">
        <v>124.1558</v>
      </c>
      <c r="D199" s="2">
        <v>338054800</v>
      </c>
      <c r="E199" s="1">
        <v>157.5</v>
      </c>
      <c r="F199" s="2">
        <v>2507800</v>
      </c>
    </row>
    <row r="200" spans="1:6" x14ac:dyDescent="0.35">
      <c r="A200" s="3">
        <v>44067</v>
      </c>
      <c r="B200" s="2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</row>
    <row r="201" spans="1:6" x14ac:dyDescent="0.35">
      <c r="A201" s="3">
        <v>44068</v>
      </c>
      <c r="B201" s="2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</row>
    <row r="202" spans="1:6" x14ac:dyDescent="0.35">
      <c r="A202" s="3">
        <v>44069</v>
      </c>
      <c r="B202" s="2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</row>
    <row r="203" spans="1:6" x14ac:dyDescent="0.35">
      <c r="A203" s="3">
        <v>44070</v>
      </c>
      <c r="B203" s="2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</row>
    <row r="204" spans="1:6" x14ac:dyDescent="0.35">
      <c r="A204" s="3">
        <v>44071</v>
      </c>
      <c r="B204" s="2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</row>
    <row r="205" spans="1:6" x14ac:dyDescent="0.35">
      <c r="A205" s="3">
        <v>44074</v>
      </c>
      <c r="B205" s="2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</row>
    <row r="206" spans="1:6" x14ac:dyDescent="0.35">
      <c r="A206" s="3">
        <v>44075</v>
      </c>
      <c r="B206" s="2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</row>
    <row r="207" spans="1:6" x14ac:dyDescent="0.35">
      <c r="A207" s="3">
        <v>44076</v>
      </c>
      <c r="B207" s="2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</row>
    <row r="208" spans="1:6" x14ac:dyDescent="0.35">
      <c r="A208" s="3">
        <v>44077</v>
      </c>
      <c r="B208" s="2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</row>
    <row r="209" spans="1:6" x14ac:dyDescent="0.35">
      <c r="A209" s="3">
        <v>44078</v>
      </c>
      <c r="B209" s="2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</row>
    <row r="210" spans="1:6" x14ac:dyDescent="0.35">
      <c r="A210" s="3">
        <v>44082</v>
      </c>
      <c r="B210" s="2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</row>
    <row r="211" spans="1:6" x14ac:dyDescent="0.35">
      <c r="A211" s="3">
        <v>44083</v>
      </c>
      <c r="B211" s="2">
        <v>210</v>
      </c>
      <c r="C211" s="1">
        <v>117.117943</v>
      </c>
      <c r="D211" s="2">
        <v>176940500</v>
      </c>
      <c r="E211" s="1">
        <v>165.75</v>
      </c>
      <c r="F211" s="2">
        <v>2807500</v>
      </c>
    </row>
    <row r="212" spans="1:6" x14ac:dyDescent="0.35">
      <c r="A212" s="3">
        <v>44084</v>
      </c>
      <c r="B212" s="2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</row>
    <row r="213" spans="1:6" x14ac:dyDescent="0.35">
      <c r="A213" s="3">
        <v>44085</v>
      </c>
      <c r="B213" s="2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</row>
    <row r="214" spans="1:6" x14ac:dyDescent="0.35">
      <c r="A214" s="3">
        <v>44088</v>
      </c>
      <c r="B214" s="2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</row>
    <row r="215" spans="1:6" x14ac:dyDescent="0.35">
      <c r="A215" s="3">
        <v>44089</v>
      </c>
      <c r="B215" s="2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</row>
    <row r="216" spans="1:6" x14ac:dyDescent="0.35">
      <c r="A216" s="3">
        <v>44090</v>
      </c>
      <c r="B216" s="2">
        <v>215</v>
      </c>
      <c r="C216" s="1">
        <v>111.936882</v>
      </c>
      <c r="D216" s="2">
        <v>154679000</v>
      </c>
      <c r="E216" s="1">
        <v>170</v>
      </c>
      <c r="F216" s="2">
        <v>3152000</v>
      </c>
    </row>
    <row r="217" spans="1:6" x14ac:dyDescent="0.35">
      <c r="A217" s="3">
        <v>44091</v>
      </c>
      <c r="B217" s="2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</row>
    <row r="218" spans="1:6" x14ac:dyDescent="0.35">
      <c r="A218" s="3">
        <v>44092</v>
      </c>
      <c r="B218" s="2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</row>
    <row r="219" spans="1:6" x14ac:dyDescent="0.35">
      <c r="A219" s="3">
        <v>44095</v>
      </c>
      <c r="B219" s="2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</row>
    <row r="220" spans="1:6" x14ac:dyDescent="0.35">
      <c r="A220" s="3">
        <v>44096</v>
      </c>
      <c r="B220" s="2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</row>
    <row r="221" spans="1:6" x14ac:dyDescent="0.35">
      <c r="A221" s="3">
        <v>44097</v>
      </c>
      <c r="B221" s="2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</row>
    <row r="222" spans="1:6" x14ac:dyDescent="0.35">
      <c r="A222" s="3">
        <v>44098</v>
      </c>
      <c r="B222" s="2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</row>
    <row r="223" spans="1:6" x14ac:dyDescent="0.35">
      <c r="A223" s="3">
        <v>44099</v>
      </c>
      <c r="B223" s="2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</row>
    <row r="224" spans="1:6" x14ac:dyDescent="0.35">
      <c r="A224" s="3">
        <v>44102</v>
      </c>
      <c r="B224" s="2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</row>
    <row r="225" spans="1:6" x14ac:dyDescent="0.35">
      <c r="A225" s="3">
        <v>44103</v>
      </c>
      <c r="B225" s="2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</row>
    <row r="226" spans="1:6" x14ac:dyDescent="0.35">
      <c r="A226" s="3">
        <v>44104</v>
      </c>
      <c r="B226" s="2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</row>
    <row r="227" spans="1:6" x14ac:dyDescent="0.35">
      <c r="A227" s="3">
        <v>44105</v>
      </c>
      <c r="B227" s="2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</row>
    <row r="228" spans="1:6" x14ac:dyDescent="0.35">
      <c r="A228" s="3">
        <v>44106</v>
      </c>
      <c r="B228" s="2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</row>
    <row r="229" spans="1:6" x14ac:dyDescent="0.35">
      <c r="A229" s="3">
        <v>44109</v>
      </c>
      <c r="B229" s="2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</row>
    <row r="230" spans="1:6" x14ac:dyDescent="0.35">
      <c r="A230" s="3">
        <v>44110</v>
      </c>
      <c r="B230" s="2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</row>
    <row r="231" spans="1:6" x14ac:dyDescent="0.35">
      <c r="A231" s="3">
        <v>44111</v>
      </c>
      <c r="B231" s="2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</row>
    <row r="232" spans="1:6" x14ac:dyDescent="0.35">
      <c r="A232" s="3">
        <v>44112</v>
      </c>
      <c r="B232" s="2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</row>
    <row r="233" spans="1:6" x14ac:dyDescent="0.35">
      <c r="A233" s="3">
        <v>44113</v>
      </c>
      <c r="B233" s="2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</row>
    <row r="234" spans="1:6" x14ac:dyDescent="0.35">
      <c r="A234" s="3">
        <v>44116</v>
      </c>
      <c r="B234" s="2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</row>
    <row r="235" spans="1:6" x14ac:dyDescent="0.35">
      <c r="A235" s="3">
        <v>44117</v>
      </c>
      <c r="B235" s="2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</row>
    <row r="236" spans="1:6" x14ac:dyDescent="0.35">
      <c r="A236" s="3">
        <v>44118</v>
      </c>
      <c r="B236" s="2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</row>
    <row r="237" spans="1:6" x14ac:dyDescent="0.35">
      <c r="A237" s="3">
        <v>44119</v>
      </c>
      <c r="B237" s="2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</row>
    <row r="238" spans="1:6" x14ac:dyDescent="0.35">
      <c r="A238" s="3">
        <v>44120</v>
      </c>
      <c r="B238" s="2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</row>
    <row r="239" spans="1:6" x14ac:dyDescent="0.35">
      <c r="A239" s="3">
        <v>44123</v>
      </c>
      <c r="B239" s="2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</row>
    <row r="240" spans="1:6" x14ac:dyDescent="0.35">
      <c r="A240" s="3">
        <v>44124</v>
      </c>
      <c r="B240" s="2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</row>
    <row r="241" spans="1:6" x14ac:dyDescent="0.35">
      <c r="A241" s="3">
        <v>44125</v>
      </c>
      <c r="B241" s="2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</row>
    <row r="242" spans="1:6" x14ac:dyDescent="0.35">
      <c r="A242" s="3">
        <v>44126</v>
      </c>
      <c r="B242" s="2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</row>
    <row r="243" spans="1:6" x14ac:dyDescent="0.35">
      <c r="A243" s="3">
        <v>44127</v>
      </c>
      <c r="B243" s="2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</row>
    <row r="244" spans="1:6" x14ac:dyDescent="0.35">
      <c r="A244" s="3">
        <v>44130</v>
      </c>
      <c r="B244" s="2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</row>
    <row r="245" spans="1:6" x14ac:dyDescent="0.35">
      <c r="A245" s="3">
        <v>44131</v>
      </c>
      <c r="B245" s="2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</row>
    <row r="246" spans="1:6" x14ac:dyDescent="0.35">
      <c r="A246" s="3">
        <v>44132</v>
      </c>
      <c r="B246" s="2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</row>
    <row r="247" spans="1:6" x14ac:dyDescent="0.35">
      <c r="A247" s="3">
        <v>44133</v>
      </c>
      <c r="B247" s="2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</row>
    <row r="248" spans="1:6" x14ac:dyDescent="0.35">
      <c r="A248" s="3">
        <v>44134</v>
      </c>
      <c r="B248" s="2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</row>
    <row r="249" spans="1:6" x14ac:dyDescent="0.35">
      <c r="A249" s="3">
        <v>44137</v>
      </c>
      <c r="B249" s="2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</row>
    <row r="250" spans="1:6" x14ac:dyDescent="0.35">
      <c r="A250" s="3">
        <v>44138</v>
      </c>
      <c r="B250" s="2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</row>
    <row r="251" spans="1:6" x14ac:dyDescent="0.35">
      <c r="A251" s="3">
        <v>44139</v>
      </c>
      <c r="B251" s="2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</row>
    <row r="252" spans="1:6" x14ac:dyDescent="0.35">
      <c r="A252" s="3">
        <v>44140</v>
      </c>
      <c r="B252" s="2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</row>
    <row r="253" spans="1:6" ht="16" thickBot="1" x14ac:dyDescent="0.4">
      <c r="A253" s="3">
        <v>44141</v>
      </c>
      <c r="B253" s="2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</row>
    <row r="254" spans="1:6" ht="16" thickBot="1" x14ac:dyDescent="0.4">
      <c r="A254" s="3">
        <v>44144</v>
      </c>
      <c r="B254" s="2">
        <v>253</v>
      </c>
      <c r="C254" s="45">
        <v>116.32</v>
      </c>
      <c r="E254" s="45">
        <v>196.99</v>
      </c>
    </row>
    <row r="255" spans="1:6" x14ac:dyDescent="0.35">
      <c r="A255" s="3">
        <v>44145</v>
      </c>
      <c r="B255" s="2">
        <v>254</v>
      </c>
      <c r="C255" s="46">
        <v>115.97</v>
      </c>
      <c r="E255" s="46">
        <v>201.98</v>
      </c>
    </row>
    <row r="256" spans="1:6" x14ac:dyDescent="0.35">
      <c r="A256" s="3">
        <v>44146</v>
      </c>
      <c r="B256" s="2">
        <v>255</v>
      </c>
      <c r="C256" s="46">
        <v>119.49</v>
      </c>
      <c r="E256" s="46">
        <v>199.29</v>
      </c>
    </row>
    <row r="257" spans="1:5" x14ac:dyDescent="0.35">
      <c r="A257" s="3">
        <v>44147</v>
      </c>
      <c r="B257" s="2">
        <v>256</v>
      </c>
      <c r="C257" s="46">
        <v>119.21</v>
      </c>
      <c r="E257" s="46">
        <v>197.24</v>
      </c>
    </row>
    <row r="258" spans="1:5" x14ac:dyDescent="0.35">
      <c r="A258" s="3">
        <v>44148</v>
      </c>
      <c r="B258" s="2">
        <v>257</v>
      </c>
      <c r="C258" s="46">
        <v>119.26</v>
      </c>
      <c r="E258" s="46">
        <v>201.54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CA256"/>
  <sheetViews>
    <sheetView tabSelected="1" zoomScale="64" zoomScaleNormal="64" workbookViewId="0">
      <selection activeCell="AW1" sqref="AW1"/>
    </sheetView>
  </sheetViews>
  <sheetFormatPr defaultColWidth="10.6640625" defaultRowHeight="15.5" x14ac:dyDescent="0.35"/>
  <cols>
    <col min="15" max="15" width="9.1640625" customWidth="1"/>
    <col min="16" max="16" width="9.83203125" customWidth="1"/>
    <col min="17" max="18" width="22.9140625" customWidth="1"/>
    <col min="19" max="19" width="2" customWidth="1"/>
    <col min="20" max="21" width="22.9140625" customWidth="1"/>
    <col min="22" max="22" width="2" customWidth="1"/>
    <col min="23" max="24" width="22.9140625" customWidth="1"/>
    <col min="25" max="25" width="2" customWidth="1"/>
    <col min="26" max="27" width="22.9140625" customWidth="1"/>
    <col min="28" max="28" width="9.6640625" customWidth="1"/>
    <col min="29" max="29" width="9.33203125" customWidth="1"/>
    <col min="30" max="30" width="9.6640625" customWidth="1"/>
    <col min="31" max="32" width="22.9140625" customWidth="1"/>
    <col min="33" max="33" width="2" customWidth="1"/>
    <col min="34" max="35" width="22.9140625" customWidth="1"/>
    <col min="36" max="36" width="2" customWidth="1"/>
    <col min="37" max="38" width="22.9140625" customWidth="1"/>
    <col min="39" max="39" width="2" customWidth="1"/>
    <col min="40" max="41" width="22.9140625" customWidth="1"/>
    <col min="43" max="43" width="16.33203125" customWidth="1"/>
    <col min="47" max="47" width="16.6640625" customWidth="1"/>
    <col min="48" max="48" width="18.83203125" customWidth="1"/>
    <col min="49" max="49" width="18.6640625" customWidth="1"/>
    <col min="50" max="50" width="3.83203125" customWidth="1"/>
    <col min="51" max="51" width="15.6640625" style="25" customWidth="1"/>
    <col min="52" max="52" width="18.6640625" style="25" customWidth="1"/>
    <col min="53" max="53" width="21" style="25" customWidth="1"/>
    <col min="54" max="54" width="3.6640625" style="25" customWidth="1"/>
    <col min="55" max="55" width="15.1640625" style="25" customWidth="1"/>
    <col min="56" max="56" width="18.33203125" style="25" customWidth="1"/>
    <col min="57" max="57" width="19.5" style="25" customWidth="1"/>
    <col min="58" max="58" width="4" style="25" customWidth="1"/>
    <col min="59" max="59" width="15.5" customWidth="1"/>
    <col min="60" max="60" width="20.5" customWidth="1"/>
    <col min="61" max="61" width="19.83203125" customWidth="1"/>
    <col min="65" max="65" width="16.6640625" customWidth="1"/>
    <col min="66" max="66" width="18.83203125" customWidth="1"/>
    <col min="67" max="67" width="18.6640625" customWidth="1"/>
    <col min="68" max="68" width="3.83203125" customWidth="1"/>
    <col min="69" max="69" width="15.6640625" style="25" customWidth="1"/>
    <col min="70" max="70" width="18.6640625" style="25" customWidth="1"/>
    <col min="71" max="71" width="21" style="25" customWidth="1"/>
    <col min="72" max="72" width="3.6640625" style="25" customWidth="1"/>
    <col min="73" max="73" width="15.1640625" style="25" customWidth="1"/>
    <col min="74" max="74" width="18.33203125" style="25" customWidth="1"/>
    <col min="75" max="75" width="19.5" style="25" customWidth="1"/>
    <col min="76" max="76" width="4" style="25" customWidth="1"/>
    <col min="77" max="77" width="15.5" customWidth="1"/>
    <col min="78" max="78" width="20.5" customWidth="1"/>
    <col min="79" max="79" width="19.83203125" customWidth="1"/>
  </cols>
  <sheetData>
    <row r="1" spans="1:79" ht="75" thickTop="1" thickBot="1" x14ac:dyDescent="0.7">
      <c r="A1" s="17" t="s">
        <v>9</v>
      </c>
      <c r="M1" s="17" t="s">
        <v>10</v>
      </c>
      <c r="O1" s="16" t="s">
        <v>11</v>
      </c>
      <c r="P1" s="16"/>
      <c r="Q1" s="13" t="s">
        <v>12</v>
      </c>
      <c r="R1" s="13" t="s">
        <v>8</v>
      </c>
      <c r="S1" s="5"/>
      <c r="T1" s="13" t="s">
        <v>13</v>
      </c>
      <c r="U1" s="13" t="s">
        <v>8</v>
      </c>
      <c r="V1" s="5"/>
      <c r="W1" s="13" t="s">
        <v>14</v>
      </c>
      <c r="X1" s="13" t="s">
        <v>8</v>
      </c>
      <c r="Y1" s="5"/>
      <c r="Z1" s="13" t="s">
        <v>15</v>
      </c>
      <c r="AA1" s="13" t="s">
        <v>8</v>
      </c>
      <c r="AB1" s="6"/>
      <c r="AC1" s="16" t="s">
        <v>17</v>
      </c>
      <c r="AD1" s="6"/>
      <c r="AE1" s="13" t="s">
        <v>12</v>
      </c>
      <c r="AF1" s="13" t="s">
        <v>8</v>
      </c>
      <c r="AG1" s="5"/>
      <c r="AH1" s="13" t="s">
        <v>13</v>
      </c>
      <c r="AI1" s="13" t="s">
        <v>8</v>
      </c>
      <c r="AJ1" s="5"/>
      <c r="AK1" s="13" t="s">
        <v>14</v>
      </c>
      <c r="AL1" s="13" t="s">
        <v>8</v>
      </c>
      <c r="AM1" s="5"/>
      <c r="AN1" s="13" t="s">
        <v>15</v>
      </c>
      <c r="AO1" s="13" t="s">
        <v>8</v>
      </c>
      <c r="AQ1" s="17" t="s">
        <v>18</v>
      </c>
      <c r="AS1" s="16" t="s">
        <v>20</v>
      </c>
      <c r="AT1" s="16"/>
      <c r="AU1" s="13" t="s">
        <v>21</v>
      </c>
      <c r="AV1" s="13" t="s">
        <v>22</v>
      </c>
      <c r="AW1" s="13" t="s">
        <v>6</v>
      </c>
      <c r="AX1" s="5"/>
      <c r="AY1" s="13" t="s">
        <v>23</v>
      </c>
      <c r="AZ1" s="13" t="s">
        <v>24</v>
      </c>
      <c r="BA1" s="13" t="s">
        <v>6</v>
      </c>
      <c r="BB1" s="20"/>
      <c r="BC1" s="13" t="s">
        <v>25</v>
      </c>
      <c r="BD1" s="13" t="s">
        <v>26</v>
      </c>
      <c r="BE1" s="13" t="s">
        <v>6</v>
      </c>
      <c r="BF1" s="20"/>
      <c r="BG1" s="13" t="s">
        <v>27</v>
      </c>
      <c r="BH1" s="13" t="s">
        <v>28</v>
      </c>
      <c r="BI1" s="13" t="s">
        <v>6</v>
      </c>
      <c r="BK1" s="16" t="s">
        <v>17</v>
      </c>
      <c r="BM1" s="13" t="s">
        <v>21</v>
      </c>
      <c r="BN1" s="13" t="s">
        <v>22</v>
      </c>
      <c r="BO1" s="13" t="s">
        <v>6</v>
      </c>
      <c r="BP1" s="5"/>
      <c r="BQ1" s="13" t="s">
        <v>23</v>
      </c>
      <c r="BR1" s="13" t="s">
        <v>24</v>
      </c>
      <c r="BS1" s="13" t="s">
        <v>6</v>
      </c>
      <c r="BT1" s="20"/>
      <c r="BU1" s="13" t="s">
        <v>25</v>
      </c>
      <c r="BV1" s="13" t="s">
        <v>26</v>
      </c>
      <c r="BW1" s="13" t="s">
        <v>6</v>
      </c>
      <c r="BX1" s="20"/>
      <c r="BY1" s="13" t="s">
        <v>27</v>
      </c>
      <c r="BZ1" s="13" t="s">
        <v>28</v>
      </c>
      <c r="CA1" s="13" t="s">
        <v>6</v>
      </c>
    </row>
    <row r="2" spans="1:79" x14ac:dyDescent="0.35">
      <c r="Q2" s="7">
        <f>'6050_Module3Project_Data'!C2</f>
        <v>63.954543999999999</v>
      </c>
      <c r="R2" s="8">
        <f>(ABS(('6050_Module3Project_Data'!C2-Q2)))</f>
        <v>0</v>
      </c>
      <c r="T2" s="7">
        <f>'6050_Module3Project_Data'!C2</f>
        <v>63.954543999999999</v>
      </c>
      <c r="U2" s="8">
        <f>(ABS(('6050_Module3Project_Data'!C2 - T2)))</f>
        <v>0</v>
      </c>
      <c r="W2" s="7">
        <f>'6050_Module3Project_Data'!C2</f>
        <v>63.954543999999999</v>
      </c>
      <c r="X2" s="8">
        <f>(ABS(('6050_Module3Project_Data'!C2 - W2)))</f>
        <v>0</v>
      </c>
      <c r="Z2" s="7">
        <f>'6050_Module3Project_Data'!C2</f>
        <v>63.954543999999999</v>
      </c>
      <c r="AA2" s="8">
        <f>(ABS(('6050_Module3Project_Data'!C2 - Z2)))</f>
        <v>0</v>
      </c>
      <c r="AB2" s="9"/>
      <c r="AC2" s="9"/>
      <c r="AD2" s="9"/>
      <c r="AE2" s="7">
        <f>'6050_Module3Project_Data'!E2</f>
        <v>177.02937299999999</v>
      </c>
      <c r="AF2" s="8">
        <f>(ABS(('6050_Module3Project_Data'!E2 - AE2)))</f>
        <v>0</v>
      </c>
      <c r="AH2" s="7">
        <f>'6050_Module3Project_Data'!E2</f>
        <v>177.02937299999999</v>
      </c>
      <c r="AI2" s="8">
        <f>(ABS(('6050_Module3Project_Data'!E2 - AH2)))</f>
        <v>0</v>
      </c>
      <c r="AK2" s="7">
        <f>'6050_Module3Project_Data'!E2</f>
        <v>177.02937299999999</v>
      </c>
      <c r="AL2" s="8">
        <f>(ABS(('6050_Module3Project_Data'!E2 - AK2)))</f>
        <v>0</v>
      </c>
      <c r="AN2" s="7">
        <f>'6050_Module3Project_Data'!E2</f>
        <v>177.02937299999999</v>
      </c>
      <c r="AO2" s="8">
        <f>(ABS(('6050_Module3Project_Data'!E2 - AN2)))</f>
        <v>0</v>
      </c>
      <c r="AU2" s="7">
        <v>0</v>
      </c>
      <c r="AV2" s="7">
        <f>AU2 + W2</f>
        <v>63.954543999999999</v>
      </c>
      <c r="AW2" s="8">
        <f>ABS('6050_Module3Project_Data'!C2 - AV2)/'6050_Module3Project_Data'!C2</f>
        <v>0</v>
      </c>
      <c r="AY2" s="7">
        <v>0</v>
      </c>
      <c r="AZ2" s="7">
        <f>AY2 + W2</f>
        <v>63.954543999999999</v>
      </c>
      <c r="BA2" s="8">
        <f>ABS('6050_Module3Project_Data'!C2 - AZ2)/'6050_Module3Project_Data'!C2</f>
        <v>0</v>
      </c>
      <c r="BB2" s="21"/>
      <c r="BC2" s="7">
        <v>0</v>
      </c>
      <c r="BD2" s="7">
        <f>BC2 + W2</f>
        <v>63.954543999999999</v>
      </c>
      <c r="BE2" s="8">
        <f>ABS('6050_Module3Project_Data'!C2 - BD2)/'6050_Module3Project_Data'!C2</f>
        <v>0</v>
      </c>
      <c r="BF2" s="22"/>
      <c r="BG2" s="7">
        <v>0</v>
      </c>
      <c r="BH2" s="7">
        <f>BG2 + W2</f>
        <v>63.954543999999999</v>
      </c>
      <c r="BI2" s="8">
        <f>ABS('6050_Module3Project_Data'!C2 - BH2)/'6050_Module3Project_Data'!C2</f>
        <v>0</v>
      </c>
      <c r="BM2" s="7">
        <v>0</v>
      </c>
      <c r="BN2" s="7">
        <f>BM2 + AK2</f>
        <v>177.02937299999999</v>
      </c>
      <c r="BO2" s="8">
        <f>ABS('6050_Module3Project_Data'!E2 - BN2)/'6050_Module3Project_Data'!E2</f>
        <v>0</v>
      </c>
      <c r="BQ2" s="7">
        <v>0</v>
      </c>
      <c r="BR2" s="7">
        <f>BQ2 + AK2</f>
        <v>177.02937299999999</v>
      </c>
      <c r="BS2" s="8">
        <f>ABS('6050_Module3Project_Data'!E2 - BR2)/'6050_Module3Project_Data'!E2</f>
        <v>0</v>
      </c>
      <c r="BT2" s="21"/>
      <c r="BU2" s="7">
        <v>0</v>
      </c>
      <c r="BV2" s="7">
        <f>BU2 + AK2</f>
        <v>177.02937299999999</v>
      </c>
      <c r="BW2" s="8">
        <f>ABS('6050_Module3Project_Data'!E2 - BV2)/'6050_Module3Project_Data'!E2</f>
        <v>0</v>
      </c>
      <c r="BX2" s="22"/>
      <c r="BY2" s="7">
        <v>0</v>
      </c>
      <c r="BZ2" s="7">
        <f>BY2 + AK2</f>
        <v>177.02937299999999</v>
      </c>
      <c r="CA2" s="8">
        <f>ABS('6050_Module3Project_Data'!E2 - BZ2)/'6050_Module3Project_Data'!E2</f>
        <v>0</v>
      </c>
    </row>
    <row r="3" spans="1:79" x14ac:dyDescent="0.35">
      <c r="Q3" s="7">
        <f>($O$5 *'6050_Module3Project_Data'!C2) + ((1 - $O$5) * Q2)</f>
        <v>63.954543999999999</v>
      </c>
      <c r="R3" s="8">
        <f>(ABS(('6050_Module3Project_Data'!C3-Q3)))</f>
        <v>0.50644700000000853</v>
      </c>
      <c r="T3" s="7">
        <f>($O$6 *'6050_Module3Project_Data'!C2) + ((1 - $O$6) * T2)</f>
        <v>63.954543999999999</v>
      </c>
      <c r="U3" s="8">
        <f>(ABS(('6050_Module3Project_Data'!C3 - T3)))</f>
        <v>0.50644700000000853</v>
      </c>
      <c r="W3" s="7">
        <f>($O$7 *'6050_Module3Project_Data'!C2) + ((1 - $O$7) * W2)</f>
        <v>63.954543999999999</v>
      </c>
      <c r="X3" s="8">
        <f>(ABS(('6050_Module3Project_Data'!C3 - W3)))</f>
        <v>0.50644700000000853</v>
      </c>
      <c r="Z3" s="7">
        <f>($O$8 *'6050_Module3Project_Data'!C2) + ((1 - $O$8) * Z2)</f>
        <v>63.954543999999999</v>
      </c>
      <c r="AA3" s="8">
        <f>(ABS(('6050_Module3Project_Data'!C3 - Z3)))</f>
        <v>0.50644700000000853</v>
      </c>
      <c r="AB3" s="9"/>
      <c r="AC3" s="9"/>
      <c r="AD3" s="9"/>
      <c r="AE3" s="7">
        <f>($O$5 *'6050_Module3Project_Data'!E2) + ((1 - $O$5) * AE2)</f>
        <v>177.02937299999999</v>
      </c>
      <c r="AF3" s="8">
        <f>(ABS(('6050_Module3Project_Data'!E3 - AE3)))</f>
        <v>0.37123099999999454</v>
      </c>
      <c r="AH3" s="7">
        <f>($O$6 *'6050_Module3Project_Data'!E2) + ((1 - $O$6) * AH2)</f>
        <v>177.02937299999999</v>
      </c>
      <c r="AI3" s="8">
        <f>(ABS(('6050_Module3Project_Data'!E3 - AH3)))</f>
        <v>0.37123099999999454</v>
      </c>
      <c r="AK3" s="7">
        <f>($O$7 *'6050_Module3Project_Data'!E2) + ((1 - $O$7) * AK2)</f>
        <v>177.02937299999999</v>
      </c>
      <c r="AL3" s="8">
        <f>(ABS(('6050_Module3Project_Data'!E3 - AK3)))</f>
        <v>0.37123099999999454</v>
      </c>
      <c r="AN3" s="7">
        <f>($O$8 *'6050_Module3Project_Data'!E2) + ((1 - $O$8) * AN2)</f>
        <v>177.02937299999999</v>
      </c>
      <c r="AO3" s="8">
        <f>(ABS(('6050_Module3Project_Data'!E3 - AN3)))</f>
        <v>0.37123099999999454</v>
      </c>
      <c r="AU3" s="7">
        <f xml:space="preserve"> $AS$7 * (W3 - W2) + (1 - $AS$7) * AU2</f>
        <v>0</v>
      </c>
      <c r="AV3" s="7">
        <f t="shared" ref="AV3:AV66" si="0">AU3 + W3</f>
        <v>63.954543999999999</v>
      </c>
      <c r="AW3" s="8">
        <f>ABS('6050_Module3Project_Data'!C3 - AV3)/'6050_Module3Project_Data'!C3</f>
        <v>7.8566430975286813E-3</v>
      </c>
      <c r="AY3" s="7">
        <f xml:space="preserve"> $AS$8 * (W3 - W2) + (1 - $AS$8) * AY2</f>
        <v>0</v>
      </c>
      <c r="AZ3" s="7">
        <f t="shared" ref="AZ3:AZ66" si="1">AY3 + W3</f>
        <v>63.954543999999999</v>
      </c>
      <c r="BA3" s="8">
        <f>ABS('6050_Module3Project_Data'!C3 - AZ3)/'6050_Module3Project_Data'!C3</f>
        <v>7.8566430975286813E-3</v>
      </c>
      <c r="BB3" s="21"/>
      <c r="BC3" s="7">
        <f xml:space="preserve"> $AS$9 * (W3 - W2) + (1 - $AS$9) * BC2</f>
        <v>0</v>
      </c>
      <c r="BD3" s="7">
        <f t="shared" ref="BD3:BD66" si="2">BC3 + W3</f>
        <v>63.954543999999999</v>
      </c>
      <c r="BE3" s="8">
        <f>ABS('6050_Module3Project_Data'!C3 - BD3)/'6050_Module3Project_Data'!C3</f>
        <v>7.8566430975286813E-3</v>
      </c>
      <c r="BF3" s="22"/>
      <c r="BG3" s="7">
        <f xml:space="preserve"> $AS$10 * (W3 - W2) + (1 - $AS$10) * BG2</f>
        <v>0</v>
      </c>
      <c r="BH3" s="7">
        <f t="shared" ref="BH3:BH66" si="3">BG3 + W3</f>
        <v>63.954543999999999</v>
      </c>
      <c r="BI3" s="8">
        <f>ABS('6050_Module3Project_Data'!C3 - BH3)/'6050_Module3Project_Data'!C3</f>
        <v>7.8566430975286813E-3</v>
      </c>
      <c r="BM3" s="7">
        <f xml:space="preserve"> $AS$7 * (AK3 - AK2) + (1 - $AS$7) * BM2</f>
        <v>0</v>
      </c>
      <c r="BN3" s="7">
        <f t="shared" ref="BN3:BN66" si="4">BM3 + AK3</f>
        <v>177.02937299999999</v>
      </c>
      <c r="BO3" s="8">
        <f>ABS('6050_Module3Project_Data'!E3 - BN3)/'6050_Module3Project_Data'!E3</f>
        <v>2.1014089460988134E-3</v>
      </c>
      <c r="BQ3" s="7">
        <f xml:space="preserve"> $AS$8 * (AK3 - AK2) + (1 - $AS$8) * BQ2</f>
        <v>0</v>
      </c>
      <c r="BR3" s="7">
        <f t="shared" ref="BR3:BR66" si="5">BQ3 + AK3</f>
        <v>177.02937299999999</v>
      </c>
      <c r="BS3" s="8">
        <f>ABS('6050_Module3Project_Data'!E3 - BR3)/'6050_Module3Project_Data'!E3</f>
        <v>2.1014089460988134E-3</v>
      </c>
      <c r="BT3" s="21"/>
      <c r="BU3" s="7">
        <f xml:space="preserve"> $AS$9 * (AK3 - AK2) + (1 - $AS$9) * BU2</f>
        <v>0</v>
      </c>
      <c r="BV3" s="7">
        <f t="shared" ref="BV3:BV66" si="6">BU3 + AK3</f>
        <v>177.02937299999999</v>
      </c>
      <c r="BW3" s="8">
        <f>ABS('6050_Module3Project_Data'!E3 - BV3)/'6050_Module3Project_Data'!E3</f>
        <v>2.1014089460988134E-3</v>
      </c>
      <c r="BX3" s="22"/>
      <c r="BY3" s="7">
        <f xml:space="preserve"> $AS$10 * (AK3 - AK2) + (1 - $AS$10) * BY2</f>
        <v>0</v>
      </c>
      <c r="BZ3" s="7">
        <f t="shared" ref="BZ3:BZ66" si="7">BY3 + AK3</f>
        <v>177.02937299999999</v>
      </c>
      <c r="CA3" s="8">
        <f>ABS('6050_Module3Project_Data'!E3 - BZ3)/'6050_Module3Project_Data'!E3</f>
        <v>2.1014089460988134E-3</v>
      </c>
    </row>
    <row r="4" spans="1:79" ht="23.5" x14ac:dyDescent="0.55000000000000004">
      <c r="O4" s="14" t="s">
        <v>7</v>
      </c>
      <c r="Q4" s="7">
        <f>($O$5 *'6050_Module3Project_Data'!C3) + ((1 - $O$5) * Q3)</f>
        <v>64.030511050000001</v>
      </c>
      <c r="R4" s="8">
        <f>(ABS(('6050_Module3Project_Data'!C4-Q4)))</f>
        <v>0.37146694999999852</v>
      </c>
      <c r="T4" s="7">
        <f>($O$6 *'6050_Module3Project_Data'!C3) + ((1 - $O$6) * T3)</f>
        <v>64.13180045</v>
      </c>
      <c r="U4" s="8">
        <f>(ABS(('6050_Module3Project_Data'!C4 - T4)))</f>
        <v>0.27017754999999966</v>
      </c>
      <c r="W4" s="7">
        <f>($O$7 *'6050_Module3Project_Data'!C3) + ((1 - $O$7) * W3)</f>
        <v>64.233089849999999</v>
      </c>
      <c r="X4" s="8">
        <f>(ABS(('6050_Module3Project_Data'!C4 - W4)))</f>
        <v>0.16888815000000079</v>
      </c>
      <c r="Z4" s="7">
        <f>($O$8 *'6050_Module3Project_Data'!C3) + ((1 - $O$8) * Z3)</f>
        <v>64.334379250000012</v>
      </c>
      <c r="AA4" s="8">
        <f>(ABS(('6050_Module3Project_Data'!C4 - Z4)))</f>
        <v>6.7598749999987717E-2</v>
      </c>
      <c r="AB4" s="9"/>
      <c r="AC4" s="9"/>
      <c r="AD4" s="9"/>
      <c r="AE4" s="7">
        <f>($O$5 *'6050_Module3Project_Data'!E3) + ((1 - $O$5) * AE3)</f>
        <v>176.97368835</v>
      </c>
      <c r="AF4" s="8">
        <f>(ABS(('6050_Module3Project_Data'!E4 - AE4)))</f>
        <v>0.83722464999999602</v>
      </c>
      <c r="AH4" s="7">
        <f>($O$6 *'6050_Module3Project_Data'!E3) + ((1 - $O$6) * AH3)</f>
        <v>176.89944215</v>
      </c>
      <c r="AI4" s="8">
        <f>(ABS(('6050_Module3Project_Data'!E4 - AH4)))</f>
        <v>0.91147085000000061</v>
      </c>
      <c r="AK4" s="7">
        <f>($O$7 *'6050_Module3Project_Data'!E3) + ((1 - $O$7) * AK3)</f>
        <v>176.82519595000002</v>
      </c>
      <c r="AL4" s="8">
        <f>(ABS(('6050_Module3Project_Data'!E4 - AK4)))</f>
        <v>0.98571704999997678</v>
      </c>
      <c r="AN4" s="7">
        <f>($O$8 *'6050_Module3Project_Data'!E3) + ((1 - $O$8) * AN3)</f>
        <v>176.75094974999999</v>
      </c>
      <c r="AO4" s="8">
        <f>(ABS(('6050_Module3Project_Data'!E4 - AN4)))</f>
        <v>1.0599632500000098</v>
      </c>
      <c r="AU4" s="7">
        <f t="shared" ref="AU4:AU67" si="8" xml:space="preserve"> $AS$7 * (W4 - W3) + (1 - $AS$7) * AU3</f>
        <v>4.1781877500000064E-2</v>
      </c>
      <c r="AV4" s="7">
        <f t="shared" si="0"/>
        <v>64.274871727499999</v>
      </c>
      <c r="AW4" s="8">
        <f>ABS('6050_Module3Project_Data'!C4 - AV4)/'6050_Module3Project_Data'!C4</f>
        <v>1.9736392646201137E-3</v>
      </c>
      <c r="AY4" s="7">
        <f t="shared" ref="AY4:AY67" si="9" xml:space="preserve"> $AS$8 * (W4 - W3) + (1 - $AS$8) * AY3</f>
        <v>6.9636462500000107E-2</v>
      </c>
      <c r="AZ4" s="7">
        <f t="shared" si="1"/>
        <v>64.302726312499999</v>
      </c>
      <c r="BA4" s="8">
        <f>ABS('6050_Module3Project_Data'!C4 - AZ4)/'6050_Module3Project_Data'!C4</f>
        <v>1.5411279370953588E-3</v>
      </c>
      <c r="BB4" s="21"/>
      <c r="BC4" s="7">
        <f t="shared" ref="BC4:BC67" si="10" xml:space="preserve"> $AS$9 * (W4 - W3) + (1 - $AS$9) * BC3</f>
        <v>0.12534563250000019</v>
      </c>
      <c r="BD4" s="7">
        <f t="shared" si="2"/>
        <v>64.358435482499999</v>
      </c>
      <c r="BE4" s="8">
        <f>ABS('6050_Module3Project_Data'!C4 - BD4)/'6050_Module3Project_Data'!C4</f>
        <v>6.7610528204584954E-4</v>
      </c>
      <c r="BF4" s="22"/>
      <c r="BG4" s="7">
        <f t="shared" ref="BG4:BG67" si="11" xml:space="preserve"> $AS$10 * (W4 - W3) + (1 - $AS$10) * BG3</f>
        <v>0.23676397250000036</v>
      </c>
      <c r="BH4" s="7">
        <f t="shared" si="3"/>
        <v>64.469853822499999</v>
      </c>
      <c r="BI4" s="8">
        <f>ABS('6050_Module3Project_Data'!C4 - BH4)/'6050_Module3Project_Data'!C4</f>
        <v>1.0539400280531689E-3</v>
      </c>
      <c r="BM4" s="7">
        <f t="shared" ref="BM4:BM67" si="12" xml:space="preserve"> $AS$7 * (AK4 - AK3) + (1 - $AS$7) * BM3</f>
        <v>-3.0626557499995499E-2</v>
      </c>
      <c r="BN4" s="7">
        <f t="shared" si="4"/>
        <v>176.79456939250002</v>
      </c>
      <c r="BO4" s="8">
        <f>ABS('6050_Module3Project_Data'!E4 - BN4)/'6050_Module3Project_Data'!E4</f>
        <v>5.7158674366627688E-3</v>
      </c>
      <c r="BQ4" s="7">
        <f t="shared" ref="BQ4:BQ67" si="13" xml:space="preserve"> $AS$8 * (AK4 - AK3) + (1 - $AS$8) * BQ3</f>
        <v>-5.1044262499992499E-2</v>
      </c>
      <c r="BR4" s="7">
        <f t="shared" si="5"/>
        <v>176.77415168750002</v>
      </c>
      <c r="BS4" s="8">
        <f>ABS('6050_Module3Project_Data'!E4 - BR4)/'6050_Module3Project_Data'!E4</f>
        <v>5.8306956249641233E-3</v>
      </c>
      <c r="BT4" s="21"/>
      <c r="BU4" s="7">
        <f t="shared" ref="BU4:BU67" si="14" xml:space="preserve"> $AS$9 * (AK4 - AK3) + (1 - $AS$9) * BU3</f>
        <v>-9.1879672499986506E-2</v>
      </c>
      <c r="BV4" s="7">
        <f t="shared" si="6"/>
        <v>176.73331627750002</v>
      </c>
      <c r="BW4" s="8">
        <f>ABS('6050_Module3Project_Data'!E4 - BV4)/'6050_Module3Project_Data'!E4</f>
        <v>6.0603520015668332E-3</v>
      </c>
      <c r="BX4" s="22"/>
      <c r="BY4" s="7">
        <f t="shared" ref="BY4:BY67" si="15" xml:space="preserve"> $AS$10 * (AK4 - AK3) + (1 - $AS$10) * BY3</f>
        <v>-0.17355049249997448</v>
      </c>
      <c r="BZ4" s="7">
        <f t="shared" si="7"/>
        <v>176.65164545750005</v>
      </c>
      <c r="CA4" s="8">
        <f>ABS('6050_Module3Project_Data'!E4 - BZ4)/'6050_Module3Project_Data'!E4</f>
        <v>6.5196647547720935E-3</v>
      </c>
    </row>
    <row r="5" spans="1:79" x14ac:dyDescent="0.35">
      <c r="O5" s="15">
        <v>0.15</v>
      </c>
      <c r="Q5" s="7">
        <f>($O$5 *'6050_Module3Project_Data'!C4) + ((1 - $O$5) * Q4)</f>
        <v>64.0862310925</v>
      </c>
      <c r="R5" s="8">
        <f>(ABS(('6050_Module3Project_Data'!C5-Q5)))</f>
        <v>0.93281990750000432</v>
      </c>
      <c r="T5" s="7">
        <f>($O$6 *'6050_Module3Project_Data'!C4) + ((1 - $O$6) * T4)</f>
        <v>64.226362592499996</v>
      </c>
      <c r="U5" s="8">
        <f>(ABS(('6050_Module3Project_Data'!C5 - T5)))</f>
        <v>0.79268840750000891</v>
      </c>
      <c r="W5" s="7">
        <f>($O$7 *'6050_Module3Project_Data'!C4) + ((1 - $O$7) * W4)</f>
        <v>64.3259783325</v>
      </c>
      <c r="X5" s="8">
        <f>(ABS(('6050_Module3Project_Data'!C5 - W5)))</f>
        <v>0.69307266750000451</v>
      </c>
      <c r="Z5" s="7">
        <f>($O$8 *'6050_Module3Project_Data'!C4) + ((1 - $O$8) * Z4)</f>
        <v>64.385078312500013</v>
      </c>
      <c r="AA5" s="8">
        <f>(ABS(('6050_Module3Project_Data'!C5 - Z5)))</f>
        <v>0.63397268749999114</v>
      </c>
      <c r="AB5" s="9"/>
      <c r="AC5" s="9"/>
      <c r="AD5" s="9"/>
      <c r="AE5" s="7">
        <f>($O$5 *'6050_Module3Project_Data'!E4) + ((1 - $O$5) * AE4)</f>
        <v>177.09927204749999</v>
      </c>
      <c r="AF5" s="8">
        <f>(ABS(('6050_Module3Project_Data'!E5 - AE5)))</f>
        <v>0.65304695250000577</v>
      </c>
      <c r="AH5" s="7">
        <f>($O$6 *'6050_Module3Project_Data'!E4) + ((1 - $O$6) * AH4)</f>
        <v>177.21845694749999</v>
      </c>
      <c r="AI5" s="8">
        <f>(ABS(('6050_Module3Project_Data'!E5 - AH5)))</f>
        <v>0.5338620525000124</v>
      </c>
      <c r="AK5" s="7">
        <f>($O$7 *'6050_Module3Project_Data'!E4) + ((1 - $O$7) * AK4)</f>
        <v>177.36734032750002</v>
      </c>
      <c r="AL5" s="8">
        <f>(ABS(('6050_Module3Project_Data'!E5 - AK5)))</f>
        <v>0.38497867249998308</v>
      </c>
      <c r="AN5" s="7">
        <f>($O$8 *'6050_Module3Project_Data'!E4) + ((1 - $O$8) * AN4)</f>
        <v>177.5459221875</v>
      </c>
      <c r="AO5" s="8">
        <f>(ABS(('6050_Module3Project_Data'!E5 - AN5)))</f>
        <v>0.20639681250000308</v>
      </c>
      <c r="AU5" s="7">
        <f t="shared" si="8"/>
        <v>4.9447868250000228E-2</v>
      </c>
      <c r="AV5" s="7">
        <f t="shared" si="0"/>
        <v>64.375426200749999</v>
      </c>
      <c r="AW5" s="8">
        <f>ABS('6050_Module3Project_Data'!C5 - AV5)/'6050_Module3Project_Data'!C5</f>
        <v>9.8990186622380204E-3</v>
      </c>
      <c r="AY5" s="7">
        <f t="shared" si="9"/>
        <v>7.5449467500000367E-2</v>
      </c>
      <c r="AZ5" s="7">
        <f t="shared" si="1"/>
        <v>64.401427799999993</v>
      </c>
      <c r="BA5" s="8">
        <f>ABS('6050_Module3Project_Data'!C5 - AZ5)/'6050_Module3Project_Data'!C5</f>
        <v>9.4991112681729415E-3</v>
      </c>
      <c r="BB5" s="21"/>
      <c r="BC5" s="7">
        <f t="shared" si="10"/>
        <v>0.11073991500000063</v>
      </c>
      <c r="BD5" s="7">
        <f t="shared" si="2"/>
        <v>64.436718247499996</v>
      </c>
      <c r="BE5" s="8">
        <f>ABS('6050_Module3Project_Data'!C5 - BD5)/'6050_Module3Project_Data'!C5</f>
        <v>8.9563403886040744E-3</v>
      </c>
      <c r="BF5" s="22"/>
      <c r="BG5" s="7">
        <f t="shared" si="11"/>
        <v>0.11446980600000103</v>
      </c>
      <c r="BH5" s="7">
        <f t="shared" si="3"/>
        <v>64.440448138500003</v>
      </c>
      <c r="BI5" s="8">
        <f>ABS('6050_Module3Project_Data'!C5 - BH5)/'6050_Module3Project_Data'!C5</f>
        <v>8.8989742637123701E-3</v>
      </c>
      <c r="BM5" s="7">
        <f t="shared" si="12"/>
        <v>5.5289082750002966E-2</v>
      </c>
      <c r="BN5" s="7">
        <f t="shared" si="4"/>
        <v>177.42262941025001</v>
      </c>
      <c r="BO5" s="8">
        <f>ABS('6050_Module3Project_Data'!E5 - BN5)/'6050_Module3Project_Data'!E5</f>
        <v>1.8547695557771565E-3</v>
      </c>
      <c r="BQ5" s="7">
        <f t="shared" si="13"/>
        <v>9.725289750000421E-2</v>
      </c>
      <c r="BR5" s="7">
        <f t="shared" si="5"/>
        <v>177.46459322500002</v>
      </c>
      <c r="BS5" s="8">
        <f>ABS('6050_Module3Project_Data'!E5 - BR5)/'6050_Module3Project_Data'!E5</f>
        <v>1.6186892897863357E-3</v>
      </c>
      <c r="BT5" s="21"/>
      <c r="BU5" s="7">
        <f t="shared" si="14"/>
        <v>0.19343115000000488</v>
      </c>
      <c r="BV5" s="7">
        <f t="shared" si="6"/>
        <v>177.56077147750003</v>
      </c>
      <c r="BW5" s="8">
        <f>ABS('6050_Module3Project_Data'!E5 - BV5)/'6050_Module3Project_Data'!E5</f>
        <v>1.0776091337518577E-3</v>
      </c>
      <c r="BX5" s="22"/>
      <c r="BY5" s="7">
        <f t="shared" si="15"/>
        <v>0.43479014699999896</v>
      </c>
      <c r="BZ5" s="7">
        <f t="shared" si="7"/>
        <v>177.80213047450002</v>
      </c>
      <c r="CA5" s="8">
        <f>ABS('6050_Module3Project_Data'!E5 - BZ5)/'6050_Module3Project_Data'!E5</f>
        <v>2.8022967452828561E-4</v>
      </c>
    </row>
    <row r="6" spans="1:79" ht="23.5" x14ac:dyDescent="0.55000000000000004">
      <c r="O6" s="15">
        <v>0.35</v>
      </c>
      <c r="P6" s="10"/>
      <c r="Q6" s="7">
        <f>($O$5 *'6050_Module3Project_Data'!C5) + ((1 - $O$5) * Q5)</f>
        <v>64.226154078625001</v>
      </c>
      <c r="R6" s="8">
        <f>(ABS(('6050_Module3Project_Data'!C6-Q6)))</f>
        <v>0.34300592137499564</v>
      </c>
      <c r="T6" s="7">
        <f>($O$6 *'6050_Module3Project_Data'!C5) + ((1 - $O$6) * T5)</f>
        <v>64.503803535125002</v>
      </c>
      <c r="U6" s="8">
        <f>(ABS(('6050_Module3Project_Data'!C6 - T6)))</f>
        <v>6.5356464874994913E-2</v>
      </c>
      <c r="W6" s="7">
        <f>($O$7 *'6050_Module3Project_Data'!C5) + ((1 - $O$7) * W5)</f>
        <v>64.707168299624996</v>
      </c>
      <c r="X6" s="8">
        <f>(ABS(('6050_Module3Project_Data'!C6 - W6)))</f>
        <v>0.13800829962499961</v>
      </c>
      <c r="Z6" s="7">
        <f>($O$8 *'6050_Module3Project_Data'!C5) + ((1 - $O$8) * Z5)</f>
        <v>64.86055782812501</v>
      </c>
      <c r="AA6" s="8">
        <f>(ABS(('6050_Module3Project_Data'!C6 - Z6)))</f>
        <v>0.2913978281250138</v>
      </c>
      <c r="AB6" s="9"/>
      <c r="AC6" s="9"/>
      <c r="AD6" s="9"/>
      <c r="AE6" s="7">
        <f>($O$5 *'6050_Module3Project_Data'!E5) + ((1 - $O$5) * AE5)</f>
        <v>177.19722909037498</v>
      </c>
      <c r="AF6" s="8">
        <f>(ABS(('6050_Module3Project_Data'!E6 - AE6)))</f>
        <v>0.81942109037498767</v>
      </c>
      <c r="AH6" s="7">
        <f>($O$6 *'6050_Module3Project_Data'!E5) + ((1 - $O$6) * AH5)</f>
        <v>177.405308665875</v>
      </c>
      <c r="AI6" s="8">
        <f>(ABS(('6050_Module3Project_Data'!E6 - AH6)))</f>
        <v>1.0275006658750101</v>
      </c>
      <c r="AK6" s="7">
        <f>($O$7 *'6050_Module3Project_Data'!E5) + ((1 - $O$7) * AK5)</f>
        <v>177.57907859737503</v>
      </c>
      <c r="AL6" s="8">
        <f>(ABS(('6050_Module3Project_Data'!E6 - AK6)))</f>
        <v>1.2012705973750428</v>
      </c>
      <c r="AN6" s="7">
        <f>($O$8 *'6050_Module3Project_Data'!E5) + ((1 - $O$8) * AN5)</f>
        <v>177.70071979687501</v>
      </c>
      <c r="AO6" s="8">
        <f>(ABS(('6050_Module3Project_Data'!E6 - AN6)))</f>
        <v>1.3229117968750188</v>
      </c>
      <c r="AR6" s="10"/>
      <c r="AS6" s="14" t="s">
        <v>19</v>
      </c>
      <c r="AT6" s="10"/>
      <c r="AU6" s="7">
        <f t="shared" si="8"/>
        <v>9.9209183081249597E-2</v>
      </c>
      <c r="AV6" s="7">
        <f t="shared" si="0"/>
        <v>64.806377482706239</v>
      </c>
      <c r="AW6" s="8">
        <f>ABS('6050_Module3Project_Data'!C6 - AV6)/'6050_Module3Project_Data'!C6</f>
        <v>3.6738511497786609E-3</v>
      </c>
      <c r="AY6" s="7">
        <f t="shared" si="9"/>
        <v>0.1518845924062493</v>
      </c>
      <c r="AZ6" s="7">
        <f t="shared" si="1"/>
        <v>64.859052892031244</v>
      </c>
      <c r="BA6" s="8">
        <f>ABS('6050_Module3Project_Data'!C6 - AZ6)/'6050_Module3Project_Data'!C6</f>
        <v>4.4896494244504211E-3</v>
      </c>
      <c r="BB6" s="21"/>
      <c r="BC6" s="7">
        <f t="shared" si="10"/>
        <v>0.23244243845624862</v>
      </c>
      <c r="BD6" s="7">
        <f t="shared" si="2"/>
        <v>64.939610738081242</v>
      </c>
      <c r="BE6" s="8">
        <f>ABS('6050_Module3Project_Data'!C6 - BD6)/'6050_Module3Project_Data'!C6</f>
        <v>5.7372705186384005E-3</v>
      </c>
      <c r="BF6" s="22"/>
      <c r="BG6" s="7">
        <f t="shared" si="11"/>
        <v>0.34118194295624682</v>
      </c>
      <c r="BH6" s="7">
        <f t="shared" si="3"/>
        <v>65.048350242581236</v>
      </c>
      <c r="BI6" s="8">
        <f>ABS('6050_Module3Project_Data'!C6 - BH6)/'6050_Module3Project_Data'!C6</f>
        <v>7.4213485599199302E-3</v>
      </c>
      <c r="BM6" s="7">
        <f t="shared" si="12"/>
        <v>7.8756460818754537E-2</v>
      </c>
      <c r="BN6" s="7">
        <f t="shared" si="4"/>
        <v>177.6578350581938</v>
      </c>
      <c r="BO6" s="8">
        <f>ABS('6050_Module3Project_Data'!E6 - BN6)/'6050_Module3Project_Data'!E6</f>
        <v>7.2573022236097264E-3</v>
      </c>
      <c r="BQ6" s="7">
        <f t="shared" si="13"/>
        <v>0.12587424059375651</v>
      </c>
      <c r="BR6" s="7">
        <f t="shared" si="5"/>
        <v>177.70495283796879</v>
      </c>
      <c r="BS6" s="8">
        <f>ABS('6050_Module3Project_Data'!E6 - BR6)/'6050_Module3Project_Data'!E6</f>
        <v>7.5244434264020478E-3</v>
      </c>
      <c r="BT6" s="21"/>
      <c r="BU6" s="7">
        <f t="shared" si="14"/>
        <v>0.20166935394375873</v>
      </c>
      <c r="BV6" s="7">
        <f t="shared" si="6"/>
        <v>177.7807479513188</v>
      </c>
      <c r="BW6" s="8">
        <f>ABS('6050_Module3Project_Data'!E6 - BV6)/'6050_Module3Project_Data'!E6</f>
        <v>7.954175002100116E-3</v>
      </c>
      <c r="BX6" s="22"/>
      <c r="BY6" s="7">
        <f t="shared" si="15"/>
        <v>0.24519605144376128</v>
      </c>
      <c r="BZ6" s="7">
        <f t="shared" si="7"/>
        <v>177.8242746488188</v>
      </c>
      <c r="CA6" s="8">
        <f>ABS('6050_Module3Project_Data'!E6 - BZ6)/'6050_Module3Project_Data'!E6</f>
        <v>8.2009560342127235E-3</v>
      </c>
    </row>
    <row r="7" spans="1:79" x14ac:dyDescent="0.35">
      <c r="O7" s="15">
        <v>0.55000000000000004</v>
      </c>
      <c r="P7" s="2"/>
      <c r="Q7" s="7">
        <f>($O$5 *'6050_Module3Project_Data'!C6) + ((1 - $O$5) * Q6)</f>
        <v>64.277604966831248</v>
      </c>
      <c r="R7" s="8">
        <f>(ABS(('6050_Module3Project_Data'!C7-Q7)))</f>
        <v>1.0586070331687552</v>
      </c>
      <c r="T7" s="7">
        <f>($O$6 *'6050_Module3Project_Data'!C6) + ((1 - $O$6) * T6)</f>
        <v>64.526678297831253</v>
      </c>
      <c r="U7" s="8">
        <f>(ABS(('6050_Module3Project_Data'!C7 - T7)))</f>
        <v>0.80953370216874987</v>
      </c>
      <c r="W7" s="7">
        <f>($O$7 *'6050_Module3Project_Data'!C6) + ((1 - $O$7) * W6)</f>
        <v>64.631263734831251</v>
      </c>
      <c r="X7" s="8">
        <f>(ABS(('6050_Module3Project_Data'!C7 - W7)))</f>
        <v>0.70494826516875264</v>
      </c>
      <c r="Z7" s="7">
        <f>($O$8 *'6050_Module3Project_Data'!C6) + ((1 - $O$8) * Z6)</f>
        <v>64.64200945703125</v>
      </c>
      <c r="AA7" s="8">
        <f>(ABS(('6050_Module3Project_Data'!C7 - Z7)))</f>
        <v>0.69420254296875328</v>
      </c>
      <c r="AB7" s="9"/>
      <c r="AC7" s="9"/>
      <c r="AD7" s="9"/>
      <c r="AE7" s="7">
        <f>($O$5 *'6050_Module3Project_Data'!E6) + ((1 - $O$5) * AE6)</f>
        <v>177.07431592681871</v>
      </c>
      <c r="AF7" s="8">
        <f>(ABS(('6050_Module3Project_Data'!E7 - AE7)))</f>
        <v>1.3652440731812874</v>
      </c>
      <c r="AH7" s="7">
        <f>($O$6 *'6050_Module3Project_Data'!E6) + ((1 - $O$6) * AH6)</f>
        <v>177.04568343281875</v>
      </c>
      <c r="AI7" s="8">
        <f>(ABS(('6050_Module3Project_Data'!E7 - AH7)))</f>
        <v>1.3938765671812519</v>
      </c>
      <c r="AK7" s="7">
        <f>($O$7 *'6050_Module3Project_Data'!E6) + ((1 - $O$7) * AK6)</f>
        <v>176.91837976881874</v>
      </c>
      <c r="AL7" s="8">
        <f>(ABS(('6050_Module3Project_Data'!E7 - AK7)))</f>
        <v>1.5211802311812619</v>
      </c>
      <c r="AN7" s="7">
        <f>($O$8 *'6050_Module3Project_Data'!E6) + ((1 - $O$8) * AN6)</f>
        <v>176.70853594921874</v>
      </c>
      <c r="AO7" s="8">
        <f>(ABS(('6050_Module3Project_Data'!E7 - AN7)))</f>
        <v>1.731024050781258</v>
      </c>
      <c r="AR7" s="2"/>
      <c r="AS7" s="15">
        <v>0.15</v>
      </c>
      <c r="AT7" s="2"/>
      <c r="AU7" s="7">
        <f t="shared" si="8"/>
        <v>7.2942120900000323E-2</v>
      </c>
      <c r="AV7" s="7">
        <f t="shared" si="0"/>
        <v>64.704205855731246</v>
      </c>
      <c r="AW7" s="8">
        <f>ABS('6050_Module3Project_Data'!C7 - AV7)/'6050_Module3Project_Data'!C7</f>
        <v>9.6731372224143856E-3</v>
      </c>
      <c r="AY7" s="7">
        <f t="shared" si="9"/>
        <v>9.4937303106250592E-2</v>
      </c>
      <c r="AZ7" s="7">
        <f t="shared" si="1"/>
        <v>64.7262010379375</v>
      </c>
      <c r="BA7" s="8">
        <f>ABS('6050_Module3Project_Data'!C7 - AZ7)/'6050_Module3Project_Data'!C7</f>
        <v>9.33649110331807E-3</v>
      </c>
      <c r="BB7" s="21"/>
      <c r="BC7" s="7">
        <f t="shared" si="10"/>
        <v>9.3686286993751283E-2</v>
      </c>
      <c r="BD7" s="7">
        <f t="shared" si="2"/>
        <v>64.724950021824995</v>
      </c>
      <c r="BE7" s="8">
        <f>ABS('6050_Module3Project_Data'!C7 - BD7)/'6050_Module3Project_Data'!C7</f>
        <v>9.3556384654654972E-3</v>
      </c>
      <c r="BF7" s="22"/>
      <c r="BG7" s="7">
        <f t="shared" si="11"/>
        <v>-1.3341588631246661E-2</v>
      </c>
      <c r="BH7" s="7">
        <f t="shared" si="3"/>
        <v>64.617922146200002</v>
      </c>
      <c r="BI7" s="8">
        <f>ABS('6050_Module3Project_Data'!C7 - BH7)/'6050_Module3Project_Data'!C7</f>
        <v>1.0993748058121302E-2</v>
      </c>
      <c r="BM7" s="7">
        <f t="shared" si="12"/>
        <v>-3.2161832587502451E-2</v>
      </c>
      <c r="BN7" s="7">
        <f t="shared" si="4"/>
        <v>176.88621793623125</v>
      </c>
      <c r="BO7" s="8">
        <f>ABS('6050_Module3Project_Data'!E7 - BN7)/'6050_Module3Project_Data'!E7</f>
        <v>8.7051439925583361E-3</v>
      </c>
      <c r="BQ7" s="7">
        <f t="shared" si="13"/>
        <v>-7.0769026693755621E-2</v>
      </c>
      <c r="BR7" s="7">
        <f t="shared" si="5"/>
        <v>176.84761074212497</v>
      </c>
      <c r="BS7" s="8">
        <f>ABS('6050_Module3Project_Data'!E7 - BR7)/'6050_Module3Project_Data'!E7</f>
        <v>8.921504053669654E-3</v>
      </c>
      <c r="BT7" s="21"/>
      <c r="BU7" s="7">
        <f t="shared" si="14"/>
        <v>-0.18639632818126411</v>
      </c>
      <c r="BV7" s="7">
        <f t="shared" si="6"/>
        <v>176.73198344063746</v>
      </c>
      <c r="BW7" s="8">
        <f>ABS('6050_Module3Project_Data'!E7 - BV7)/'6050_Module3Project_Data'!E7</f>
        <v>9.5694954603258164E-3</v>
      </c>
      <c r="BX7" s="22"/>
      <c r="BY7" s="7">
        <f t="shared" si="15"/>
        <v>-0.52481459655628404</v>
      </c>
      <c r="BZ7" s="7">
        <f t="shared" si="7"/>
        <v>176.39356517226244</v>
      </c>
      <c r="CA7" s="8">
        <f>ABS('6050_Module3Project_Data'!E7 - BZ7)/'6050_Module3Project_Data'!E7</f>
        <v>1.1466038291831468E-2</v>
      </c>
    </row>
    <row r="8" spans="1:79" x14ac:dyDescent="0.35">
      <c r="O8" s="15">
        <v>0.75</v>
      </c>
      <c r="P8" s="2"/>
      <c r="Q8" s="7">
        <f>($O$5 *'6050_Module3Project_Data'!C7) + ((1 - $O$5) * Q7)</f>
        <v>64.436396021806559</v>
      </c>
      <c r="R8" s="8">
        <f>(ABS(('6050_Module3Project_Data'!C8-Q8)))</f>
        <v>1.2292379781934386</v>
      </c>
      <c r="T8" s="7">
        <f>($O$6 *'6050_Module3Project_Data'!C7) + ((1 - $O$6) * T7)</f>
        <v>64.810015093590323</v>
      </c>
      <c r="U8" s="8">
        <f>(ABS(('6050_Module3Project_Data'!C8 - T8)))</f>
        <v>0.8556189064096742</v>
      </c>
      <c r="W8" s="7">
        <f>($O$7 *'6050_Module3Project_Data'!C7) + ((1 - $O$7) * W7)</f>
        <v>65.018985280674073</v>
      </c>
      <c r="X8" s="8">
        <f>(ABS(('6050_Module3Project_Data'!C8 - W8)))</f>
        <v>0.64664871932592405</v>
      </c>
      <c r="Z8" s="7">
        <f>($O$8 *'6050_Module3Project_Data'!C7) + ((1 - $O$8) * Z7)</f>
        <v>65.162661364257815</v>
      </c>
      <c r="AA8" s="8">
        <f>(ABS(('6050_Module3Project_Data'!C8 - Z8)))</f>
        <v>0.50297263574218221</v>
      </c>
      <c r="AB8" s="9"/>
      <c r="AC8" s="9"/>
      <c r="AD8" s="9"/>
      <c r="AE8" s="7">
        <f>($O$5 *'6050_Module3Project_Data'!E7) + ((1 - $O$5) * AE7)</f>
        <v>177.27910253779589</v>
      </c>
      <c r="AF8" s="8">
        <f>(ABS(('6050_Module3Project_Data'!E8 - AE8)))</f>
        <v>0.75403253779589363</v>
      </c>
      <c r="AH8" s="7">
        <f>($O$6 *'6050_Module3Project_Data'!E7) + ((1 - $O$6) * AH7)</f>
        <v>177.53354023133218</v>
      </c>
      <c r="AI8" s="8">
        <f>(ABS(('6050_Module3Project_Data'!E8 - AH8)))</f>
        <v>1.0084702313321827</v>
      </c>
      <c r="AK8" s="7">
        <f>($O$7 *'6050_Module3Project_Data'!E7) + ((1 - $O$7) * AK7)</f>
        <v>177.75502889596845</v>
      </c>
      <c r="AL8" s="8">
        <f>(ABS(('6050_Module3Project_Data'!E8 - AK8)))</f>
        <v>1.2299588959684513</v>
      </c>
      <c r="AN8" s="7">
        <f>($O$8 *'6050_Module3Project_Data'!E7) + ((1 - $O$8) * AN7)</f>
        <v>178.00680398730469</v>
      </c>
      <c r="AO8" s="8">
        <f>(ABS(('6050_Module3Project_Data'!E8 - AN8)))</f>
        <v>1.4817339873046933</v>
      </c>
      <c r="AR8" s="2"/>
      <c r="AS8" s="15">
        <v>0.25</v>
      </c>
      <c r="AT8" s="2"/>
      <c r="AU8" s="7">
        <f t="shared" si="8"/>
        <v>0.12015903464142363</v>
      </c>
      <c r="AV8" s="7">
        <f t="shared" si="0"/>
        <v>65.139144315315491</v>
      </c>
      <c r="AW8" s="8">
        <f>ABS('6050_Module3Project_Data'!C8 - AV8)/'6050_Module3Project_Data'!C8</f>
        <v>8.017735497452232E-3</v>
      </c>
      <c r="AY8" s="7">
        <f t="shared" si="9"/>
        <v>0.16813336379039356</v>
      </c>
      <c r="AZ8" s="7">
        <f t="shared" si="1"/>
        <v>65.187118644464462</v>
      </c>
      <c r="BA8" s="8">
        <f>ABS('6050_Module3Project_Data'!C8 - AZ8)/'6050_Module3Project_Data'!C8</f>
        <v>7.2871504680139853E-3</v>
      </c>
      <c r="BB8" s="21"/>
      <c r="BC8" s="7">
        <f t="shared" si="10"/>
        <v>0.22600215347583333</v>
      </c>
      <c r="BD8" s="7">
        <f t="shared" si="2"/>
        <v>65.244987434149905</v>
      </c>
      <c r="BE8" s="8">
        <f>ABS('6050_Module3Project_Data'!C8 - BD8)/'6050_Module3Project_Data'!C8</f>
        <v>6.4058860050006028E-3</v>
      </c>
      <c r="BF8" s="22"/>
      <c r="BG8" s="7">
        <f t="shared" si="11"/>
        <v>0.32756207567171208</v>
      </c>
      <c r="BH8" s="7">
        <f t="shared" si="3"/>
        <v>65.346547356345781</v>
      </c>
      <c r="BI8" s="8">
        <f>ABS('6050_Module3Project_Data'!C8 - BH8)/'6050_Module3Project_Data'!C8</f>
        <v>4.8592638830566469E-3</v>
      </c>
      <c r="BM8" s="7">
        <f t="shared" si="12"/>
        <v>9.8159811373079789E-2</v>
      </c>
      <c r="BN8" s="7">
        <f t="shared" si="4"/>
        <v>177.85318870734153</v>
      </c>
      <c r="BO8" s="8">
        <f>ABS('6050_Module3Project_Data'!E8 - BN8)/'6050_Module3Project_Data'!E8</f>
        <v>7.5236832215476871E-3</v>
      </c>
      <c r="BQ8" s="7">
        <f t="shared" si="13"/>
        <v>0.15608551176711141</v>
      </c>
      <c r="BR8" s="7">
        <f t="shared" si="5"/>
        <v>177.91111440773557</v>
      </c>
      <c r="BS8" s="8">
        <f>ABS('6050_Module3Project_Data'!E8 - BR8)/'6050_Module3Project_Data'!E8</f>
        <v>7.8518275491156475E-3</v>
      </c>
      <c r="BT8" s="21"/>
      <c r="BU8" s="7">
        <f t="shared" si="14"/>
        <v>0.2739741267176754</v>
      </c>
      <c r="BV8" s="7">
        <f t="shared" si="6"/>
        <v>178.02900302268614</v>
      </c>
      <c r="BW8" s="8">
        <f>ABS('6050_Module3Project_Data'!E8 - BV8)/'6050_Module3Project_Data'!E8</f>
        <v>8.5196568548939876E-3</v>
      </c>
      <c r="BX8" s="22"/>
      <c r="BY8" s="7">
        <f t="shared" si="15"/>
        <v>0.63242956859381305</v>
      </c>
      <c r="BZ8" s="7">
        <f t="shared" si="7"/>
        <v>178.38745846456226</v>
      </c>
      <c r="CA8" s="8">
        <f>ABS('6050_Module3Project_Data'!E8 - BZ8)/'6050_Module3Project_Data'!E8</f>
        <v>1.0550277445363757E-2</v>
      </c>
    </row>
    <row r="9" spans="1:79" x14ac:dyDescent="0.35">
      <c r="O9" s="2"/>
      <c r="P9" s="2"/>
      <c r="Q9" s="7">
        <f>($O$5 *'6050_Module3Project_Data'!C8) + ((1 - $O$5) * Q8)</f>
        <v>64.620781718535568</v>
      </c>
      <c r="R9" s="8">
        <f>(ABS(('6050_Module3Project_Data'!C9-Q9)))</f>
        <v>0.84572528146443915</v>
      </c>
      <c r="T9" s="7">
        <f>($O$6 *'6050_Module3Project_Data'!C8) + ((1 - $O$6) * T8)</f>
        <v>65.109481710833705</v>
      </c>
      <c r="U9" s="8">
        <f>(ABS(('6050_Module3Project_Data'!C9 - T9)))</f>
        <v>0.35702528916630172</v>
      </c>
      <c r="W9" s="7">
        <f>($O$7 *'6050_Module3Project_Data'!C8) + ((1 - $O$7) * W8)</f>
        <v>65.374642076303331</v>
      </c>
      <c r="X9" s="8">
        <f>(ABS(('6050_Module3Project_Data'!C9 - W9)))</f>
        <v>9.186492369667576E-2</v>
      </c>
      <c r="Z9" s="7">
        <f>($O$8 *'6050_Module3Project_Data'!C8) + ((1 - $O$8) * Z8)</f>
        <v>65.539890841064448</v>
      </c>
      <c r="AA9" s="8">
        <f>(ABS(('6050_Module3Project_Data'!C9 - Z9)))</f>
        <v>7.3383841064440958E-2</v>
      </c>
      <c r="AB9" s="9"/>
      <c r="AC9" s="9"/>
      <c r="AD9" s="9"/>
      <c r="AE9" s="7">
        <f>($O$5 *'6050_Module3Project_Data'!E8) + ((1 - $O$5) * AE8)</f>
        <v>177.1659976571265</v>
      </c>
      <c r="AF9" s="8">
        <f>(ABS(('6050_Module3Project_Data'!E9 - AE9)))</f>
        <v>0.32674865712650103</v>
      </c>
      <c r="AH9" s="7">
        <f>($O$6 *'6050_Module3Project_Data'!E8) + ((1 - $O$6) * AH8)</f>
        <v>177.18057565036591</v>
      </c>
      <c r="AI9" s="8">
        <f>(ABS(('6050_Module3Project_Data'!E9 - AH9)))</f>
        <v>0.34132665036591447</v>
      </c>
      <c r="AK9" s="7">
        <f>($O$7 *'6050_Module3Project_Data'!E8) + ((1 - $O$7) * AK8)</f>
        <v>177.07855150318579</v>
      </c>
      <c r="AL9" s="8">
        <f>(ABS(('6050_Module3Project_Data'!E9 - AK9)))</f>
        <v>0.23930250318579738</v>
      </c>
      <c r="AN9" s="7">
        <f>($O$8 *'6050_Module3Project_Data'!E8) + ((1 - $O$8) * AN8)</f>
        <v>176.89550349682617</v>
      </c>
      <c r="AO9" s="8">
        <f>(ABS(('6050_Module3Project_Data'!E9 - AN9)))</f>
        <v>5.6254496826170453E-2</v>
      </c>
      <c r="AR9" s="2"/>
      <c r="AS9" s="15">
        <v>0.45</v>
      </c>
      <c r="AT9" s="2"/>
      <c r="AU9" s="7">
        <f t="shared" si="8"/>
        <v>0.15548369878959881</v>
      </c>
      <c r="AV9" s="7">
        <f t="shared" si="0"/>
        <v>65.530125775092927</v>
      </c>
      <c r="AW9" s="8">
        <f>ABS('6050_Module3Project_Data'!C9 - AV9)/'6050_Module3Project_Data'!C9</f>
        <v>9.7177592036366888E-4</v>
      </c>
      <c r="AY9" s="7">
        <f t="shared" si="9"/>
        <v>0.21501422175010973</v>
      </c>
      <c r="AZ9" s="7">
        <f t="shared" si="1"/>
        <v>65.589656298053441</v>
      </c>
      <c r="BA9" s="8">
        <f>ABS('6050_Module3Project_Data'!C9 - AZ9)/'6050_Module3Project_Data'!C9</f>
        <v>1.881103845259899E-3</v>
      </c>
      <c r="BB9" s="21"/>
      <c r="BC9" s="7">
        <f t="shared" si="10"/>
        <v>0.28434674244487457</v>
      </c>
      <c r="BD9" s="7">
        <f t="shared" si="2"/>
        <v>65.658988818748199</v>
      </c>
      <c r="BE9" s="8">
        <f>ABS('6050_Module3Project_Data'!C9 - BD9)/'6050_Module3Project_Data'!C9</f>
        <v>2.9401571516285692E-3</v>
      </c>
      <c r="BF9" s="22"/>
      <c r="BG9" s="7">
        <f t="shared" si="11"/>
        <v>0.3514425876356263</v>
      </c>
      <c r="BH9" s="7">
        <f t="shared" si="3"/>
        <v>65.726084663938963</v>
      </c>
      <c r="BI9" s="8">
        <f>ABS('6050_Module3Project_Data'!C9 - BH9)/'6050_Module3Project_Data'!C9</f>
        <v>3.9650452702319292E-3</v>
      </c>
      <c r="BM9" s="7">
        <f t="shared" si="12"/>
        <v>-1.80357692502809E-2</v>
      </c>
      <c r="BN9" s="7">
        <f t="shared" si="4"/>
        <v>177.06051573393552</v>
      </c>
      <c r="BO9" s="8">
        <f>ABS('6050_Module3Project_Data'!E9 - BN9)/'6050_Module3Project_Data'!E9</f>
        <v>1.2512309070907789E-3</v>
      </c>
      <c r="BQ9" s="7">
        <f t="shared" si="13"/>
        <v>-5.2055214370330977E-2</v>
      </c>
      <c r="BR9" s="7">
        <f t="shared" si="5"/>
        <v>177.02649628881545</v>
      </c>
      <c r="BS9" s="8">
        <f>ABS('6050_Module3Project_Data'!E9 - BR9)/'6050_Module3Project_Data'!E9</f>
        <v>1.058855937662663E-3</v>
      </c>
      <c r="BT9" s="21"/>
      <c r="BU9" s="7">
        <f t="shared" si="14"/>
        <v>-0.15372905705747469</v>
      </c>
      <c r="BV9" s="7">
        <f t="shared" si="6"/>
        <v>176.92482244612833</v>
      </c>
      <c r="BW9" s="8">
        <f>ABS('6050_Module3Project_Data'!E9 - BV9)/'6050_Module3Project_Data'!E9</f>
        <v>4.8390527901606375E-4</v>
      </c>
      <c r="BX9" s="22"/>
      <c r="BY9" s="7">
        <f t="shared" si="15"/>
        <v>-0.48014134857618751</v>
      </c>
      <c r="BZ9" s="7">
        <f t="shared" si="7"/>
        <v>176.59841015460961</v>
      </c>
      <c r="CA9" s="8">
        <f>ABS('6050_Module3Project_Data'!E9 - BZ9)/'6050_Module3Project_Data'!E9</f>
        <v>1.3619083249464907E-3</v>
      </c>
    </row>
    <row r="10" spans="1:79" x14ac:dyDescent="0.35">
      <c r="O10" s="2"/>
      <c r="P10" s="2"/>
      <c r="Q10" s="7">
        <f>($O$5 *'6050_Module3Project_Data'!C9) + ((1 - $O$5) * Q9)</f>
        <v>64.747640510755232</v>
      </c>
      <c r="R10" s="8">
        <f>(ABS(('6050_Module3Project_Data'!C10-Q10)))</f>
        <v>4.3264510755236074E-2</v>
      </c>
      <c r="T10" s="7">
        <f>($O$6 *'6050_Module3Project_Data'!C9) + ((1 - $O$6) * T9)</f>
        <v>65.234440562041911</v>
      </c>
      <c r="U10" s="8">
        <f>(ABS(('6050_Module3Project_Data'!C10 - T10)))</f>
        <v>0.53006456204191466</v>
      </c>
      <c r="W10" s="7">
        <f>($O$7 *'6050_Module3Project_Data'!C9) + ((1 - $O$7) * W9)</f>
        <v>65.425167784336509</v>
      </c>
      <c r="X10" s="8">
        <f>(ABS(('6050_Module3Project_Data'!C10 - W10)))</f>
        <v>0.72079178433651236</v>
      </c>
      <c r="Z10" s="7">
        <f>($O$8 *'6050_Module3Project_Data'!C9) + ((1 - $O$8) * Z9)</f>
        <v>65.484852960266124</v>
      </c>
      <c r="AA10" s="8">
        <f>(ABS(('6050_Module3Project_Data'!C10 - Z10)))</f>
        <v>0.78047696026612812</v>
      </c>
      <c r="AB10" s="9"/>
      <c r="AC10" s="9"/>
      <c r="AD10" s="9"/>
      <c r="AE10" s="7">
        <f>($O$5 *'6050_Module3Project_Data'!E9) + ((1 - $O$5) * AE9)</f>
        <v>177.11698535855751</v>
      </c>
      <c r="AF10" s="8">
        <f>(ABS(('6050_Module3Project_Data'!E10 - AE10)))</f>
        <v>3.1249043585575009</v>
      </c>
      <c r="AH10" s="7">
        <f>($O$6 *'6050_Module3Project_Data'!E9) + ((1 - $O$6) * AH9)</f>
        <v>177.06111132273784</v>
      </c>
      <c r="AI10" s="8">
        <f>(ABS(('6050_Module3Project_Data'!E10 - AH10)))</f>
        <v>3.0690303227378308</v>
      </c>
      <c r="AK10" s="7">
        <f>($O$7 *'6050_Module3Project_Data'!E9) + ((1 - $O$7) * AK9)</f>
        <v>176.9469351264336</v>
      </c>
      <c r="AL10" s="8">
        <f>(ABS(('6050_Module3Project_Data'!E10 - AK10)))</f>
        <v>2.9548541264335881</v>
      </c>
      <c r="AN10" s="7">
        <f>($O$8 *'6050_Module3Project_Data'!E9) + ((1 - $O$8) * AN9)</f>
        <v>176.85331262420652</v>
      </c>
      <c r="AO10" s="8">
        <f>(ABS(('6050_Module3Project_Data'!E10 - AN10)))</f>
        <v>2.8612316242065106</v>
      </c>
      <c r="AR10" s="2"/>
      <c r="AS10" s="15">
        <v>0.85</v>
      </c>
      <c r="AT10" s="2"/>
      <c r="AU10" s="7">
        <f t="shared" si="8"/>
        <v>0.13974000017613561</v>
      </c>
      <c r="AV10" s="7">
        <f t="shared" si="0"/>
        <v>65.564907784512641</v>
      </c>
      <c r="AW10" s="8">
        <f>ABS('6050_Module3Project_Data'!C10 - AV10)/'6050_Module3Project_Data'!C10</f>
        <v>1.3299437189729564E-2</v>
      </c>
      <c r="AY10" s="7">
        <f t="shared" si="9"/>
        <v>0.17389209332087663</v>
      </c>
      <c r="AZ10" s="7">
        <f t="shared" si="1"/>
        <v>65.599059877657382</v>
      </c>
      <c r="BA10" s="8">
        <f>ABS('6050_Module3Project_Data'!C10 - AZ10)/'6050_Module3Project_Data'!C10</f>
        <v>1.3827254553191049E-2</v>
      </c>
      <c r="BB10" s="21"/>
      <c r="BC10" s="7">
        <f t="shared" si="10"/>
        <v>0.17912727695961084</v>
      </c>
      <c r="BD10" s="7">
        <f t="shared" si="2"/>
        <v>65.604295061296114</v>
      </c>
      <c r="BE10" s="8">
        <f>ABS('6050_Module3Project_Data'!C10 - BD10)/'6050_Module3Project_Data'!C10</f>
        <v>1.3908163820266457E-2</v>
      </c>
      <c r="BF10" s="22"/>
      <c r="BG10" s="7">
        <f t="shared" si="11"/>
        <v>9.56632399735447E-2</v>
      </c>
      <c r="BH10" s="7">
        <f t="shared" si="3"/>
        <v>65.520831024310056</v>
      </c>
      <c r="BI10" s="8">
        <f>ABS('6050_Module3Project_Data'!C10 - BH10)/'6050_Module3Project_Data'!C10</f>
        <v>1.2618235037303494E-2</v>
      </c>
      <c r="BM10" s="7">
        <f t="shared" si="12"/>
        <v>-3.5072860375567477E-2</v>
      </c>
      <c r="BN10" s="7">
        <f t="shared" si="4"/>
        <v>176.91186226605802</v>
      </c>
      <c r="BO10" s="8">
        <f>ABS('6050_Module3Project_Data'!E10 - BN10)/'6050_Module3Project_Data'!E10</f>
        <v>1.6781115837438656E-2</v>
      </c>
      <c r="BQ10" s="7">
        <f t="shared" si="13"/>
        <v>-7.1945504965796075E-2</v>
      </c>
      <c r="BR10" s="7">
        <f t="shared" si="5"/>
        <v>176.87498962146782</v>
      </c>
      <c r="BS10" s="8">
        <f>ABS('6050_Module3Project_Data'!E10 - BR10)/'6050_Module3Project_Data'!E10</f>
        <v>1.6569194442060873E-2</v>
      </c>
      <c r="BT10" s="21"/>
      <c r="BU10" s="7">
        <f t="shared" si="14"/>
        <v>-0.14377835092009722</v>
      </c>
      <c r="BV10" s="7">
        <f t="shared" si="6"/>
        <v>176.80315677551351</v>
      </c>
      <c r="BW10" s="8">
        <f>ABS('6050_Module3Project_Data'!E10 - BV10)/'6050_Module3Project_Data'!E10</f>
        <v>1.6156343204570909E-2</v>
      </c>
      <c r="BX10" s="22"/>
      <c r="BY10" s="7">
        <f t="shared" si="15"/>
        <v>-0.18389512252579082</v>
      </c>
      <c r="BZ10" s="7">
        <f t="shared" si="7"/>
        <v>176.7630400039078</v>
      </c>
      <c r="CA10" s="8">
        <f>ABS('6050_Module3Project_Data'!E10 - BZ10)/'6050_Module3Project_Data'!E10</f>
        <v>1.592577655248454E-2</v>
      </c>
    </row>
    <row r="11" spans="1:79" x14ac:dyDescent="0.35">
      <c r="O11" s="2"/>
      <c r="P11" s="2"/>
      <c r="Q11" s="7">
        <f>($O$5 *'6050_Module3Project_Data'!C10) + ((1 - $O$5) * Q10)</f>
        <v>64.741150834141948</v>
      </c>
      <c r="R11" s="8">
        <f>(ABS(('6050_Module3Project_Data'!C11-Q11)))</f>
        <v>0.32688283414194075</v>
      </c>
      <c r="T11" s="7">
        <f>($O$6 *'6050_Module3Project_Data'!C10) + ((1 - $O$6) * T10)</f>
        <v>65.048917965327234</v>
      </c>
      <c r="U11" s="8">
        <f>(ABS(('6050_Module3Project_Data'!C11 - T11)))</f>
        <v>0.63464996532722751</v>
      </c>
      <c r="W11" s="7">
        <f>($O$7 *'6050_Module3Project_Data'!C10) + ((1 - $O$7) * W10)</f>
        <v>65.028732302951425</v>
      </c>
      <c r="X11" s="8">
        <f>(ABS(('6050_Module3Project_Data'!C11 - W11)))</f>
        <v>0.61446430295141852</v>
      </c>
      <c r="Z11" s="7">
        <f>($O$8 *'6050_Module3Project_Data'!C10) + ((1 - $O$8) * Z10)</f>
        <v>64.899495240066528</v>
      </c>
      <c r="AA11" s="8">
        <f>(ABS(('6050_Module3Project_Data'!C11 - Z11)))</f>
        <v>0.4852272400665214</v>
      </c>
      <c r="AB11" s="9"/>
      <c r="AC11" s="9"/>
      <c r="AD11" s="9"/>
      <c r="AE11" s="7">
        <f>($O$5 *'6050_Module3Project_Data'!E10) + ((1 - $O$5) * AE10)</f>
        <v>176.64824970477389</v>
      </c>
      <c r="AF11" s="8">
        <f>(ABS(('6050_Module3Project_Data'!E11 - AE11)))</f>
        <v>3.3336137047738816</v>
      </c>
      <c r="AH11" s="7">
        <f>($O$6 *'6050_Module3Project_Data'!E10) + ((1 - $O$6) * AH10)</f>
        <v>175.98695070977959</v>
      </c>
      <c r="AI11" s="8">
        <f>(ABS(('6050_Module3Project_Data'!E11 - AH11)))</f>
        <v>2.6723147097795845</v>
      </c>
      <c r="AK11" s="7">
        <f>($O$7 *'6050_Module3Project_Data'!E10) + ((1 - $O$7) * AK10)</f>
        <v>175.32176535689513</v>
      </c>
      <c r="AL11" s="8">
        <f>(ABS(('6050_Module3Project_Data'!E11 - AK11)))</f>
        <v>2.0071293568951205</v>
      </c>
      <c r="AN11" s="7">
        <f>($O$8 *'6050_Module3Project_Data'!E10) + ((1 - $O$8) * AN10)</f>
        <v>174.70738890605165</v>
      </c>
      <c r="AO11" s="8">
        <f>(ABS(('6050_Module3Project_Data'!E11 - AN11)))</f>
        <v>1.3927529060516406</v>
      </c>
      <c r="AQ11" s="2"/>
      <c r="AR11" s="2"/>
      <c r="AS11" s="2"/>
      <c r="AT11" s="2"/>
      <c r="AU11" s="7">
        <f t="shared" si="8"/>
        <v>5.9313677941952782E-2</v>
      </c>
      <c r="AV11" s="7">
        <f t="shared" si="0"/>
        <v>65.088045980893384</v>
      </c>
      <c r="AW11" s="8">
        <f>ABS('6050_Module3Project_Data'!C11 - AV11)/'6050_Module3Project_Data'!C11</f>
        <v>1.0460073549130085E-2</v>
      </c>
      <c r="AY11" s="7">
        <f t="shared" si="9"/>
        <v>3.1310199644386666E-2</v>
      </c>
      <c r="AZ11" s="7">
        <f t="shared" si="1"/>
        <v>65.060042502595806</v>
      </c>
      <c r="BA11" s="8">
        <f>ABS('6050_Module3Project_Data'!C11 - AZ11)/'6050_Module3Project_Data'!C11</f>
        <v>1.0025333247531416E-2</v>
      </c>
      <c r="BB11" s="21"/>
      <c r="BC11" s="7">
        <f t="shared" si="10"/>
        <v>-7.9875964295501492E-2</v>
      </c>
      <c r="BD11" s="7">
        <f t="shared" si="2"/>
        <v>64.948856338655929</v>
      </c>
      <c r="BE11" s="8">
        <f>ABS('6050_Module3Project_Data'!C11 - BD11)/'6050_Module3Project_Data'!C11</f>
        <v>8.2992224433245474E-3</v>
      </c>
      <c r="BF11" s="22"/>
      <c r="BG11" s="7">
        <f t="shared" si="11"/>
        <v>-0.32262067318128901</v>
      </c>
      <c r="BH11" s="7">
        <f t="shared" si="3"/>
        <v>64.706111629770135</v>
      </c>
      <c r="BI11" s="8">
        <f>ABS('6050_Module3Project_Data'!C11 - BH11)/'6050_Module3Project_Data'!C11</f>
        <v>4.5307295857204746E-3</v>
      </c>
      <c r="BM11" s="7">
        <f t="shared" si="12"/>
        <v>-0.27358739675000338</v>
      </c>
      <c r="BN11" s="7">
        <f t="shared" si="4"/>
        <v>175.04817796014513</v>
      </c>
      <c r="BO11" s="8">
        <f>ABS('6050_Module3Project_Data'!E11 - BN11)/'6050_Module3Project_Data'!E11</f>
        <v>1.0002282554746951E-2</v>
      </c>
      <c r="BQ11" s="7">
        <f t="shared" si="13"/>
        <v>-0.46025157110896542</v>
      </c>
      <c r="BR11" s="7">
        <f t="shared" si="5"/>
        <v>174.86151378578617</v>
      </c>
      <c r="BS11" s="8">
        <f>ABS('6050_Module3Project_Data'!E11 - BR11)/'6050_Module3Project_Data'!E11</f>
        <v>8.9252576786773234E-3</v>
      </c>
      <c r="BT11" s="21"/>
      <c r="BU11" s="7">
        <f t="shared" si="14"/>
        <v>-0.81040448929836661</v>
      </c>
      <c r="BV11" s="7">
        <f t="shared" si="6"/>
        <v>174.51136086759675</v>
      </c>
      <c r="BW11" s="8">
        <f>ABS('6050_Module3Project_Data'!E11 - BV11)/'6050_Module3Project_Data'!E11</f>
        <v>6.9049267575806038E-3</v>
      </c>
      <c r="BX11" s="22"/>
      <c r="BY11" s="7">
        <f t="shared" si="15"/>
        <v>-1.4089785724865709</v>
      </c>
      <c r="BZ11" s="7">
        <f t="shared" si="7"/>
        <v>173.91278678440855</v>
      </c>
      <c r="CA11" s="8">
        <f>ABS('6050_Module3Project_Data'!E11 - BZ11)/'6050_Module3Project_Data'!E11</f>
        <v>3.4512421928898471E-3</v>
      </c>
    </row>
    <row r="12" spans="1:79" x14ac:dyDescent="0.35">
      <c r="Q12" s="7">
        <f>($O$5 *'6050_Module3Project_Data'!C11) + ((1 - $O$5) * Q11)</f>
        <v>64.692118409020651</v>
      </c>
      <c r="R12" s="8">
        <f>(ABS(('6050_Module3Project_Data'!C12-Q12)))</f>
        <v>0.3343914090206539</v>
      </c>
      <c r="T12" s="7">
        <f>($O$6 *'6050_Module3Project_Data'!C11) + ((1 - $O$6) * T11)</f>
        <v>64.826790477462708</v>
      </c>
      <c r="U12" s="8">
        <f>(ABS(('6050_Module3Project_Data'!C12 - T12)))</f>
        <v>0.46906347746271138</v>
      </c>
      <c r="W12" s="7">
        <f>($O$7 *'6050_Module3Project_Data'!C11) + ((1 - $O$7) * W11)</f>
        <v>64.690776936328149</v>
      </c>
      <c r="X12" s="8">
        <f>(ABS(('6050_Module3Project_Data'!C12 - W12)))</f>
        <v>0.33304993632815183</v>
      </c>
      <c r="Z12" s="7">
        <f>($O$8 *'6050_Module3Project_Data'!C11) + ((1 - $O$8) * Z11)</f>
        <v>64.535574810016641</v>
      </c>
      <c r="AA12" s="8">
        <f>(ABS(('6050_Module3Project_Data'!C12 - Z12)))</f>
        <v>0.17784781001664385</v>
      </c>
      <c r="AB12" s="9"/>
      <c r="AC12" s="9"/>
      <c r="AD12" s="9"/>
      <c r="AE12" s="7">
        <f>($O$5 *'6050_Module3Project_Data'!E11) + ((1 - $O$5) * AE11)</f>
        <v>176.14820764905781</v>
      </c>
      <c r="AF12" s="8">
        <f>(ABS(('6050_Module3Project_Data'!E12 - AE12)))</f>
        <v>2.5783066490578221</v>
      </c>
      <c r="AH12" s="7">
        <f>($O$6 *'6050_Module3Project_Data'!E11) + ((1 - $O$6) * AH11)</f>
        <v>175.05164056135675</v>
      </c>
      <c r="AI12" s="8">
        <f>(ABS(('6050_Module3Project_Data'!E12 - AH12)))</f>
        <v>1.4817395613567612</v>
      </c>
      <c r="AK12" s="7">
        <f>($O$7 *'6050_Module3Project_Data'!E11) + ((1 - $O$7) * AK11)</f>
        <v>174.21784421060281</v>
      </c>
      <c r="AL12" s="8">
        <f>(ABS(('6050_Module3Project_Data'!E12 - AK12)))</f>
        <v>0.64794321060281845</v>
      </c>
      <c r="AN12" s="7">
        <f>($O$8 *'6050_Module3Project_Data'!E11) + ((1 - $O$8) * AN11)</f>
        <v>173.6628242265129</v>
      </c>
      <c r="AO12" s="8">
        <f>(ABS(('6050_Module3Project_Data'!E12 - AN12)))</f>
        <v>9.2923226512908741E-2</v>
      </c>
      <c r="AU12" s="7">
        <f t="shared" si="8"/>
        <v>-2.7667874283163196E-4</v>
      </c>
      <c r="AV12" s="7">
        <f t="shared" si="0"/>
        <v>64.690500257585313</v>
      </c>
      <c r="AW12" s="8">
        <f>ABS('6050_Module3Project_Data'!C12 - AV12)/'6050_Module3Project_Data'!C12</f>
        <v>5.170680710729827E-3</v>
      </c>
      <c r="AY12" s="7">
        <f t="shared" si="9"/>
        <v>-6.1006191922529159E-2</v>
      </c>
      <c r="AZ12" s="7">
        <f t="shared" si="1"/>
        <v>64.629770744405619</v>
      </c>
      <c r="BA12" s="8">
        <f>ABS('6050_Module3Project_Data'!C12 - AZ12)/'6050_Module3Project_Data'!C12</f>
        <v>4.2270564404119125E-3</v>
      </c>
      <c r="BB12" s="21"/>
      <c r="BC12" s="7">
        <f t="shared" si="10"/>
        <v>-0.19601169534300031</v>
      </c>
      <c r="BD12" s="7">
        <f t="shared" si="2"/>
        <v>64.494765240985146</v>
      </c>
      <c r="BE12" s="8">
        <f>ABS('6050_Module3Project_Data'!C12 - BD12)/'6050_Module3Project_Data'!C12</f>
        <v>2.1293207105519546E-3</v>
      </c>
      <c r="BF12" s="22"/>
      <c r="BG12" s="7">
        <f t="shared" si="11"/>
        <v>-0.33565516260697847</v>
      </c>
      <c r="BH12" s="7">
        <f t="shared" si="3"/>
        <v>64.355121773721166</v>
      </c>
      <c r="BI12" s="8">
        <f>ABS('6050_Module3Project_Data'!C12 - BH12)/'6050_Module3Project_Data'!C12</f>
        <v>4.0480396065435879E-5</v>
      </c>
      <c r="BM12" s="7">
        <f t="shared" si="12"/>
        <v>-0.39813745918135113</v>
      </c>
      <c r="BN12" s="7">
        <f t="shared" si="4"/>
        <v>173.81970675142145</v>
      </c>
      <c r="BO12" s="8">
        <f>ABS('6050_Module3Project_Data'!E12 - BN12)/'6050_Module3Project_Data'!E12</f>
        <v>1.4392227568388268E-3</v>
      </c>
      <c r="BQ12" s="7">
        <f t="shared" si="13"/>
        <v>-0.62116896490480455</v>
      </c>
      <c r="BR12" s="7">
        <f t="shared" si="5"/>
        <v>173.59667524569801</v>
      </c>
      <c r="BS12" s="8">
        <f>ABS('6050_Module3Project_Data'!E12 - BR12)/'6050_Module3Project_Data'!E12</f>
        <v>1.5425627106868927E-4</v>
      </c>
      <c r="BT12" s="21"/>
      <c r="BU12" s="7">
        <f t="shared" si="14"/>
        <v>-0.94248698494564653</v>
      </c>
      <c r="BV12" s="7">
        <f t="shared" si="6"/>
        <v>173.27535722565716</v>
      </c>
      <c r="BW12" s="8">
        <f>ABS('6050_Module3Project_Data'!E12 - BV12)/'6050_Module3Project_Data'!E12</f>
        <v>1.6969749515662121E-3</v>
      </c>
      <c r="BX12" s="22"/>
      <c r="BY12" s="7">
        <f t="shared" si="15"/>
        <v>-1.1496797602214592</v>
      </c>
      <c r="BZ12" s="7">
        <f t="shared" si="7"/>
        <v>173.06816445038135</v>
      </c>
      <c r="CA12" s="8">
        <f>ABS('6050_Module3Project_Data'!E12 - BZ12)/'6050_Module3Project_Data'!E12</f>
        <v>2.8906886892713125E-3</v>
      </c>
    </row>
    <row r="13" spans="1:79" x14ac:dyDescent="0.35">
      <c r="Q13" s="7">
        <f>($O$5 *'6050_Module3Project_Data'!C12) + ((1 - $O$5) * Q12)</f>
        <v>64.641959697667545</v>
      </c>
      <c r="R13" s="8">
        <f>(ABS(('6050_Module3Project_Data'!C13-Q13)))</f>
        <v>0.84420830233246136</v>
      </c>
      <c r="T13" s="7">
        <f>($O$6 *'6050_Module3Project_Data'!C12) + ((1 - $O$6) * T12)</f>
        <v>64.662618260350769</v>
      </c>
      <c r="U13" s="8">
        <f>(ABS(('6050_Module3Project_Data'!C13 - T13)))</f>
        <v>0.82354973964923772</v>
      </c>
      <c r="W13" s="7">
        <f>($O$7 *'6050_Module3Project_Data'!C12) + ((1 - $O$7) * W12)</f>
        <v>64.50759947134766</v>
      </c>
      <c r="X13" s="8">
        <f>(ABS(('6050_Module3Project_Data'!C13 - W13)))</f>
        <v>0.978568528652346</v>
      </c>
      <c r="Z13" s="7">
        <f>($O$8 *'6050_Module3Project_Data'!C12) + ((1 - $O$8) * Z12)</f>
        <v>64.402188952504162</v>
      </c>
      <c r="AA13" s="8">
        <f>(ABS(('6050_Module3Project_Data'!C13 - Z13)))</f>
        <v>1.0839790474958448</v>
      </c>
      <c r="AB13" s="9"/>
      <c r="AC13" s="9"/>
      <c r="AD13" s="9"/>
      <c r="AE13" s="7">
        <f>($O$5 *'6050_Module3Project_Data'!E12) + ((1 - $O$5) * AE12)</f>
        <v>175.76146165169914</v>
      </c>
      <c r="AF13" s="8">
        <f>(ABS(('6050_Module3Project_Data'!E13 - AE13)))</f>
        <v>2.4664636516991436</v>
      </c>
      <c r="AH13" s="7">
        <f>($O$6 *'6050_Module3Project_Data'!E12) + ((1 - $O$6) * AH12)</f>
        <v>174.53303171488187</v>
      </c>
      <c r="AI13" s="8">
        <f>(ABS(('6050_Module3Project_Data'!E13 - AH13)))</f>
        <v>1.2380337148818796</v>
      </c>
      <c r="AK13" s="7">
        <f>($O$7 *'6050_Module3Project_Data'!E12) + ((1 - $O$7) * AK12)</f>
        <v>173.86147544477126</v>
      </c>
      <c r="AL13" s="8">
        <f>(ABS(('6050_Module3Project_Data'!E13 - AK13)))</f>
        <v>0.56647744477126594</v>
      </c>
      <c r="AN13" s="7">
        <f>($O$8 *'6050_Module3Project_Data'!E12) + ((1 - $O$8) * AN12)</f>
        <v>173.59313180662821</v>
      </c>
      <c r="AO13" s="8">
        <f>(ABS(('6050_Module3Project_Data'!E13 - AN13)))</f>
        <v>0.29813380662821487</v>
      </c>
      <c r="AU13" s="7">
        <f t="shared" si="8"/>
        <v>-2.7711796678480158E-2</v>
      </c>
      <c r="AV13" s="7">
        <f t="shared" si="0"/>
        <v>64.479887674669186</v>
      </c>
      <c r="AW13" s="8">
        <f>ABS('6050_Module3Project_Data'!C13 - AV13)/'6050_Module3Project_Data'!C13</f>
        <v>1.5366303389913122E-2</v>
      </c>
      <c r="AY13" s="7">
        <f t="shared" si="9"/>
        <v>-9.1549010187018998E-2</v>
      </c>
      <c r="AZ13" s="7">
        <f t="shared" si="1"/>
        <v>64.416050461160637</v>
      </c>
      <c r="BA13" s="8">
        <f>ABS('6050_Module3Project_Data'!C13 - AZ13)/'6050_Module3Project_Data'!C13</f>
        <v>1.6341123194738915E-2</v>
      </c>
      <c r="BB13" s="21"/>
      <c r="BC13" s="7">
        <f t="shared" si="10"/>
        <v>-0.19023629167987</v>
      </c>
      <c r="BD13" s="7">
        <f t="shared" si="2"/>
        <v>64.317363179667794</v>
      </c>
      <c r="BE13" s="8">
        <f>ABS('6050_Module3Project_Data'!C13 - BD13)/'6050_Module3Project_Data'!C13</f>
        <v>1.7848117488447522E-2</v>
      </c>
      <c r="BF13" s="22"/>
      <c r="BG13" s="7">
        <f t="shared" si="11"/>
        <v>-0.20604911962446198</v>
      </c>
      <c r="BH13" s="7">
        <f t="shared" si="3"/>
        <v>64.301550351723193</v>
      </c>
      <c r="BI13" s="8">
        <f>ABS('6050_Module3Project_Data'!C13 - BH13)/'6050_Module3Project_Data'!C13</f>
        <v>1.8089585701163837E-2</v>
      </c>
      <c r="BM13" s="7">
        <f t="shared" si="12"/>
        <v>-0.39187215517888052</v>
      </c>
      <c r="BN13" s="7">
        <f t="shared" si="4"/>
        <v>173.46960328959238</v>
      </c>
      <c r="BO13" s="8">
        <f>ABS('6050_Module3Project_Data'!E13 - BN13)/'6050_Module3Project_Data'!E13</f>
        <v>1.0075610468133214E-3</v>
      </c>
      <c r="BQ13" s="7">
        <f t="shared" si="13"/>
        <v>-0.55496891513649027</v>
      </c>
      <c r="BR13" s="7">
        <f t="shared" si="5"/>
        <v>173.30650652963476</v>
      </c>
      <c r="BS13" s="8">
        <f>ABS('6050_Module3Project_Data'!E13 - BR13)/'6050_Module3Project_Data'!E13</f>
        <v>6.6410050881948878E-5</v>
      </c>
      <c r="BT13" s="21"/>
      <c r="BU13" s="7">
        <f t="shared" si="14"/>
        <v>-0.67873378634430193</v>
      </c>
      <c r="BV13" s="7">
        <f t="shared" si="6"/>
        <v>173.18274165842695</v>
      </c>
      <c r="BW13" s="8">
        <f>ABS('6050_Module3Project_Data'!E13 - BV13)/'6050_Module3Project_Data'!E13</f>
        <v>6.4777600547387979E-4</v>
      </c>
      <c r="BX13" s="22"/>
      <c r="BY13" s="7">
        <f t="shared" si="15"/>
        <v>-0.47536541499003415</v>
      </c>
      <c r="BZ13" s="7">
        <f t="shared" si="7"/>
        <v>173.38611002978124</v>
      </c>
      <c r="CA13" s="8">
        <f>ABS('6050_Module3Project_Data'!E13 - BZ13)/'6050_Module3Project_Data'!E13</f>
        <v>5.2576260615002355E-4</v>
      </c>
    </row>
    <row r="14" spans="1:79" x14ac:dyDescent="0.35">
      <c r="Q14" s="7">
        <f>($O$5 *'6050_Module3Project_Data'!C13) + ((1 - $O$5) * Q13)</f>
        <v>64.768590943017415</v>
      </c>
      <c r="R14" s="8">
        <f>(ABS(('6050_Module3Project_Data'!C14-Q14)))</f>
        <v>0.20622405698259172</v>
      </c>
      <c r="T14" s="7">
        <f>($O$6 *'6050_Module3Project_Data'!C13) + ((1 - $O$6) * T13)</f>
        <v>64.950860669228007</v>
      </c>
      <c r="U14" s="8">
        <f>(ABS(('6050_Module3Project_Data'!C14 - T14)))</f>
        <v>2.3954330771999821E-2</v>
      </c>
      <c r="W14" s="7">
        <f>($O$7 *'6050_Module3Project_Data'!C13) + ((1 - $O$7) * W13)</f>
        <v>65.045812162106444</v>
      </c>
      <c r="X14" s="8">
        <f>(ABS(('6050_Module3Project_Data'!C14 - W14)))</f>
        <v>7.0997162106436917E-2</v>
      </c>
      <c r="Z14" s="7">
        <f>($O$8 *'6050_Module3Project_Data'!C13) + ((1 - $O$8) * Z13)</f>
        <v>65.215173238126042</v>
      </c>
      <c r="AA14" s="8">
        <f>(ABS(('6050_Module3Project_Data'!C14 - Z14)))</f>
        <v>0.24035823812603496</v>
      </c>
      <c r="AB14" s="9"/>
      <c r="AC14" s="9"/>
      <c r="AD14" s="9"/>
      <c r="AE14" s="7">
        <f>($O$5 *'6050_Module3Project_Data'!E13) + ((1 - $O$5) * AE13)</f>
        <v>175.39149210394424</v>
      </c>
      <c r="AF14" s="8">
        <f>(ABS(('6050_Module3Project_Data'!E14 - AE14)))</f>
        <v>0.12310510394425478</v>
      </c>
      <c r="AH14" s="7">
        <f>($O$6 *'6050_Module3Project_Data'!E13) + ((1 - $O$6) * AH13)</f>
        <v>174.09971991467322</v>
      </c>
      <c r="AI14" s="8">
        <f>(ABS(('6050_Module3Project_Data'!E14 - AH14)))</f>
        <v>1.1686670853267742</v>
      </c>
      <c r="AK14" s="7">
        <f>($O$7 *'6050_Module3Project_Data'!E13) + ((1 - $O$7) * AK13)</f>
        <v>173.54991285014705</v>
      </c>
      <c r="AL14" s="8">
        <f>(ABS(('6050_Module3Project_Data'!E14 - AK14)))</f>
        <v>1.7184741498529377</v>
      </c>
      <c r="AN14" s="7">
        <f>($O$8 *'6050_Module3Project_Data'!E13) + ((1 - $O$8) * AN13)</f>
        <v>173.36953145165705</v>
      </c>
      <c r="AO14" s="8">
        <f>(ABS(('6050_Module3Project_Data'!E14 - AN14)))</f>
        <v>1.8988555483429366</v>
      </c>
      <c r="AU14" s="7">
        <f t="shared" si="8"/>
        <v>5.7176876437109343E-2</v>
      </c>
      <c r="AV14" s="7">
        <f t="shared" si="0"/>
        <v>65.102989038543555</v>
      </c>
      <c r="AW14" s="8">
        <f>ABS('6050_Module3Project_Data'!C14 - AV14)/'6050_Module3Project_Data'!C14</f>
        <v>1.9726726200536061E-3</v>
      </c>
      <c r="AY14" s="7">
        <f t="shared" si="9"/>
        <v>6.5891415049431551E-2</v>
      </c>
      <c r="AZ14" s="7">
        <f t="shared" si="1"/>
        <v>65.111703577155879</v>
      </c>
      <c r="BA14" s="8">
        <f>ABS('6050_Module3Project_Data'!C14 - AZ14)/'6050_Module3Project_Data'!C14</f>
        <v>2.1067944118943979E-3</v>
      </c>
      <c r="BB14" s="21"/>
      <c r="BC14" s="7">
        <f t="shared" si="10"/>
        <v>0.13756575041752395</v>
      </c>
      <c r="BD14" s="7">
        <f t="shared" si="2"/>
        <v>65.183377912523966</v>
      </c>
      <c r="BE14" s="8">
        <f>ABS('6050_Module3Project_Data'!C14 - BD14)/'6050_Module3Project_Data'!C14</f>
        <v>3.2099039069824081E-3</v>
      </c>
      <c r="BF14" s="22"/>
      <c r="BG14" s="7">
        <f t="shared" si="11"/>
        <v>0.42657341920129638</v>
      </c>
      <c r="BH14" s="7">
        <f t="shared" si="3"/>
        <v>65.472385581307734</v>
      </c>
      <c r="BI14" s="8">
        <f>ABS('6050_Module3Project_Data'!C14 - BH14)/'6050_Module3Project_Data'!C14</f>
        <v>7.6578991615093763E-3</v>
      </c>
      <c r="BM14" s="7">
        <f t="shared" si="12"/>
        <v>-0.37982572109567936</v>
      </c>
      <c r="BN14" s="7">
        <f t="shared" si="4"/>
        <v>173.17008712905138</v>
      </c>
      <c r="BO14" s="8">
        <f>ABS('6050_Module3Project_Data'!E14 - BN14)/'6050_Module3Project_Data'!E14</f>
        <v>1.1971924354781723E-2</v>
      </c>
      <c r="BQ14" s="7">
        <f t="shared" si="13"/>
        <v>-0.49411733500841926</v>
      </c>
      <c r="BR14" s="7">
        <f t="shared" si="5"/>
        <v>173.05579551513864</v>
      </c>
      <c r="BS14" s="8">
        <f>ABS('6050_Module3Project_Data'!E14 - BR14)/'6050_Module3Project_Data'!E14</f>
        <v>1.2624019212668107E-2</v>
      </c>
      <c r="BT14" s="21"/>
      <c r="BU14" s="7">
        <f t="shared" si="14"/>
        <v>-0.51350675007025881</v>
      </c>
      <c r="BV14" s="7">
        <f t="shared" si="6"/>
        <v>173.03640610007679</v>
      </c>
      <c r="BW14" s="8">
        <f>ABS('6050_Module3Project_Data'!E14 - BV14)/'6050_Module3Project_Data'!E14</f>
        <v>1.2734646208179009E-2</v>
      </c>
      <c r="BX14" s="22"/>
      <c r="BY14" s="7">
        <f t="shared" si="15"/>
        <v>-0.33613301767908044</v>
      </c>
      <c r="BZ14" s="7">
        <f t="shared" si="7"/>
        <v>173.21377983246796</v>
      </c>
      <c r="CA14" s="8">
        <f>ABS('6050_Module3Project_Data'!E14 - BZ14)/'6050_Module3Project_Data'!E14</f>
        <v>1.1722634085358624E-2</v>
      </c>
    </row>
    <row r="15" spans="1:79" x14ac:dyDescent="0.35">
      <c r="Q15" s="7">
        <f>($O$5 *'6050_Module3Project_Data'!C14) + ((1 - $O$5) * Q14)</f>
        <v>64.799524551564801</v>
      </c>
      <c r="R15" s="8">
        <f>(ABS(('6050_Module3Project_Data'!C15-Q15)))</f>
        <v>1.0480404484352022</v>
      </c>
      <c r="T15" s="7">
        <f>($O$6 *'6050_Module3Project_Data'!C14) + ((1 - $O$6) * T14)</f>
        <v>64.959244684998197</v>
      </c>
      <c r="U15" s="8">
        <f>(ABS(('6050_Module3Project_Data'!C15 - T15)))</f>
        <v>0.88832031500180619</v>
      </c>
      <c r="W15" s="7">
        <f>($O$7 *'6050_Module3Project_Data'!C14) + ((1 - $O$7) * W14)</f>
        <v>65.006763722947909</v>
      </c>
      <c r="X15" s="8">
        <f>(ABS(('6050_Module3Project_Data'!C15 - W15)))</f>
        <v>0.84080127705209406</v>
      </c>
      <c r="Z15" s="7">
        <f>($O$8 *'6050_Module3Project_Data'!C14) + ((1 - $O$8) * Z14)</f>
        <v>65.034904559531512</v>
      </c>
      <c r="AA15" s="8">
        <f>(ABS(('6050_Module3Project_Data'!C15 - Z15)))</f>
        <v>0.81266044046849117</v>
      </c>
      <c r="AB15" s="9"/>
      <c r="AC15" s="9"/>
      <c r="AD15" s="9"/>
      <c r="AE15" s="7">
        <f>($O$5 *'6050_Module3Project_Data'!E14) + ((1 - $O$5) * AE14)</f>
        <v>175.37302633835262</v>
      </c>
      <c r="AF15" s="8">
        <f>(ABS(('6050_Module3Project_Data'!E15 - AE15)))</f>
        <v>0.77896666164738804</v>
      </c>
      <c r="AH15" s="7">
        <f>($O$6 *'6050_Module3Project_Data'!E14) + ((1 - $O$6) * AH14)</f>
        <v>174.50875339453756</v>
      </c>
      <c r="AI15" s="8">
        <f>(ABS(('6050_Module3Project_Data'!E15 - AH15)))</f>
        <v>1.6432396054624405</v>
      </c>
      <c r="AK15" s="7">
        <f>($O$7 *'6050_Module3Project_Data'!E14) + ((1 - $O$7) * AK14)</f>
        <v>174.49507363256618</v>
      </c>
      <c r="AL15" s="8">
        <f>(ABS(('6050_Module3Project_Data'!E15 - AK15)))</f>
        <v>1.6569193674338294</v>
      </c>
      <c r="AN15" s="7">
        <f>($O$8 *'6050_Module3Project_Data'!E14) + ((1 - $O$8) * AN14)</f>
        <v>174.79367311291426</v>
      </c>
      <c r="AO15" s="8">
        <f>(ABS(('6050_Module3Project_Data'!E15 - AN15)))</f>
        <v>1.3583198870857416</v>
      </c>
      <c r="AU15" s="7">
        <f t="shared" si="8"/>
        <v>4.2743079097762746E-2</v>
      </c>
      <c r="AV15" s="7">
        <f t="shared" si="0"/>
        <v>65.04950680204567</v>
      </c>
      <c r="AW15" s="8">
        <f>ABS('6050_Module3Project_Data'!C15 - AV15)/'6050_Module3Project_Data'!C15</f>
        <v>1.2119782985966649E-2</v>
      </c>
      <c r="AY15" s="7">
        <f t="shared" si="9"/>
        <v>3.9656451497440008E-2</v>
      </c>
      <c r="AZ15" s="7">
        <f t="shared" si="1"/>
        <v>65.046420174445345</v>
      </c>
      <c r="BA15" s="8">
        <f>ABS('6050_Module3Project_Data'!C15 - AZ15)/'6050_Module3Project_Data'!C15</f>
        <v>1.2166658335120794E-2</v>
      </c>
      <c r="BB15" s="21"/>
      <c r="BC15" s="7">
        <f t="shared" si="10"/>
        <v>5.8089365108297597E-2</v>
      </c>
      <c r="BD15" s="7">
        <f t="shared" si="2"/>
        <v>65.064853088056211</v>
      </c>
      <c r="BE15" s="8">
        <f>ABS('6050_Module3Project_Data'!C15 - BD15)/'6050_Module3Project_Data'!C15</f>
        <v>1.1886725225811955E-2</v>
      </c>
      <c r="BF15" s="22"/>
      <c r="BG15" s="7">
        <f t="shared" si="11"/>
        <v>3.0794839595440042E-2</v>
      </c>
      <c r="BH15" s="7">
        <f t="shared" si="3"/>
        <v>65.037558562543353</v>
      </c>
      <c r="BI15" s="8">
        <f>ABS('6050_Module3Project_Data'!C15 - BH15)/'6050_Module3Project_Data'!C15</f>
        <v>1.2301236005563E-2</v>
      </c>
      <c r="BM15" s="7">
        <f t="shared" si="12"/>
        <v>-0.18107774556845904</v>
      </c>
      <c r="BN15" s="7">
        <f t="shared" si="4"/>
        <v>174.3139958869977</v>
      </c>
      <c r="BO15" s="8">
        <f>ABS('6050_Module3Project_Data'!E15 - BN15)/'6050_Module3Project_Data'!E15</f>
        <v>1.0434154514518052E-2</v>
      </c>
      <c r="BQ15" s="7">
        <f t="shared" si="13"/>
        <v>-0.13429780565153371</v>
      </c>
      <c r="BR15" s="7">
        <f t="shared" si="5"/>
        <v>174.36077582691465</v>
      </c>
      <c r="BS15" s="8">
        <f>ABS('6050_Module3Project_Data'!E15 - BR15)/'6050_Module3Project_Data'!E15</f>
        <v>1.0168588743048494E-2</v>
      </c>
      <c r="BT15" s="21"/>
      <c r="BU15" s="7">
        <f t="shared" si="14"/>
        <v>0.14289363954996293</v>
      </c>
      <c r="BV15" s="7">
        <f t="shared" si="6"/>
        <v>174.63796727211613</v>
      </c>
      <c r="BW15" s="8">
        <f>ABS('6050_Module3Project_Data'!E15 - BV15)/'6050_Module3Project_Data'!E15</f>
        <v>8.5949962989284832E-3</v>
      </c>
      <c r="BX15" s="22"/>
      <c r="BY15" s="7">
        <f t="shared" si="15"/>
        <v>0.75296671240439228</v>
      </c>
      <c r="BZ15" s="7">
        <f t="shared" si="7"/>
        <v>175.24804034497058</v>
      </c>
      <c r="CA15" s="8">
        <f>ABS('6050_Module3Project_Data'!E15 - BZ15)/'6050_Module3Project_Data'!E15</f>
        <v>5.1316629442246979E-3</v>
      </c>
    </row>
    <row r="16" spans="1:79" x14ac:dyDescent="0.35">
      <c r="Q16" s="7">
        <f>($O$5 *'6050_Module3Project_Data'!C15) + ((1 - $O$5) * Q15)</f>
        <v>64.956730618830079</v>
      </c>
      <c r="R16" s="8">
        <f>(ABS(('6050_Module3Project_Data'!C16-Q16)))</f>
        <v>0.74578438116992629</v>
      </c>
      <c r="T16" s="7">
        <f>($O$6 *'6050_Module3Project_Data'!C15) + ((1 - $O$6) * T15)</f>
        <v>65.270156795248823</v>
      </c>
      <c r="U16" s="8">
        <f>(ABS(('6050_Module3Project_Data'!C16 - T16)))</f>
        <v>0.43235820475118203</v>
      </c>
      <c r="W16" s="7">
        <f>($O$7 *'6050_Module3Project_Data'!C15) + ((1 - $O$7) * W15)</f>
        <v>65.469204425326566</v>
      </c>
      <c r="X16" s="8">
        <f>(ABS(('6050_Module3Project_Data'!C16 - W16)))</f>
        <v>0.23331057467343896</v>
      </c>
      <c r="Z16" s="7">
        <f>($O$8 *'6050_Module3Project_Data'!C15) + ((1 - $O$8) * Z15)</f>
        <v>65.644399889882877</v>
      </c>
      <c r="AA16" s="8">
        <f>(ABS(('6050_Module3Project_Data'!C16 - Z16)))</f>
        <v>5.8115110117128665E-2</v>
      </c>
      <c r="AB16" s="9"/>
      <c r="AC16" s="9"/>
      <c r="AD16" s="9"/>
      <c r="AE16" s="7">
        <f>($O$5 *'6050_Module3Project_Data'!E15) + ((1 - $O$5) * AE15)</f>
        <v>175.48987133759971</v>
      </c>
      <c r="AF16" s="8">
        <f>(ABS(('6050_Module3Project_Data'!E16 - AE16)))</f>
        <v>0.19201933759970302</v>
      </c>
      <c r="AH16" s="7">
        <f>($O$6 *'6050_Module3Project_Data'!E15) + ((1 - $O$6) * AH15)</f>
        <v>175.0838872564494</v>
      </c>
      <c r="AI16" s="8">
        <f>(ABS(('6050_Module3Project_Data'!E16 - AH16)))</f>
        <v>0.21396474355060491</v>
      </c>
      <c r="AK16" s="7">
        <f>($O$7 *'6050_Module3Project_Data'!E15) + ((1 - $O$7) * AK15)</f>
        <v>175.4063792846548</v>
      </c>
      <c r="AL16" s="8">
        <f>(ABS(('6050_Module3Project_Data'!E16 - AK16)))</f>
        <v>0.108527284654798</v>
      </c>
      <c r="AN16" s="7">
        <f>($O$8 *'6050_Module3Project_Data'!E15) + ((1 - $O$8) * AN15)</f>
        <v>175.81241302822858</v>
      </c>
      <c r="AO16" s="8">
        <f>(ABS(('6050_Module3Project_Data'!E16 - AN16)))</f>
        <v>0.51456102822857019</v>
      </c>
      <c r="AU16" s="7">
        <f t="shared" si="8"/>
        <v>0.10569772258989696</v>
      </c>
      <c r="AV16" s="7">
        <f t="shared" si="0"/>
        <v>65.574902147916461</v>
      </c>
      <c r="AW16" s="8">
        <f>ABS('6050_Module3Project_Data'!C16 - AV16)/'6050_Module3Project_Data'!C16</f>
        <v>1.942282606435145E-3</v>
      </c>
      <c r="AY16" s="7">
        <f t="shared" si="9"/>
        <v>0.14535251421774437</v>
      </c>
      <c r="AZ16" s="7">
        <f t="shared" si="1"/>
        <v>65.614556939544315</v>
      </c>
      <c r="BA16" s="8">
        <f>ABS('6050_Module3Project_Data'!C16 - AZ16)/'6050_Module3Project_Data'!C16</f>
        <v>1.3387320174226306E-3</v>
      </c>
      <c r="BB16" s="21"/>
      <c r="BC16" s="7">
        <f t="shared" si="10"/>
        <v>0.24004746687995951</v>
      </c>
      <c r="BD16" s="7">
        <f t="shared" si="2"/>
        <v>65.709251892206524</v>
      </c>
      <c r="BE16" s="8">
        <f>ABS('6050_Module3Project_Data'!C16 - BD16)/'6050_Module3Project_Data'!C16</f>
        <v>1.0253629113769113E-4</v>
      </c>
      <c r="BF16" s="22"/>
      <c r="BG16" s="7">
        <f t="shared" si="11"/>
        <v>0.39769382296117484</v>
      </c>
      <c r="BH16" s="7">
        <f t="shared" si="3"/>
        <v>65.86689824828774</v>
      </c>
      <c r="BI16" s="8">
        <f>ABS('6050_Module3Project_Data'!C16 - BH16)/'6050_Module3Project_Data'!C16</f>
        <v>2.5019323581104056E-3</v>
      </c>
      <c r="BM16" s="7">
        <f t="shared" si="12"/>
        <v>-1.7220235919895854E-2</v>
      </c>
      <c r="BN16" s="7">
        <f t="shared" si="4"/>
        <v>175.38915904873491</v>
      </c>
      <c r="BO16" s="8">
        <f>ABS('6050_Module3Project_Data'!E16 - BN16)/'6050_Module3Project_Data'!E16</f>
        <v>5.2086804084116548E-4</v>
      </c>
      <c r="BQ16" s="7">
        <f t="shared" si="13"/>
        <v>0.12710305878350694</v>
      </c>
      <c r="BR16" s="7">
        <f t="shared" si="5"/>
        <v>175.53348234343832</v>
      </c>
      <c r="BS16" s="8">
        <f>ABS('6050_Module3Project_Data'!E16 - BR16)/'6050_Module3Project_Data'!E16</f>
        <v>1.3441713104294995E-3</v>
      </c>
      <c r="BT16" s="21"/>
      <c r="BU16" s="7">
        <f t="shared" si="14"/>
        <v>0.4886790451923626</v>
      </c>
      <c r="BV16" s="7">
        <f t="shared" si="6"/>
        <v>175.89505832984716</v>
      </c>
      <c r="BW16" s="8">
        <f>ABS('6050_Module3Project_Data'!E16 - BV16)/'6050_Module3Project_Data'!E16</f>
        <v>3.4068091709826193E-3</v>
      </c>
      <c r="BX16" s="22"/>
      <c r="BY16" s="7">
        <f t="shared" si="15"/>
        <v>0.88755481113599344</v>
      </c>
      <c r="BZ16" s="7">
        <f t="shared" si="7"/>
        <v>176.2939340957908</v>
      </c>
      <c r="CA16" s="8">
        <f>ABS('6050_Module3Project_Data'!E16 - BZ16)/'6050_Module3Project_Data'!E16</f>
        <v>5.682226475831529E-3</v>
      </c>
    </row>
    <row r="17" spans="17:79" x14ac:dyDescent="0.35">
      <c r="Q17" s="7">
        <f>($O$5 *'6050_Module3Project_Data'!C16) + ((1 - $O$5) * Q16)</f>
        <v>65.068598276005559</v>
      </c>
      <c r="R17" s="8">
        <f>(ABS(('6050_Module3Project_Data'!C17-Q17)))</f>
        <v>0.12575727600555808</v>
      </c>
      <c r="T17" s="7">
        <f>($O$6 *'6050_Module3Project_Data'!C16) + ((1 - $O$6) * T16)</f>
        <v>65.421482166911744</v>
      </c>
      <c r="U17" s="8">
        <f>(ABS(('6050_Module3Project_Data'!C17 - T17)))</f>
        <v>0.47864116691174274</v>
      </c>
      <c r="W17" s="7">
        <f>($O$7 *'6050_Module3Project_Data'!C16) + ((1 - $O$7) * W16)</f>
        <v>65.597525241396966</v>
      </c>
      <c r="X17" s="8">
        <f>(ABS(('6050_Module3Project_Data'!C17 - W17)))</f>
        <v>0.65468424139696424</v>
      </c>
      <c r="Z17" s="7">
        <f>($O$8 *'6050_Module3Project_Data'!C16) + ((1 - $O$8) * Z16)</f>
        <v>65.687986222470727</v>
      </c>
      <c r="AA17" s="8">
        <f>(ABS(('6050_Module3Project_Data'!C17 - Z17)))</f>
        <v>0.74514522247072534</v>
      </c>
      <c r="AB17" s="9"/>
      <c r="AC17" s="9"/>
      <c r="AD17" s="9"/>
      <c r="AE17" s="7">
        <f>($O$5 *'6050_Module3Project_Data'!E16) + ((1 - $O$5) * AE16)</f>
        <v>175.46106843695975</v>
      </c>
      <c r="AF17" s="8">
        <f>(ABS(('6050_Module3Project_Data'!E17 - AE17)))</f>
        <v>4.3161554369597468</v>
      </c>
      <c r="AH17" s="7">
        <f>($O$6 *'6050_Module3Project_Data'!E16) + ((1 - $O$6) * AH16)</f>
        <v>175.1587749166921</v>
      </c>
      <c r="AI17" s="8">
        <f>(ABS(('6050_Module3Project_Data'!E17 - AH17)))</f>
        <v>4.0138619166920932</v>
      </c>
      <c r="AK17" s="7">
        <f>($O$7 *'6050_Module3Project_Data'!E16) + ((1 - $O$7) * AK16)</f>
        <v>175.34668927809469</v>
      </c>
      <c r="AL17" s="8">
        <f>(ABS(('6050_Module3Project_Data'!E17 - AK17)))</f>
        <v>4.2017762780946839</v>
      </c>
      <c r="AN17" s="7">
        <f>($O$8 *'6050_Module3Project_Data'!E16) + ((1 - $O$8) * AN16)</f>
        <v>175.42649225705713</v>
      </c>
      <c r="AO17" s="8">
        <f>(ABS(('6050_Module3Project_Data'!E17 - AN17)))</f>
        <v>4.2815792570571318</v>
      </c>
      <c r="AU17" s="7">
        <f t="shared" si="8"/>
        <v>0.1090911866119723</v>
      </c>
      <c r="AV17" s="7">
        <f t="shared" si="0"/>
        <v>65.706616428008942</v>
      </c>
      <c r="AW17" s="8">
        <f>ABS('6050_Module3Project_Data'!C17 - AV17)/'6050_Module3Project_Data'!C17</f>
        <v>1.1760733227068724E-2</v>
      </c>
      <c r="AY17" s="7">
        <f t="shared" si="9"/>
        <v>0.1410945896809081</v>
      </c>
      <c r="AZ17" s="7">
        <f t="shared" si="1"/>
        <v>65.73861983107787</v>
      </c>
      <c r="BA17" s="8">
        <f>ABS('6050_Module3Project_Data'!C17 - AZ17)/'6050_Module3Project_Data'!C17</f>
        <v>1.2253526621631292E-2</v>
      </c>
      <c r="BB17" s="21"/>
      <c r="BC17" s="7">
        <f t="shared" si="10"/>
        <v>0.18977047401565741</v>
      </c>
      <c r="BD17" s="7">
        <f t="shared" si="2"/>
        <v>65.787295715412625</v>
      </c>
      <c r="BE17" s="8">
        <f>ABS('6050_Module3Project_Data'!C17 - BD17)/'6050_Module3Project_Data'!C17</f>
        <v>1.3003045484453383E-2</v>
      </c>
      <c r="BF17" s="22"/>
      <c r="BG17" s="7">
        <f t="shared" si="11"/>
        <v>0.1687267671040156</v>
      </c>
      <c r="BH17" s="7">
        <f t="shared" si="3"/>
        <v>65.766252008500985</v>
      </c>
      <c r="BI17" s="8">
        <f>ABS('6050_Module3Project_Data'!C17 - BH17)/'6050_Module3Project_Data'!C17</f>
        <v>1.2679011201573135E-2</v>
      </c>
      <c r="BM17" s="7">
        <f t="shared" si="12"/>
        <v>-2.3590701515929111E-2</v>
      </c>
      <c r="BN17" s="7">
        <f t="shared" si="4"/>
        <v>175.32309857657876</v>
      </c>
      <c r="BO17" s="8">
        <f>ABS('6050_Module3Project_Data'!E17 - BN17)/'6050_Module3Project_Data'!E17</f>
        <v>2.4413144997063135E-2</v>
      </c>
      <c r="BQ17" s="7">
        <f t="shared" si="13"/>
        <v>8.040479244760082E-2</v>
      </c>
      <c r="BR17" s="7">
        <f t="shared" si="5"/>
        <v>175.4270940705423</v>
      </c>
      <c r="BS17" s="8">
        <f>ABS('6050_Module3Project_Data'!E17 - BR17)/'6050_Module3Project_Data'!E17</f>
        <v>2.5020790834386606E-2</v>
      </c>
      <c r="BT17" s="21"/>
      <c r="BU17" s="7">
        <f t="shared" si="14"/>
        <v>0.24191297190374653</v>
      </c>
      <c r="BV17" s="7">
        <f t="shared" si="6"/>
        <v>175.58860224999844</v>
      </c>
      <c r="BW17" s="8">
        <f>ABS('6050_Module3Project_Data'!E17 - BV17)/'6050_Module3Project_Data'!E17</f>
        <v>2.5964483384898752E-2</v>
      </c>
      <c r="BX17" s="22"/>
      <c r="BY17" s="7">
        <f t="shared" si="15"/>
        <v>8.2396716094299105E-2</v>
      </c>
      <c r="BZ17" s="7">
        <f t="shared" si="7"/>
        <v>175.42908599418899</v>
      </c>
      <c r="CA17" s="8">
        <f>ABS('6050_Module3Project_Data'!E17 - BZ17)/'6050_Module3Project_Data'!E17</f>
        <v>2.5032429647435635E-2</v>
      </c>
    </row>
    <row r="18" spans="17:79" x14ac:dyDescent="0.35">
      <c r="Q18" s="7">
        <f>($O$5 *'6050_Module3Project_Data'!C17) + ((1 - $O$5) * Q17)</f>
        <v>65.049734684604729</v>
      </c>
      <c r="R18" s="8">
        <f>(ABS(('6050_Module3Project_Data'!C18-Q18)))</f>
        <v>1.2648186846047267</v>
      </c>
      <c r="T18" s="7">
        <f>($O$6 *'6050_Module3Project_Data'!C17) + ((1 - $O$6) * T17)</f>
        <v>65.253957758492632</v>
      </c>
      <c r="U18" s="8">
        <f>(ABS(('6050_Module3Project_Data'!C18 - T18)))</f>
        <v>1.4690417584926294</v>
      </c>
      <c r="W18" s="7">
        <f>($O$7 *'6050_Module3Project_Data'!C17) + ((1 - $O$7) * W17)</f>
        <v>65.237448908628636</v>
      </c>
      <c r="X18" s="8">
        <f>(ABS(('6050_Module3Project_Data'!C18 - W18)))</f>
        <v>1.4525329086286334</v>
      </c>
      <c r="Z18" s="7">
        <f>($O$8 *'6050_Module3Project_Data'!C17) + ((1 - $O$8) * Z17)</f>
        <v>65.129127305617686</v>
      </c>
      <c r="AA18" s="8">
        <f>(ABS(('6050_Module3Project_Data'!C18 - Z18)))</f>
        <v>1.3442113056176836</v>
      </c>
      <c r="AB18" s="9"/>
      <c r="AC18" s="9"/>
      <c r="AD18" s="9"/>
      <c r="AE18" s="7">
        <f>($O$5 *'6050_Module3Project_Data'!E17) + ((1 - $O$5) * AE17)</f>
        <v>174.81364512141579</v>
      </c>
      <c r="AF18" s="8">
        <f>(ABS(('6050_Module3Project_Data'!E18 - AE18)))</f>
        <v>5.4065101214157778</v>
      </c>
      <c r="AH18" s="7">
        <f>($O$6 *'6050_Module3Project_Data'!E17) + ((1 - $O$6) * AH17)</f>
        <v>173.75392324584988</v>
      </c>
      <c r="AI18" s="8">
        <f>(ABS(('6050_Module3Project_Data'!E18 - AH18)))</f>
        <v>4.346788245849865</v>
      </c>
      <c r="AK18" s="7">
        <f>($O$7 *'6050_Module3Project_Data'!E17) + ((1 - $O$7) * AK17)</f>
        <v>173.03571232514261</v>
      </c>
      <c r="AL18" s="8">
        <f>(ABS(('6050_Module3Project_Data'!E18 - AK18)))</f>
        <v>3.6285773251426008</v>
      </c>
      <c r="AN18" s="7">
        <f>($O$8 *'6050_Module3Project_Data'!E17) + ((1 - $O$8) * AN17)</f>
        <v>172.21530781426429</v>
      </c>
      <c r="AO18" s="8">
        <f>(ABS(('6050_Module3Project_Data'!E18 - AN18)))</f>
        <v>2.8081728142642817</v>
      </c>
      <c r="AU18" s="7">
        <f t="shared" si="8"/>
        <v>3.871605870492701E-2</v>
      </c>
      <c r="AV18" s="7">
        <f t="shared" si="0"/>
        <v>65.276164967333557</v>
      </c>
      <c r="AW18" s="8">
        <f>ABS('6050_Module3Project_Data'!C18 - AV18)/'6050_Module3Project_Data'!C18</f>
        <v>2.3379335756020345E-2</v>
      </c>
      <c r="AY18" s="7">
        <f t="shared" si="9"/>
        <v>1.580185906859867E-2</v>
      </c>
      <c r="AZ18" s="7">
        <f t="shared" si="1"/>
        <v>65.253250767697239</v>
      </c>
      <c r="BA18" s="8">
        <f>ABS('6050_Module3Project_Data'!C18 - AZ18)/'6050_Module3Project_Data'!C18</f>
        <v>2.3020094087718733E-2</v>
      </c>
      <c r="BB18" s="21"/>
      <c r="BC18" s="7">
        <f t="shared" si="10"/>
        <v>-5.7660589037136764E-2</v>
      </c>
      <c r="BD18" s="7">
        <f t="shared" si="2"/>
        <v>65.179788319591495</v>
      </c>
      <c r="BE18" s="8">
        <f>ABS('6050_Module3Project_Data'!C18 - BD18)/'6050_Module3Project_Data'!C18</f>
        <v>2.1868372760598952E-2</v>
      </c>
      <c r="BF18" s="22"/>
      <c r="BG18" s="7">
        <f t="shared" si="11"/>
        <v>-0.2807558677874778</v>
      </c>
      <c r="BH18" s="7">
        <f t="shared" si="3"/>
        <v>64.956693040841159</v>
      </c>
      <c r="BI18" s="8">
        <f>ABS('6050_Module3Project_Data'!C18 - BH18)/'6050_Module3Project_Data'!C18</f>
        <v>1.8370754628588941E-2</v>
      </c>
      <c r="BM18" s="7">
        <f t="shared" si="12"/>
        <v>-0.36669863923135099</v>
      </c>
      <c r="BN18" s="7">
        <f t="shared" si="4"/>
        <v>172.66901368591127</v>
      </c>
      <c r="BO18" s="8">
        <f>ABS('6050_Module3Project_Data'!E18 - BN18)/'6050_Module3Project_Data'!E18</f>
        <v>1.9254671215065741E-2</v>
      </c>
      <c r="BQ18" s="7">
        <f t="shared" si="13"/>
        <v>-0.51744064390231803</v>
      </c>
      <c r="BR18" s="7">
        <f t="shared" si="5"/>
        <v>172.51827168124029</v>
      </c>
      <c r="BS18" s="8">
        <f>ABS('6050_Module3Project_Data'!E18 - BR18)/'6050_Module3Project_Data'!E18</f>
        <v>1.8364850342580209E-2</v>
      </c>
      <c r="BT18" s="21"/>
      <c r="BU18" s="7">
        <f t="shared" si="14"/>
        <v>-0.90688749428137316</v>
      </c>
      <c r="BV18" s="7">
        <f t="shared" si="6"/>
        <v>172.12882483086125</v>
      </c>
      <c r="BW18" s="8">
        <f>ABS('6050_Module3Project_Data'!E18 - BV18)/'6050_Module3Project_Data'!E18</f>
        <v>1.6065969304428867E-2</v>
      </c>
      <c r="BX18" s="22"/>
      <c r="BY18" s="7">
        <f t="shared" si="15"/>
        <v>-1.9519709025951186</v>
      </c>
      <c r="BZ18" s="7">
        <f t="shared" si="7"/>
        <v>171.08374142254749</v>
      </c>
      <c r="CA18" s="8">
        <f>ABS('6050_Module3Project_Data'!E18 - BZ18)/'6050_Module3Project_Data'!E18</f>
        <v>9.8969055969660262E-3</v>
      </c>
    </row>
    <row r="19" spans="17:79" x14ac:dyDescent="0.35">
      <c r="Q19" s="7">
        <f>($O$5 *'6050_Module3Project_Data'!C18) + ((1 - $O$5) * Q18)</f>
        <v>64.860011881914019</v>
      </c>
      <c r="R19" s="8">
        <f>(ABS(('6050_Module3Project_Data'!C19-Q19)))</f>
        <v>0.51211888191402011</v>
      </c>
      <c r="T19" s="7">
        <f>($O$6 *'6050_Module3Project_Data'!C18) + ((1 - $O$6) * T18)</f>
        <v>64.739793143020222</v>
      </c>
      <c r="U19" s="8">
        <f>(ABS(('6050_Module3Project_Data'!C19 - T19)))</f>
        <v>0.39190014302022291</v>
      </c>
      <c r="W19" s="7">
        <f>($O$7 *'6050_Module3Project_Data'!C18) + ((1 - $O$7) * W18)</f>
        <v>64.438555808882882</v>
      </c>
      <c r="X19" s="8">
        <f>(ABS(('6050_Module3Project_Data'!C19 - W19)))</f>
        <v>9.0662808882882473E-2</v>
      </c>
      <c r="Z19" s="7">
        <f>($O$8 *'6050_Module3Project_Data'!C18) + ((1 - $O$8) * Z18)</f>
        <v>64.120968826404422</v>
      </c>
      <c r="AA19" s="8">
        <f>(ABS(('6050_Module3Project_Data'!C19 - Z19)))</f>
        <v>0.22692417359557737</v>
      </c>
      <c r="AB19" s="9"/>
      <c r="AC19" s="9"/>
      <c r="AD19" s="9"/>
      <c r="AE19" s="7">
        <f>($O$5 *'6050_Module3Project_Data'!E18) + ((1 - $O$5) * AE18)</f>
        <v>174.0026686032034</v>
      </c>
      <c r="AF19" s="8">
        <f>(ABS(('6050_Module3Project_Data'!E19 - AE19)))</f>
        <v>3.9475536032034029</v>
      </c>
      <c r="AH19" s="7">
        <f>($O$6 *'6050_Module3Project_Data'!E18) + ((1 - $O$6) * AH18)</f>
        <v>172.23254735980242</v>
      </c>
      <c r="AI19" s="8">
        <f>(ABS(('6050_Module3Project_Data'!E19 - AH19)))</f>
        <v>2.1774323598024239</v>
      </c>
      <c r="AK19" s="7">
        <f>($O$7 *'6050_Module3Project_Data'!E18) + ((1 - $O$7) * AK18)</f>
        <v>171.03999479631418</v>
      </c>
      <c r="AL19" s="8">
        <f>(ABS(('6050_Module3Project_Data'!E19 - AK19)))</f>
        <v>0.98487979631417488</v>
      </c>
      <c r="AN19" s="7">
        <f>($O$8 *'6050_Module3Project_Data'!E18) + ((1 - $O$8) * AN18)</f>
        <v>170.10917820356607</v>
      </c>
      <c r="AO19" s="8">
        <f>(ABS(('6050_Module3Project_Data'!E19 - AN19)))</f>
        <v>5.4063203566073526E-2</v>
      </c>
      <c r="AU19" s="7">
        <f t="shared" si="8"/>
        <v>-8.6925315062675201E-2</v>
      </c>
      <c r="AV19" s="7">
        <f t="shared" si="0"/>
        <v>64.35163049382021</v>
      </c>
      <c r="AW19" s="8">
        <f>ABS('6050_Module3Project_Data'!C19 - AV19)/'6050_Module3Project_Data'!C19</f>
        <v>5.8082613834933218E-5</v>
      </c>
      <c r="AY19" s="7">
        <f t="shared" si="9"/>
        <v>-0.18787188063498961</v>
      </c>
      <c r="AZ19" s="7">
        <f t="shared" si="1"/>
        <v>64.250683928247895</v>
      </c>
      <c r="BA19" s="8">
        <f>ABS('6050_Module3Project_Data'!C19 - AZ19)/'6050_Module3Project_Data'!C19</f>
        <v>1.5106799495688871E-3</v>
      </c>
      <c r="BB19" s="21"/>
      <c r="BC19" s="7">
        <f t="shared" si="10"/>
        <v>-0.39121521885601468</v>
      </c>
      <c r="BD19" s="7">
        <f t="shared" si="2"/>
        <v>64.047340590026863</v>
      </c>
      <c r="BE19" s="8">
        <f>ABS('6050_Module3Project_Data'!C19 - BD19)/'6050_Module3Project_Data'!C19</f>
        <v>4.6707420548041259E-3</v>
      </c>
      <c r="BF19" s="22"/>
      <c r="BG19" s="7">
        <f t="shared" si="11"/>
        <v>-0.72117251495201296</v>
      </c>
      <c r="BH19" s="7">
        <f t="shared" si="3"/>
        <v>63.717383293930865</v>
      </c>
      <c r="BI19" s="8">
        <f>ABS('6050_Module3Project_Data'!C19 - BH19)/'6050_Module3Project_Data'!C19</f>
        <v>9.7984514593062715E-3</v>
      </c>
      <c r="BM19" s="7">
        <f t="shared" si="12"/>
        <v>-0.61105147267091375</v>
      </c>
      <c r="BN19" s="7">
        <f t="shared" si="4"/>
        <v>170.42894332364327</v>
      </c>
      <c r="BO19" s="8">
        <f>ABS('6050_Module3Project_Data'!E19 - BN19)/'6050_Module3Project_Data'!E19</f>
        <v>2.1982774445994551E-3</v>
      </c>
      <c r="BQ19" s="7">
        <f t="shared" si="13"/>
        <v>-0.88700986513384761</v>
      </c>
      <c r="BR19" s="7">
        <f t="shared" si="5"/>
        <v>170.15298493118033</v>
      </c>
      <c r="BS19" s="8">
        <f>ABS('6050_Module3Project_Data'!E19 - BR19)/'6050_Module3Project_Data'!E19</f>
        <v>5.755188909214923E-4</v>
      </c>
      <c r="BT19" s="21"/>
      <c r="BU19" s="7">
        <f t="shared" si="14"/>
        <v>-1.3968610098275516</v>
      </c>
      <c r="BV19" s="7">
        <f t="shared" si="6"/>
        <v>169.64313378648663</v>
      </c>
      <c r="BW19" s="8">
        <f>ABS('6050_Module3Project_Data'!E19 - BV19)/'6050_Module3Project_Data'!E19</f>
        <v>2.422633470997749E-3</v>
      </c>
      <c r="BX19" s="22"/>
      <c r="BY19" s="7">
        <f t="shared" si="15"/>
        <v>-1.9891555348934384</v>
      </c>
      <c r="BZ19" s="7">
        <f t="shared" si="7"/>
        <v>169.05083926142075</v>
      </c>
      <c r="CA19" s="8">
        <f>ABS('6050_Module3Project_Data'!E19 - BZ19)/'6050_Module3Project_Data'!E19</f>
        <v>5.9055897176586115E-3</v>
      </c>
    </row>
    <row r="20" spans="17:79" x14ac:dyDescent="0.35">
      <c r="Q20" s="7">
        <f>($O$5 *'6050_Module3Project_Data'!C19) + ((1 - $O$5) * Q19)</f>
        <v>64.783194049626914</v>
      </c>
      <c r="R20" s="8">
        <f>(ABS(('6050_Module3Project_Data'!C20-Q20)))</f>
        <v>0.50875195037308174</v>
      </c>
      <c r="T20" s="7">
        <f>($O$6 *'6050_Module3Project_Data'!C19) + ((1 - $O$6) * T19)</f>
        <v>64.602628092963144</v>
      </c>
      <c r="U20" s="8">
        <f>(ABS(('6050_Module3Project_Data'!C20 - T20)))</f>
        <v>0.68931790703685181</v>
      </c>
      <c r="W20" s="7">
        <f>($O$7 *'6050_Module3Project_Data'!C19) + ((1 - $O$7) * W19)</f>
        <v>64.388691263997288</v>
      </c>
      <c r="X20" s="8">
        <f>(ABS(('6050_Module3Project_Data'!C20 - W20)))</f>
        <v>0.90325473600270811</v>
      </c>
      <c r="Z20" s="7">
        <f>($O$8 *'6050_Module3Project_Data'!C19) + ((1 - $O$8) * Z19)</f>
        <v>64.291161956601101</v>
      </c>
      <c r="AA20" s="8">
        <f>(ABS(('6050_Module3Project_Data'!C20 - Z20)))</f>
        <v>1.0007840433988946</v>
      </c>
      <c r="AB20" s="9"/>
      <c r="AC20" s="9"/>
      <c r="AD20" s="9"/>
      <c r="AE20" s="7">
        <f>($O$5 *'6050_Module3Project_Data'!E19) + ((1 - $O$5) * AE19)</f>
        <v>173.41053556272288</v>
      </c>
      <c r="AF20" s="8">
        <f>(ABS(('6050_Module3Project_Data'!E20 - AE20)))</f>
        <v>2.5700055627228835</v>
      </c>
      <c r="AH20" s="7">
        <f>($O$6 *'6050_Module3Project_Data'!E19) + ((1 - $O$6) * AH19)</f>
        <v>171.47044603387158</v>
      </c>
      <c r="AI20" s="8">
        <f>(ABS(('6050_Module3Project_Data'!E20 - AH20)))</f>
        <v>0.62991603387158079</v>
      </c>
      <c r="AK20" s="7">
        <f>($O$7 *'6050_Module3Project_Data'!E19) + ((1 - $O$7) * AK19)</f>
        <v>170.49831090834138</v>
      </c>
      <c r="AL20" s="8">
        <f>(ABS(('6050_Module3Project_Data'!E20 - AK20)))</f>
        <v>0.3422190916586203</v>
      </c>
      <c r="AN20" s="7">
        <f>($O$8 *'6050_Module3Project_Data'!E19) + ((1 - $O$8) * AN19)</f>
        <v>170.06863080089153</v>
      </c>
      <c r="AO20" s="8">
        <f>(ABS(('6050_Module3Project_Data'!E20 - AN20)))</f>
        <v>0.77189919910847493</v>
      </c>
      <c r="AU20" s="7">
        <f t="shared" si="8"/>
        <v>-8.1366199536113001E-2</v>
      </c>
      <c r="AV20" s="7">
        <f t="shared" si="0"/>
        <v>64.307325064461182</v>
      </c>
      <c r="AW20" s="8">
        <f>ABS('6050_Module3Project_Data'!C20 - AV20)/'6050_Module3Project_Data'!C20</f>
        <v>1.5080281655854063E-2</v>
      </c>
      <c r="AY20" s="7">
        <f t="shared" si="9"/>
        <v>-0.15337004669764068</v>
      </c>
      <c r="AZ20" s="7">
        <f t="shared" si="1"/>
        <v>64.235321217299642</v>
      </c>
      <c r="BA20" s="8">
        <f>ABS('6050_Module3Project_Data'!C20 - AZ20)/'6050_Module3Project_Data'!C20</f>
        <v>1.6183079957524219E-2</v>
      </c>
      <c r="BB20" s="21"/>
      <c r="BC20" s="7">
        <f t="shared" si="10"/>
        <v>-0.23760741556932535</v>
      </c>
      <c r="BD20" s="7">
        <f t="shared" si="2"/>
        <v>64.151083848427959</v>
      </c>
      <c r="BE20" s="8">
        <f>ABS('6050_Module3Project_Data'!C20 - BD20)/'6050_Module3Project_Data'!C20</f>
        <v>1.7473244733309634E-2</v>
      </c>
      <c r="BF20" s="22"/>
      <c r="BG20" s="7">
        <f t="shared" si="11"/>
        <v>-0.15056074039555678</v>
      </c>
      <c r="BH20" s="7">
        <f t="shared" si="3"/>
        <v>64.238130523601725</v>
      </c>
      <c r="BI20" s="8">
        <f>ABS('6050_Module3Project_Data'!C20 - BH20)/'6050_Module3Project_Data'!C20</f>
        <v>1.6140053114640975E-2</v>
      </c>
      <c r="BM20" s="7">
        <f t="shared" si="12"/>
        <v>-0.60064633496619591</v>
      </c>
      <c r="BN20" s="7">
        <f t="shared" si="4"/>
        <v>169.89766457337518</v>
      </c>
      <c r="BO20" s="8">
        <f>ABS('6050_Module3Project_Data'!E20 - BN20)/'6050_Module3Project_Data'!E20</f>
        <v>5.5189797562956531E-3</v>
      </c>
      <c r="BQ20" s="7">
        <f t="shared" si="13"/>
        <v>-0.8006783708435844</v>
      </c>
      <c r="BR20" s="7">
        <f t="shared" si="5"/>
        <v>169.69763253749781</v>
      </c>
      <c r="BS20" s="8">
        <f>ABS('6050_Module3Project_Data'!E20 - BR20)/'6050_Module3Project_Data'!E20</f>
        <v>6.6898496656630068E-3</v>
      </c>
      <c r="BT20" s="21"/>
      <c r="BU20" s="7">
        <f t="shared" si="14"/>
        <v>-1.0120313049929111</v>
      </c>
      <c r="BV20" s="7">
        <f t="shared" si="6"/>
        <v>169.48627960334846</v>
      </c>
      <c r="BW20" s="8">
        <f>ABS('6050_Module3Project_Data'!E20 - BV20)/'6050_Module3Project_Data'!E20</f>
        <v>7.9269854562704582E-3</v>
      </c>
      <c r="BX20" s="22"/>
      <c r="BY20" s="7">
        <f t="shared" si="15"/>
        <v>-0.75880463501089135</v>
      </c>
      <c r="BZ20" s="7">
        <f t="shared" si="7"/>
        <v>169.73950627333048</v>
      </c>
      <c r="CA20" s="8">
        <f>ABS('6050_Module3Project_Data'!E20 - BZ20)/'6050_Module3Project_Data'!E20</f>
        <v>6.444745439911268E-3</v>
      </c>
    </row>
    <row r="21" spans="17:79" x14ac:dyDescent="0.35">
      <c r="Q21" s="7">
        <f>($O$5 *'6050_Module3Project_Data'!C20) + ((1 - $O$5) * Q20)</f>
        <v>64.859506842182867</v>
      </c>
      <c r="R21" s="8">
        <f>(ABS(('6050_Module3Project_Data'!C21-Q21)))</f>
        <v>1.6936241578171263</v>
      </c>
      <c r="T21" s="7">
        <f>($O$6 *'6050_Module3Project_Data'!C20) + ((1 - $O$6) * T20)</f>
        <v>64.843889360426033</v>
      </c>
      <c r="U21" s="8">
        <f>(ABS(('6050_Module3Project_Data'!C21 - T21)))</f>
        <v>1.7092416395739605</v>
      </c>
      <c r="W21" s="7">
        <f>($O$7 *'6050_Module3Project_Data'!C20) + ((1 - $O$7) * W20)</f>
        <v>64.885481368798779</v>
      </c>
      <c r="X21" s="8">
        <f>(ABS(('6050_Module3Project_Data'!C21 - W21)))</f>
        <v>1.6676496312012148</v>
      </c>
      <c r="Z21" s="7">
        <f>($O$8 *'6050_Module3Project_Data'!C20) + ((1 - $O$8) * Z20)</f>
        <v>65.041749989150276</v>
      </c>
      <c r="AA21" s="8">
        <f>(ABS(('6050_Module3Project_Data'!C21 - Z21)))</f>
        <v>1.5113810108497177</v>
      </c>
      <c r="AB21" s="9"/>
      <c r="AC21" s="9"/>
      <c r="AD21" s="9"/>
      <c r="AE21" s="7">
        <f>($O$5 *'6050_Module3Project_Data'!E20) + ((1 - $O$5) * AE20)</f>
        <v>173.02503472831444</v>
      </c>
      <c r="AF21" s="8">
        <f>(ABS(('6050_Module3Project_Data'!E21 - AE21)))</f>
        <v>0.76088972831442447</v>
      </c>
      <c r="AH21" s="7">
        <f>($O$6 *'6050_Module3Project_Data'!E20) + ((1 - $O$6) * AH20)</f>
        <v>171.24997542201652</v>
      </c>
      <c r="AI21" s="8">
        <f>(ABS(('6050_Module3Project_Data'!E21 - AH21)))</f>
        <v>1.0141695779834947</v>
      </c>
      <c r="AK21" s="7">
        <f>($O$7 *'6050_Module3Project_Data'!E20) + ((1 - $O$7) * AK20)</f>
        <v>170.68653140875364</v>
      </c>
      <c r="AL21" s="8">
        <f>(ABS(('6050_Module3Project_Data'!E21 - AK21)))</f>
        <v>1.5776135912463758</v>
      </c>
      <c r="AN21" s="7">
        <f>($O$8 *'6050_Module3Project_Data'!E20) + ((1 - $O$8) * AN20)</f>
        <v>170.64755520022288</v>
      </c>
      <c r="AO21" s="8">
        <f>(ABS(('6050_Module3Project_Data'!E21 - AN21)))</f>
        <v>1.616589799777131</v>
      </c>
      <c r="AU21" s="7">
        <f t="shared" si="8"/>
        <v>5.3572461145275779E-3</v>
      </c>
      <c r="AV21" s="7">
        <f t="shared" si="0"/>
        <v>64.890838614913307</v>
      </c>
      <c r="AW21" s="8">
        <f>ABS('6050_Module3Project_Data'!C21 - AV21)/'6050_Module3Project_Data'!C21</f>
        <v>2.4976922349253364E-2</v>
      </c>
      <c r="AY21" s="7">
        <f t="shared" si="9"/>
        <v>9.169991177142206E-3</v>
      </c>
      <c r="AZ21" s="7">
        <f t="shared" si="1"/>
        <v>64.894651359975924</v>
      </c>
      <c r="BA21" s="8">
        <f>ABS('6050_Module3Project_Data'!C21 - AZ21)/'6050_Module3Project_Data'!C21</f>
        <v>2.4919633608583635E-2</v>
      </c>
      <c r="BB21" s="21"/>
      <c r="BC21" s="7">
        <f t="shared" si="10"/>
        <v>9.2871468597541973E-2</v>
      </c>
      <c r="BD21" s="7">
        <f t="shared" si="2"/>
        <v>64.978352837396315</v>
      </c>
      <c r="BE21" s="8">
        <f>ABS('6050_Module3Project_Data'!C21 - BD21)/'6050_Module3Project_Data'!C21</f>
        <v>2.366196960145539E-2</v>
      </c>
      <c r="BF21" s="22"/>
      <c r="BG21" s="7">
        <f t="shared" si="11"/>
        <v>0.39968747802193372</v>
      </c>
      <c r="BH21" s="7">
        <f t="shared" si="3"/>
        <v>65.28516884682071</v>
      </c>
      <c r="BI21" s="8">
        <f>ABS('6050_Module3Project_Data'!C21 - BH21)/'6050_Module3Project_Data'!C21</f>
        <v>1.9051878313272496E-2</v>
      </c>
      <c r="BM21" s="7">
        <f t="shared" si="12"/>
        <v>-0.48231630965942801</v>
      </c>
      <c r="BN21" s="7">
        <f t="shared" si="4"/>
        <v>170.2042150990942</v>
      </c>
      <c r="BO21" s="8">
        <f>ABS('6050_Module3Project_Data'!E21 - BN21)/'6050_Module3Project_Data'!E21</f>
        <v>1.195797245506785E-2</v>
      </c>
      <c r="BQ21" s="7">
        <f t="shared" si="13"/>
        <v>-0.55345365302962413</v>
      </c>
      <c r="BR21" s="7">
        <f t="shared" si="5"/>
        <v>170.133077755724</v>
      </c>
      <c r="BS21" s="8">
        <f>ABS('6050_Module3Project_Data'!E21 - BR21)/'6050_Module3Project_Data'!E21</f>
        <v>1.2370927474640823E-2</v>
      </c>
      <c r="BT21" s="21"/>
      <c r="BU21" s="7">
        <f t="shared" si="14"/>
        <v>-0.47191799256058564</v>
      </c>
      <c r="BV21" s="7">
        <f t="shared" si="6"/>
        <v>170.21461341619306</v>
      </c>
      <c r="BW21" s="8">
        <f>ABS('6050_Module3Project_Data'!E21 - BV21)/'6050_Module3Project_Data'!E21</f>
        <v>1.1897609823605214E-2</v>
      </c>
      <c r="BX21" s="22"/>
      <c r="BY21" s="7">
        <f t="shared" si="15"/>
        <v>4.6166730098784553E-2</v>
      </c>
      <c r="BZ21" s="7">
        <f t="shared" si="7"/>
        <v>170.73269813885241</v>
      </c>
      <c r="CA21" s="8">
        <f>ABS('6050_Module3Project_Data'!E21 - BZ21)/'6050_Module3Project_Data'!E21</f>
        <v>8.8901080439437938E-3</v>
      </c>
    </row>
    <row r="22" spans="17:79" x14ac:dyDescent="0.35">
      <c r="Q22" s="7">
        <f>($O$5 *'6050_Module3Project_Data'!C21) + ((1 - $O$5) * Q21)</f>
        <v>65.11355046585544</v>
      </c>
      <c r="R22" s="8">
        <f>(ABS(('6050_Module3Project_Data'!C22-Q22)))</f>
        <v>0.50783353414456656</v>
      </c>
      <c r="T22" s="7">
        <f>($O$6 *'6050_Module3Project_Data'!C21) + ((1 - $O$6) * T21)</f>
        <v>65.442123934276921</v>
      </c>
      <c r="U22" s="8">
        <f>(ABS(('6050_Module3Project_Data'!C22 - T22)))</f>
        <v>0.17926006572308495</v>
      </c>
      <c r="W22" s="7">
        <f>($O$7 *'6050_Module3Project_Data'!C21) + ((1 - $O$7) * W21)</f>
        <v>65.802688665959437</v>
      </c>
      <c r="X22" s="8">
        <f>(ABS(('6050_Module3Project_Data'!C22 - W22)))</f>
        <v>0.18130466595943062</v>
      </c>
      <c r="Z22" s="7">
        <f>($O$8 *'6050_Module3Project_Data'!C21) + ((1 - $O$8) * Z21)</f>
        <v>66.17528574728756</v>
      </c>
      <c r="AA22" s="8">
        <f>(ABS(('6050_Module3Project_Data'!C22 - Z22)))</f>
        <v>0.55390174728755426</v>
      </c>
      <c r="AB22" s="9"/>
      <c r="AC22" s="9"/>
      <c r="AD22" s="9"/>
      <c r="AE22" s="7">
        <f>($O$5 *'6050_Module3Project_Data'!E21) + ((1 - $O$5) * AE21)</f>
        <v>172.91090126906727</v>
      </c>
      <c r="AF22" s="8">
        <f>(ABS(('6050_Module3Project_Data'!E22 - AE22)))</f>
        <v>1.5991032690672569</v>
      </c>
      <c r="AH22" s="7">
        <f>($O$6 *'6050_Module3Project_Data'!E21) + ((1 - $O$6) * AH21)</f>
        <v>171.60493477431072</v>
      </c>
      <c r="AI22" s="8">
        <f>(ABS(('6050_Module3Project_Data'!E22 - AH22)))</f>
        <v>0.29313677431071028</v>
      </c>
      <c r="AK22" s="7">
        <f>($O$7 *'6050_Module3Project_Data'!E21) + ((1 - $O$7) * AK21)</f>
        <v>171.55421888393914</v>
      </c>
      <c r="AL22" s="8">
        <f>(ABS(('6050_Module3Project_Data'!E22 - AK22)))</f>
        <v>0.24242088393913264</v>
      </c>
      <c r="AN22" s="7">
        <f>($O$8 *'6050_Module3Project_Data'!E21) + ((1 - $O$8) * AN21)</f>
        <v>171.85999755005574</v>
      </c>
      <c r="AO22" s="8">
        <f>(ABS(('6050_Module3Project_Data'!E22 - AN22)))</f>
        <v>0.54819955005572751</v>
      </c>
      <c r="AU22" s="7">
        <f t="shared" si="8"/>
        <v>0.14213475377144716</v>
      </c>
      <c r="AV22" s="7">
        <f t="shared" si="0"/>
        <v>65.944823419730881</v>
      </c>
      <c r="AW22" s="8">
        <f>ABS('6050_Module3Project_Data'!C22 - AV22)/'6050_Module3Project_Data'!C22</f>
        <v>4.9288722671694107E-3</v>
      </c>
      <c r="AY22" s="7">
        <f t="shared" si="9"/>
        <v>0.23617931767302119</v>
      </c>
      <c r="AZ22" s="7">
        <f t="shared" si="1"/>
        <v>66.038867983632457</v>
      </c>
      <c r="BA22" s="8">
        <f>ABS('6050_Module3Project_Data'!C22 - AZ22)/'6050_Module3Project_Data'!C22</f>
        <v>6.3620112558499349E-3</v>
      </c>
      <c r="BB22" s="21"/>
      <c r="BC22" s="7">
        <f t="shared" si="10"/>
        <v>0.46382259145094429</v>
      </c>
      <c r="BD22" s="7">
        <f t="shared" si="2"/>
        <v>66.266511257410386</v>
      </c>
      <c r="BE22" s="8">
        <f>ABS('6050_Module3Project_Data'!C22 - BD22)/'6050_Module3Project_Data'!C22</f>
        <v>9.8310522894546025E-3</v>
      </c>
      <c r="BF22" s="22"/>
      <c r="BG22" s="7">
        <f t="shared" si="11"/>
        <v>0.83957932428984949</v>
      </c>
      <c r="BH22" s="7">
        <f t="shared" si="3"/>
        <v>66.64226799024928</v>
      </c>
      <c r="BI22" s="8">
        <f>ABS('6050_Module3Project_Data'!C22 - BH22)/'6050_Module3Project_Data'!C22</f>
        <v>1.5557184686157702E-2</v>
      </c>
      <c r="BM22" s="7">
        <f t="shared" si="12"/>
        <v>-0.27981574193268799</v>
      </c>
      <c r="BN22" s="7">
        <f t="shared" si="4"/>
        <v>171.27440314200646</v>
      </c>
      <c r="BO22" s="8">
        <f>ABS('6050_Module3Project_Data'!E22 - BN22)/'6050_Module3Project_Data'!E22</f>
        <v>2.1828536288870918E-4</v>
      </c>
      <c r="BQ22" s="7">
        <f t="shared" si="13"/>
        <v>-0.19816837097584178</v>
      </c>
      <c r="BR22" s="7">
        <f t="shared" si="5"/>
        <v>171.35605051296329</v>
      </c>
      <c r="BS22" s="8">
        <f>ABS('6050_Module3Project_Data'!E22 - BR22)/'6050_Module3Project_Data'!E22</f>
        <v>2.5831561795459468E-4</v>
      </c>
      <c r="BT22" s="21"/>
      <c r="BU22" s="7">
        <f t="shared" si="14"/>
        <v>0.13090446792515525</v>
      </c>
      <c r="BV22" s="7">
        <f t="shared" si="6"/>
        <v>171.68512335186429</v>
      </c>
      <c r="BW22" s="8">
        <f>ABS('6050_Module3Project_Data'!E22 - BV22)/'6050_Module3Project_Data'!E22</f>
        <v>2.1792156536952646E-3</v>
      </c>
      <c r="BX22" s="22"/>
      <c r="BY22" s="7">
        <f t="shared" si="15"/>
        <v>0.74445936342249708</v>
      </c>
      <c r="BZ22" s="7">
        <f t="shared" si="7"/>
        <v>172.29867824736164</v>
      </c>
      <c r="CA22" s="8">
        <f>ABS('6050_Module3Project_Data'!E22 - BZ22)/'6050_Module3Project_Data'!E22</f>
        <v>5.7607255243542861E-3</v>
      </c>
    </row>
    <row r="23" spans="17:79" x14ac:dyDescent="0.35">
      <c r="Q23" s="7">
        <f>($O$5 *'6050_Module3Project_Data'!C22) + ((1 - $O$5) * Q22)</f>
        <v>65.189725495977129</v>
      </c>
      <c r="R23" s="8">
        <f>(ABS(('6050_Module3Project_Data'!C23-Q23)))</f>
        <v>0.81517250402286834</v>
      </c>
      <c r="T23" s="7">
        <f>($O$6 *'6050_Module3Project_Data'!C22) + ((1 - $O$6) * T22)</f>
        <v>65.504864957280006</v>
      </c>
      <c r="U23" s="8">
        <f>(ABS(('6050_Module3Project_Data'!C23 - T23)))</f>
        <v>0.50003304271999127</v>
      </c>
      <c r="W23" s="7">
        <f>($O$7 *'6050_Module3Project_Data'!C22) + ((1 - $O$7) * W22)</f>
        <v>65.702971099681747</v>
      </c>
      <c r="X23" s="8">
        <f>(ABS(('6050_Module3Project_Data'!C23 - W23)))</f>
        <v>0.30192690031825009</v>
      </c>
      <c r="Z23" s="7">
        <f>($O$8 *'6050_Module3Project_Data'!C22) + ((1 - $O$8) * Z22)</f>
        <v>65.759859436821898</v>
      </c>
      <c r="AA23" s="8">
        <f>(ABS(('6050_Module3Project_Data'!C23 - Z23)))</f>
        <v>0.24503856317809891</v>
      </c>
      <c r="AB23" s="9"/>
      <c r="AC23" s="9"/>
      <c r="AD23" s="9"/>
      <c r="AE23" s="7">
        <f>($O$5 *'6050_Module3Project_Data'!E22) + ((1 - $O$5) * AE22)</f>
        <v>172.67103577870716</v>
      </c>
      <c r="AF23" s="8">
        <f>(ABS(('6050_Module3Project_Data'!E23 - AE23)))</f>
        <v>1.8010557787071662</v>
      </c>
      <c r="AH23" s="7">
        <f>($O$6 *'6050_Module3Project_Data'!E22) + ((1 - $O$6) * AH22)</f>
        <v>171.50233690330197</v>
      </c>
      <c r="AI23" s="8">
        <f>(ABS(('6050_Module3Project_Data'!E23 - AH23)))</f>
        <v>0.63235690330196803</v>
      </c>
      <c r="AK23" s="7">
        <f>($O$7 *'6050_Module3Project_Data'!E22) + ((1 - $O$7) * AK22)</f>
        <v>171.42088739777262</v>
      </c>
      <c r="AL23" s="8">
        <f>(ABS(('6050_Module3Project_Data'!E23 - AK23)))</f>
        <v>0.55090739777261888</v>
      </c>
      <c r="AN23" s="7">
        <f>($O$8 *'6050_Module3Project_Data'!E22) + ((1 - $O$8) * AN22)</f>
        <v>171.44884788751395</v>
      </c>
      <c r="AO23" s="8">
        <f>(ABS(('6050_Module3Project_Data'!E23 - AN23)))</f>
        <v>0.57886788751395102</v>
      </c>
      <c r="AU23" s="7">
        <f t="shared" si="8"/>
        <v>0.10585690576407664</v>
      </c>
      <c r="AV23" s="7">
        <f t="shared" si="0"/>
        <v>65.808828005445818</v>
      </c>
      <c r="AW23" s="8">
        <f>ABS('6050_Module3Project_Data'!C23 - AV23)/'6050_Module3Project_Data'!C23</f>
        <v>2.9705370433900083E-3</v>
      </c>
      <c r="AY23" s="7">
        <f t="shared" si="9"/>
        <v>0.15220509668534349</v>
      </c>
      <c r="AZ23" s="7">
        <f t="shared" si="1"/>
        <v>65.855176196367097</v>
      </c>
      <c r="BA23" s="8">
        <f>ABS('6050_Module3Project_Data'!C23 - AZ23)/'6050_Module3Project_Data'!C23</f>
        <v>2.2683438376482337E-3</v>
      </c>
      <c r="BB23" s="21"/>
      <c r="BC23" s="7">
        <f t="shared" si="10"/>
        <v>0.21022952047305898</v>
      </c>
      <c r="BD23" s="7">
        <f t="shared" si="2"/>
        <v>65.913200620154811</v>
      </c>
      <c r="BE23" s="8">
        <f>ABS('6050_Module3Project_Data'!C23 - BD23)/'6050_Module3Project_Data'!C23</f>
        <v>1.3892511408045254E-3</v>
      </c>
      <c r="BF23" s="22"/>
      <c r="BG23" s="7">
        <f t="shared" si="11"/>
        <v>4.1176967307441206E-2</v>
      </c>
      <c r="BH23" s="7">
        <f t="shared" si="3"/>
        <v>65.744148066989183</v>
      </c>
      <c r="BI23" s="8">
        <f>ABS('6050_Module3Project_Data'!C23 - BH23)/'6050_Module3Project_Data'!C23</f>
        <v>3.950463388502079E-3</v>
      </c>
      <c r="BM23" s="7">
        <f t="shared" si="12"/>
        <v>-0.25784310356776363</v>
      </c>
      <c r="BN23" s="7">
        <f t="shared" si="4"/>
        <v>171.16304429420487</v>
      </c>
      <c r="BO23" s="8">
        <f>ABS('6050_Module3Project_Data'!E23 - BN23)/'6050_Module3Project_Data'!E23</f>
        <v>1.715130382790867E-3</v>
      </c>
      <c r="BQ23" s="7">
        <f t="shared" si="13"/>
        <v>-0.1819591497735128</v>
      </c>
      <c r="BR23" s="7">
        <f t="shared" si="5"/>
        <v>171.2389282479991</v>
      </c>
      <c r="BS23" s="8">
        <f>ABS('6050_Module3Project_Data'!E23 - BR23)/'6050_Module3Project_Data'!E23</f>
        <v>2.1592338689282926E-3</v>
      </c>
      <c r="BT23" s="21"/>
      <c r="BU23" s="7">
        <f t="shared" si="14"/>
        <v>1.1998288583898786E-2</v>
      </c>
      <c r="BV23" s="7">
        <f t="shared" si="6"/>
        <v>171.43288568635651</v>
      </c>
      <c r="BW23" s="8">
        <f>ABS('6050_Module3Project_Data'!E23 - BV23)/'6050_Module3Project_Data'!E23</f>
        <v>3.294350981702669E-3</v>
      </c>
      <c r="BX23" s="22"/>
      <c r="BY23" s="7">
        <f t="shared" si="15"/>
        <v>-1.662858728172345E-3</v>
      </c>
      <c r="BZ23" s="7">
        <f t="shared" si="7"/>
        <v>171.41922453904445</v>
      </c>
      <c r="CA23" s="8">
        <f>ABS('6050_Module3Project_Data'!E23 - BZ23)/'6050_Module3Project_Data'!E23</f>
        <v>3.2144004408758728E-3</v>
      </c>
    </row>
    <row r="24" spans="17:79" x14ac:dyDescent="0.35">
      <c r="Q24" s="7">
        <f>($O$5 *'6050_Module3Project_Data'!C23) + ((1 - $O$5) * Q23)</f>
        <v>65.31200137158055</v>
      </c>
      <c r="R24" s="8">
        <f>(ABS(('6050_Module3Project_Data'!C24-Q24)))</f>
        <v>1.2558846284194516</v>
      </c>
      <c r="T24" s="7">
        <f>($O$6 *'6050_Module3Project_Data'!C23) + ((1 - $O$6) * T23)</f>
        <v>65.679876522232007</v>
      </c>
      <c r="U24" s="8">
        <f>(ABS(('6050_Module3Project_Data'!C24 - T24)))</f>
        <v>0.88800947776799433</v>
      </c>
      <c r="W24" s="7">
        <f>($O$7 *'6050_Module3Project_Data'!C23) + ((1 - $O$7) * W23)</f>
        <v>65.869030894856792</v>
      </c>
      <c r="X24" s="8">
        <f>(ABS(('6050_Module3Project_Data'!C24 - W24)))</f>
        <v>0.6988551051432097</v>
      </c>
      <c r="Z24" s="7">
        <f>($O$8 *'6050_Module3Project_Data'!C23) + ((1 - $O$8) * Z23)</f>
        <v>65.943638359205465</v>
      </c>
      <c r="AA24" s="8">
        <f>(ABS(('6050_Module3Project_Data'!C24 - Z24)))</f>
        <v>0.6242476407945361</v>
      </c>
      <c r="AB24" s="9"/>
      <c r="AC24" s="9"/>
      <c r="AD24" s="9"/>
      <c r="AE24" s="7">
        <f>($O$5 *'6050_Module3Project_Data'!E23) + ((1 - $O$5) * AE23)</f>
        <v>172.40087741190106</v>
      </c>
      <c r="AF24" s="8">
        <f>(ABS(('6050_Module3Project_Data'!E24 - AE24)))</f>
        <v>0.40321458809893329</v>
      </c>
      <c r="AH24" s="7">
        <f>($O$6 *'6050_Module3Project_Data'!E23) + ((1 - $O$6) * AH23)</f>
        <v>171.28101198714626</v>
      </c>
      <c r="AI24" s="8">
        <f>(ABS(('6050_Module3Project_Data'!E24 - AH24)))</f>
        <v>1.5230800128537396</v>
      </c>
      <c r="AK24" s="7">
        <f>($O$7 *'6050_Module3Project_Data'!E23) + ((1 - $O$7) * AK23)</f>
        <v>171.11788832899768</v>
      </c>
      <c r="AL24" s="8">
        <f>(ABS(('6050_Module3Project_Data'!E24 - AK24)))</f>
        <v>1.6862036710023176</v>
      </c>
      <c r="AN24" s="7">
        <f>($O$8 *'6050_Module3Project_Data'!E23) + ((1 - $O$8) * AN23)</f>
        <v>171.01469697187849</v>
      </c>
      <c r="AO24" s="8">
        <f>(ABS(('6050_Module3Project_Data'!E24 - AN24)))</f>
        <v>1.7893950281215041</v>
      </c>
      <c r="AU24" s="7">
        <f t="shared" si="8"/>
        <v>0.11488733917572184</v>
      </c>
      <c r="AV24" s="7">
        <f t="shared" si="0"/>
        <v>65.983918234032515</v>
      </c>
      <c r="AW24" s="8">
        <f>ABS('6050_Module3Project_Data'!C24 - AV24)/'6050_Module3Project_Data'!C24</f>
        <v>8.7725148124350259E-3</v>
      </c>
      <c r="AY24" s="7">
        <f t="shared" si="9"/>
        <v>0.15566877130776879</v>
      </c>
      <c r="AZ24" s="7">
        <f t="shared" si="1"/>
        <v>66.024699666164565</v>
      </c>
      <c r="BA24" s="8">
        <f>ABS('6050_Module3Project_Data'!C24 - AZ24)/'6050_Module3Project_Data'!C24</f>
        <v>8.1598855916114876E-3</v>
      </c>
      <c r="BB24" s="21"/>
      <c r="BC24" s="7">
        <f t="shared" si="10"/>
        <v>0.19035314408895254</v>
      </c>
      <c r="BD24" s="7">
        <f t="shared" si="2"/>
        <v>66.059384038945751</v>
      </c>
      <c r="BE24" s="8">
        <f>ABS('6050_Module3Project_Data'!C24 - BD24)/'6050_Module3Project_Data'!C24</f>
        <v>7.6388479732441899E-3</v>
      </c>
      <c r="BF24" s="22"/>
      <c r="BG24" s="7">
        <f t="shared" si="11"/>
        <v>0.14732737099490412</v>
      </c>
      <c r="BH24" s="7">
        <f t="shared" si="3"/>
        <v>66.016358265851693</v>
      </c>
      <c r="BI24" s="8">
        <f>ABS('6050_Module3Project_Data'!C24 - BH24)/'6050_Module3Project_Data'!C24</f>
        <v>8.2851922644547916E-3</v>
      </c>
      <c r="BM24" s="7">
        <f t="shared" si="12"/>
        <v>-0.26461649834883971</v>
      </c>
      <c r="BN24" s="7">
        <f t="shared" si="4"/>
        <v>170.85327183064885</v>
      </c>
      <c r="BO24" s="8">
        <f>ABS('6050_Module3Project_Data'!E24 - BN24)/'6050_Module3Project_Data'!E24</f>
        <v>1.1289201238076854E-2</v>
      </c>
      <c r="BQ24" s="7">
        <f t="shared" si="13"/>
        <v>-0.21221912952386898</v>
      </c>
      <c r="BR24" s="7">
        <f t="shared" si="5"/>
        <v>170.90566919947381</v>
      </c>
      <c r="BS24" s="8">
        <f>ABS('6050_Module3Project_Data'!E24 - BR24)/'6050_Module3Project_Data'!E24</f>
        <v>1.0985982904422143E-2</v>
      </c>
      <c r="BT24" s="21"/>
      <c r="BU24" s="7">
        <f t="shared" si="14"/>
        <v>-0.12975052222757757</v>
      </c>
      <c r="BV24" s="7">
        <f t="shared" si="6"/>
        <v>170.98813780677011</v>
      </c>
      <c r="BW24" s="8">
        <f>ABS('6050_Module3Project_Data'!E24 - BV24)/'6050_Module3Project_Data'!E24</f>
        <v>1.0508745320856668E-2</v>
      </c>
      <c r="BX24" s="22"/>
      <c r="BY24" s="7">
        <f t="shared" si="15"/>
        <v>-0.25779863726792274</v>
      </c>
      <c r="BZ24" s="7">
        <f t="shared" si="7"/>
        <v>170.86008969172977</v>
      </c>
      <c r="CA24" s="8">
        <f>ABS('6050_Module3Project_Data'!E24 - BZ24)/'6050_Module3Project_Data'!E24</f>
        <v>1.1249746957787483E-2</v>
      </c>
    </row>
    <row r="25" spans="17:79" x14ac:dyDescent="0.35">
      <c r="Q25" s="7">
        <f>($O$5 *'6050_Module3Project_Data'!C24) + ((1 - $O$5) * Q24)</f>
        <v>65.500384065843463</v>
      </c>
      <c r="R25" s="8">
        <f>(ABS(('6050_Module3Project_Data'!C25-Q25)))</f>
        <v>1.2371339341565317</v>
      </c>
      <c r="T25" s="7">
        <f>($O$6 *'6050_Module3Project_Data'!C24) + ((1 - $O$6) * T24)</f>
        <v>65.990679839450806</v>
      </c>
      <c r="U25" s="8">
        <f>(ABS(('6050_Module3Project_Data'!C25 - T25)))</f>
        <v>0.7468381605491885</v>
      </c>
      <c r="W25" s="7">
        <f>($O$7 *'6050_Module3Project_Data'!C24) + ((1 - $O$7) * W24)</f>
        <v>66.253401202685552</v>
      </c>
      <c r="X25" s="8">
        <f>(ABS(('6050_Module3Project_Data'!C25 - W25)))</f>
        <v>0.48411679731444224</v>
      </c>
      <c r="Z25" s="7">
        <f>($O$8 *'6050_Module3Project_Data'!C24) + ((1 - $O$8) * Z24)</f>
        <v>66.411824089801371</v>
      </c>
      <c r="AA25" s="8">
        <f>(ABS(('6050_Module3Project_Data'!C25 - Z25)))</f>
        <v>0.32569391019862337</v>
      </c>
      <c r="AB25" s="9"/>
      <c r="AC25" s="9"/>
      <c r="AD25" s="9"/>
      <c r="AE25" s="7">
        <f>($O$5 *'6050_Module3Project_Data'!E24) + ((1 - $O$5) * AE24)</f>
        <v>172.46135960011588</v>
      </c>
      <c r="AF25" s="8">
        <f>(ABS(('6050_Module3Project_Data'!E25 - AE25)))</f>
        <v>1.6976213998841274</v>
      </c>
      <c r="AH25" s="7">
        <f>($O$6 *'6050_Module3Project_Data'!E24) + ((1 - $O$6) * AH24)</f>
        <v>171.81408999164506</v>
      </c>
      <c r="AI25" s="8">
        <f>(ABS(('6050_Module3Project_Data'!E25 - AH25)))</f>
        <v>2.3448910083549492</v>
      </c>
      <c r="AK25" s="7">
        <f>($O$7 *'6050_Module3Project_Data'!E24) + ((1 - $O$7) * AK24)</f>
        <v>172.04530034804895</v>
      </c>
      <c r="AL25" s="8">
        <f>(ABS(('6050_Module3Project_Data'!E25 - AK25)))</f>
        <v>2.1136806519510571</v>
      </c>
      <c r="AN25" s="7">
        <f>($O$8 *'6050_Module3Project_Data'!E24) + ((1 - $O$8) * AN24)</f>
        <v>172.35674324296963</v>
      </c>
      <c r="AO25" s="8">
        <f>(ABS(('6050_Module3Project_Data'!E25 - AN25)))</f>
        <v>1.8022377570303831</v>
      </c>
      <c r="AU25" s="7">
        <f t="shared" si="8"/>
        <v>0.1553097844736776</v>
      </c>
      <c r="AV25" s="7">
        <f t="shared" si="0"/>
        <v>66.408710987159225</v>
      </c>
      <c r="AW25" s="8">
        <f>ABS('6050_Module3Project_Data'!C25 - AV25)/'6050_Module3Project_Data'!C25</f>
        <v>4.9268690639764226E-3</v>
      </c>
      <c r="AY25" s="7">
        <f t="shared" si="9"/>
        <v>0.21284415543801669</v>
      </c>
      <c r="AZ25" s="7">
        <f t="shared" si="1"/>
        <v>66.466245358123572</v>
      </c>
      <c r="BA25" s="8">
        <f>ABS('6050_Module3Project_Data'!C25 - AZ25)/'6050_Module3Project_Data'!C25</f>
        <v>4.0647697128386165E-3</v>
      </c>
      <c r="BB25" s="21"/>
      <c r="BC25" s="7">
        <f t="shared" si="10"/>
        <v>0.27766086777186605</v>
      </c>
      <c r="BD25" s="7">
        <f t="shared" si="2"/>
        <v>66.531062070457423</v>
      </c>
      <c r="BE25" s="8">
        <f>ABS('6050_Module3Project_Data'!C25 - BD25)/'6050_Module3Project_Data'!C25</f>
        <v>3.0935512097194115E-3</v>
      </c>
      <c r="BF25" s="22"/>
      <c r="BG25" s="7">
        <f t="shared" si="11"/>
        <v>0.34881386730368191</v>
      </c>
      <c r="BH25" s="7">
        <f t="shared" si="3"/>
        <v>66.602215069989228</v>
      </c>
      <c r="BI25" s="8">
        <f>ABS('6050_Module3Project_Data'!C25 - BH25)/'6050_Module3Project_Data'!C25</f>
        <v>2.0273893016333998E-3</v>
      </c>
      <c r="BM25" s="7">
        <f t="shared" si="12"/>
        <v>-8.5812220738822553E-2</v>
      </c>
      <c r="BN25" s="7">
        <f t="shared" si="4"/>
        <v>171.95948812731012</v>
      </c>
      <c r="BO25" s="8">
        <f>ABS('6050_Module3Project_Data'!E25 - BN25)/'6050_Module3Project_Data'!E25</f>
        <v>1.2629224516936554E-2</v>
      </c>
      <c r="BQ25" s="7">
        <f t="shared" si="13"/>
        <v>7.2688657619916941E-2</v>
      </c>
      <c r="BR25" s="7">
        <f t="shared" si="5"/>
        <v>172.11798900566887</v>
      </c>
      <c r="BS25" s="8">
        <f>ABS('6050_Module3Project_Data'!E25 - BR25)/'6050_Module3Project_Data'!E25</f>
        <v>1.1719131466043295E-2</v>
      </c>
      <c r="BT25" s="21"/>
      <c r="BU25" s="7">
        <f t="shared" si="14"/>
        <v>0.34597262134790596</v>
      </c>
      <c r="BV25" s="7">
        <f t="shared" si="6"/>
        <v>172.39127296939685</v>
      </c>
      <c r="BW25" s="8">
        <f>ABS('6050_Module3Project_Data'!E25 - BV25)/'6050_Module3Project_Data'!E25</f>
        <v>1.0149967693042253E-2</v>
      </c>
      <c r="BX25" s="22"/>
      <c r="BY25" s="7">
        <f t="shared" si="15"/>
        <v>0.74963042060339502</v>
      </c>
      <c r="BZ25" s="7">
        <f t="shared" si="7"/>
        <v>172.79493076865234</v>
      </c>
      <c r="CA25" s="8">
        <f>ABS('6050_Module3Project_Data'!E25 - BZ25)/'6050_Module3Project_Data'!E25</f>
        <v>7.8322129787132579E-3</v>
      </c>
    </row>
    <row r="26" spans="17:79" x14ac:dyDescent="0.35">
      <c r="Q26" s="7">
        <f>($O$5 *'6050_Module3Project_Data'!C25) + ((1 - $O$5) * Q25)</f>
        <v>65.68595415596694</v>
      </c>
      <c r="R26" s="8">
        <f>(ABS(('6050_Module3Project_Data'!C26-Q26)))</f>
        <v>1.9587528440330573</v>
      </c>
      <c r="T26" s="7">
        <f>($O$6 *'6050_Module3Project_Data'!C25) + ((1 - $O$6) * T25)</f>
        <v>66.252073195643021</v>
      </c>
      <c r="U26" s="8">
        <f>(ABS(('6050_Module3Project_Data'!C26 - T26)))</f>
        <v>1.3926338043569757</v>
      </c>
      <c r="W26" s="7">
        <f>($O$7 *'6050_Module3Project_Data'!C25) + ((1 - $O$7) * W25)</f>
        <v>66.519665441208502</v>
      </c>
      <c r="X26" s="8">
        <f>(ABS(('6050_Module3Project_Data'!C26 - W26)))</f>
        <v>1.1250415587914944</v>
      </c>
      <c r="Z26" s="7">
        <f>($O$8 *'6050_Module3Project_Data'!C25) + ((1 - $O$8) * Z25)</f>
        <v>66.656094522450331</v>
      </c>
      <c r="AA26" s="8">
        <f>(ABS(('6050_Module3Project_Data'!C26 - Z26)))</f>
        <v>0.98861247754966541</v>
      </c>
      <c r="AB26" s="9"/>
      <c r="AC26" s="9"/>
      <c r="AD26" s="9"/>
      <c r="AE26" s="7">
        <f>($O$5 *'6050_Module3Project_Data'!E25) + ((1 - $O$5) * AE25)</f>
        <v>172.71600281009847</v>
      </c>
      <c r="AF26" s="8">
        <f>(ABS(('6050_Module3Project_Data'!E26 - AE26)))</f>
        <v>1.0404361899015271</v>
      </c>
      <c r="AH26" s="7">
        <f>($O$6 *'6050_Module3Project_Data'!E25) + ((1 - $O$6) * AH25)</f>
        <v>172.6348018445693</v>
      </c>
      <c r="AI26" s="8">
        <f>(ABS(('6050_Module3Project_Data'!E26 - AH26)))</f>
        <v>1.1216371554307045</v>
      </c>
      <c r="AK26" s="7">
        <f>($O$7 *'6050_Module3Project_Data'!E25) + ((1 - $O$7) * AK25)</f>
        <v>173.20782470662203</v>
      </c>
      <c r="AL26" s="8">
        <f>(ABS(('6050_Module3Project_Data'!E26 - AK26)))</f>
        <v>0.54861429337796608</v>
      </c>
      <c r="AN26" s="7">
        <f>($O$8 *'6050_Module3Project_Data'!E25) + ((1 - $O$8) * AN25)</f>
        <v>173.70842156074241</v>
      </c>
      <c r="AO26" s="8">
        <f>(ABS(('6050_Module3Project_Data'!E26 - AN26)))</f>
        <v>4.8017439257591832E-2</v>
      </c>
      <c r="AU26" s="7">
        <f t="shared" si="8"/>
        <v>0.17195295258106852</v>
      </c>
      <c r="AV26" s="7">
        <f t="shared" si="0"/>
        <v>66.691618393789568</v>
      </c>
      <c r="AW26" s="8">
        <f>ABS('6050_Module3Project_Data'!C26 - AV26)/'6050_Module3Project_Data'!C26</f>
        <v>1.4089625759047618E-2</v>
      </c>
      <c r="AY26" s="7">
        <f t="shared" si="9"/>
        <v>0.22619917620925009</v>
      </c>
      <c r="AZ26" s="7">
        <f t="shared" si="1"/>
        <v>66.745864617417752</v>
      </c>
      <c r="BA26" s="8">
        <f>ABS('6050_Module3Project_Data'!C26 - AZ26)/'6050_Module3Project_Data'!C26</f>
        <v>1.3287697182016698E-2</v>
      </c>
      <c r="BB26" s="21"/>
      <c r="BC26" s="7">
        <f t="shared" si="10"/>
        <v>0.27253238460985396</v>
      </c>
      <c r="BD26" s="7">
        <f t="shared" si="2"/>
        <v>66.792197825818363</v>
      </c>
      <c r="BE26" s="8">
        <f>ABS('6050_Module3Project_Data'!C26 - BD26)/'6050_Module3Project_Data'!C26</f>
        <v>1.2602747679602396E-2</v>
      </c>
      <c r="BF26" s="22"/>
      <c r="BG26" s="7">
        <f t="shared" si="11"/>
        <v>0.27864668284006006</v>
      </c>
      <c r="BH26" s="7">
        <f t="shared" si="3"/>
        <v>66.798312124048564</v>
      </c>
      <c r="BI26" s="8">
        <f>ABS('6050_Module3Project_Data'!C26 - BH26)/'6050_Module3Project_Data'!C26</f>
        <v>1.2512359258965116E-2</v>
      </c>
      <c r="BM26" s="7">
        <f t="shared" si="12"/>
        <v>0.10143826615796282</v>
      </c>
      <c r="BN26" s="7">
        <f t="shared" si="4"/>
        <v>173.30926297278</v>
      </c>
      <c r="BO26" s="8">
        <f>ABS('6050_Module3Project_Data'!E26 - BN26)/'6050_Module3Project_Data'!E26</f>
        <v>2.5735796025377561E-3</v>
      </c>
      <c r="BQ26" s="7">
        <f t="shared" si="13"/>
        <v>0.34514758285820768</v>
      </c>
      <c r="BR26" s="7">
        <f t="shared" si="5"/>
        <v>173.55297228948024</v>
      </c>
      <c r="BS26" s="8">
        <f>ABS('6050_Module3Project_Data'!E26 - BR26)/'6050_Module3Project_Data'!E26</f>
        <v>1.1709880318148251E-3</v>
      </c>
      <c r="BT26" s="21"/>
      <c r="BU26" s="7">
        <f t="shared" si="14"/>
        <v>0.71342090309923423</v>
      </c>
      <c r="BV26" s="7">
        <f t="shared" si="6"/>
        <v>173.92124560972127</v>
      </c>
      <c r="BW26" s="8">
        <f>ABS('6050_Module3Project_Data'!E26 - BV26)/'6050_Module3Project_Data'!E26</f>
        <v>9.4849210003243513E-4</v>
      </c>
      <c r="BX26" s="22"/>
      <c r="BY26" s="7">
        <f t="shared" si="15"/>
        <v>1.1005902678776271</v>
      </c>
      <c r="BZ26" s="7">
        <f t="shared" si="7"/>
        <v>174.30841497449967</v>
      </c>
      <c r="CA26" s="8">
        <f>ABS('6050_Module3Project_Data'!E26 - BZ26)/'6050_Module3Project_Data'!E26</f>
        <v>3.1767224148721708E-3</v>
      </c>
    </row>
    <row r="27" spans="17:79" x14ac:dyDescent="0.35">
      <c r="Q27" s="7">
        <f>($O$5 *'6050_Module3Project_Data'!C26) + ((1 - $O$5) * Q26)</f>
        <v>65.979767082571897</v>
      </c>
      <c r="R27" s="8">
        <f>(ABS(('6050_Module3Project_Data'!C27-Q27)))</f>
        <v>2.8228679174280984</v>
      </c>
      <c r="T27" s="7">
        <f>($O$6 *'6050_Module3Project_Data'!C26) + ((1 - $O$6) * T26)</f>
        <v>66.739495027167962</v>
      </c>
      <c r="U27" s="8">
        <f>(ABS(('6050_Module3Project_Data'!C27 - T27)))</f>
        <v>2.0631399728320332</v>
      </c>
      <c r="W27" s="7">
        <f>($O$7 *'6050_Module3Project_Data'!C26) + ((1 - $O$7) * W26)</f>
        <v>67.138438298543832</v>
      </c>
      <c r="X27" s="8">
        <f>(ABS(('6050_Module3Project_Data'!C27 - W27)))</f>
        <v>1.6641967014561629</v>
      </c>
      <c r="Z27" s="7">
        <f>($O$8 *'6050_Module3Project_Data'!C26) + ((1 - $O$8) * Z26)</f>
        <v>67.397553880612577</v>
      </c>
      <c r="AA27" s="8">
        <f>(ABS(('6050_Module3Project_Data'!C27 - Z27)))</f>
        <v>1.4050811193874182</v>
      </c>
      <c r="AB27" s="9"/>
      <c r="AC27" s="9"/>
      <c r="AD27" s="9"/>
      <c r="AE27" s="7">
        <f>($O$5 *'6050_Module3Project_Data'!E26) + ((1 - $O$5) * AE26)</f>
        <v>172.87206823858369</v>
      </c>
      <c r="AF27" s="8">
        <f>(ABS(('6050_Module3Project_Data'!E27 - AE27)))</f>
        <v>0.31492776141629975</v>
      </c>
      <c r="AH27" s="7">
        <f>($O$6 *'6050_Module3Project_Data'!E26) + ((1 - $O$6) * AH26)</f>
        <v>173.02737484897003</v>
      </c>
      <c r="AI27" s="8">
        <f>(ABS(('6050_Module3Project_Data'!E27 - AH27)))</f>
        <v>0.15962115102996677</v>
      </c>
      <c r="AK27" s="7">
        <f>($O$7 *'6050_Module3Project_Data'!E26) + ((1 - $O$7) * AK26)</f>
        <v>173.50956256797991</v>
      </c>
      <c r="AL27" s="8">
        <f>(ABS(('6050_Module3Project_Data'!E27 - AK27)))</f>
        <v>0.32256656797991923</v>
      </c>
      <c r="AN27" s="7">
        <f>($O$8 *'6050_Module3Project_Data'!E26) + ((1 - $O$8) * AN26)</f>
        <v>173.7444346401856</v>
      </c>
      <c r="AO27" s="8">
        <f>(ABS(('6050_Module3Project_Data'!E27 - AN27)))</f>
        <v>0.55743864018560885</v>
      </c>
      <c r="AU27" s="7">
        <f t="shared" si="8"/>
        <v>0.23897593829420771</v>
      </c>
      <c r="AV27" s="7">
        <f t="shared" si="0"/>
        <v>67.377414236838035</v>
      </c>
      <c r="AW27" s="8">
        <f>ABS('6050_Module3Project_Data'!C27 - AV27)/'6050_Module3Project_Data'!C27</f>
        <v>2.0714624711131484E-2</v>
      </c>
      <c r="AY27" s="7">
        <f t="shared" si="9"/>
        <v>0.32434259649077002</v>
      </c>
      <c r="AZ27" s="7">
        <f t="shared" si="1"/>
        <v>67.462780895034598</v>
      </c>
      <c r="BA27" s="8">
        <f>ABS('6050_Module3Project_Data'!C27 - AZ27)/'6050_Module3Project_Data'!C27</f>
        <v>1.9473877780486128E-2</v>
      </c>
      <c r="BB27" s="21"/>
      <c r="BC27" s="7">
        <f t="shared" si="10"/>
        <v>0.42834059733631813</v>
      </c>
      <c r="BD27" s="7">
        <f t="shared" si="2"/>
        <v>67.566778895880148</v>
      </c>
      <c r="BE27" s="8">
        <f>ABS('6050_Module3Project_Data'!C27 - BD27)/'6050_Module3Project_Data'!C27</f>
        <v>1.7962336822126754E-2</v>
      </c>
      <c r="BF27" s="22"/>
      <c r="BG27" s="7">
        <f t="shared" si="11"/>
        <v>0.56775393116103923</v>
      </c>
      <c r="BH27" s="7">
        <f t="shared" si="3"/>
        <v>67.706192229704868</v>
      </c>
      <c r="BI27" s="8">
        <f>ABS('6050_Module3Project_Data'!C27 - BH27)/'6050_Module3Project_Data'!C27</f>
        <v>1.5936057831144504E-2</v>
      </c>
      <c r="BM27" s="7">
        <f t="shared" si="12"/>
        <v>0.13148320543795017</v>
      </c>
      <c r="BN27" s="7">
        <f t="shared" si="4"/>
        <v>173.64104577341786</v>
      </c>
      <c r="BO27" s="8">
        <f>ABS('6050_Module3Project_Data'!E27 - BN27)/'6050_Module3Project_Data'!E27</f>
        <v>2.6217313303238099E-3</v>
      </c>
      <c r="BQ27" s="7">
        <f t="shared" si="13"/>
        <v>0.33429515248312536</v>
      </c>
      <c r="BR27" s="7">
        <f t="shared" si="5"/>
        <v>173.84385772046303</v>
      </c>
      <c r="BS27" s="8">
        <f>ABS('6050_Module3Project_Data'!E27 - BR27)/'6050_Module3Project_Data'!E27</f>
        <v>3.7927889254632109E-3</v>
      </c>
      <c r="BT27" s="21"/>
      <c r="BU27" s="7">
        <f t="shared" si="14"/>
        <v>0.52816353431562413</v>
      </c>
      <c r="BV27" s="7">
        <f t="shared" si="6"/>
        <v>174.03772610229555</v>
      </c>
      <c r="BW27" s="8">
        <f>ABS('6050_Module3Project_Data'!E27 - BV27)/'6050_Module3Project_Data'!E27</f>
        <v>4.9122054308024226E-3</v>
      </c>
      <c r="BX27" s="22"/>
      <c r="BY27" s="7">
        <f t="shared" si="15"/>
        <v>0.42156572233584083</v>
      </c>
      <c r="BZ27" s="7">
        <f t="shared" si="7"/>
        <v>173.93112829031574</v>
      </c>
      <c r="CA27" s="8">
        <f>ABS('6050_Module3Project_Data'!E27 - BZ27)/'6050_Module3Project_Data'!E27</f>
        <v>4.2966984098260297E-3</v>
      </c>
    </row>
    <row r="28" spans="17:79" x14ac:dyDescent="0.35">
      <c r="Q28" s="7">
        <f>($O$5 *'6050_Module3Project_Data'!C27) + ((1 - $O$5) * Q27)</f>
        <v>66.403197270186112</v>
      </c>
      <c r="R28" s="8">
        <f>(ABS(('6050_Module3Project_Data'!C28-Q28)))</f>
        <v>2.5346537298138827</v>
      </c>
      <c r="T28" s="7">
        <f>($O$6 *'6050_Module3Project_Data'!C27) + ((1 - $O$6) * T27)</f>
        <v>67.461594017659181</v>
      </c>
      <c r="U28" s="8">
        <f>(ABS(('6050_Module3Project_Data'!C28 - T28)))</f>
        <v>1.4762569823408143</v>
      </c>
      <c r="W28" s="7">
        <f>($O$7 *'6050_Module3Project_Data'!C27) + ((1 - $O$7) * W27)</f>
        <v>68.053746484344728</v>
      </c>
      <c r="X28" s="8">
        <f>(ABS(('6050_Module3Project_Data'!C28 - W28)))</f>
        <v>0.88410451565526671</v>
      </c>
      <c r="Z28" s="7">
        <f>($O$8 *'6050_Module3Project_Data'!C27) + ((1 - $O$8) * Z27)</f>
        <v>68.451364720153137</v>
      </c>
      <c r="AA28" s="8">
        <f>(ABS(('6050_Module3Project_Data'!C28 - Z28)))</f>
        <v>0.48648627984685788</v>
      </c>
      <c r="AB28" s="9"/>
      <c r="AC28" s="9"/>
      <c r="AD28" s="9"/>
      <c r="AE28" s="7">
        <f>($O$5 *'6050_Module3Project_Data'!E27) + ((1 - $O$5) * AE27)</f>
        <v>172.91930740279614</v>
      </c>
      <c r="AF28" s="8">
        <f>(ABS(('6050_Module3Project_Data'!E28 - AE28)))</f>
        <v>0.56222959720386712</v>
      </c>
      <c r="AH28" s="7">
        <f>($O$6 *'6050_Module3Project_Data'!E27) + ((1 - $O$6) * AH27)</f>
        <v>173.08324225183051</v>
      </c>
      <c r="AI28" s="8">
        <f>(ABS(('6050_Module3Project_Data'!E28 - AH28)))</f>
        <v>0.39829474816949073</v>
      </c>
      <c r="AK28" s="7">
        <f>($O$7 *'6050_Module3Project_Data'!E27) + ((1 - $O$7) * AK27)</f>
        <v>173.33215095559095</v>
      </c>
      <c r="AL28" s="8">
        <f>(ABS(('6050_Module3Project_Data'!E28 - AK28)))</f>
        <v>0.14938604440905578</v>
      </c>
      <c r="AN28" s="7">
        <f>($O$8 *'6050_Module3Project_Data'!E27) + ((1 - $O$8) * AN27)</f>
        <v>173.32635566004637</v>
      </c>
      <c r="AO28" s="8">
        <f>(ABS(('6050_Module3Project_Data'!E28 - AN28)))</f>
        <v>0.15518133995362859</v>
      </c>
      <c r="AU28" s="7">
        <f t="shared" si="8"/>
        <v>0.34042577542021096</v>
      </c>
      <c r="AV28" s="7">
        <f t="shared" si="0"/>
        <v>68.394172259764943</v>
      </c>
      <c r="AW28" s="8">
        <f>ABS('6050_Module3Project_Data'!C28 - AV28)/'6050_Module3Project_Data'!C28</f>
        <v>7.8865054878930283E-3</v>
      </c>
      <c r="AY28" s="7">
        <f t="shared" si="9"/>
        <v>0.47208399381830152</v>
      </c>
      <c r="AZ28" s="7">
        <f t="shared" si="1"/>
        <v>68.52583047816303</v>
      </c>
      <c r="BA28" s="8">
        <f>ABS('6050_Module3Project_Data'!C28 - AZ28)/'6050_Module3Project_Data'!C28</f>
        <v>5.9766951806630121E-3</v>
      </c>
      <c r="BB28" s="21"/>
      <c r="BC28" s="7">
        <f t="shared" si="10"/>
        <v>0.6474760121453782</v>
      </c>
      <c r="BD28" s="7">
        <f t="shared" si="2"/>
        <v>68.701222496490104</v>
      </c>
      <c r="BE28" s="8">
        <f>ABS('6050_Module3Project_Data'!C28 - BD28)/'6050_Module3Project_Data'!C28</f>
        <v>3.432490280410557E-3</v>
      </c>
      <c r="BF28" s="22"/>
      <c r="BG28" s="7">
        <f t="shared" si="11"/>
        <v>0.86317504760491748</v>
      </c>
      <c r="BH28" s="7">
        <f t="shared" si="3"/>
        <v>68.91692153194964</v>
      </c>
      <c r="BI28" s="8">
        <f>ABS('6050_Module3Project_Data'!C28 - BH28)/'6050_Module3Project_Data'!C28</f>
        <v>3.0359907868834891E-4</v>
      </c>
      <c r="BM28" s="7">
        <f t="shared" si="12"/>
        <v>8.5148982763912806E-2</v>
      </c>
      <c r="BN28" s="7">
        <f t="shared" si="4"/>
        <v>173.41729993835486</v>
      </c>
      <c r="BO28" s="8">
        <f>ABS('6050_Module3Project_Data'!E28 - BN28)/'6050_Module3Project_Data'!E28</f>
        <v>3.7028183376738481E-4</v>
      </c>
      <c r="BQ28" s="7">
        <f t="shared" si="13"/>
        <v>0.20636846126510267</v>
      </c>
      <c r="BR28" s="7">
        <f t="shared" si="5"/>
        <v>173.53851941685605</v>
      </c>
      <c r="BS28" s="8">
        <f>ABS('6050_Module3Project_Data'!E28 - BR28)/'6050_Module3Project_Data'!E28</f>
        <v>3.2846386907469256E-4</v>
      </c>
      <c r="BT28" s="21"/>
      <c r="BU28" s="7">
        <f t="shared" si="14"/>
        <v>0.21065471829855881</v>
      </c>
      <c r="BV28" s="7">
        <f t="shared" si="6"/>
        <v>173.54280567388952</v>
      </c>
      <c r="BW28" s="8">
        <f>ABS('6050_Module3Project_Data'!E28 - BV28)/'6050_Module3Project_Data'!E28</f>
        <v>3.5317114978935746E-4</v>
      </c>
      <c r="BX28" s="22"/>
      <c r="BY28" s="7">
        <f t="shared" si="15"/>
        <v>-8.7565012180244553E-2</v>
      </c>
      <c r="BZ28" s="7">
        <f t="shared" si="7"/>
        <v>173.2445859434107</v>
      </c>
      <c r="CA28" s="8">
        <f>ABS('6050_Module3Project_Data'!E28 - BZ28)/'6050_Module3Project_Data'!E28</f>
        <v>1.3658574894301586E-3</v>
      </c>
    </row>
    <row r="29" spans="17:79" x14ac:dyDescent="0.35">
      <c r="Q29" s="7">
        <f>($O$5 *'6050_Module3Project_Data'!C28) + ((1 - $O$5) * Q28)</f>
        <v>66.783395329658191</v>
      </c>
      <c r="R29" s="8">
        <f>(ABS(('6050_Module3Project_Data'!C29-Q29)))</f>
        <v>1.9897366703418129</v>
      </c>
      <c r="T29" s="7">
        <f>($O$6 *'6050_Module3Project_Data'!C28) + ((1 - $O$6) * T28)</f>
        <v>67.978283961478468</v>
      </c>
      <c r="U29" s="8">
        <f>(ABS(('6050_Module3Project_Data'!C29 - T29)))</f>
        <v>0.79484803852153618</v>
      </c>
      <c r="W29" s="7">
        <f>($O$7 *'6050_Module3Project_Data'!C28) + ((1 - $O$7) * W28)</f>
        <v>68.54000396795513</v>
      </c>
      <c r="X29" s="8">
        <f>(ABS(('6050_Module3Project_Data'!C29 - W29)))</f>
        <v>0.23312803204487409</v>
      </c>
      <c r="Z29" s="7">
        <f>($O$8 *'6050_Module3Project_Data'!C28) + ((1 - $O$8) * Z28)</f>
        <v>68.816229430038277</v>
      </c>
      <c r="AA29" s="8">
        <f>(ABS(('6050_Module3Project_Data'!C29 - Z29)))</f>
        <v>4.3097430038272933E-2</v>
      </c>
      <c r="AB29" s="9"/>
      <c r="AC29" s="9"/>
      <c r="AD29" s="9"/>
      <c r="AE29" s="7">
        <f>($O$5 *'6050_Module3Project_Data'!E28) + ((1 - $O$5) * AE28)</f>
        <v>173.00364184237671</v>
      </c>
      <c r="AF29" s="8">
        <f>(ABS(('6050_Module3Project_Data'!E29 - AE29)))</f>
        <v>1.5445808423767176</v>
      </c>
      <c r="AH29" s="7">
        <f>($O$6 *'6050_Module3Project_Data'!E28) + ((1 - $O$6) * AH28)</f>
        <v>173.22264541368983</v>
      </c>
      <c r="AI29" s="8">
        <f>(ABS(('6050_Module3Project_Data'!E29 - AH29)))</f>
        <v>1.7635844136898413</v>
      </c>
      <c r="AK29" s="7">
        <f>($O$7 *'6050_Module3Project_Data'!E28) + ((1 - $O$7) * AK28)</f>
        <v>173.41431328001593</v>
      </c>
      <c r="AL29" s="8">
        <f>(ABS(('6050_Module3Project_Data'!E29 - AK29)))</f>
        <v>1.9552522800159409</v>
      </c>
      <c r="AN29" s="7">
        <f>($O$8 *'6050_Module3Project_Data'!E28) + ((1 - $O$8) * AN28)</f>
        <v>173.4427416650116</v>
      </c>
      <c r="AO29" s="8">
        <f>(ABS(('6050_Module3Project_Data'!E29 - AN29)))</f>
        <v>1.9836806650116046</v>
      </c>
      <c r="AU29" s="7">
        <f t="shared" si="8"/>
        <v>0.36230053164873954</v>
      </c>
      <c r="AV29" s="7">
        <f t="shared" si="0"/>
        <v>68.902304499603872</v>
      </c>
      <c r="AW29" s="8">
        <f>ABS('6050_Module3Project_Data'!C29 - AV29)/'6050_Module3Project_Data'!C29</f>
        <v>1.8782407583802947E-3</v>
      </c>
      <c r="AY29" s="7">
        <f t="shared" si="9"/>
        <v>0.47562736626632657</v>
      </c>
      <c r="AZ29" s="7">
        <f t="shared" si="1"/>
        <v>69.015631334221453</v>
      </c>
      <c r="BA29" s="8">
        <f>ABS('6050_Module3Project_Data'!C29 - AZ29)/'6050_Module3Project_Data'!C29</f>
        <v>3.5260766402415581E-3</v>
      </c>
      <c r="BB29" s="21"/>
      <c r="BC29" s="7">
        <f t="shared" si="10"/>
        <v>0.57492767430463876</v>
      </c>
      <c r="BD29" s="7">
        <f t="shared" si="2"/>
        <v>69.114931642259762</v>
      </c>
      <c r="BE29" s="8">
        <f>ABS('6050_Module3Project_Data'!C29 - BD29)/'6050_Module3Project_Data'!C29</f>
        <v>4.9699589406478999E-3</v>
      </c>
      <c r="BF29" s="22"/>
      <c r="BG29" s="7">
        <f t="shared" si="11"/>
        <v>0.54279511820957904</v>
      </c>
      <c r="BH29" s="7">
        <f t="shared" si="3"/>
        <v>69.082799086164712</v>
      </c>
      <c r="BI29" s="8">
        <f>ABS('6050_Module3Project_Data'!C29 - BH29)/'6050_Module3Project_Data'!C29</f>
        <v>4.5027335117543924E-3</v>
      </c>
      <c r="BM29" s="7">
        <f t="shared" si="12"/>
        <v>8.4700984013073619E-2</v>
      </c>
      <c r="BN29" s="7">
        <f t="shared" si="4"/>
        <v>173.499014264029</v>
      </c>
      <c r="BO29" s="8">
        <f>ABS('6050_Module3Project_Data'!E29 - BN29)/'6050_Module3Project_Data'!E29</f>
        <v>1.1897611313927638E-2</v>
      </c>
      <c r="BQ29" s="7">
        <f t="shared" si="13"/>
        <v>0.17531692705507324</v>
      </c>
      <c r="BR29" s="7">
        <f t="shared" si="5"/>
        <v>173.589630207071</v>
      </c>
      <c r="BS29" s="8">
        <f>ABS('6050_Module3Project_Data'!E29 - BR29)/'6050_Module3Project_Data'!E29</f>
        <v>1.2426110318375098E-2</v>
      </c>
      <c r="BT29" s="21"/>
      <c r="BU29" s="7">
        <f t="shared" si="14"/>
        <v>0.15283314105545059</v>
      </c>
      <c r="BV29" s="7">
        <f t="shared" si="6"/>
        <v>173.56714642107139</v>
      </c>
      <c r="BW29" s="8">
        <f>ABS('6050_Module3Project_Data'!E29 - BV29)/'6050_Module3Project_Data'!E29</f>
        <v>1.2294978222652192E-2</v>
      </c>
      <c r="BX29" s="22"/>
      <c r="BY29" s="7">
        <f t="shared" si="15"/>
        <v>5.6703223934200506E-2</v>
      </c>
      <c r="BZ29" s="7">
        <f t="shared" si="7"/>
        <v>173.47101650395012</v>
      </c>
      <c r="CA29" s="8">
        <f>ABS('6050_Module3Project_Data'!E29 - BZ29)/'6050_Module3Project_Data'!E29</f>
        <v>1.1734320089097734E-2</v>
      </c>
    </row>
    <row r="30" spans="17:79" x14ac:dyDescent="0.35">
      <c r="Q30" s="7">
        <f>($O$5 *'6050_Module3Project_Data'!C29) + ((1 - $O$5) * Q29)</f>
        <v>67.081855830209463</v>
      </c>
      <c r="R30" s="8">
        <f>(ABS(('6050_Module3Project_Data'!C30-Q30)))</f>
        <v>1.7601091697905389</v>
      </c>
      <c r="T30" s="7">
        <f>($O$6 *'6050_Module3Project_Data'!C29) + ((1 - $O$6) * T29)</f>
        <v>68.256480774961005</v>
      </c>
      <c r="U30" s="8">
        <f>(ABS(('6050_Module3Project_Data'!C30 - T30)))</f>
        <v>0.58548422503899644</v>
      </c>
      <c r="W30" s="7">
        <f>($O$7 *'6050_Module3Project_Data'!C29) + ((1 - $O$7) * W29)</f>
        <v>68.668224385579805</v>
      </c>
      <c r="X30" s="8">
        <f>(ABS(('6050_Module3Project_Data'!C30 - W30)))</f>
        <v>0.17374061442019695</v>
      </c>
      <c r="Z30" s="7">
        <f>($O$8 *'6050_Module3Project_Data'!C29) + ((1 - $O$8) * Z29)</f>
        <v>68.783906357509579</v>
      </c>
      <c r="AA30" s="8">
        <f>(ABS(('6050_Module3Project_Data'!C30 - Z30)))</f>
        <v>5.8058642490422585E-2</v>
      </c>
      <c r="AB30" s="9"/>
      <c r="AC30" s="9"/>
      <c r="AD30" s="9"/>
      <c r="AE30" s="7">
        <f>($O$5 *'6050_Module3Project_Data'!E29) + ((1 - $O$5) * AE29)</f>
        <v>172.77195471602019</v>
      </c>
      <c r="AF30" s="8">
        <f>(ABS(('6050_Module3Project_Data'!E30 - AE30)))</f>
        <v>0.51323228397981779</v>
      </c>
      <c r="AH30" s="7">
        <f>($O$6 *'6050_Module3Project_Data'!E29) + ((1 - $O$6) * AH29)</f>
        <v>172.60539086889838</v>
      </c>
      <c r="AI30" s="8">
        <f>(ABS(('6050_Module3Project_Data'!E30 - AH30)))</f>
        <v>0.67979613110162518</v>
      </c>
      <c r="AK30" s="7">
        <f>($O$7 *'6050_Module3Project_Data'!E29) + ((1 - $O$7) * AK29)</f>
        <v>172.33892452600716</v>
      </c>
      <c r="AL30" s="8">
        <f>(ABS(('6050_Module3Project_Data'!E30 - AK30)))</f>
        <v>0.9462624739928458</v>
      </c>
      <c r="AN30" s="7">
        <f>($O$8 *'6050_Module3Project_Data'!E29) + ((1 - $O$8) * AN29)</f>
        <v>171.95498116625288</v>
      </c>
      <c r="AO30" s="8">
        <f>(ABS(('6050_Module3Project_Data'!E30 - AN30)))</f>
        <v>1.3302058337471294</v>
      </c>
      <c r="AU30" s="7">
        <f t="shared" si="8"/>
        <v>0.32718851454512987</v>
      </c>
      <c r="AV30" s="7">
        <f t="shared" si="0"/>
        <v>68.995412900124933</v>
      </c>
      <c r="AW30" s="8">
        <f>ABS('6050_Module3Project_Data'!C30 - AV30)/'6050_Module3Project_Data'!C30</f>
        <v>2.2289878001729166E-3</v>
      </c>
      <c r="AY30" s="7">
        <f t="shared" si="9"/>
        <v>0.38877562910591368</v>
      </c>
      <c r="AZ30" s="7">
        <f t="shared" si="1"/>
        <v>69.057000014685713</v>
      </c>
      <c r="BA30" s="8">
        <f>ABS('6050_Module3Project_Data'!C30 - AZ30)/'6050_Module3Project_Data'!C30</f>
        <v>3.1236036723488463E-3</v>
      </c>
      <c r="BB30" s="21"/>
      <c r="BC30" s="7">
        <f t="shared" si="10"/>
        <v>0.37390940879865514</v>
      </c>
      <c r="BD30" s="7">
        <f t="shared" si="2"/>
        <v>69.042133794378458</v>
      </c>
      <c r="BE30" s="8">
        <f>ABS('6050_Module3Project_Data'!C30 - BD30)/'6050_Module3Project_Data'!C30</f>
        <v>2.9076566071066685E-3</v>
      </c>
      <c r="BF30" s="22"/>
      <c r="BG30" s="7">
        <f t="shared" si="11"/>
        <v>0.19040662271241066</v>
      </c>
      <c r="BH30" s="7">
        <f t="shared" si="3"/>
        <v>68.858631008292221</v>
      </c>
      <c r="BI30" s="8">
        <f>ABS('6050_Module3Project_Data'!C30 - BH30)/'6050_Module3Project_Data'!C30</f>
        <v>2.4209082777081105E-4</v>
      </c>
      <c r="BM30" s="7">
        <f t="shared" si="12"/>
        <v>-8.931247669020298E-2</v>
      </c>
      <c r="BN30" s="7">
        <f t="shared" si="4"/>
        <v>172.24961204931697</v>
      </c>
      <c r="BO30" s="8">
        <f>ABS('6050_Module3Project_Data'!E30 - BN30)/'6050_Module3Project_Data'!E30</f>
        <v>5.9761308430999471E-3</v>
      </c>
      <c r="BQ30" s="7">
        <f t="shared" si="13"/>
        <v>-0.13735949321088764</v>
      </c>
      <c r="BR30" s="7">
        <f t="shared" si="5"/>
        <v>172.20156503279628</v>
      </c>
      <c r="BS30" s="8">
        <f>ABS('6050_Module3Project_Data'!E30 - BR30)/'6050_Module3Project_Data'!E30</f>
        <v>6.2534021860952598E-3</v>
      </c>
      <c r="BT30" s="21"/>
      <c r="BU30" s="7">
        <f t="shared" si="14"/>
        <v>-0.39986671172344879</v>
      </c>
      <c r="BV30" s="7">
        <f t="shared" si="6"/>
        <v>171.9390578142837</v>
      </c>
      <c r="BW30" s="8">
        <f>ABS('6050_Module3Project_Data'!E30 - BV30)/'6050_Module3Project_Data'!E30</f>
        <v>7.7682876939522104E-3</v>
      </c>
      <c r="BX30" s="22"/>
      <c r="BY30" s="7">
        <f t="shared" si="15"/>
        <v>-0.90557495731732474</v>
      </c>
      <c r="BZ30" s="7">
        <f t="shared" si="7"/>
        <v>171.43334956868983</v>
      </c>
      <c r="CA30" s="8">
        <f>ABS('6050_Module3Project_Data'!E30 - BZ30)/'6050_Module3Project_Data'!E30</f>
        <v>1.0686645889184821E-2</v>
      </c>
    </row>
    <row r="31" spans="17:79" x14ac:dyDescent="0.35">
      <c r="Q31" s="7">
        <f>($O$5 *'6050_Module3Project_Data'!C30) + ((1 - $O$5) * Q30)</f>
        <v>67.345872205678035</v>
      </c>
      <c r="R31" s="8">
        <f>(ABS(('6050_Module3Project_Data'!C31-Q31)))</f>
        <v>1.353514794321967</v>
      </c>
      <c r="T31" s="7">
        <f>($O$6 *'6050_Module3Project_Data'!C30) + ((1 - $O$6) * T30)</f>
        <v>68.461400253724662</v>
      </c>
      <c r="U31" s="8">
        <f>(ABS(('6050_Module3Project_Data'!C31 - T31)))</f>
        <v>0.23798674627533956</v>
      </c>
      <c r="W31" s="7">
        <f>($O$7 *'6050_Module3Project_Data'!C30) + ((1 - $O$7) * W30)</f>
        <v>68.763781723510903</v>
      </c>
      <c r="X31" s="8">
        <f>(ABS(('6050_Module3Project_Data'!C31 - W31)))</f>
        <v>6.4394723510901031E-2</v>
      </c>
      <c r="Z31" s="7">
        <f>($O$8 *'6050_Module3Project_Data'!C30) + ((1 - $O$8) * Z30)</f>
        <v>68.827450339377393</v>
      </c>
      <c r="AA31" s="8">
        <f>(ABS(('6050_Module3Project_Data'!C31 - Z31)))</f>
        <v>0.12806333937739112</v>
      </c>
      <c r="AB31" s="9"/>
      <c r="AC31" s="9"/>
      <c r="AD31" s="9"/>
      <c r="AE31" s="7">
        <f>($O$5 *'6050_Module3Project_Data'!E30) + ((1 - $O$5) * AE30)</f>
        <v>172.84893955861716</v>
      </c>
      <c r="AF31" s="8">
        <f>(ABS(('6050_Module3Project_Data'!E31 - AE31)))</f>
        <v>0.34788344138283378</v>
      </c>
      <c r="AH31" s="7">
        <f>($O$6 *'6050_Module3Project_Data'!E30) + ((1 - $O$6) * AH30)</f>
        <v>172.84331951478396</v>
      </c>
      <c r="AI31" s="8">
        <f>(ABS(('6050_Module3Project_Data'!E31 - AH31)))</f>
        <v>0.35350348521603792</v>
      </c>
      <c r="AK31" s="7">
        <f>($O$7 *'6050_Module3Project_Data'!E30) + ((1 - $O$7) * AK30)</f>
        <v>172.85936888670324</v>
      </c>
      <c r="AL31" s="8">
        <f>(ABS(('6050_Module3Project_Data'!E31 - AK31)))</f>
        <v>0.3374541132967579</v>
      </c>
      <c r="AN31" s="7">
        <f>($O$8 *'6050_Module3Project_Data'!E30) + ((1 - $O$8) * AN30)</f>
        <v>172.95263554156324</v>
      </c>
      <c r="AO31" s="8">
        <f>(ABS(('6050_Module3Project_Data'!E31 - AN31)))</f>
        <v>0.24418745843675538</v>
      </c>
      <c r="AU31" s="7">
        <f t="shared" si="8"/>
        <v>0.29244383805302504</v>
      </c>
      <c r="AV31" s="7">
        <f t="shared" si="0"/>
        <v>69.056225561563934</v>
      </c>
      <c r="AW31" s="8">
        <f>ABS('6050_Module3Project_Data'!C31 - AV31)/'6050_Module3Project_Data'!C31</f>
        <v>5.19420299287289E-3</v>
      </c>
      <c r="AY31" s="7">
        <f t="shared" si="9"/>
        <v>0.31547105631220967</v>
      </c>
      <c r="AZ31" s="7">
        <f t="shared" si="1"/>
        <v>69.079252779823108</v>
      </c>
      <c r="BA31" s="8">
        <f>ABS('6050_Module3Project_Data'!C31 - AZ31)/'6050_Module3Project_Data'!C31</f>
        <v>5.5293911112060754E-3</v>
      </c>
      <c r="BB31" s="21"/>
      <c r="BC31" s="7">
        <f t="shared" si="10"/>
        <v>0.2486509769082543</v>
      </c>
      <c r="BD31" s="7">
        <f t="shared" si="2"/>
        <v>69.012432700419154</v>
      </c>
      <c r="BE31" s="8">
        <f>ABS('6050_Module3Project_Data'!C31 - BD31)/'6050_Module3Project_Data'!C31</f>
        <v>4.5567466332582076E-3</v>
      </c>
      <c r="BF31" s="22"/>
      <c r="BG31" s="7">
        <f t="shared" si="11"/>
        <v>0.10978473064829462</v>
      </c>
      <c r="BH31" s="7">
        <f t="shared" si="3"/>
        <v>68.873566454159203</v>
      </c>
      <c r="BI31" s="8">
        <f>ABS('6050_Module3Project_Data'!C31 - BH31)/'6050_Module3Project_Data'!C31</f>
        <v>2.5353858566336471E-3</v>
      </c>
      <c r="BM31" s="7">
        <f t="shared" si="12"/>
        <v>2.1510489177387349E-3</v>
      </c>
      <c r="BN31" s="7">
        <f t="shared" si="4"/>
        <v>172.86151993562098</v>
      </c>
      <c r="BO31" s="8">
        <f>ABS('6050_Module3Project_Data'!E31 - BN31)/'6050_Module3Project_Data'!E31</f>
        <v>1.9359654442334612E-3</v>
      </c>
      <c r="BQ31" s="7">
        <f t="shared" si="13"/>
        <v>2.7091470265853054E-2</v>
      </c>
      <c r="BR31" s="7">
        <f t="shared" si="5"/>
        <v>172.88646035696908</v>
      </c>
      <c r="BS31" s="8">
        <f>ABS('6050_Module3Project_Data'!E31 - BR31)/'6050_Module3Project_Data'!E31</f>
        <v>1.7919649890512912E-3</v>
      </c>
      <c r="BT31" s="21"/>
      <c r="BU31" s="7">
        <f t="shared" si="14"/>
        <v>1.4273270865336973E-2</v>
      </c>
      <c r="BV31" s="7">
        <f t="shared" si="6"/>
        <v>172.87364215756858</v>
      </c>
      <c r="BW31" s="8">
        <f>ABS('6050_Module3Project_Data'!E31 - BV31)/'6050_Module3Project_Data'!E31</f>
        <v>1.8659744262827062E-3</v>
      </c>
      <c r="BX31" s="22"/>
      <c r="BY31" s="7">
        <f t="shared" si="15"/>
        <v>0.30654146299406515</v>
      </c>
      <c r="BZ31" s="7">
        <f t="shared" si="7"/>
        <v>173.1659103496973</v>
      </c>
      <c r="CA31" s="8">
        <f>ABS('6050_Module3Project_Data'!E31 - BZ31)/'6050_Module3Project_Data'!E31</f>
        <v>1.7848277911365596E-4</v>
      </c>
    </row>
    <row r="32" spans="17:79" x14ac:dyDescent="0.35">
      <c r="Q32" s="7">
        <f>($O$5 *'6050_Module3Project_Data'!C31) + ((1 - $O$5) * Q31)</f>
        <v>67.548899424826331</v>
      </c>
      <c r="R32" s="8">
        <f>(ABS(('6050_Module3Project_Data'!C32-Q32)))</f>
        <v>2.2715425751736689</v>
      </c>
      <c r="T32" s="7">
        <f>($O$6 *'6050_Module3Project_Data'!C31) + ((1 - $O$6) * T31)</f>
        <v>68.544695614921039</v>
      </c>
      <c r="U32" s="8">
        <f>(ABS(('6050_Module3Project_Data'!C32 - T32)))</f>
        <v>1.2757463850789605</v>
      </c>
      <c r="W32" s="7">
        <f>($O$7 *'6050_Module3Project_Data'!C31) + ((1 - $O$7) * W31)</f>
        <v>68.7283646255799</v>
      </c>
      <c r="X32" s="8">
        <f>(ABS(('6050_Module3Project_Data'!C32 - W32)))</f>
        <v>1.0920773744201</v>
      </c>
      <c r="Z32" s="7">
        <f>($O$8 *'6050_Module3Project_Data'!C31) + ((1 - $O$8) * Z31)</f>
        <v>68.731402834844346</v>
      </c>
      <c r="AA32" s="8">
        <f>(ABS(('6050_Module3Project_Data'!C32 - Z32)))</f>
        <v>1.0890391651556541</v>
      </c>
      <c r="AB32" s="9"/>
      <c r="AC32" s="9"/>
      <c r="AD32" s="9"/>
      <c r="AE32" s="7">
        <f>($O$5 *'6050_Module3Project_Data'!E31) + ((1 - $O$5) * AE31)</f>
        <v>172.90112207482457</v>
      </c>
      <c r="AF32" s="8">
        <f>(ABS(('6050_Module3Project_Data'!E32 - AE32)))</f>
        <v>0.31533892517543904</v>
      </c>
      <c r="AH32" s="7">
        <f>($O$6 *'6050_Module3Project_Data'!E31) + ((1 - $O$6) * AH31)</f>
        <v>172.96704573460957</v>
      </c>
      <c r="AI32" s="8">
        <f>(ABS(('6050_Module3Project_Data'!E32 - AH32)))</f>
        <v>0.24941526539043934</v>
      </c>
      <c r="AK32" s="7">
        <f>($O$7 *'6050_Module3Project_Data'!E31) + ((1 - $O$7) * AK31)</f>
        <v>173.04496864901645</v>
      </c>
      <c r="AL32" s="8">
        <f>(ABS(('6050_Module3Project_Data'!E32 - AK32)))</f>
        <v>0.17149235098355575</v>
      </c>
      <c r="AN32" s="7">
        <f>($O$8 *'6050_Module3Project_Data'!E31) + ((1 - $O$8) * AN31)</f>
        <v>173.13577613539081</v>
      </c>
      <c r="AO32" s="8">
        <f>(ABS(('6050_Module3Project_Data'!E32 - AN32)))</f>
        <v>8.0684864609196438E-2</v>
      </c>
      <c r="AU32" s="7">
        <f t="shared" si="8"/>
        <v>0.24326469765542086</v>
      </c>
      <c r="AV32" s="7">
        <f t="shared" si="0"/>
        <v>68.971629323235319</v>
      </c>
      <c r="AW32" s="8">
        <f>ABS('6050_Module3Project_Data'!C32 - AV32)/'6050_Module3Project_Data'!C32</f>
        <v>1.2157079681115172E-2</v>
      </c>
      <c r="AY32" s="7">
        <f t="shared" si="9"/>
        <v>0.2277490177514066</v>
      </c>
      <c r="AZ32" s="7">
        <f t="shared" si="1"/>
        <v>68.956113643331307</v>
      </c>
      <c r="BA32" s="8">
        <f>ABS('6050_Module3Project_Data'!C32 - AZ32)/'6050_Module3Project_Data'!C32</f>
        <v>1.2379302277529168E-2</v>
      </c>
      <c r="BB32" s="21"/>
      <c r="BC32" s="7">
        <f t="shared" si="10"/>
        <v>0.12082034323058866</v>
      </c>
      <c r="BD32" s="7">
        <f t="shared" si="2"/>
        <v>68.849184968810491</v>
      </c>
      <c r="BE32" s="8">
        <f>ABS('6050_Module3Project_Data'!C32 - BD32)/'6050_Module3Project_Data'!C32</f>
        <v>1.3910783194261492E-2</v>
      </c>
      <c r="BF32" s="22"/>
      <c r="BG32" s="7">
        <f t="shared" si="11"/>
        <v>-1.3636823644108075E-2</v>
      </c>
      <c r="BH32" s="7">
        <f t="shared" si="3"/>
        <v>68.714727801935794</v>
      </c>
      <c r="BI32" s="8">
        <f>ABS('6050_Module3Project_Data'!C32 - BH32)/'6050_Module3Project_Data'!C32</f>
        <v>1.5836539649293623E-2</v>
      </c>
      <c r="BM32" s="7">
        <f t="shared" si="12"/>
        <v>2.966835592706045E-2</v>
      </c>
      <c r="BN32" s="7">
        <f t="shared" si="4"/>
        <v>173.07463700494353</v>
      </c>
      <c r="BO32" s="8">
        <f>ABS('6050_Module3Project_Data'!E32 - BN32)/'6050_Module3Project_Data'!E32</f>
        <v>8.1876742105061189E-4</v>
      </c>
      <c r="BQ32" s="7">
        <f t="shared" si="13"/>
        <v>6.6718543277693998E-2</v>
      </c>
      <c r="BR32" s="7">
        <f t="shared" si="5"/>
        <v>173.11168719229414</v>
      </c>
      <c r="BS32" s="8">
        <f>ABS('6050_Module3Project_Data'!E32 - BR32)/'6050_Module3Project_Data'!E32</f>
        <v>6.048721183944994E-4</v>
      </c>
      <c r="BT32" s="21"/>
      <c r="BU32" s="7">
        <f t="shared" si="14"/>
        <v>9.1370192016882915E-2</v>
      </c>
      <c r="BV32" s="7">
        <f t="shared" si="6"/>
        <v>173.13633884103334</v>
      </c>
      <c r="BW32" s="8">
        <f>ABS('6050_Module3Project_Data'!E32 - BV32)/'6050_Module3Project_Data'!E32</f>
        <v>4.625551088165567E-4</v>
      </c>
      <c r="BX32" s="22"/>
      <c r="BY32" s="7">
        <f t="shared" si="15"/>
        <v>0.20374101741534412</v>
      </c>
      <c r="BZ32" s="7">
        <f t="shared" si="7"/>
        <v>173.24870966643181</v>
      </c>
      <c r="CA32" s="8">
        <f>ABS('6050_Module3Project_Data'!E32 - BZ32)/'6050_Module3Project_Data'!E32</f>
        <v>1.8617553000230041E-4</v>
      </c>
    </row>
    <row r="33" spans="17:79" x14ac:dyDescent="0.35">
      <c r="Q33" s="7">
        <f>($O$5 *'6050_Module3Project_Data'!C32) + ((1 - $O$5) * Q32)</f>
        <v>67.889630811102379</v>
      </c>
      <c r="R33" s="8">
        <f>(ABS(('6050_Module3Project_Data'!C33-Q33)))</f>
        <v>1.9971871888976267</v>
      </c>
      <c r="T33" s="7">
        <f>($O$6 *'6050_Module3Project_Data'!C32) + ((1 - $O$6) * T32)</f>
        <v>68.991206849698671</v>
      </c>
      <c r="U33" s="8">
        <f>(ABS(('6050_Module3Project_Data'!C33 - T33)))</f>
        <v>0.89561115030133465</v>
      </c>
      <c r="W33" s="7">
        <f>($O$7 *'6050_Module3Project_Data'!C32) + ((1 - $O$7) * W32)</f>
        <v>69.329007181510946</v>
      </c>
      <c r="X33" s="8">
        <f>(ABS(('6050_Module3Project_Data'!C33 - W33)))</f>
        <v>0.55781081848905956</v>
      </c>
      <c r="Z33" s="7">
        <f>($O$8 *'6050_Module3Project_Data'!C32) + ((1 - $O$8) * Z32)</f>
        <v>69.548182208711083</v>
      </c>
      <c r="AA33" s="8">
        <f>(ABS(('6050_Module3Project_Data'!C33 - Z33)))</f>
        <v>0.33863579128892241</v>
      </c>
      <c r="AB33" s="9"/>
      <c r="AC33" s="9"/>
      <c r="AD33" s="9"/>
      <c r="AE33" s="7">
        <f>($O$5 *'6050_Module3Project_Data'!E32) + ((1 - $O$5) * AE32)</f>
        <v>172.94842291360089</v>
      </c>
      <c r="AF33" s="8">
        <f>(ABS(('6050_Module3Project_Data'!E33 - AE33)))</f>
        <v>0.1502250863991037</v>
      </c>
      <c r="AH33" s="7">
        <f>($O$6 *'6050_Module3Project_Data'!E32) + ((1 - $O$6) * AH32)</f>
        <v>173.05434107749622</v>
      </c>
      <c r="AI33" s="8">
        <f>(ABS(('6050_Module3Project_Data'!E33 - AH33)))</f>
        <v>4.4306922503778878E-2</v>
      </c>
      <c r="AK33" s="7">
        <f>($O$7 *'6050_Module3Project_Data'!E32) + ((1 - $O$7) * AK32)</f>
        <v>173.13928944205742</v>
      </c>
      <c r="AL33" s="8">
        <f>(ABS(('6050_Module3Project_Data'!E33 - AK33)))</f>
        <v>4.0641442057420818E-2</v>
      </c>
      <c r="AN33" s="7">
        <f>($O$8 *'6050_Module3Project_Data'!E32) + ((1 - $O$8) * AN32)</f>
        <v>173.1962897838477</v>
      </c>
      <c r="AO33" s="8">
        <f>(ABS(('6050_Module3Project_Data'!E33 - AN33)))</f>
        <v>9.7641783847706165E-2</v>
      </c>
      <c r="AU33" s="7">
        <f t="shared" si="8"/>
        <v>0.29687137639676459</v>
      </c>
      <c r="AV33" s="7">
        <f t="shared" si="0"/>
        <v>69.625878557907711</v>
      </c>
      <c r="AW33" s="8">
        <f>ABS('6050_Module3Project_Data'!C33 - AV33)/'6050_Module3Project_Data'!C33</f>
        <v>3.7337433518906797E-3</v>
      </c>
      <c r="AY33" s="7">
        <f t="shared" si="9"/>
        <v>0.32097240229631641</v>
      </c>
      <c r="AZ33" s="7">
        <f t="shared" si="1"/>
        <v>69.649979583807266</v>
      </c>
      <c r="BA33" s="8">
        <f>ABS('6050_Module3Project_Data'!C33 - AZ33)/'6050_Module3Project_Data'!C33</f>
        <v>3.3888853859785043E-3</v>
      </c>
      <c r="BB33" s="21"/>
      <c r="BC33" s="7">
        <f t="shared" si="10"/>
        <v>0.33674033894579436</v>
      </c>
      <c r="BD33" s="7">
        <f t="shared" si="2"/>
        <v>69.665747520456733</v>
      </c>
      <c r="BE33" s="8">
        <f>ABS('6050_Module3Project_Data'!C33 - BD33)/'6050_Module3Project_Data'!C33</f>
        <v>3.1632643446904657E-3</v>
      </c>
      <c r="BF33" s="22"/>
      <c r="BG33" s="7">
        <f t="shared" si="11"/>
        <v>0.50850064899477265</v>
      </c>
      <c r="BH33" s="7">
        <f t="shared" si="3"/>
        <v>69.837507830505714</v>
      </c>
      <c r="BI33" s="8">
        <f>ABS('6050_Module3Project_Data'!C33 - BH33)/'6050_Module3Project_Data'!C33</f>
        <v>7.0557182177461255E-4</v>
      </c>
      <c r="BM33" s="7">
        <f t="shared" si="12"/>
        <v>3.9366221494146009E-2</v>
      </c>
      <c r="BN33" s="7">
        <f t="shared" si="4"/>
        <v>173.17865566355155</v>
      </c>
      <c r="BO33" s="8">
        <f>ABS('6050_Module3Project_Data'!E33 - BN33)/'6050_Module3Project_Data'!E33</f>
        <v>4.6220848328957023E-4</v>
      </c>
      <c r="BQ33" s="7">
        <f t="shared" si="13"/>
        <v>7.3619105718511546E-2</v>
      </c>
      <c r="BR33" s="7">
        <f t="shared" si="5"/>
        <v>173.21290854777592</v>
      </c>
      <c r="BS33" s="8">
        <f>ABS('6050_Module3Project_Data'!E33 - BR33)/'6050_Module3Project_Data'!E33</f>
        <v>6.6008919824681435E-4</v>
      </c>
      <c r="BT33" s="21"/>
      <c r="BU33" s="7">
        <f t="shared" si="14"/>
        <v>9.2697962477719498E-2</v>
      </c>
      <c r="BV33" s="7">
        <f t="shared" si="6"/>
        <v>173.23198740453515</v>
      </c>
      <c r="BW33" s="8">
        <f>ABS('6050_Module3Project_Data'!E33 - BV33)/'6050_Module3Project_Data'!E33</f>
        <v>7.703087579005799E-4</v>
      </c>
      <c r="BX33" s="22"/>
      <c r="BY33" s="7">
        <f t="shared" si="15"/>
        <v>0.11073382669712117</v>
      </c>
      <c r="BZ33" s="7">
        <f t="shared" si="7"/>
        <v>173.25002326875455</v>
      </c>
      <c r="CA33" s="8">
        <f>ABS('6050_Module3Project_Data'!E33 - BZ33)/'6050_Module3Project_Data'!E33</f>
        <v>8.7450289475715084E-4</v>
      </c>
    </row>
    <row r="34" spans="17:79" x14ac:dyDescent="0.35">
      <c r="Q34" s="7">
        <f>($O$5 *'6050_Module3Project_Data'!C33) + ((1 - $O$5) * Q33)</f>
        <v>68.189208889437026</v>
      </c>
      <c r="R34" s="8">
        <f>(ABS(('6050_Module3Project_Data'!C34-Q34)))</f>
        <v>3.0841831105629751</v>
      </c>
      <c r="T34" s="7">
        <f>($O$6 *'6050_Module3Project_Data'!C33) + ((1 - $O$6) * T33)</f>
        <v>69.304670752304133</v>
      </c>
      <c r="U34" s="8">
        <f>(ABS(('6050_Module3Project_Data'!C34 - T34)))</f>
        <v>1.9687212476958678</v>
      </c>
      <c r="W34" s="7">
        <f>($O$7 *'6050_Module3Project_Data'!C33) + ((1 - $O$7) * W33)</f>
        <v>69.635803131679921</v>
      </c>
      <c r="X34" s="8">
        <f>(ABS(('6050_Module3Project_Data'!C34 - W34)))</f>
        <v>1.6375888683200799</v>
      </c>
      <c r="Z34" s="7">
        <f>($O$8 *'6050_Module3Project_Data'!C33) + ((1 - $O$8) * Z33)</f>
        <v>69.802159052177771</v>
      </c>
      <c r="AA34" s="8">
        <f>(ABS(('6050_Module3Project_Data'!C34 - Z34)))</f>
        <v>1.4712329478222301</v>
      </c>
      <c r="AB34" s="9"/>
      <c r="AC34" s="9"/>
      <c r="AD34" s="9"/>
      <c r="AE34" s="7">
        <f>($O$5 *'6050_Module3Project_Data'!E33) + ((1 - $O$5) * AE33)</f>
        <v>172.97095667656075</v>
      </c>
      <c r="AF34" s="8">
        <f>(ABS(('6050_Module3Project_Data'!E34 - AE34)))</f>
        <v>0.68730732343925638</v>
      </c>
      <c r="AH34" s="7">
        <f>($O$6 *'6050_Module3Project_Data'!E33) + ((1 - $O$6) * AH33)</f>
        <v>173.06984850037253</v>
      </c>
      <c r="AI34" s="8">
        <f>(ABS(('6050_Module3Project_Data'!E34 - AH34)))</f>
        <v>0.58841549962747308</v>
      </c>
      <c r="AK34" s="7">
        <f>($O$7 *'6050_Module3Project_Data'!E33) + ((1 - $O$7) * AK33)</f>
        <v>173.11693664892584</v>
      </c>
      <c r="AL34" s="8">
        <f>(ABS(('6050_Module3Project_Data'!E34 - AK34)))</f>
        <v>0.54132735107415897</v>
      </c>
      <c r="AN34" s="7">
        <f>($O$8 *'6050_Module3Project_Data'!E33) + ((1 - $O$8) * AN33)</f>
        <v>173.12305844596193</v>
      </c>
      <c r="AO34" s="8">
        <f>(ABS(('6050_Module3Project_Data'!E34 - AN34)))</f>
        <v>0.5352055540380718</v>
      </c>
      <c r="AU34" s="7">
        <f t="shared" si="8"/>
        <v>0.29836006246259628</v>
      </c>
      <c r="AV34" s="7">
        <f t="shared" si="0"/>
        <v>69.934163194142513</v>
      </c>
      <c r="AW34" s="8">
        <f>ABS('6050_Module3Project_Data'!C34 - AV34)/'6050_Module3Project_Data'!C34</f>
        <v>1.8790024836442296E-2</v>
      </c>
      <c r="AY34" s="7">
        <f t="shared" si="9"/>
        <v>0.31742828926448119</v>
      </c>
      <c r="AZ34" s="7">
        <f t="shared" si="1"/>
        <v>69.953231420944405</v>
      </c>
      <c r="BA34" s="8">
        <f>ABS('6050_Module3Project_Data'!C34 - AZ34)/'6050_Module3Project_Data'!C34</f>
        <v>1.852248843517362E-2</v>
      </c>
      <c r="BB34" s="21"/>
      <c r="BC34" s="7">
        <f t="shared" si="10"/>
        <v>0.32326536399622596</v>
      </c>
      <c r="BD34" s="7">
        <f t="shared" si="2"/>
        <v>69.959068495676149</v>
      </c>
      <c r="BE34" s="8">
        <f>ABS('6050_Module3Project_Data'!C34 - BD34)/'6050_Module3Project_Data'!C34</f>
        <v>1.8440591466782608E-2</v>
      </c>
      <c r="BF34" s="22"/>
      <c r="BG34" s="7">
        <f t="shared" si="11"/>
        <v>0.33705165499284517</v>
      </c>
      <c r="BH34" s="7">
        <f t="shared" si="3"/>
        <v>69.972854786672769</v>
      </c>
      <c r="BI34" s="8">
        <f>ABS('6050_Module3Project_Data'!C34 - BH34)/'6050_Module3Project_Data'!C34</f>
        <v>1.8247163167528658E-2</v>
      </c>
      <c r="BM34" s="7">
        <f t="shared" si="12"/>
        <v>3.0108369300287954E-2</v>
      </c>
      <c r="BN34" s="7">
        <f t="shared" si="4"/>
        <v>173.14704501822612</v>
      </c>
      <c r="BO34" s="8">
        <f>ABS('6050_Module3Project_Data'!E34 - BN34)/'6050_Module3Project_Data'!E34</f>
        <v>2.9438217911350274E-3</v>
      </c>
      <c r="BQ34" s="7">
        <f t="shared" si="13"/>
        <v>4.9626131005990073E-2</v>
      </c>
      <c r="BR34" s="7">
        <f t="shared" si="5"/>
        <v>173.16656277993184</v>
      </c>
      <c r="BS34" s="8">
        <f>ABS('6050_Module3Project_Data'!E34 - BR34)/'6050_Module3Project_Data'!E34</f>
        <v>2.8314300093899673E-3</v>
      </c>
      <c r="BT34" s="21"/>
      <c r="BU34" s="7">
        <f t="shared" si="14"/>
        <v>4.0925122453537272E-2</v>
      </c>
      <c r="BV34" s="7">
        <f t="shared" si="6"/>
        <v>173.15786177137937</v>
      </c>
      <c r="BW34" s="8">
        <f>ABS('6050_Module3Project_Data'!E34 - BV34)/'6050_Module3Project_Data'!E34</f>
        <v>2.8815342103191205E-3</v>
      </c>
      <c r="BX34" s="22"/>
      <c r="BY34" s="7">
        <f t="shared" si="15"/>
        <v>-2.3898001572700139E-3</v>
      </c>
      <c r="BZ34" s="7">
        <f t="shared" si="7"/>
        <v>173.11454684876858</v>
      </c>
      <c r="CA34" s="8">
        <f>ABS('6050_Module3Project_Data'!E34 - BZ34)/'6050_Module3Project_Data'!E34</f>
        <v>3.130960420239024E-3</v>
      </c>
    </row>
    <row r="35" spans="17:79" x14ac:dyDescent="0.35">
      <c r="Q35" s="7">
        <f>($O$5 *'6050_Module3Project_Data'!C34) + ((1 - $O$5) * Q34)</f>
        <v>68.651836356021477</v>
      </c>
      <c r="R35" s="8">
        <f>(ABS(('6050_Module3Project_Data'!C35-Q35)))</f>
        <v>2.5945166439785226</v>
      </c>
      <c r="T35" s="7">
        <f>($O$6 *'6050_Module3Project_Data'!C34) + ((1 - $O$6) * T34)</f>
        <v>69.993723188997691</v>
      </c>
      <c r="U35" s="8">
        <f>(ABS(('6050_Module3Project_Data'!C35 - T35)))</f>
        <v>1.2526298110023077</v>
      </c>
      <c r="W35" s="7">
        <f>($O$7 *'6050_Module3Project_Data'!C34) + ((1 - $O$7) * W34)</f>
        <v>70.536477009255975</v>
      </c>
      <c r="X35" s="8">
        <f>(ABS(('6050_Module3Project_Data'!C35 - W35)))</f>
        <v>0.70987599074402397</v>
      </c>
      <c r="Z35" s="7">
        <f>($O$8 *'6050_Module3Project_Data'!C34) + ((1 - $O$8) * Z34)</f>
        <v>70.905583763044447</v>
      </c>
      <c r="AA35" s="8">
        <f>(ABS(('6050_Module3Project_Data'!C35 - Z35)))</f>
        <v>0.34076923695555195</v>
      </c>
      <c r="AB35" s="9"/>
      <c r="AC35" s="9"/>
      <c r="AD35" s="9"/>
      <c r="AE35" s="7">
        <f>($O$5 *'6050_Module3Project_Data'!E34) + ((1 - $O$5) * AE34)</f>
        <v>173.07405277507664</v>
      </c>
      <c r="AF35" s="8">
        <f>(ABS(('6050_Module3Project_Data'!E35 - AE35)))</f>
        <v>0.19151122492337436</v>
      </c>
      <c r="AH35" s="7">
        <f>($O$6 *'6050_Module3Project_Data'!E34) + ((1 - $O$6) * AH34)</f>
        <v>173.27579392524214</v>
      </c>
      <c r="AI35" s="8">
        <f>(ABS(('6050_Module3Project_Data'!E35 - AH35)))</f>
        <v>1.0229925242128957E-2</v>
      </c>
      <c r="AK35" s="7">
        <f>($O$7 *'6050_Module3Project_Data'!E34) + ((1 - $O$7) * AK34)</f>
        <v>173.41466669201662</v>
      </c>
      <c r="AL35" s="8">
        <f>(ABS(('6050_Module3Project_Data'!E35 - AK35)))</f>
        <v>0.14910269201661208</v>
      </c>
      <c r="AN35" s="7">
        <f>($O$8 *'6050_Module3Project_Data'!E34) + ((1 - $O$8) * AN34)</f>
        <v>173.52446261149049</v>
      </c>
      <c r="AO35" s="8">
        <f>(ABS(('6050_Module3Project_Data'!E35 - AN35)))</f>
        <v>0.25889861149047988</v>
      </c>
      <c r="AU35" s="7">
        <f t="shared" si="8"/>
        <v>0.38870713472961493</v>
      </c>
      <c r="AV35" s="7">
        <f t="shared" si="0"/>
        <v>70.925184143985589</v>
      </c>
      <c r="AW35" s="8">
        <f>ABS('6050_Module3Project_Data'!C35 - AV35)/'6050_Module3Project_Data'!C35</f>
        <v>4.5078638062275231E-3</v>
      </c>
      <c r="AY35" s="7">
        <f t="shared" si="9"/>
        <v>0.46323968634237433</v>
      </c>
      <c r="AZ35" s="7">
        <f t="shared" si="1"/>
        <v>70.999716695598352</v>
      </c>
      <c r="BA35" s="8">
        <f>ABS('6050_Module3Project_Data'!C35 - AZ35)/'6050_Module3Project_Data'!C35</f>
        <v>3.4617393595100581E-3</v>
      </c>
      <c r="BB35" s="21"/>
      <c r="BC35" s="7">
        <f t="shared" si="10"/>
        <v>0.58309919510714858</v>
      </c>
      <c r="BD35" s="7">
        <f t="shared" si="2"/>
        <v>71.119576204363128</v>
      </c>
      <c r="BE35" s="8">
        <f>ABS('6050_Module3Project_Data'!C35 - BD35)/'6050_Module3Project_Data'!C35</f>
        <v>1.779414528584663E-3</v>
      </c>
      <c r="BF35" s="22"/>
      <c r="BG35" s="7">
        <f t="shared" si="11"/>
        <v>0.81613054418857256</v>
      </c>
      <c r="BH35" s="7">
        <f t="shared" si="3"/>
        <v>71.352607553444543</v>
      </c>
      <c r="BI35" s="8">
        <f>ABS('6050_Module3Project_Data'!C35 - BH35)/'6050_Module3Project_Data'!C35</f>
        <v>1.4913683152952878E-3</v>
      </c>
      <c r="BM35" s="7">
        <f t="shared" si="12"/>
        <v>7.0251620368861817E-2</v>
      </c>
      <c r="BN35" s="7">
        <f t="shared" si="4"/>
        <v>173.48491831238547</v>
      </c>
      <c r="BO35" s="8">
        <f>ABS('6050_Module3Project_Data'!E35 - BN35)/'6050_Module3Project_Data'!E35</f>
        <v>1.2660006254068027E-3</v>
      </c>
      <c r="BQ35" s="7">
        <f t="shared" si="13"/>
        <v>0.11165210902718764</v>
      </c>
      <c r="BR35" s="7">
        <f t="shared" si="5"/>
        <v>173.5263188010438</v>
      </c>
      <c r="BS35" s="8">
        <f>ABS('6050_Module3Project_Data'!E35 - BR35)/'6050_Module3Project_Data'!E35</f>
        <v>1.5049430193976E-3</v>
      </c>
      <c r="BT35" s="21"/>
      <c r="BU35" s="7">
        <f t="shared" si="14"/>
        <v>0.15648733674029663</v>
      </c>
      <c r="BV35" s="7">
        <f t="shared" si="6"/>
        <v>173.57115402875692</v>
      </c>
      <c r="BW35" s="8">
        <f>ABS('6050_Module3Project_Data'!E35 - BV35)/'6050_Module3Project_Data'!E35</f>
        <v>1.7637089661792819E-3</v>
      </c>
      <c r="BX35" s="22"/>
      <c r="BY35" s="7">
        <f t="shared" si="15"/>
        <v>0.25271206660357276</v>
      </c>
      <c r="BZ35" s="7">
        <f t="shared" si="7"/>
        <v>173.6673787586202</v>
      </c>
      <c r="CA35" s="8">
        <f>ABS('6050_Module3Project_Data'!E35 - BZ35)/'6050_Module3Project_Data'!E35</f>
        <v>2.3190687713352583E-3</v>
      </c>
    </row>
    <row r="36" spans="17:79" x14ac:dyDescent="0.35">
      <c r="Q36" s="7">
        <f>($O$5 *'6050_Module3Project_Data'!C35) + ((1 - $O$5) * Q35)</f>
        <v>69.041013852618249</v>
      </c>
      <c r="R36" s="8">
        <f>(ABS(('6050_Module3Project_Data'!C36-Q36)))</f>
        <v>2.6281981473817524</v>
      </c>
      <c r="T36" s="7">
        <f>($O$6 *'6050_Module3Project_Data'!C35) + ((1 - $O$6) * T35)</f>
        <v>70.4321436228485</v>
      </c>
      <c r="U36" s="8">
        <f>(ABS(('6050_Module3Project_Data'!C36 - T36)))</f>
        <v>1.2370683771515019</v>
      </c>
      <c r="W36" s="7">
        <f>($O$7 *'6050_Module3Project_Data'!C35) + ((1 - $O$7) * W35)</f>
        <v>70.926908804165194</v>
      </c>
      <c r="X36" s="8">
        <f>(ABS(('6050_Module3Project_Data'!C36 - W36)))</f>
        <v>0.74230319583480764</v>
      </c>
      <c r="Z36" s="7">
        <f>($O$8 *'6050_Module3Project_Data'!C35) + ((1 - $O$8) * Z35)</f>
        <v>71.161160690761108</v>
      </c>
      <c r="AA36" s="8">
        <f>(ABS(('6050_Module3Project_Data'!C36 - Z36)))</f>
        <v>0.50805130923889408</v>
      </c>
      <c r="AB36" s="9"/>
      <c r="AC36" s="9"/>
      <c r="AD36" s="9"/>
      <c r="AE36" s="7">
        <f>($O$5 *'6050_Module3Project_Data'!E35) + ((1 - $O$5) * AE35)</f>
        <v>173.10277945881512</v>
      </c>
      <c r="AF36" s="8">
        <f>(ABS(('6050_Module3Project_Data'!E36 - AE36)))</f>
        <v>0.10383954118486827</v>
      </c>
      <c r="AH36" s="7">
        <f>($O$6 *'6050_Module3Project_Data'!E35) + ((1 - $O$6) * AH35)</f>
        <v>173.2722134514074</v>
      </c>
      <c r="AI36" s="8">
        <f>(ABS(('6050_Module3Project_Data'!E36 - AH36)))</f>
        <v>6.5594451407406495E-2</v>
      </c>
      <c r="AK36" s="7">
        <f>($O$7 *'6050_Module3Project_Data'!E35) + ((1 - $O$7) * AK35)</f>
        <v>173.33266021140747</v>
      </c>
      <c r="AL36" s="8">
        <f>(ABS(('6050_Module3Project_Data'!E36 - AK36)))</f>
        <v>0.12604121140748248</v>
      </c>
      <c r="AN36" s="7">
        <f>($O$8 *'6050_Module3Project_Data'!E35) + ((1 - $O$8) * AN35)</f>
        <v>173.33028865287264</v>
      </c>
      <c r="AO36" s="8">
        <f>(ABS(('6050_Module3Project_Data'!E36 - AN36)))</f>
        <v>0.12366965287264975</v>
      </c>
      <c r="AU36" s="7">
        <f t="shared" si="8"/>
        <v>0.38896583375655552</v>
      </c>
      <c r="AV36" s="7">
        <f t="shared" si="0"/>
        <v>71.315874637921752</v>
      </c>
      <c r="AW36" s="8">
        <f>ABS('6050_Module3Project_Data'!C36 - AV36)/'6050_Module3Project_Data'!C36</f>
        <v>4.9301136738917938E-3</v>
      </c>
      <c r="AY36" s="7">
        <f t="shared" si="9"/>
        <v>0.4450377134840855</v>
      </c>
      <c r="AZ36" s="7">
        <f t="shared" si="1"/>
        <v>71.371946517649278</v>
      </c>
      <c r="BA36" s="8">
        <f>ABS('6050_Module3Project_Data'!C36 - AZ36)/'6050_Module3Project_Data'!C36</f>
        <v>4.1477431390026182E-3</v>
      </c>
      <c r="BB36" s="21"/>
      <c r="BC36" s="7">
        <f t="shared" si="10"/>
        <v>0.49639886501808028</v>
      </c>
      <c r="BD36" s="7">
        <f t="shared" si="2"/>
        <v>71.423307669183274</v>
      </c>
      <c r="BE36" s="8">
        <f>ABS('6050_Module3Project_Data'!C36 - BD36)/'6050_Module3Project_Data'!C36</f>
        <v>3.4311013607450872E-3</v>
      </c>
      <c r="BF36" s="22"/>
      <c r="BG36" s="7">
        <f t="shared" si="11"/>
        <v>0.45428660730112197</v>
      </c>
      <c r="BH36" s="7">
        <f t="shared" si="3"/>
        <v>71.381195411466322</v>
      </c>
      <c r="BI36" s="8">
        <f>ABS('6050_Module3Project_Data'!C36 - BH36)/'6050_Module3Project_Data'!C36</f>
        <v>4.0186933900386596E-3</v>
      </c>
      <c r="BM36" s="7">
        <f t="shared" si="12"/>
        <v>4.7412905222159706E-2</v>
      </c>
      <c r="BN36" s="7">
        <f t="shared" si="4"/>
        <v>173.38007311662963</v>
      </c>
      <c r="BO36" s="8">
        <f>ABS('6050_Module3Project_Data'!E36 - BN36)/'6050_Module3Project_Data'!E36</f>
        <v>1.0014289155407068E-3</v>
      </c>
      <c r="BQ36" s="7">
        <f t="shared" si="13"/>
        <v>6.3237461618102661E-2</v>
      </c>
      <c r="BR36" s="7">
        <f t="shared" si="5"/>
        <v>173.39589767302559</v>
      </c>
      <c r="BS36" s="8">
        <f>ABS('6050_Module3Project_Data'!E36 - BR36)/'6050_Module3Project_Data'!E36</f>
        <v>1.0927912230975295E-3</v>
      </c>
      <c r="BT36" s="21"/>
      <c r="BU36" s="7">
        <f t="shared" si="14"/>
        <v>4.9165118933044635E-2</v>
      </c>
      <c r="BV36" s="7">
        <f t="shared" si="6"/>
        <v>173.38182533034052</v>
      </c>
      <c r="BW36" s="8">
        <f>ABS('6050_Module3Project_Data'!E36 - BV36)/'6050_Module3Project_Data'!E36</f>
        <v>1.0115452362737325E-3</v>
      </c>
      <c r="BX36" s="22"/>
      <c r="BY36" s="7">
        <f t="shared" si="15"/>
        <v>-3.1798698527243513E-2</v>
      </c>
      <c r="BZ36" s="7">
        <f t="shared" si="7"/>
        <v>173.30086151288023</v>
      </c>
      <c r="CA36" s="8">
        <f>ABS('6050_Module3Project_Data'!E36 - BZ36)/'6050_Module3Project_Data'!E36</f>
        <v>5.4410456958485325E-4</v>
      </c>
    </row>
    <row r="37" spans="17:79" x14ac:dyDescent="0.35">
      <c r="Q37" s="7">
        <f>($O$5 *'6050_Module3Project_Data'!C36) + ((1 - $O$5) * Q36)</f>
        <v>69.435243574725519</v>
      </c>
      <c r="R37" s="8">
        <f>(ABS(('6050_Module3Project_Data'!C37-Q37)))</f>
        <v>2.7576194252744841</v>
      </c>
      <c r="T37" s="7">
        <f>($O$6 *'6050_Module3Project_Data'!C36) + ((1 - $O$6) * T36)</f>
        <v>70.865117554851523</v>
      </c>
      <c r="U37" s="8">
        <f>(ABS(('6050_Module3Project_Data'!C37 - T37)))</f>
        <v>1.32774544514848</v>
      </c>
      <c r="W37" s="7">
        <f>($O$7 *'6050_Module3Project_Data'!C36) + ((1 - $O$7) * W36)</f>
        <v>71.335175561874337</v>
      </c>
      <c r="X37" s="8">
        <f>(ABS(('6050_Module3Project_Data'!C37 - W37)))</f>
        <v>0.85768743812566584</v>
      </c>
      <c r="Z37" s="7">
        <f>($O$8 *'6050_Module3Project_Data'!C36) + ((1 - $O$8) * Z36)</f>
        <v>71.542199172690275</v>
      </c>
      <c r="AA37" s="8">
        <f>(ABS(('6050_Module3Project_Data'!C37 - Z37)))</f>
        <v>0.65066382730972805</v>
      </c>
      <c r="AB37" s="9"/>
      <c r="AC37" s="9"/>
      <c r="AD37" s="9"/>
      <c r="AE37" s="7">
        <f>($O$5 *'6050_Module3Project_Data'!E36) + ((1 - $O$5) * AE36)</f>
        <v>173.11835538999284</v>
      </c>
      <c r="AF37" s="8">
        <f>(ABS(('6050_Module3Project_Data'!E37 - AE37)))</f>
        <v>0.65770661000715336</v>
      </c>
      <c r="AH37" s="7">
        <f>($O$6 *'6050_Module3Project_Data'!E36) + ((1 - $O$6) * AH36)</f>
        <v>173.24925539341481</v>
      </c>
      <c r="AI37" s="8">
        <f>(ABS(('6050_Module3Project_Data'!E37 - AH37)))</f>
        <v>0.52680660658518264</v>
      </c>
      <c r="AK37" s="7">
        <f>($O$7 *'6050_Module3Project_Data'!E36) + ((1 - $O$7) * AK36)</f>
        <v>173.26333754513337</v>
      </c>
      <c r="AL37" s="8">
        <f>(ABS(('6050_Module3Project_Data'!E37 - AK37)))</f>
        <v>0.51272445486662832</v>
      </c>
      <c r="AN37" s="7">
        <f>($O$8 *'6050_Module3Project_Data'!E36) + ((1 - $O$8) * AN36)</f>
        <v>173.23753641321815</v>
      </c>
      <c r="AO37" s="8">
        <f>(ABS(('6050_Module3Project_Data'!E37 - AN37)))</f>
        <v>0.53852558678184437</v>
      </c>
      <c r="AU37" s="7">
        <f t="shared" si="8"/>
        <v>0.39186097234944361</v>
      </c>
      <c r="AV37" s="7">
        <f t="shared" si="0"/>
        <v>71.727036534223785</v>
      </c>
      <c r="AW37" s="8">
        <f>ABS('6050_Module3Project_Data'!C37 - AV37)/'6050_Module3Project_Data'!C37</f>
        <v>6.4525279427720917E-3</v>
      </c>
      <c r="AY37" s="7">
        <f t="shared" si="9"/>
        <v>0.43584497454034982</v>
      </c>
      <c r="AZ37" s="7">
        <f t="shared" si="1"/>
        <v>71.771020536414682</v>
      </c>
      <c r="BA37" s="8">
        <f>ABS('6050_Module3Project_Data'!C37 - AZ37)/'6050_Module3Project_Data'!C37</f>
        <v>5.8432710112261517E-3</v>
      </c>
      <c r="BB37" s="21"/>
      <c r="BC37" s="7">
        <f t="shared" si="10"/>
        <v>0.45673941672905843</v>
      </c>
      <c r="BD37" s="7">
        <f t="shared" si="2"/>
        <v>71.791914978603401</v>
      </c>
      <c r="BE37" s="8">
        <f>ABS('6050_Module3Project_Data'!C37 - BD37)/'6050_Module3Project_Data'!C37</f>
        <v>5.55384569519845E-3</v>
      </c>
      <c r="BF37" s="22"/>
      <c r="BG37" s="7">
        <f t="shared" si="11"/>
        <v>0.41516973514793964</v>
      </c>
      <c r="BH37" s="7">
        <f t="shared" si="3"/>
        <v>71.750345297022278</v>
      </c>
      <c r="BI37" s="8">
        <f>ABS('6050_Module3Project_Data'!C37 - BH37)/'6050_Module3Project_Data'!C37</f>
        <v>6.1296599772989267E-3</v>
      </c>
      <c r="BM37" s="7">
        <f t="shared" si="12"/>
        <v>2.9902569497720154E-2</v>
      </c>
      <c r="BN37" s="7">
        <f t="shared" si="4"/>
        <v>173.29324011463109</v>
      </c>
      <c r="BO37" s="8">
        <f>ABS('6050_Module3Project_Data'!E37 - BN37)/'6050_Module3Project_Data'!E37</f>
        <v>2.7784142407882772E-3</v>
      </c>
      <c r="BQ37" s="7">
        <f t="shared" si="13"/>
        <v>3.0097429645050994E-2</v>
      </c>
      <c r="BR37" s="7">
        <f t="shared" si="5"/>
        <v>173.29343497477842</v>
      </c>
      <c r="BS37" s="8">
        <f>ABS('6050_Module3Project_Data'!E37 - BR37)/'6050_Module3Project_Data'!E37</f>
        <v>2.777292911733579E-3</v>
      </c>
      <c r="BT37" s="21"/>
      <c r="BU37" s="7">
        <f t="shared" si="14"/>
        <v>-4.1543844101722439E-3</v>
      </c>
      <c r="BV37" s="7">
        <f t="shared" si="6"/>
        <v>173.25918316072318</v>
      </c>
      <c r="BW37" s="8">
        <f>ABS('6050_Module3Project_Data'!E37 - BV37)/'6050_Module3Project_Data'!E37</f>
        <v>2.9743960895880672E-3</v>
      </c>
      <c r="BX37" s="22"/>
      <c r="BY37" s="7">
        <f t="shared" si="15"/>
        <v>-6.3694071112074924E-2</v>
      </c>
      <c r="BZ37" s="7">
        <f t="shared" si="7"/>
        <v>173.19964347402129</v>
      </c>
      <c r="CA37" s="8">
        <f>ABS('6050_Module3Project_Data'!E37 - BZ37)/'6050_Module3Project_Data'!E37</f>
        <v>3.3170191529527803E-3</v>
      </c>
    </row>
    <row r="38" spans="17:79" x14ac:dyDescent="0.35">
      <c r="Q38" s="7">
        <f>($O$5 *'6050_Module3Project_Data'!C37) + ((1 - $O$5) * Q37)</f>
        <v>69.848886488516683</v>
      </c>
      <c r="R38" s="8">
        <f>(ABS(('6050_Module3Project_Data'!C38-Q38)))</f>
        <v>3.9911555114833135</v>
      </c>
      <c r="T38" s="7">
        <f>($O$6 *'6050_Module3Project_Data'!C37) + ((1 - $O$6) * T37)</f>
        <v>71.329828460653488</v>
      </c>
      <c r="U38" s="8">
        <f>(ABS(('6050_Module3Project_Data'!C38 - T38)))</f>
        <v>2.510213539346509</v>
      </c>
      <c r="W38" s="7">
        <f>($O$7 *'6050_Module3Project_Data'!C37) + ((1 - $O$7) * W37)</f>
        <v>71.806903652843459</v>
      </c>
      <c r="X38" s="8">
        <f>(ABS(('6050_Module3Project_Data'!C38 - W38)))</f>
        <v>2.0331383471565374</v>
      </c>
      <c r="Z38" s="7">
        <f>($O$8 *'6050_Module3Project_Data'!C37) + ((1 - $O$8) * Z37)</f>
        <v>72.030197043172578</v>
      </c>
      <c r="AA38" s="8">
        <f>(ABS(('6050_Module3Project_Data'!C38 - Z38)))</f>
        <v>1.8098449568274191</v>
      </c>
      <c r="AB38" s="9"/>
      <c r="AC38" s="9"/>
      <c r="AD38" s="9"/>
      <c r="AE38" s="7">
        <f>($O$5 *'6050_Module3Project_Data'!E37) + ((1 - $O$5) * AE37)</f>
        <v>173.2170113814939</v>
      </c>
      <c r="AF38" s="8">
        <f>(ABS(('6050_Module3Project_Data'!E38 - AE38)))</f>
        <v>4.2800286185060941</v>
      </c>
      <c r="AH38" s="7">
        <f>($O$6 *'6050_Module3Project_Data'!E37) + ((1 - $O$6) * AH37)</f>
        <v>173.43363770571963</v>
      </c>
      <c r="AI38" s="8">
        <f>(ABS(('6050_Module3Project_Data'!E38 - AH38)))</f>
        <v>4.0634022942803654</v>
      </c>
      <c r="AK38" s="7">
        <f>($O$7 *'6050_Module3Project_Data'!E37) + ((1 - $O$7) * AK37)</f>
        <v>173.54533599531001</v>
      </c>
      <c r="AL38" s="8">
        <f>(ABS(('6050_Module3Project_Data'!E38 - AK38)))</f>
        <v>3.9517040046899865</v>
      </c>
      <c r="AN38" s="7">
        <f>($O$8 *'6050_Module3Project_Data'!E37) + ((1 - $O$8) * AN37)</f>
        <v>173.64143060330451</v>
      </c>
      <c r="AO38" s="8">
        <f>(ABS(('6050_Module3Project_Data'!E38 - AN38)))</f>
        <v>3.8556093966954847</v>
      </c>
      <c r="AU38" s="7">
        <f t="shared" si="8"/>
        <v>0.40384104014239541</v>
      </c>
      <c r="AV38" s="7">
        <f t="shared" si="0"/>
        <v>72.210744692985855</v>
      </c>
      <c r="AW38" s="8">
        <f>ABS('6050_Module3Project_Data'!C38 - AV38)/'6050_Module3Project_Data'!C38</f>
        <v>2.2065227251822819E-2</v>
      </c>
      <c r="AY38" s="7">
        <f t="shared" si="9"/>
        <v>0.444815753647543</v>
      </c>
      <c r="AZ38" s="7">
        <f t="shared" si="1"/>
        <v>72.251719406491006</v>
      </c>
      <c r="BA38" s="8">
        <f>ABS('6050_Module3Project_Data'!C38 - AZ38)/'6050_Module3Project_Data'!C38</f>
        <v>2.1510315412726758E-2</v>
      </c>
      <c r="BB38" s="21"/>
      <c r="BC38" s="7">
        <f t="shared" si="10"/>
        <v>0.46348432013708735</v>
      </c>
      <c r="BD38" s="7">
        <f t="shared" si="2"/>
        <v>72.270387972980544</v>
      </c>
      <c r="BE38" s="8">
        <f>ABS('6050_Module3Project_Data'!C38 - BD38)/'6050_Module3Project_Data'!C38</f>
        <v>2.1257490983272374E-2</v>
      </c>
      <c r="BF38" s="22"/>
      <c r="BG38" s="7">
        <f t="shared" si="11"/>
        <v>0.46324433759594513</v>
      </c>
      <c r="BH38" s="7">
        <f t="shared" si="3"/>
        <v>72.270147990439398</v>
      </c>
      <c r="BI38" s="8">
        <f>ABS('6050_Module3Project_Data'!C38 - BH38)/'6050_Module3Project_Data'!C38</f>
        <v>2.126074101583798E-2</v>
      </c>
      <c r="BM38" s="7">
        <f t="shared" si="12"/>
        <v>6.7716951599558747E-2</v>
      </c>
      <c r="BN38" s="7">
        <f t="shared" si="4"/>
        <v>173.61305294690956</v>
      </c>
      <c r="BO38" s="8">
        <f>ABS('6050_Module3Project_Data'!E38 - BN38)/'6050_Module3Project_Data'!E38</f>
        <v>2.1881982105675882E-2</v>
      </c>
      <c r="BQ38" s="7">
        <f t="shared" si="13"/>
        <v>9.3072684777949277E-2</v>
      </c>
      <c r="BR38" s="7">
        <f t="shared" si="5"/>
        <v>173.63840868008796</v>
      </c>
      <c r="BS38" s="8">
        <f>ABS('6050_Module3Project_Data'!E38 - BR38)/'6050_Module3Project_Data'!E38</f>
        <v>2.1739130522469757E-2</v>
      </c>
      <c r="BT38" s="21"/>
      <c r="BU38" s="7">
        <f t="shared" si="14"/>
        <v>0.12461439115389512</v>
      </c>
      <c r="BV38" s="7">
        <f t="shared" si="6"/>
        <v>173.66995038646391</v>
      </c>
      <c r="BW38" s="8">
        <f>ABS('6050_Module3Project_Data'!E38 - BV38)/'6050_Module3Project_Data'!E38</f>
        <v>2.1561427804858542E-2</v>
      </c>
      <c r="BX38" s="22"/>
      <c r="BY38" s="7">
        <f t="shared" si="15"/>
        <v>0.23014457198333627</v>
      </c>
      <c r="BZ38" s="7">
        <f t="shared" si="7"/>
        <v>173.77548056729336</v>
      </c>
      <c r="CA38" s="8">
        <f>ABS('6050_Module3Project_Data'!E38 - BZ38)/'6050_Module3Project_Data'!E38</f>
        <v>2.0966881660148481E-2</v>
      </c>
    </row>
    <row r="39" spans="17:79" x14ac:dyDescent="0.35">
      <c r="Q39" s="7">
        <f>($O$5 *'6050_Module3Project_Data'!C38) + ((1 - $O$5) * Q38)</f>
        <v>70.447559815239174</v>
      </c>
      <c r="R39" s="8">
        <f>(ABS(('6050_Module3Project_Data'!C39-Q39)))</f>
        <v>2.6745941847608208</v>
      </c>
      <c r="T39" s="7">
        <f>($O$6 *'6050_Module3Project_Data'!C38) + ((1 - $O$6) * T38)</f>
        <v>72.208403199424765</v>
      </c>
      <c r="U39" s="8">
        <f>(ABS(('6050_Module3Project_Data'!C39 - T39)))</f>
        <v>0.9137508005752295</v>
      </c>
      <c r="W39" s="7">
        <f>($O$7 *'6050_Module3Project_Data'!C38) + ((1 - $O$7) * W38)</f>
        <v>72.925129743779564</v>
      </c>
      <c r="X39" s="8">
        <f>(ABS(('6050_Module3Project_Data'!C39 - W39)))</f>
        <v>0.19702425622043052</v>
      </c>
      <c r="Z39" s="7">
        <f>($O$8 *'6050_Module3Project_Data'!C38) + ((1 - $O$8) * Z38)</f>
        <v>73.387580760793142</v>
      </c>
      <c r="AA39" s="8">
        <f>(ABS(('6050_Module3Project_Data'!C39 - Z39)))</f>
        <v>0.26542676079314731</v>
      </c>
      <c r="AB39" s="9"/>
      <c r="AC39" s="9"/>
      <c r="AD39" s="9"/>
      <c r="AE39" s="7">
        <f>($O$5 *'6050_Module3Project_Data'!E38) + ((1 - $O$5) * AE38)</f>
        <v>173.85901567426981</v>
      </c>
      <c r="AF39" s="8">
        <f>(ABS(('6050_Module3Project_Data'!E39 - AE39)))</f>
        <v>1.7431873257301902</v>
      </c>
      <c r="AH39" s="7">
        <f>($O$6 *'6050_Module3Project_Data'!E38) + ((1 - $O$6) * AH38)</f>
        <v>174.85582850871776</v>
      </c>
      <c r="AI39" s="8">
        <f>(ABS(('6050_Module3Project_Data'!E39 - AH39)))</f>
        <v>0.74637449128223921</v>
      </c>
      <c r="AK39" s="7">
        <f>($O$7 *'6050_Module3Project_Data'!E38) + ((1 - $O$7) * AK38)</f>
        <v>175.7187731978895</v>
      </c>
      <c r="AL39" s="8">
        <f>(ABS(('6050_Module3Project_Data'!E39 - AK39)))</f>
        <v>0.11657019788950151</v>
      </c>
      <c r="AN39" s="7">
        <f>($O$8 *'6050_Module3Project_Data'!E38) + ((1 - $O$8) * AN38)</f>
        <v>176.53313765082612</v>
      </c>
      <c r="AO39" s="8">
        <f>(ABS(('6050_Module3Project_Data'!E39 - AN39)))</f>
        <v>0.93093465082611715</v>
      </c>
      <c r="AU39" s="7">
        <f t="shared" si="8"/>
        <v>0.51099879776145185</v>
      </c>
      <c r="AV39" s="7">
        <f t="shared" si="0"/>
        <v>73.436128541541009</v>
      </c>
      <c r="AW39" s="8">
        <f>ABS('6050_Module3Project_Data'!C39 - AV39)/'6050_Module3Project_Data'!C39</f>
        <v>4.2938360587820579E-3</v>
      </c>
      <c r="AY39" s="7">
        <f t="shared" si="9"/>
        <v>0.61316833796968351</v>
      </c>
      <c r="AZ39" s="7">
        <f t="shared" si="1"/>
        <v>73.538298081749247</v>
      </c>
      <c r="BA39" s="8">
        <f>ABS('6050_Module3Project_Data'!C39 - AZ39)/'6050_Module3Project_Data'!C39</f>
        <v>5.6910807325130479E-3</v>
      </c>
      <c r="BB39" s="21"/>
      <c r="BC39" s="7">
        <f t="shared" si="10"/>
        <v>0.75811811699664522</v>
      </c>
      <c r="BD39" s="7">
        <f t="shared" si="2"/>
        <v>73.683247860776206</v>
      </c>
      <c r="BE39" s="8">
        <f>ABS('6050_Module3Project_Data'!C39 - BD39)/'6050_Module3Project_Data'!C39</f>
        <v>7.673377083177977E-3</v>
      </c>
      <c r="BF39" s="22"/>
      <c r="BG39" s="7">
        <f t="shared" si="11"/>
        <v>1.0199788279350808</v>
      </c>
      <c r="BH39" s="7">
        <f t="shared" si="3"/>
        <v>73.945108571714641</v>
      </c>
      <c r="BI39" s="8">
        <f>ABS('6050_Module3Project_Data'!C39 - BH39)/'6050_Module3Project_Data'!C39</f>
        <v>1.125451763517041E-2</v>
      </c>
      <c r="BM39" s="7">
        <f t="shared" si="12"/>
        <v>0.38357498924654876</v>
      </c>
      <c r="BN39" s="7">
        <f t="shared" si="4"/>
        <v>176.10234818713604</v>
      </c>
      <c r="BO39" s="8">
        <f>ABS('6050_Module3Project_Data'!E39 - BN39)/'6050_Module3Project_Data'!E39</f>
        <v>2.8481714841358885E-3</v>
      </c>
      <c r="BQ39" s="7">
        <f t="shared" si="13"/>
        <v>0.6131638142283351</v>
      </c>
      <c r="BR39" s="7">
        <f t="shared" si="5"/>
        <v>176.33193701211783</v>
      </c>
      <c r="BS39" s="8">
        <f>ABS('6050_Module3Project_Data'!E39 - BR39)/'6050_Module3Project_Data'!E39</f>
        <v>4.1556085268351153E-3</v>
      </c>
      <c r="BT39" s="21"/>
      <c r="BU39" s="7">
        <f t="shared" si="14"/>
        <v>1.046584656295414</v>
      </c>
      <c r="BV39" s="7">
        <f t="shared" si="6"/>
        <v>176.76535785418491</v>
      </c>
      <c r="BW39" s="8">
        <f>ABS('6050_Module3Project_Data'!E39 - BV39)/'6050_Module3Project_Data'!E39</f>
        <v>6.623805591920222E-3</v>
      </c>
      <c r="BX39" s="22"/>
      <c r="BY39" s="7">
        <f t="shared" si="15"/>
        <v>1.8819433079900689</v>
      </c>
      <c r="BZ39" s="7">
        <f t="shared" si="7"/>
        <v>177.60071650587957</v>
      </c>
      <c r="CA39" s="8">
        <f>ABS('6050_Module3Project_Data'!E39 - BZ39)/'6050_Module3Project_Data'!E39</f>
        <v>1.1380913631701829E-2</v>
      </c>
    </row>
    <row r="40" spans="17:79" x14ac:dyDescent="0.35">
      <c r="Q40" s="7">
        <f>($O$5 *'6050_Module3Project_Data'!C39) + ((1 - $O$5) * Q39)</f>
        <v>70.848748942953293</v>
      </c>
      <c r="R40" s="8">
        <f>(ABS(('6050_Module3Project_Data'!C40-Q40)))</f>
        <v>2.8560700570467077</v>
      </c>
      <c r="T40" s="7">
        <f>($O$6 *'6050_Module3Project_Data'!C39) + ((1 - $O$6) * T39)</f>
        <v>72.528215979626097</v>
      </c>
      <c r="U40" s="8">
        <f>(ABS(('6050_Module3Project_Data'!C40 - T40)))</f>
        <v>1.1766030203739035</v>
      </c>
      <c r="W40" s="7">
        <f>($O$7 *'6050_Module3Project_Data'!C39) + ((1 - $O$7) * W39)</f>
        <v>73.033493084700808</v>
      </c>
      <c r="X40" s="8">
        <f>(ABS(('6050_Module3Project_Data'!C40 - W40)))</f>
        <v>0.67132591529919239</v>
      </c>
      <c r="Z40" s="7">
        <f>($O$8 *'6050_Module3Project_Data'!C39) + ((1 - $O$8) * Z39)</f>
        <v>73.188510690198285</v>
      </c>
      <c r="AA40" s="8">
        <f>(ABS(('6050_Module3Project_Data'!C40 - Z40)))</f>
        <v>0.51630830980171538</v>
      </c>
      <c r="AB40" s="9"/>
      <c r="AC40" s="9"/>
      <c r="AD40" s="9"/>
      <c r="AE40" s="7">
        <f>($O$5 *'6050_Module3Project_Data'!E39) + ((1 - $O$5) * AE39)</f>
        <v>174.12049377312934</v>
      </c>
      <c r="AF40" s="8">
        <f>(ABS(('6050_Module3Project_Data'!E40 - AE40)))</f>
        <v>0.15630022687065548</v>
      </c>
      <c r="AH40" s="7">
        <f>($O$6 *'6050_Module3Project_Data'!E39) + ((1 - $O$6) * AH39)</f>
        <v>175.11705958066653</v>
      </c>
      <c r="AI40" s="8">
        <f>(ABS(('6050_Module3Project_Data'!E40 - AH40)))</f>
        <v>0.84026558066653934</v>
      </c>
      <c r="AK40" s="7">
        <f>($O$7 *'6050_Module3Project_Data'!E39) + ((1 - $O$7) * AK39)</f>
        <v>175.65465958905028</v>
      </c>
      <c r="AL40" s="8">
        <f>(ABS(('6050_Module3Project_Data'!E40 - AK40)))</f>
        <v>1.3778655890502876</v>
      </c>
      <c r="AN40" s="7">
        <f>($O$8 *'6050_Module3Project_Data'!E39) + ((1 - $O$8) * AN39)</f>
        <v>175.83493666270653</v>
      </c>
      <c r="AO40" s="8">
        <f>(ABS(('6050_Module3Project_Data'!E40 - AN40)))</f>
        <v>1.5581426627065298</v>
      </c>
      <c r="AU40" s="7">
        <f t="shared" si="8"/>
        <v>0.45060347923542066</v>
      </c>
      <c r="AV40" s="7">
        <f t="shared" si="0"/>
        <v>73.484096563936234</v>
      </c>
      <c r="AW40" s="8">
        <f>ABS('6050_Module3Project_Data'!C40 - AV40)/'6050_Module3Project_Data'!C40</f>
        <v>2.9946812034606141E-3</v>
      </c>
      <c r="AY40" s="7">
        <f t="shared" si="9"/>
        <v>0.4869670887075736</v>
      </c>
      <c r="AZ40" s="7">
        <f t="shared" si="1"/>
        <v>73.520460173408381</v>
      </c>
      <c r="BA40" s="8">
        <f>ABS('6050_Module3Project_Data'!C40 - AZ40)/'6050_Module3Project_Data'!C40</f>
        <v>2.5013130632831433E-3</v>
      </c>
      <c r="BB40" s="21"/>
      <c r="BC40" s="7">
        <f t="shared" si="10"/>
        <v>0.46572846776271465</v>
      </c>
      <c r="BD40" s="7">
        <f t="shared" si="2"/>
        <v>73.499221552463524</v>
      </c>
      <c r="BE40" s="8">
        <f>ABS('6050_Module3Project_Data'!C40 - BD40)/'6050_Module3Project_Data'!C40</f>
        <v>2.7894708965566601E-3</v>
      </c>
      <c r="BF40" s="22"/>
      <c r="BG40" s="7">
        <f t="shared" si="11"/>
        <v>0.24510566397331945</v>
      </c>
      <c r="BH40" s="7">
        <f t="shared" si="3"/>
        <v>73.278598748674128</v>
      </c>
      <c r="BI40" s="8">
        <f>ABS('6050_Module3Project_Data'!C40 - BH40)/'6050_Module3Project_Data'!C40</f>
        <v>5.7828003257951533E-3</v>
      </c>
      <c r="BM40" s="7">
        <f t="shared" si="12"/>
        <v>0.31642169953368315</v>
      </c>
      <c r="BN40" s="7">
        <f t="shared" si="4"/>
        <v>175.97108128858397</v>
      </c>
      <c r="BO40" s="8">
        <f>ABS('6050_Module3Project_Data'!E40 - BN40)/'6050_Module3Project_Data'!E40</f>
        <v>9.7218180900434693E-3</v>
      </c>
      <c r="BQ40" s="7">
        <f t="shared" si="13"/>
        <v>0.44384445846144593</v>
      </c>
      <c r="BR40" s="7">
        <f t="shared" si="5"/>
        <v>176.09850404751174</v>
      </c>
      <c r="BS40" s="8">
        <f>ABS('6050_Module3Project_Data'!E40 - BR40)/'6050_Module3Project_Data'!E40</f>
        <v>1.0452969702390459E-2</v>
      </c>
      <c r="BT40" s="21"/>
      <c r="BU40" s="7">
        <f t="shared" si="14"/>
        <v>0.54677043698482808</v>
      </c>
      <c r="BV40" s="7">
        <f t="shared" si="6"/>
        <v>176.2014300260351</v>
      </c>
      <c r="BW40" s="8">
        <f>ABS('6050_Module3Project_Data'!E40 - BV40)/'6050_Module3Project_Data'!E40</f>
        <v>1.1043558823070286E-2</v>
      </c>
      <c r="BX40" s="22"/>
      <c r="BY40" s="7">
        <f t="shared" si="15"/>
        <v>0.22779492868517207</v>
      </c>
      <c r="BZ40" s="7">
        <f t="shared" si="7"/>
        <v>175.88245451773545</v>
      </c>
      <c r="CA40" s="8">
        <f>ABS('6050_Module3Project_Data'!E40 - BZ40)/'6050_Module3Project_Data'!E40</f>
        <v>9.2132778029842474E-3</v>
      </c>
    </row>
    <row r="41" spans="17:79" x14ac:dyDescent="0.35">
      <c r="Q41" s="7">
        <f>($O$5 *'6050_Module3Project_Data'!C40) + ((1 - $O$5) * Q40)</f>
        <v>71.2771594515103</v>
      </c>
      <c r="R41" s="8">
        <f>(ABS(('6050_Module3Project_Data'!C41-Q41)))</f>
        <v>2.0810255484897056</v>
      </c>
      <c r="T41" s="7">
        <f>($O$6 *'6050_Module3Project_Data'!C40) + ((1 - $O$6) * T40)</f>
        <v>72.940027036756959</v>
      </c>
      <c r="U41" s="8">
        <f>(ABS(('6050_Module3Project_Data'!C41 - T41)))</f>
        <v>0.41815796324304699</v>
      </c>
      <c r="W41" s="7">
        <f>($O$7 *'6050_Module3Project_Data'!C40) + ((1 - $O$7) * W40)</f>
        <v>73.402722338115353</v>
      </c>
      <c r="X41" s="8">
        <f>(ABS(('6050_Module3Project_Data'!C41 - W41)))</f>
        <v>4.4537338115347325E-2</v>
      </c>
      <c r="Z41" s="7">
        <f>($O$8 *'6050_Module3Project_Data'!C40) + ((1 - $O$8) * Z40)</f>
        <v>73.575741922549582</v>
      </c>
      <c r="AA41" s="8">
        <f>(ABS(('6050_Module3Project_Data'!C41 - Z41)))</f>
        <v>0.21755692254957637</v>
      </c>
      <c r="AB41" s="9"/>
      <c r="AC41" s="9"/>
      <c r="AD41" s="9"/>
      <c r="AE41" s="7">
        <f>($O$5 *'6050_Module3Project_Data'!E40) + ((1 - $O$5) * AE40)</f>
        <v>174.14393880715994</v>
      </c>
      <c r="AF41" s="8">
        <f>(ABS(('6050_Module3Project_Data'!E41 - AE41)))</f>
        <v>0.231030192840052</v>
      </c>
      <c r="AH41" s="7">
        <f>($O$6 *'6050_Module3Project_Data'!E40) + ((1 - $O$6) * AH40)</f>
        <v>174.82296662743323</v>
      </c>
      <c r="AI41" s="8">
        <f>(ABS(('6050_Module3Project_Data'!E41 - AH41)))</f>
        <v>0.44799762743323868</v>
      </c>
      <c r="AK41" s="7">
        <f>($O$7 *'6050_Module3Project_Data'!E40) + ((1 - $O$7) * AK40)</f>
        <v>174.89683351507261</v>
      </c>
      <c r="AL41" s="8">
        <f>(ABS(('6050_Module3Project_Data'!E41 - AK41)))</f>
        <v>0.52186451507262177</v>
      </c>
      <c r="AN41" s="7">
        <f>($O$8 *'6050_Module3Project_Data'!E40) + ((1 - $O$8) * AN40)</f>
        <v>174.66632966567664</v>
      </c>
      <c r="AO41" s="8">
        <f>(ABS(('6050_Module3Project_Data'!E41 - AN41)))</f>
        <v>0.29136066567664898</v>
      </c>
      <c r="AU41" s="7">
        <f t="shared" si="8"/>
        <v>0.4383973453622893</v>
      </c>
      <c r="AV41" s="7">
        <f t="shared" si="0"/>
        <v>73.841119683477643</v>
      </c>
      <c r="AW41" s="8">
        <f>ABS('6050_Module3Project_Data'!C41 - AV41)/'6050_Module3Project_Data'!C41</f>
        <v>6.583241985575806E-3</v>
      </c>
      <c r="AY41" s="7">
        <f t="shared" si="9"/>
        <v>0.45753262988431648</v>
      </c>
      <c r="AZ41" s="7">
        <f t="shared" si="1"/>
        <v>73.860254967999666</v>
      </c>
      <c r="BA41" s="8">
        <f>ABS('6050_Module3Project_Data'!C41 - AZ41)/'6050_Module3Project_Data'!C41</f>
        <v>6.8440892860102739E-3</v>
      </c>
      <c r="BB41" s="21"/>
      <c r="BC41" s="7">
        <f t="shared" si="10"/>
        <v>0.42230382130603838</v>
      </c>
      <c r="BD41" s="7">
        <f t="shared" si="2"/>
        <v>73.825026159421398</v>
      </c>
      <c r="BE41" s="8">
        <f>ABS('6050_Module3Project_Data'!C41 - BD41)/'6050_Module3Project_Data'!C41</f>
        <v>6.3638591851937461E-3</v>
      </c>
      <c r="BF41" s="22"/>
      <c r="BG41" s="7">
        <f t="shared" si="11"/>
        <v>0.35061071499836133</v>
      </c>
      <c r="BH41" s="7">
        <f t="shared" si="3"/>
        <v>73.753333053113721</v>
      </c>
      <c r="BI41" s="8">
        <f>ABS('6050_Module3Project_Data'!C41 - BH41)/'6050_Module3Project_Data'!C41</f>
        <v>5.3865571117076442E-3</v>
      </c>
      <c r="BM41" s="7">
        <f t="shared" si="12"/>
        <v>0.15528453350698046</v>
      </c>
      <c r="BN41" s="7">
        <f t="shared" si="4"/>
        <v>175.05211804857959</v>
      </c>
      <c r="BO41" s="8">
        <f>ABS('6050_Module3Project_Data'!E41 - BN41)/'6050_Module3Project_Data'!E41</f>
        <v>3.8832927252282047E-3</v>
      </c>
      <c r="BQ41" s="7">
        <f t="shared" si="13"/>
        <v>0.1434268253516674</v>
      </c>
      <c r="BR41" s="7">
        <f t="shared" si="5"/>
        <v>175.04026034042428</v>
      </c>
      <c r="BS41" s="8">
        <f>ABS('6050_Module3Project_Data'!E41 - BR41)/'6050_Module3Project_Data'!E41</f>
        <v>3.8152915194169267E-3</v>
      </c>
      <c r="BT41" s="21"/>
      <c r="BU41" s="7">
        <f t="shared" si="14"/>
        <v>-4.0297992948295225E-2</v>
      </c>
      <c r="BV41" s="7">
        <f t="shared" si="6"/>
        <v>174.85653552212432</v>
      </c>
      <c r="BW41" s="8">
        <f>ABS('6050_Module3Project_Data'!E41 - BV41)/'6050_Module3Project_Data'!E41</f>
        <v>2.7616723024296284E-3</v>
      </c>
      <c r="BX41" s="22"/>
      <c r="BY41" s="7">
        <f t="shared" si="15"/>
        <v>-0.60998292357824202</v>
      </c>
      <c r="BZ41" s="7">
        <f t="shared" si="7"/>
        <v>174.28685059149439</v>
      </c>
      <c r="CA41" s="8">
        <f>ABS('6050_Module3Project_Data'!E41 - BZ41)/'6050_Module3Project_Data'!E41</f>
        <v>5.0533863323931377E-4</v>
      </c>
    </row>
    <row r="42" spans="17:79" x14ac:dyDescent="0.35">
      <c r="Q42" s="7">
        <f>($O$5 *'6050_Module3Project_Data'!C41) + ((1 - $O$5) * Q41)</f>
        <v>71.589313283783753</v>
      </c>
      <c r="R42" s="8">
        <f>(ABS(('6050_Module3Project_Data'!C42-Q42)))</f>
        <v>2.9489257162162517</v>
      </c>
      <c r="T42" s="7">
        <f>($O$6 *'6050_Module3Project_Data'!C41) + ((1 - $O$6) * T41)</f>
        <v>73.086382323892025</v>
      </c>
      <c r="U42" s="8">
        <f>(ABS(('6050_Module3Project_Data'!C42 - T42)))</f>
        <v>1.4518566761079796</v>
      </c>
      <c r="W42" s="7">
        <f>($O$7 *'6050_Module3Project_Data'!C41) + ((1 - $O$7) * W41)</f>
        <v>73.378226802151914</v>
      </c>
      <c r="X42" s="8">
        <f>(ABS(('6050_Module3Project_Data'!C42 - W42)))</f>
        <v>1.16001219784809</v>
      </c>
      <c r="Z42" s="7">
        <f>($O$8 *'6050_Module3Project_Data'!C41) + ((1 - $O$8) * Z41)</f>
        <v>73.412574230637404</v>
      </c>
      <c r="AA42" s="8">
        <f>(ABS(('6050_Module3Project_Data'!C42 - Z42)))</f>
        <v>1.1256647693626007</v>
      </c>
      <c r="AB42" s="9"/>
      <c r="AC42" s="9"/>
      <c r="AD42" s="9"/>
      <c r="AE42" s="7">
        <f>($O$5 *'6050_Module3Project_Data'!E41) + ((1 - $O$5) * AE41)</f>
        <v>174.17859333608595</v>
      </c>
      <c r="AF42" s="8">
        <f>(ABS(('6050_Module3Project_Data'!E42 - AE42)))</f>
        <v>0.3436386639140494</v>
      </c>
      <c r="AH42" s="7">
        <f>($O$6 *'6050_Module3Project_Data'!E41) + ((1 - $O$6) * AH41)</f>
        <v>174.66616745783159</v>
      </c>
      <c r="AI42" s="8">
        <f>(ABS(('6050_Module3Project_Data'!E42 - AH42)))</f>
        <v>0.14393545783158856</v>
      </c>
      <c r="AK42" s="7">
        <f>($O$7 *'6050_Module3Project_Data'!E41) + ((1 - $O$7) * AK41)</f>
        <v>174.60980803178268</v>
      </c>
      <c r="AL42" s="8">
        <f>(ABS(('6050_Module3Project_Data'!E42 - AK42)))</f>
        <v>8.757603178267459E-2</v>
      </c>
      <c r="AN42" s="7">
        <f>($O$8 *'6050_Module3Project_Data'!E41) + ((1 - $O$8) * AN41)</f>
        <v>174.44780916641918</v>
      </c>
      <c r="AO42" s="8">
        <f>(ABS(('6050_Module3Project_Data'!E42 - AN42)))</f>
        <v>7.4422833580825909E-2</v>
      </c>
      <c r="AU42" s="7">
        <f t="shared" si="8"/>
        <v>0.36896341316343007</v>
      </c>
      <c r="AV42" s="7">
        <f t="shared" si="0"/>
        <v>73.747190215315342</v>
      </c>
      <c r="AW42" s="8">
        <f>ABS('6050_Module3Project_Data'!C42 - AV42)/'6050_Module3Project_Data'!C42</f>
        <v>1.0612657278966063E-2</v>
      </c>
      <c r="AY42" s="7">
        <f t="shared" si="9"/>
        <v>0.33702558842237762</v>
      </c>
      <c r="AZ42" s="7">
        <f t="shared" si="1"/>
        <v>73.715252390574292</v>
      </c>
      <c r="BA42" s="8">
        <f>ABS('6050_Module3Project_Data'!C42 - AZ42)/'6050_Module3Project_Data'!C42</f>
        <v>1.1041132987133112E-2</v>
      </c>
      <c r="BB42" s="21"/>
      <c r="BC42" s="7">
        <f t="shared" si="10"/>
        <v>0.22124411053477364</v>
      </c>
      <c r="BD42" s="7">
        <f t="shared" si="2"/>
        <v>73.599470912686684</v>
      </c>
      <c r="BE42" s="8">
        <f>ABS('6050_Module3Project_Data'!C42 - BD42)/'6050_Module3Project_Data'!C42</f>
        <v>1.2594449505485642E-2</v>
      </c>
      <c r="BF42" s="22"/>
      <c r="BG42" s="7">
        <f t="shared" si="11"/>
        <v>3.1770401680831145E-2</v>
      </c>
      <c r="BH42" s="7">
        <f t="shared" si="3"/>
        <v>73.409997203832745</v>
      </c>
      <c r="BI42" s="8">
        <f>ABS('6050_Module3Project_Data'!C42 - BH42)/'6050_Module3Project_Data'!C42</f>
        <v>1.51364160369721E-2</v>
      </c>
      <c r="BM42" s="7">
        <f t="shared" si="12"/>
        <v>8.893803098744274E-2</v>
      </c>
      <c r="BN42" s="7">
        <f t="shared" si="4"/>
        <v>174.69874606277011</v>
      </c>
      <c r="BO42" s="8">
        <f>ABS('6050_Module3Project_Data'!E42 - BN42)/'6050_Module3Project_Data'!E42</f>
        <v>1.011413048912359E-3</v>
      </c>
      <c r="BQ42" s="7">
        <f t="shared" si="13"/>
        <v>3.581374819126612E-2</v>
      </c>
      <c r="BR42" s="7">
        <f t="shared" si="5"/>
        <v>174.64562177997394</v>
      </c>
      <c r="BS42" s="8">
        <f>ABS('6050_Module3Project_Data'!E42 - BR42)/'6050_Module3Project_Data'!E42</f>
        <v>7.0701467979124777E-4</v>
      </c>
      <c r="BT42" s="21"/>
      <c r="BU42" s="7">
        <f t="shared" si="14"/>
        <v>-0.15132536360203436</v>
      </c>
      <c r="BV42" s="7">
        <f t="shared" si="6"/>
        <v>174.45848266818064</v>
      </c>
      <c r="BW42" s="8">
        <f>ABS('6050_Module3Project_Data'!E42 - BV42)/'6050_Module3Project_Data'!E42</f>
        <v>3.6527914575013146E-4</v>
      </c>
      <c r="BX42" s="22"/>
      <c r="BY42" s="7">
        <f t="shared" si="15"/>
        <v>-0.33546909933318336</v>
      </c>
      <c r="BZ42" s="7">
        <f t="shared" si="7"/>
        <v>174.2743389324495</v>
      </c>
      <c r="CA42" s="8">
        <f>ABS('6050_Module3Project_Data'!E42 - BZ42)/'6050_Module3Project_Data'!E42</f>
        <v>1.4204096790975426E-3</v>
      </c>
    </row>
    <row r="43" spans="17:79" x14ac:dyDescent="0.35">
      <c r="Q43" s="7">
        <f>($O$5 *'6050_Module3Project_Data'!C42) + ((1 - $O$5) * Q42)</f>
        <v>72.031652141216185</v>
      </c>
      <c r="R43" s="8">
        <f>(ABS(('6050_Module3Project_Data'!C43-Q43)))</f>
        <v>4.0898458587838178</v>
      </c>
      <c r="T43" s="7">
        <f>($O$6 *'6050_Module3Project_Data'!C42) + ((1 - $O$6) * T42)</f>
        <v>73.594532160529823</v>
      </c>
      <c r="U43" s="8">
        <f>(ABS(('6050_Module3Project_Data'!C43 - T43)))</f>
        <v>2.5269658394701793</v>
      </c>
      <c r="W43" s="7">
        <f>($O$7 *'6050_Module3Project_Data'!C42) + ((1 - $O$7) * W42)</f>
        <v>74.016233510968362</v>
      </c>
      <c r="X43" s="8">
        <f>(ABS(('6050_Module3Project_Data'!C43 - W43)))</f>
        <v>2.1052644890316401</v>
      </c>
      <c r="Z43" s="7">
        <f>($O$8 *'6050_Module3Project_Data'!C42) + ((1 - $O$8) * Z42)</f>
        <v>74.256822807659347</v>
      </c>
      <c r="AA43" s="8">
        <f>(ABS(('6050_Module3Project_Data'!C43 - Z43)))</f>
        <v>1.8646751923406555</v>
      </c>
      <c r="AB43" s="9"/>
      <c r="AC43" s="9"/>
      <c r="AD43" s="9"/>
      <c r="AE43" s="7">
        <f>($O$5 *'6050_Module3Project_Data'!E42) + ((1 - $O$5) * AE42)</f>
        <v>174.23013913567306</v>
      </c>
      <c r="AF43" s="8">
        <f>(ABS(('6050_Module3Project_Data'!E43 - AE43)))</f>
        <v>1.5782408643269434</v>
      </c>
      <c r="AH43" s="7">
        <f>($O$6 *'6050_Module3Project_Data'!E42) + ((1 - $O$6) * AH42)</f>
        <v>174.61579004759054</v>
      </c>
      <c r="AI43" s="8">
        <f>(ABS(('6050_Module3Project_Data'!E43 - AH43)))</f>
        <v>1.1925899524094632</v>
      </c>
      <c r="AK43" s="7">
        <f>($O$7 *'6050_Module3Project_Data'!E42) + ((1 - $O$7) * AK42)</f>
        <v>174.5616412143022</v>
      </c>
      <c r="AL43" s="8">
        <f>(ABS(('6050_Module3Project_Data'!E43 - AK43)))</f>
        <v>1.2467387856978007</v>
      </c>
      <c r="AN43" s="7">
        <f>($O$8 *'6050_Module3Project_Data'!E42) + ((1 - $O$8) * AN42)</f>
        <v>174.5036262916048</v>
      </c>
      <c r="AO43" s="8">
        <f>(ABS(('6050_Module3Project_Data'!E43 - AN43)))</f>
        <v>1.3047537083951966</v>
      </c>
      <c r="AU43" s="7">
        <f t="shared" si="8"/>
        <v>0.40931990751138275</v>
      </c>
      <c r="AV43" s="7">
        <f t="shared" si="0"/>
        <v>74.425553418479751</v>
      </c>
      <c r="AW43" s="8">
        <f>ABS('6050_Module3Project_Data'!C43 - AV43)/'6050_Module3Project_Data'!C43</f>
        <v>2.2279443075598059E-2</v>
      </c>
      <c r="AY43" s="7">
        <f t="shared" si="9"/>
        <v>0.41227086852089523</v>
      </c>
      <c r="AZ43" s="7">
        <f t="shared" si="1"/>
        <v>74.428504379489254</v>
      </c>
      <c r="BA43" s="8">
        <f>ABS('6050_Module3Project_Data'!C43 - AZ43)/'6050_Module3Project_Data'!C43</f>
        <v>2.2240676615569863E-2</v>
      </c>
      <c r="BB43" s="21"/>
      <c r="BC43" s="7">
        <f t="shared" si="10"/>
        <v>0.40878727976152718</v>
      </c>
      <c r="BD43" s="7">
        <f t="shared" si="2"/>
        <v>74.425020790729889</v>
      </c>
      <c r="BE43" s="8">
        <f>ABS('6050_Module3Project_Data'!C43 - BD43)/'6050_Module3Project_Data'!C43</f>
        <v>2.2286440149537175E-2</v>
      </c>
      <c r="BF43" s="22"/>
      <c r="BG43" s="7">
        <f t="shared" si="11"/>
        <v>0.54707126274610551</v>
      </c>
      <c r="BH43" s="7">
        <f t="shared" si="3"/>
        <v>74.563304773714464</v>
      </c>
      <c r="BI43" s="8">
        <f>ABS('6050_Module3Project_Data'!C43 - BH43)/'6050_Module3Project_Data'!C43</f>
        <v>2.0469818214632861E-2</v>
      </c>
      <c r="BM43" s="7">
        <f t="shared" si="12"/>
        <v>6.8372303717254598E-2</v>
      </c>
      <c r="BN43" s="7">
        <f t="shared" si="4"/>
        <v>174.63001351801947</v>
      </c>
      <c r="BO43" s="8">
        <f>ABS('6050_Module3Project_Data'!E43 - BN43)/'6050_Module3Project_Data'!E43</f>
        <v>6.7025615160126745E-3</v>
      </c>
      <c r="BQ43" s="7">
        <f t="shared" si="13"/>
        <v>1.4818606773330058E-2</v>
      </c>
      <c r="BR43" s="7">
        <f t="shared" si="5"/>
        <v>174.57645982107553</v>
      </c>
      <c r="BS43" s="8">
        <f>ABS('6050_Module3Project_Data'!E43 - BR43)/'6050_Module3Project_Data'!E43</f>
        <v>7.0071755335238779E-3</v>
      </c>
      <c r="BT43" s="21"/>
      <c r="BU43" s="7">
        <f t="shared" si="14"/>
        <v>-0.10490401784733407</v>
      </c>
      <c r="BV43" s="7">
        <f t="shared" si="6"/>
        <v>174.45673719645487</v>
      </c>
      <c r="BW43" s="8">
        <f>ABS('6050_Module3Project_Data'!E43 - BV43)/'6050_Module3Project_Data'!E43</f>
        <v>7.6881591397698597E-3</v>
      </c>
      <c r="BX43" s="22"/>
      <c r="BY43" s="7">
        <f t="shared" si="15"/>
        <v>-9.1262159758383921E-2</v>
      </c>
      <c r="BZ43" s="7">
        <f t="shared" si="7"/>
        <v>174.47037905454383</v>
      </c>
      <c r="CA43" s="8">
        <f>ABS('6050_Module3Project_Data'!E43 - BZ43)/'6050_Module3Project_Data'!E43</f>
        <v>7.6105641008475987E-3</v>
      </c>
    </row>
    <row r="44" spans="17:79" x14ac:dyDescent="0.35">
      <c r="Q44" s="7">
        <f>($O$5 *'6050_Module3Project_Data'!C43) + ((1 - $O$5) * Q43)</f>
        <v>72.64512902003375</v>
      </c>
      <c r="R44" s="8">
        <f>(ABS(('6050_Module3Project_Data'!C44-Q44)))</f>
        <v>3.6484499799662444</v>
      </c>
      <c r="T44" s="7">
        <f>($O$6 *'6050_Module3Project_Data'!C43) + ((1 - $O$6) * T43)</f>
        <v>74.478970204344392</v>
      </c>
      <c r="U44" s="8">
        <f>(ABS(('6050_Module3Project_Data'!C44 - T44)))</f>
        <v>1.8146087956556016</v>
      </c>
      <c r="W44" s="7">
        <f>($O$7 *'6050_Module3Project_Data'!C43) + ((1 - $O$7) * W43)</f>
        <v>75.174128979935773</v>
      </c>
      <c r="X44" s="8">
        <f>(ABS(('6050_Module3Project_Data'!C44 - W44)))</f>
        <v>1.119450020064221</v>
      </c>
      <c r="Z44" s="7">
        <f>($O$8 *'6050_Module3Project_Data'!C43) + ((1 - $O$8) * Z43)</f>
        <v>75.655329201914839</v>
      </c>
      <c r="AA44" s="8">
        <f>(ABS(('6050_Module3Project_Data'!C44 - Z44)))</f>
        <v>0.63824979808515536</v>
      </c>
      <c r="AB44" s="9"/>
      <c r="AC44" s="9"/>
      <c r="AD44" s="9"/>
      <c r="AE44" s="7">
        <f>($O$5 *'6050_Module3Project_Data'!E43) + ((1 - $O$5) * AE43)</f>
        <v>174.46687526532207</v>
      </c>
      <c r="AF44" s="8">
        <f>(ABS(('6050_Module3Project_Data'!E44 - AE44)))</f>
        <v>0.95858573467793917</v>
      </c>
      <c r="AH44" s="7">
        <f>($O$6 *'6050_Module3Project_Data'!E43) + ((1 - $O$6) * AH43)</f>
        <v>175.03319653093385</v>
      </c>
      <c r="AI44" s="8">
        <f>(ABS(('6050_Module3Project_Data'!E44 - AH44)))</f>
        <v>0.39226446906616275</v>
      </c>
      <c r="AK44" s="7">
        <f>($O$7 *'6050_Module3Project_Data'!E43) + ((1 - $O$7) * AK43)</f>
        <v>175.247347546436</v>
      </c>
      <c r="AL44" s="8">
        <f>(ABS(('6050_Module3Project_Data'!E44 - AK44)))</f>
        <v>0.17811345356400921</v>
      </c>
      <c r="AN44" s="7">
        <f>($O$8 *'6050_Module3Project_Data'!E43) + ((1 - $O$8) * AN43)</f>
        <v>175.48219157290123</v>
      </c>
      <c r="AO44" s="8">
        <f>(ABS(('6050_Module3Project_Data'!E44 - AN44)))</f>
        <v>5.6730572901216192E-2</v>
      </c>
      <c r="AU44" s="7">
        <f t="shared" si="8"/>
        <v>0.52160624172978687</v>
      </c>
      <c r="AV44" s="7">
        <f t="shared" si="0"/>
        <v>75.695735221665558</v>
      </c>
      <c r="AW44" s="8">
        <f>ABS('6050_Module3Project_Data'!C44 - AV44)/'6050_Module3Project_Data'!C44</f>
        <v>7.8360955950753895E-3</v>
      </c>
      <c r="AY44" s="7">
        <f t="shared" si="9"/>
        <v>0.59867701863252409</v>
      </c>
      <c r="AZ44" s="7">
        <f t="shared" si="1"/>
        <v>75.772805998568302</v>
      </c>
      <c r="BA44" s="8">
        <f>ABS('6050_Module3Project_Data'!C44 - AZ44)/'6050_Module3Project_Data'!C44</f>
        <v>6.8259086578136841E-3</v>
      </c>
      <c r="BB44" s="21"/>
      <c r="BC44" s="7">
        <f t="shared" si="10"/>
        <v>0.7458859649041748</v>
      </c>
      <c r="BD44" s="7">
        <f t="shared" si="2"/>
        <v>75.920014944839949</v>
      </c>
      <c r="BE44" s="8">
        <f>ABS('6050_Module3Project_Data'!C44 - BD44)/'6050_Module3Project_Data'!C44</f>
        <v>4.8964022930428454E-3</v>
      </c>
      <c r="BF44" s="22"/>
      <c r="BG44" s="7">
        <f t="shared" si="11"/>
        <v>1.0662718380342149</v>
      </c>
      <c r="BH44" s="7">
        <f t="shared" si="3"/>
        <v>76.240400817969984</v>
      </c>
      <c r="BI44" s="8">
        <f>ABS('6050_Module3Project_Data'!C44 - BH44)/'6050_Module3Project_Data'!C44</f>
        <v>6.9702041412960433E-4</v>
      </c>
      <c r="BM44" s="7">
        <f t="shared" si="12"/>
        <v>0.16097240797973711</v>
      </c>
      <c r="BN44" s="7">
        <f t="shared" si="4"/>
        <v>175.40831995441573</v>
      </c>
      <c r="BO44" s="8">
        <f>ABS('6050_Module3Project_Data'!E44 - BN44)/'6050_Module3Project_Data'!E44</f>
        <v>9.771127569835347E-5</v>
      </c>
      <c r="BQ44" s="7">
        <f t="shared" si="13"/>
        <v>0.1825405381134487</v>
      </c>
      <c r="BR44" s="7">
        <f t="shared" si="5"/>
        <v>175.42988808454945</v>
      </c>
      <c r="BS44" s="8">
        <f>ABS('6050_Module3Project_Data'!E44 - BR44)/'6050_Module3Project_Data'!E44</f>
        <v>2.5236271429458333E-5</v>
      </c>
      <c r="BT44" s="21"/>
      <c r="BU44" s="7">
        <f t="shared" si="14"/>
        <v>0.25087063964417833</v>
      </c>
      <c r="BV44" s="7">
        <f t="shared" si="6"/>
        <v>175.49821818608018</v>
      </c>
      <c r="BW44" s="8">
        <f>ABS('6050_Module3Project_Data'!E44 - BV44)/'6050_Module3Project_Data'!E44</f>
        <v>4.1474701371978982E-4</v>
      </c>
      <c r="BX44" s="22"/>
      <c r="BY44" s="7">
        <f t="shared" si="15"/>
        <v>0.56916105834997632</v>
      </c>
      <c r="BZ44" s="7">
        <f t="shared" si="7"/>
        <v>175.81650860478598</v>
      </c>
      <c r="CA44" s="8">
        <f>ABS('6050_Module3Project_Data'!E44 - BZ44)/'6050_Module3Project_Data'!E44</f>
        <v>2.2291382479876589E-3</v>
      </c>
    </row>
    <row r="45" spans="17:79" x14ac:dyDescent="0.35">
      <c r="Q45" s="7">
        <f>($O$5 *'6050_Module3Project_Data'!C44) + ((1 - $O$5) * Q44)</f>
        <v>73.192396517028683</v>
      </c>
      <c r="R45" s="8">
        <f>(ABS(('6050_Module3Project_Data'!C45-Q45)))</f>
        <v>4.7311414829713101</v>
      </c>
      <c r="T45" s="7">
        <f>($O$6 *'6050_Module3Project_Data'!C44) + ((1 - $O$6) * T44)</f>
        <v>75.114083282823856</v>
      </c>
      <c r="U45" s="8">
        <f>(ABS(('6050_Module3Project_Data'!C45 - T45)))</f>
        <v>2.8094547171761377</v>
      </c>
      <c r="W45" s="7">
        <f>($O$7 *'6050_Module3Project_Data'!C44) + ((1 - $O$7) * W44)</f>
        <v>75.789826490971095</v>
      </c>
      <c r="X45" s="8">
        <f>(ABS(('6050_Module3Project_Data'!C45 - W45)))</f>
        <v>2.1337115090288989</v>
      </c>
      <c r="Z45" s="7">
        <f>($O$8 *'6050_Module3Project_Data'!C44) + ((1 - $O$8) * Z44)</f>
        <v>76.134016550478705</v>
      </c>
      <c r="AA45" s="8">
        <f>(ABS(('6050_Module3Project_Data'!C45 - Z45)))</f>
        <v>1.7895214495212883</v>
      </c>
      <c r="AB45" s="9"/>
      <c r="AC45" s="9"/>
      <c r="AD45" s="9"/>
      <c r="AE45" s="7">
        <f>($O$5 *'6050_Module3Project_Data'!E44) + ((1 - $O$5) * AE44)</f>
        <v>174.61066312552376</v>
      </c>
      <c r="AF45" s="8">
        <f>(ABS(('6050_Module3Project_Data'!E45 - AE45)))</f>
        <v>3.3576288744762337</v>
      </c>
      <c r="AH45" s="7">
        <f>($O$6 *'6050_Module3Project_Data'!E44) + ((1 - $O$6) * AH44)</f>
        <v>175.170489095107</v>
      </c>
      <c r="AI45" s="8">
        <f>(ABS(('6050_Module3Project_Data'!E45 - AH45)))</f>
        <v>2.7978029048929898</v>
      </c>
      <c r="AK45" s="7">
        <f>($O$7 *'6050_Module3Project_Data'!E44) + ((1 - $O$7) * AK44)</f>
        <v>175.34530994589619</v>
      </c>
      <c r="AL45" s="8">
        <f>(ABS(('6050_Module3Project_Data'!E45 - AK45)))</f>
        <v>2.6229820541038009</v>
      </c>
      <c r="AN45" s="7">
        <f>($O$8 *'6050_Module3Project_Data'!E44) + ((1 - $O$8) * AN44)</f>
        <v>175.43964364322531</v>
      </c>
      <c r="AO45" s="8">
        <f>(ABS(('6050_Module3Project_Data'!E45 - AN45)))</f>
        <v>2.5286483567746814</v>
      </c>
      <c r="AU45" s="7">
        <f t="shared" si="8"/>
        <v>0.53571993212561708</v>
      </c>
      <c r="AV45" s="7">
        <f t="shared" si="0"/>
        <v>76.325546423096711</v>
      </c>
      <c r="AW45" s="8">
        <f>ABS('6050_Module3Project_Data'!C45 - AV45)/'6050_Module3Project_Data'!C45</f>
        <v>2.0507174313662235E-2</v>
      </c>
      <c r="AY45" s="7">
        <f t="shared" si="9"/>
        <v>0.6029321417332234</v>
      </c>
      <c r="AZ45" s="7">
        <f t="shared" si="1"/>
        <v>76.392758632704314</v>
      </c>
      <c r="BA45" s="8">
        <f>ABS('6050_Module3Project_Data'!C45 - AZ45)/'6050_Module3Project_Data'!C45</f>
        <v>1.9644633785694886E-2</v>
      </c>
      <c r="BB45" s="21"/>
      <c r="BC45" s="7">
        <f t="shared" si="10"/>
        <v>0.68730116066319091</v>
      </c>
      <c r="BD45" s="7">
        <f t="shared" si="2"/>
        <v>76.477127651634291</v>
      </c>
      <c r="BE45" s="8">
        <f>ABS('6050_Module3Project_Data'!C45 - BD45)/'6050_Module3Project_Data'!C45</f>
        <v>1.8561918330321486E-2</v>
      </c>
      <c r="BF45" s="22"/>
      <c r="BG45" s="7">
        <f t="shared" si="11"/>
        <v>0.68328366008515551</v>
      </c>
      <c r="BH45" s="7">
        <f t="shared" si="3"/>
        <v>76.473110151056247</v>
      </c>
      <c r="BI45" s="8">
        <f>ABS('6050_Module3Project_Data'!C45 - BH45)/'6050_Module3Project_Data'!C45</f>
        <v>1.861347528834929E-2</v>
      </c>
      <c r="BM45" s="7">
        <f t="shared" si="12"/>
        <v>0.15152090670180451</v>
      </c>
      <c r="BN45" s="7">
        <f t="shared" si="4"/>
        <v>175.49683085259798</v>
      </c>
      <c r="BO45" s="8">
        <f>ABS('6050_Module3Project_Data'!E45 - BN45)/'6050_Module3Project_Data'!E45</f>
        <v>1.388708696154712E-2</v>
      </c>
      <c r="BQ45" s="7">
        <f t="shared" si="13"/>
        <v>0.16139600345013316</v>
      </c>
      <c r="BR45" s="7">
        <f t="shared" si="5"/>
        <v>175.50670594934633</v>
      </c>
      <c r="BS45" s="8">
        <f>ABS('6050_Module3Project_Data'!E45 - BR45)/'6050_Module3Project_Data'!E45</f>
        <v>1.3831599005589518E-2</v>
      </c>
      <c r="BT45" s="21"/>
      <c r="BU45" s="7">
        <f t="shared" si="14"/>
        <v>0.18206193156138206</v>
      </c>
      <c r="BV45" s="7">
        <f t="shared" si="6"/>
        <v>175.52737187745757</v>
      </c>
      <c r="BW45" s="8">
        <f>ABS('6050_Module3Project_Data'!E45 - BV45)/'6050_Module3Project_Data'!E45</f>
        <v>1.3715477600596531E-2</v>
      </c>
      <c r="BX45" s="22"/>
      <c r="BY45" s="7">
        <f t="shared" si="15"/>
        <v>0.16864219829365507</v>
      </c>
      <c r="BZ45" s="7">
        <f t="shared" si="7"/>
        <v>175.51395214418986</v>
      </c>
      <c r="CA45" s="8">
        <f>ABS('6050_Module3Project_Data'!E45 - BZ45)/'6050_Module3Project_Data'!E45</f>
        <v>1.3790882792818695E-2</v>
      </c>
    </row>
    <row r="46" spans="17:79" x14ac:dyDescent="0.35">
      <c r="Q46" s="7">
        <f>($O$5 *'6050_Module3Project_Data'!C45) + ((1 - $O$5) * Q45)</f>
        <v>73.902067739474376</v>
      </c>
      <c r="R46" s="8">
        <f>(ABS(('6050_Module3Project_Data'!C46-Q46)))</f>
        <v>2.9692552605256282</v>
      </c>
      <c r="T46" s="7">
        <f>($O$6 *'6050_Module3Project_Data'!C45) + ((1 - $O$6) * T45)</f>
        <v>76.097392433835495</v>
      </c>
      <c r="U46" s="8">
        <f>(ABS(('6050_Module3Project_Data'!C46 - T46)))</f>
        <v>0.77393056616450906</v>
      </c>
      <c r="W46" s="7">
        <f>($O$7 *'6050_Module3Project_Data'!C45) + ((1 - $O$7) * W45)</f>
        <v>76.96336782093698</v>
      </c>
      <c r="X46" s="8">
        <f>(ABS(('6050_Module3Project_Data'!C46 - W46)))</f>
        <v>9.2044820936976635E-2</v>
      </c>
      <c r="Z46" s="7">
        <f>($O$8 *'6050_Module3Project_Data'!C45) + ((1 - $O$8) * Z45)</f>
        <v>77.476157637619664</v>
      </c>
      <c r="AA46" s="8">
        <f>(ABS(('6050_Module3Project_Data'!C46 - Z46)))</f>
        <v>0.6048346376196605</v>
      </c>
      <c r="AB46" s="9"/>
      <c r="AC46" s="9"/>
      <c r="AD46" s="9"/>
      <c r="AE46" s="7">
        <f>($O$5 *'6050_Module3Project_Data'!E45) + ((1 - $O$5) * AE45)</f>
        <v>175.11430745669517</v>
      </c>
      <c r="AF46" s="8">
        <f>(ABS(('6050_Module3Project_Data'!E46 - AE46)))</f>
        <v>2.0489155433048154</v>
      </c>
      <c r="AH46" s="7">
        <f>($O$6 *'6050_Module3Project_Data'!E45) + ((1 - $O$6) * AH45)</f>
        <v>176.14972011181953</v>
      </c>
      <c r="AI46" s="8">
        <f>(ABS(('6050_Module3Project_Data'!E46 - AH46)))</f>
        <v>1.0135028881804544</v>
      </c>
      <c r="AK46" s="7">
        <f>($O$7 *'6050_Module3Project_Data'!E45) + ((1 - $O$7) * AK45)</f>
        <v>176.78795007565327</v>
      </c>
      <c r="AL46" s="8">
        <f>(ABS(('6050_Module3Project_Data'!E46 - AK46)))</f>
        <v>0.37527292434671722</v>
      </c>
      <c r="AN46" s="7">
        <f>($O$8 *'6050_Module3Project_Data'!E45) + ((1 - $O$8) * AN45)</f>
        <v>177.33612991080631</v>
      </c>
      <c r="AO46" s="8">
        <f>(ABS(('6050_Module3Project_Data'!E46 - AN46)))</f>
        <v>0.17290691080631859</v>
      </c>
      <c r="AU46" s="7">
        <f t="shared" si="8"/>
        <v>0.6313931418016574</v>
      </c>
      <c r="AV46" s="7">
        <f t="shared" si="0"/>
        <v>77.594760962738633</v>
      </c>
      <c r="AW46" s="8">
        <f>ABS('6050_Module3Project_Data'!C46 - AV46)/'6050_Module3Project_Data'!C46</f>
        <v>9.4110252628100202E-3</v>
      </c>
      <c r="AY46" s="7">
        <f t="shared" si="9"/>
        <v>0.74558443879138903</v>
      </c>
      <c r="AZ46" s="7">
        <f t="shared" si="1"/>
        <v>77.708952259728363</v>
      </c>
      <c r="BA46" s="8">
        <f>ABS('6050_Module3Project_Data'!C46 - AZ46)/'6050_Module3Project_Data'!C46</f>
        <v>1.0896511560342983E-2</v>
      </c>
      <c r="BB46" s="21"/>
      <c r="BC46" s="7">
        <f t="shared" si="10"/>
        <v>0.9061092368494037</v>
      </c>
      <c r="BD46" s="7">
        <f t="shared" si="2"/>
        <v>77.869477057786384</v>
      </c>
      <c r="BE46" s="8">
        <f>ABS('6050_Module3Project_Data'!C46 - BD46)/'6050_Module3Project_Data'!C46</f>
        <v>1.2984738896537264E-2</v>
      </c>
      <c r="BF46" s="22"/>
      <c r="BG46" s="7">
        <f t="shared" si="11"/>
        <v>1.1000026794837763</v>
      </c>
      <c r="BH46" s="7">
        <f t="shared" si="3"/>
        <v>78.06337050042076</v>
      </c>
      <c r="BI46" s="8">
        <f>ABS('6050_Module3Project_Data'!C46 - BH46)/'6050_Module3Project_Data'!C46</f>
        <v>1.5507050664664065E-2</v>
      </c>
      <c r="BM46" s="7">
        <f t="shared" si="12"/>
        <v>0.3451887901600959</v>
      </c>
      <c r="BN46" s="7">
        <f t="shared" si="4"/>
        <v>177.13313886581338</v>
      </c>
      <c r="BO46" s="8">
        <f>ABS('6050_Module3Project_Data'!E46 - BN46)/'6050_Module3Project_Data'!E46</f>
        <v>1.6981026692322558E-4</v>
      </c>
      <c r="BQ46" s="7">
        <f t="shared" si="13"/>
        <v>0.48170703502687001</v>
      </c>
      <c r="BR46" s="7">
        <f t="shared" si="5"/>
        <v>177.26965711068013</v>
      </c>
      <c r="BS46" s="8">
        <f>ABS('6050_Module3Project_Data'!E46 - BR46)/'6050_Module3Project_Data'!E46</f>
        <v>6.0076865208159348E-4</v>
      </c>
      <c r="BT46" s="21"/>
      <c r="BU46" s="7">
        <f t="shared" si="14"/>
        <v>0.74932212074944637</v>
      </c>
      <c r="BV46" s="7">
        <f t="shared" si="6"/>
        <v>177.53727219640271</v>
      </c>
      <c r="BW46" s="8">
        <f>ABS('6050_Module3Project_Data'!E46 - BV46)/'6050_Module3Project_Data'!E46</f>
        <v>2.1113253082030623E-3</v>
      </c>
      <c r="BX46" s="22"/>
      <c r="BY46" s="7">
        <f t="shared" si="15"/>
        <v>1.2515404400375667</v>
      </c>
      <c r="BZ46" s="7">
        <f t="shared" si="7"/>
        <v>178.03949051569083</v>
      </c>
      <c r="CA46" s="8">
        <f>ABS('6050_Module3Project_Data'!E46 - BZ46)/'6050_Module3Project_Data'!E46</f>
        <v>4.9461028132844562E-3</v>
      </c>
    </row>
    <row r="47" spans="17:79" x14ac:dyDescent="0.35">
      <c r="Q47" s="7">
        <f>($O$5 *'6050_Module3Project_Data'!C46) + ((1 - $O$5) * Q46)</f>
        <v>74.347456028553211</v>
      </c>
      <c r="R47" s="8">
        <f>(ABS(('6050_Module3Project_Data'!C47-Q47)))</f>
        <v>2.1944289714467828</v>
      </c>
      <c r="T47" s="7">
        <f>($O$6 *'6050_Module3Project_Data'!C46) + ((1 - $O$6) * T46)</f>
        <v>76.368268131993062</v>
      </c>
      <c r="U47" s="8">
        <f>(ABS(('6050_Module3Project_Data'!C47 - T47)))</f>
        <v>0.17361686800693121</v>
      </c>
      <c r="W47" s="7">
        <f>($O$7 *'6050_Module3Project_Data'!C46) + ((1 - $O$7) * W46)</f>
        <v>76.912743169421645</v>
      </c>
      <c r="X47" s="8">
        <f>(ABS(('6050_Module3Project_Data'!C47 - W47)))</f>
        <v>0.37085816942165195</v>
      </c>
      <c r="Z47" s="7">
        <f>($O$8 *'6050_Module3Project_Data'!C46) + ((1 - $O$8) * Z46)</f>
        <v>77.022531659404919</v>
      </c>
      <c r="AA47" s="8">
        <f>(ABS(('6050_Module3Project_Data'!C47 - Z47)))</f>
        <v>0.48064665940492546</v>
      </c>
      <c r="AB47" s="9"/>
      <c r="AC47" s="9"/>
      <c r="AD47" s="9"/>
      <c r="AE47" s="7">
        <f>($O$5 *'6050_Module3Project_Data'!E46) + ((1 - $O$5) * AE46)</f>
        <v>175.42164478819089</v>
      </c>
      <c r="AF47" s="8">
        <f>(ABS(('6050_Module3Project_Data'!E47 - AE47)))</f>
        <v>2.016481211809122</v>
      </c>
      <c r="AH47" s="7">
        <f>($O$6 *'6050_Module3Project_Data'!E46) + ((1 - $O$6) * AH46)</f>
        <v>176.50444612268268</v>
      </c>
      <c r="AI47" s="8">
        <f>(ABS(('6050_Module3Project_Data'!E47 - AH47)))</f>
        <v>0.93367987731733137</v>
      </c>
      <c r="AK47" s="7">
        <f>($O$7 *'6050_Module3Project_Data'!E46) + ((1 - $O$7) * AK46)</f>
        <v>176.99435018404395</v>
      </c>
      <c r="AL47" s="8">
        <f>(ABS(('6050_Module3Project_Data'!E47 - AK47)))</f>
        <v>0.44377581595605875</v>
      </c>
      <c r="AN47" s="7">
        <f>($O$8 *'6050_Module3Project_Data'!E46) + ((1 - $O$8) * AN46)</f>
        <v>177.20644972770157</v>
      </c>
      <c r="AO47" s="8">
        <f>(ABS(('6050_Module3Project_Data'!E47 - AN47)))</f>
        <v>0.23167627229844356</v>
      </c>
      <c r="AU47" s="7">
        <f t="shared" si="8"/>
        <v>0.52909047280410859</v>
      </c>
      <c r="AV47" s="7">
        <f t="shared" si="0"/>
        <v>77.44183364222576</v>
      </c>
      <c r="AW47" s="8">
        <f>ABS('6050_Module3Project_Data'!C47 - AV47)/'6050_Module3Project_Data'!C47</f>
        <v>1.1757597062389647E-2</v>
      </c>
      <c r="AY47" s="7">
        <f t="shared" si="9"/>
        <v>0.54653216621470802</v>
      </c>
      <c r="AZ47" s="7">
        <f t="shared" si="1"/>
        <v>77.459275335636349</v>
      </c>
      <c r="BA47" s="8">
        <f>ABS('6050_Module3Project_Data'!C47 - AZ47)/'6050_Module3Project_Data'!C47</f>
        <v>1.1985468291463627E-2</v>
      </c>
      <c r="BB47" s="21"/>
      <c r="BC47" s="7">
        <f t="shared" si="10"/>
        <v>0.47557898708527135</v>
      </c>
      <c r="BD47" s="7">
        <f t="shared" si="2"/>
        <v>77.388322156506916</v>
      </c>
      <c r="BE47" s="8">
        <f>ABS('6050_Module3Project_Data'!C47 - BD47)/'6050_Module3Project_Data'!C47</f>
        <v>1.1058483293257319E-2</v>
      </c>
      <c r="BF47" s="22"/>
      <c r="BG47" s="7">
        <f t="shared" si="11"/>
        <v>0.1219694481345317</v>
      </c>
      <c r="BH47" s="7">
        <f t="shared" si="3"/>
        <v>77.034712617556181</v>
      </c>
      <c r="BI47" s="8">
        <f>ABS('6050_Module3Project_Data'!C47 - BH47)/'6050_Module3Project_Data'!C47</f>
        <v>6.4386658044309686E-3</v>
      </c>
      <c r="BM47" s="7">
        <f t="shared" si="12"/>
        <v>0.32437048789468376</v>
      </c>
      <c r="BN47" s="7">
        <f t="shared" si="4"/>
        <v>177.31872067193865</v>
      </c>
      <c r="BO47" s="8">
        <f>ABS('6050_Module3Project_Data'!E47 - BN47)/'6050_Module3Project_Data'!E47</f>
        <v>6.7294065121811309E-4</v>
      </c>
      <c r="BQ47" s="7">
        <f t="shared" si="13"/>
        <v>0.41288030336782294</v>
      </c>
      <c r="BR47" s="7">
        <f t="shared" si="5"/>
        <v>177.40723048741177</v>
      </c>
      <c r="BS47" s="8">
        <f>ABS('6050_Module3Project_Data'!E47 - BR47)/'6050_Module3Project_Data'!E47</f>
        <v>1.7411992160154381E-4</v>
      </c>
      <c r="BT47" s="21"/>
      <c r="BU47" s="7">
        <f t="shared" si="14"/>
        <v>0.50500721518800229</v>
      </c>
      <c r="BV47" s="7">
        <f t="shared" si="6"/>
        <v>177.49935739923197</v>
      </c>
      <c r="BW47" s="8">
        <f>ABS('6050_Module3Project_Data'!E47 - BV47)/'6050_Module3Project_Data'!E47</f>
        <v>3.4508592156770796E-4</v>
      </c>
      <c r="BX47" s="22"/>
      <c r="BY47" s="7">
        <f t="shared" si="15"/>
        <v>0.36317115813771444</v>
      </c>
      <c r="BZ47" s="7">
        <f t="shared" si="7"/>
        <v>177.35752134218166</v>
      </c>
      <c r="CA47" s="8">
        <f>ABS('6050_Module3Project_Data'!E47 - BZ47)/'6050_Module3Project_Data'!E47</f>
        <v>4.5426910008255757E-4</v>
      </c>
    </row>
    <row r="48" spans="17:79" x14ac:dyDescent="0.35">
      <c r="Q48" s="7">
        <f>($O$5 *'6050_Module3Project_Data'!C47) + ((1 - $O$5) * Q47)</f>
        <v>74.676620374270229</v>
      </c>
      <c r="R48" s="8">
        <f>(ABS(('6050_Module3Project_Data'!C48-Q48)))</f>
        <v>2.8240736257297669</v>
      </c>
      <c r="T48" s="7">
        <f>($O$6 *'6050_Module3Project_Data'!C47) + ((1 - $O$6) * T47)</f>
        <v>76.429034035795482</v>
      </c>
      <c r="U48" s="8">
        <f>(ABS(('6050_Module3Project_Data'!C48 - T48)))</f>
        <v>1.0716599642045139</v>
      </c>
      <c r="W48" s="7">
        <f>($O$7 *'6050_Module3Project_Data'!C47) + ((1 - $O$7) * W47)</f>
        <v>76.708771176239736</v>
      </c>
      <c r="X48" s="8">
        <f>(ABS(('6050_Module3Project_Data'!C48 - W48)))</f>
        <v>0.79192282376025958</v>
      </c>
      <c r="Z48" s="7">
        <f>($O$8 *'6050_Module3Project_Data'!C47) + ((1 - $O$8) * Z47)</f>
        <v>76.662046664851232</v>
      </c>
      <c r="AA48" s="8">
        <f>(ABS(('6050_Module3Project_Data'!C48 - Z48)))</f>
        <v>0.83864733514876377</v>
      </c>
      <c r="AB48" s="9"/>
      <c r="AC48" s="9"/>
      <c r="AD48" s="9"/>
      <c r="AE48" s="7">
        <f>($O$5 *'6050_Module3Project_Data'!E47) + ((1 - $O$5) * AE47)</f>
        <v>175.72411696996224</v>
      </c>
      <c r="AF48" s="8">
        <f>(ABS(('6050_Module3Project_Data'!E48 - AE48)))</f>
        <v>3.216145030037751</v>
      </c>
      <c r="AH48" s="7">
        <f>($O$6 *'6050_Module3Project_Data'!E47) + ((1 - $O$6) * AH47)</f>
        <v>176.83123407974375</v>
      </c>
      <c r="AI48" s="8">
        <f>(ABS(('6050_Module3Project_Data'!E48 - AH48)))</f>
        <v>2.1090279202562385</v>
      </c>
      <c r="AK48" s="7">
        <f>($O$7 *'6050_Module3Project_Data'!E47) + ((1 - $O$7) * AK47)</f>
        <v>177.23842688281979</v>
      </c>
      <c r="AL48" s="8">
        <f>(ABS(('6050_Module3Project_Data'!E48 - AK48)))</f>
        <v>1.7018351171801953</v>
      </c>
      <c r="AN48" s="7">
        <f>($O$8 *'6050_Module3Project_Data'!E47) + ((1 - $O$8) * AN47)</f>
        <v>177.38020693192539</v>
      </c>
      <c r="AO48" s="8">
        <f>(ABS(('6050_Module3Project_Data'!E48 - AN48)))</f>
        <v>1.5600550680746039</v>
      </c>
      <c r="AU48" s="7">
        <f t="shared" si="8"/>
        <v>0.41913110290620592</v>
      </c>
      <c r="AV48" s="7">
        <f t="shared" si="0"/>
        <v>77.127902279145943</v>
      </c>
      <c r="AW48" s="8">
        <f>ABS('6050_Module3Project_Data'!C48 - AV48)/'6050_Module3Project_Data'!C48</f>
        <v>4.8101726786350229E-3</v>
      </c>
      <c r="AY48" s="7">
        <f t="shared" si="9"/>
        <v>0.35890612636555369</v>
      </c>
      <c r="AZ48" s="7">
        <f t="shared" si="1"/>
        <v>77.06767730260529</v>
      </c>
      <c r="BA48" s="8">
        <f>ABS('6050_Module3Project_Data'!C48 - AZ48)/'6050_Module3Project_Data'!C48</f>
        <v>5.5872621914160644E-3</v>
      </c>
      <c r="BB48" s="21"/>
      <c r="BC48" s="7">
        <f t="shared" si="10"/>
        <v>0.16978104596504012</v>
      </c>
      <c r="BD48" s="7">
        <f t="shared" si="2"/>
        <v>76.878552222204775</v>
      </c>
      <c r="BE48" s="8">
        <f>ABS('6050_Module3Project_Data'!C48 - BD48)/'6050_Module3Project_Data'!C48</f>
        <v>8.027563956978517E-3</v>
      </c>
      <c r="BF48" s="22"/>
      <c r="BG48" s="7">
        <f t="shared" si="11"/>
        <v>-0.15508077698444311</v>
      </c>
      <c r="BH48" s="7">
        <f t="shared" si="3"/>
        <v>76.553690399255288</v>
      </c>
      <c r="BI48" s="8">
        <f>ABS('6050_Module3Project_Data'!C48 - BH48)/'6050_Module3Project_Data'!C48</f>
        <v>1.2219291878143799E-2</v>
      </c>
      <c r="BM48" s="7">
        <f t="shared" si="12"/>
        <v>0.31232641952685752</v>
      </c>
      <c r="BN48" s="7">
        <f t="shared" si="4"/>
        <v>177.55075330234666</v>
      </c>
      <c r="BO48" s="8">
        <f>ABS('6050_Module3Project_Data'!E48 - BN48)/'6050_Module3Project_Data'!E48</f>
        <v>7.7652099204667899E-3</v>
      </c>
      <c r="BQ48" s="7">
        <f t="shared" si="13"/>
        <v>0.37067940221982776</v>
      </c>
      <c r="BR48" s="7">
        <f t="shared" si="5"/>
        <v>177.60910628503962</v>
      </c>
      <c r="BS48" s="8">
        <f>ABS('6050_Module3Project_Data'!E48 - BR48)/'6050_Module3Project_Data'!E48</f>
        <v>7.4391067727417005E-3</v>
      </c>
      <c r="BT48" s="21"/>
      <c r="BU48" s="7">
        <f t="shared" si="14"/>
        <v>0.38758848280253028</v>
      </c>
      <c r="BV48" s="7">
        <f t="shared" si="6"/>
        <v>177.62601536562232</v>
      </c>
      <c r="BW48" s="8">
        <f>ABS('6050_Module3Project_Data'!E48 - BV48)/'6050_Module3Project_Data'!E48</f>
        <v>7.3446110991927998E-3</v>
      </c>
      <c r="BX48" s="22"/>
      <c r="BY48" s="7">
        <f t="shared" si="15"/>
        <v>0.26194086768012309</v>
      </c>
      <c r="BZ48" s="7">
        <f t="shared" si="7"/>
        <v>177.50036775049992</v>
      </c>
      <c r="CA48" s="8">
        <f>ABS('6050_Module3Project_Data'!E48 - BZ48)/'6050_Module3Project_Data'!E48</f>
        <v>8.046787421715473E-3</v>
      </c>
    </row>
    <row r="49" spans="17:79" x14ac:dyDescent="0.35">
      <c r="Q49" s="7">
        <f>($O$5 *'6050_Module3Project_Data'!C48) + ((1 - $O$5) * Q48)</f>
        <v>75.100231418129695</v>
      </c>
      <c r="R49" s="8">
        <f>(ABS(('6050_Module3Project_Data'!C49-Q49)))</f>
        <v>3.2584645818702995</v>
      </c>
      <c r="T49" s="7">
        <f>($O$6 *'6050_Module3Project_Data'!C48) + ((1 - $O$6) * T48)</f>
        <v>76.804115023267059</v>
      </c>
      <c r="U49" s="8">
        <f>(ABS(('6050_Module3Project_Data'!C49 - T49)))</f>
        <v>1.5545809767329359</v>
      </c>
      <c r="W49" s="7">
        <f>($O$7 *'6050_Module3Project_Data'!C48) + ((1 - $O$7) * W48)</f>
        <v>77.144328729307887</v>
      </c>
      <c r="X49" s="8">
        <f>(ABS(('6050_Module3Project_Data'!C49 - W49)))</f>
        <v>1.214367270692108</v>
      </c>
      <c r="Z49" s="7">
        <f>($O$8 *'6050_Module3Project_Data'!C48) + ((1 - $O$8) * Z48)</f>
        <v>77.291032166212801</v>
      </c>
      <c r="AA49" s="8">
        <f>(ABS(('6050_Module3Project_Data'!C49 - Z49)))</f>
        <v>1.0676638337871935</v>
      </c>
      <c r="AB49" s="9"/>
      <c r="AC49" s="9"/>
      <c r="AD49" s="9"/>
      <c r="AE49" s="7">
        <f>($O$5 *'6050_Module3Project_Data'!E48) + ((1 - $O$5) * AE48)</f>
        <v>176.20653872446792</v>
      </c>
      <c r="AF49" s="8">
        <f>(ABS(('6050_Module3Project_Data'!E49 - AE49)))</f>
        <v>3.6860542755320864</v>
      </c>
      <c r="AH49" s="7">
        <f>($O$6 *'6050_Module3Project_Data'!E48) + ((1 - $O$6) * AH48)</f>
        <v>177.56939385183341</v>
      </c>
      <c r="AI49" s="8">
        <f>(ABS(('6050_Module3Project_Data'!E49 - AH49)))</f>
        <v>2.3231991481665943</v>
      </c>
      <c r="AK49" s="7">
        <f>($O$7 *'6050_Module3Project_Data'!E48) + ((1 - $O$7) * AK48)</f>
        <v>178.1744361972689</v>
      </c>
      <c r="AL49" s="8">
        <f>(ABS(('6050_Module3Project_Data'!E49 - AK49)))</f>
        <v>1.7181568027311016</v>
      </c>
      <c r="AN49" s="7">
        <f>($O$8 *'6050_Module3Project_Data'!E48) + ((1 - $O$8) * AN48)</f>
        <v>178.55024823298135</v>
      </c>
      <c r="AO49" s="8">
        <f>(ABS(('6050_Module3Project_Data'!E49 - AN49)))</f>
        <v>1.342344767018659</v>
      </c>
      <c r="AU49" s="7">
        <f t="shared" si="8"/>
        <v>0.4215950704304976</v>
      </c>
      <c r="AV49" s="7">
        <f t="shared" si="0"/>
        <v>77.565923799738385</v>
      </c>
      <c r="AW49" s="8">
        <f>ABS('6050_Module3Project_Data'!C49 - AV49)/'6050_Module3Project_Data'!C49</f>
        <v>1.0117220432836317E-2</v>
      </c>
      <c r="AY49" s="7">
        <f t="shared" si="9"/>
        <v>0.3780689830412029</v>
      </c>
      <c r="AZ49" s="7">
        <f t="shared" si="1"/>
        <v>77.52239771234909</v>
      </c>
      <c r="BA49" s="8">
        <f>ABS('6050_Module3Project_Data'!C49 - AZ49)/'6050_Module3Project_Data'!C49</f>
        <v>1.0672692762152462E-2</v>
      </c>
      <c r="BB49" s="21"/>
      <c r="BC49" s="7">
        <f t="shared" si="10"/>
        <v>0.28938047416143986</v>
      </c>
      <c r="BD49" s="7">
        <f t="shared" si="2"/>
        <v>77.43370920346932</v>
      </c>
      <c r="BE49" s="8">
        <f>ABS('6050_Module3Project_Data'!C49 - BD49)/'6050_Module3Project_Data'!C49</f>
        <v>1.1804520030944298E-2</v>
      </c>
      <c r="BF49" s="22"/>
      <c r="BG49" s="7">
        <f t="shared" si="11"/>
        <v>0.34696180356026152</v>
      </c>
      <c r="BH49" s="7">
        <f t="shared" si="3"/>
        <v>77.491290532868149</v>
      </c>
      <c r="BI49" s="8">
        <f>ABS('6050_Module3Project_Data'!C49 - BH49)/'6050_Module3Project_Data'!C49</f>
        <v>1.1069677156595943E-2</v>
      </c>
      <c r="BM49" s="7">
        <f t="shared" si="12"/>
        <v>0.40587885376519522</v>
      </c>
      <c r="BN49" s="7">
        <f t="shared" si="4"/>
        <v>178.58031505103409</v>
      </c>
      <c r="BO49" s="8">
        <f>ABS('6050_Module3Project_Data'!E49 - BN49)/'6050_Module3Project_Data'!E49</f>
        <v>7.2947858890772327E-3</v>
      </c>
      <c r="BQ49" s="7">
        <f t="shared" si="13"/>
        <v>0.51201188027714806</v>
      </c>
      <c r="BR49" s="7">
        <f t="shared" si="5"/>
        <v>178.68644807754606</v>
      </c>
      <c r="BS49" s="8">
        <f>ABS('6050_Module3Project_Data'!E49 - BR49)/'6050_Module3Project_Data'!E49</f>
        <v>6.7048059196853334E-3</v>
      </c>
      <c r="BT49" s="21"/>
      <c r="BU49" s="7">
        <f t="shared" si="14"/>
        <v>0.63437785704349059</v>
      </c>
      <c r="BV49" s="7">
        <f t="shared" si="6"/>
        <v>178.80881405431239</v>
      </c>
      <c r="BW49" s="8">
        <f>ABS('6050_Module3Project_Data'!E49 - BV49)/'6050_Module3Project_Data'!E49</f>
        <v>6.024589048464115E-3</v>
      </c>
      <c r="BX49" s="22"/>
      <c r="BY49" s="7">
        <f t="shared" si="15"/>
        <v>0.83489904743376098</v>
      </c>
      <c r="BZ49" s="7">
        <f t="shared" si="7"/>
        <v>179.00933524470267</v>
      </c>
      <c r="CA49" s="8">
        <f>ABS('6050_Module3Project_Data'!E49 - BZ49)/'6050_Module3Project_Data'!E49</f>
        <v>4.9099173043624768E-3</v>
      </c>
    </row>
    <row r="50" spans="17:79" x14ac:dyDescent="0.35">
      <c r="Q50" s="7">
        <f>($O$5 *'6050_Module3Project_Data'!C49) + ((1 - $O$5) * Q49)</f>
        <v>75.589001105410233</v>
      </c>
      <c r="R50" s="8">
        <f>(ABS(('6050_Module3Project_Data'!C50-Q50)))</f>
        <v>2.2386658945897722</v>
      </c>
      <c r="T50" s="7">
        <f>($O$6 *'6050_Module3Project_Data'!C49) + ((1 - $O$6) * T49)</f>
        <v>77.348218365123586</v>
      </c>
      <c r="U50" s="8">
        <f>(ABS(('6050_Module3Project_Data'!C50 - T50)))</f>
        <v>0.47944863487641953</v>
      </c>
      <c r="W50" s="7">
        <f>($O$7 *'6050_Module3Project_Data'!C49) + ((1 - $O$7) * W49)</f>
        <v>77.812230728188553</v>
      </c>
      <c r="X50" s="8">
        <f>(ABS(('6050_Module3Project_Data'!C50 - W50)))</f>
        <v>1.5436271811452684E-2</v>
      </c>
      <c r="Z50" s="7">
        <f>($O$8 *'6050_Module3Project_Data'!C49) + ((1 - $O$8) * Z49)</f>
        <v>78.091780041553193</v>
      </c>
      <c r="AA50" s="8">
        <f>(ABS(('6050_Module3Project_Data'!C50 - Z50)))</f>
        <v>0.2641130415531876</v>
      </c>
      <c r="AB50" s="9"/>
      <c r="AC50" s="9"/>
      <c r="AD50" s="9"/>
      <c r="AE50" s="7">
        <f>($O$5 *'6050_Module3Project_Data'!E49) + ((1 - $O$5) * AE49)</f>
        <v>176.75944686579771</v>
      </c>
      <c r="AF50" s="8">
        <f>(ABS(('6050_Module3Project_Data'!E50 - AE50)))</f>
        <v>0.87504413420228389</v>
      </c>
      <c r="AH50" s="7">
        <f>($O$6 *'6050_Module3Project_Data'!E49) + ((1 - $O$6) * AH49)</f>
        <v>178.38251355369169</v>
      </c>
      <c r="AI50" s="8">
        <f>(ABS(('6050_Module3Project_Data'!E50 - AH50)))</f>
        <v>0.74802255369169757</v>
      </c>
      <c r="AK50" s="7">
        <f>($O$7 *'6050_Module3Project_Data'!E49) + ((1 - $O$7) * AK49)</f>
        <v>179.11942243877101</v>
      </c>
      <c r="AL50" s="8">
        <f>(ABS(('6050_Module3Project_Data'!E50 - AK50)))</f>
        <v>1.4849314387710137</v>
      </c>
      <c r="AN50" s="7">
        <f>($O$8 *'6050_Module3Project_Data'!E49) + ((1 - $O$8) * AN49)</f>
        <v>179.55700680824532</v>
      </c>
      <c r="AO50" s="8">
        <f>(ABS(('6050_Module3Project_Data'!E50 - AN50)))</f>
        <v>1.922515808245322</v>
      </c>
      <c r="AU50" s="7">
        <f t="shared" si="8"/>
        <v>0.45854110969802286</v>
      </c>
      <c r="AV50" s="7">
        <f t="shared" si="0"/>
        <v>78.270771837886571</v>
      </c>
      <c r="AW50" s="8">
        <f>ABS('6050_Module3Project_Data'!C50 - AV50)/'6050_Module3Project_Data'!C50</f>
        <v>5.6934102609881056E-3</v>
      </c>
      <c r="AY50" s="7">
        <f t="shared" si="9"/>
        <v>0.45052723700106861</v>
      </c>
      <c r="AZ50" s="7">
        <f t="shared" si="1"/>
        <v>78.262757965189621</v>
      </c>
      <c r="BA50" s="8">
        <f>ABS('6050_Module3Project_Data'!C50 - AZ50)/'6050_Module3Project_Data'!C50</f>
        <v>5.5904408028781844E-3</v>
      </c>
      <c r="BB50" s="21"/>
      <c r="BC50" s="7">
        <f t="shared" si="10"/>
        <v>0.45971516028509157</v>
      </c>
      <c r="BD50" s="7">
        <f t="shared" si="2"/>
        <v>78.271945888473638</v>
      </c>
      <c r="BE50" s="8">
        <f>ABS('6050_Module3Project_Data'!C50 - BD50)/'6050_Module3Project_Data'!C50</f>
        <v>5.7084955209261642E-3</v>
      </c>
      <c r="BF50" s="22"/>
      <c r="BG50" s="7">
        <f t="shared" si="11"/>
        <v>0.61976096958260518</v>
      </c>
      <c r="BH50" s="7">
        <f t="shared" si="3"/>
        <v>78.431991697771153</v>
      </c>
      <c r="BI50" s="8">
        <f>ABS('6050_Module3Project_Data'!C50 - BH50)/'6050_Module3Project_Data'!C50</f>
        <v>7.7649083040244229E-3</v>
      </c>
      <c r="BM50" s="7">
        <f t="shared" si="12"/>
        <v>0.48674496192573202</v>
      </c>
      <c r="BN50" s="7">
        <f t="shared" si="4"/>
        <v>179.60616740069673</v>
      </c>
      <c r="BO50" s="8">
        <f>ABS('6050_Module3Project_Data'!E50 - BN50)/'6050_Module3Project_Data'!E50</f>
        <v>1.1099625920603092E-2</v>
      </c>
      <c r="BQ50" s="7">
        <f t="shared" si="13"/>
        <v>0.62025547058338781</v>
      </c>
      <c r="BR50" s="7">
        <f t="shared" si="5"/>
        <v>179.73967790935441</v>
      </c>
      <c r="BS50" s="8">
        <f>ABS('6050_Module3Project_Data'!E50 - BR50)/'6050_Module3Project_Data'!E50</f>
        <v>1.1851228314406664E-2</v>
      </c>
      <c r="BT50" s="21"/>
      <c r="BU50" s="7">
        <f t="shared" si="14"/>
        <v>0.77415163004986809</v>
      </c>
      <c r="BV50" s="7">
        <f t="shared" si="6"/>
        <v>179.89357406882087</v>
      </c>
      <c r="BW50" s="8">
        <f>ABS('6050_Module3Project_Data'!E50 - BV50)/'6050_Module3Project_Data'!E50</f>
        <v>1.2717592490643448E-2</v>
      </c>
      <c r="BX50" s="22"/>
      <c r="BY50" s="7">
        <f t="shared" si="15"/>
        <v>0.9284731623918554</v>
      </c>
      <c r="BZ50" s="7">
        <f t="shared" si="7"/>
        <v>180.04789560116288</v>
      </c>
      <c r="CA50" s="8">
        <f>ABS('6050_Module3Project_Data'!E50 - BZ50)/'6050_Module3Project_Data'!E50</f>
        <v>1.3586351319366695E-2</v>
      </c>
    </row>
    <row r="51" spans="17:79" x14ac:dyDescent="0.35">
      <c r="Q51" s="7">
        <f>($O$5 *'6050_Module3Project_Data'!C50) + ((1 - $O$5) * Q50)</f>
        <v>75.924800989598694</v>
      </c>
      <c r="R51" s="8">
        <f>(ABS(('6050_Module3Project_Data'!C51-Q51)))</f>
        <v>2.180675010401302</v>
      </c>
      <c r="T51" s="7">
        <f>($O$6 *'6050_Module3Project_Data'!C50) + ((1 - $O$6) * T50)</f>
        <v>77.51602538733033</v>
      </c>
      <c r="U51" s="8">
        <f>(ABS(('6050_Module3Project_Data'!C51 - T51)))</f>
        <v>0.58945061266966547</v>
      </c>
      <c r="W51" s="7">
        <f>($O$7 *'6050_Module3Project_Data'!C50) + ((1 - $O$7) * W50)</f>
        <v>77.820720677684847</v>
      </c>
      <c r="X51" s="8">
        <f>(ABS(('6050_Module3Project_Data'!C51 - W51)))</f>
        <v>0.28475532231514933</v>
      </c>
      <c r="Z51" s="7">
        <f>($O$8 *'6050_Module3Project_Data'!C50) + ((1 - $O$8) * Z50)</f>
        <v>77.893695260388299</v>
      </c>
      <c r="AA51" s="8">
        <f>(ABS(('6050_Module3Project_Data'!C51 - Z51)))</f>
        <v>0.2117807396116973</v>
      </c>
      <c r="AB51" s="9"/>
      <c r="AC51" s="9"/>
      <c r="AD51" s="9"/>
      <c r="AE51" s="7">
        <f>($O$5 *'6050_Module3Project_Data'!E50) + ((1 - $O$5) * AE50)</f>
        <v>176.89070348592804</v>
      </c>
      <c r="AF51" s="8">
        <f>(ABS(('6050_Module3Project_Data'!E51 - AE51)))</f>
        <v>0.12018048592804575</v>
      </c>
      <c r="AH51" s="7">
        <f>($O$6 *'6050_Module3Project_Data'!E50) + ((1 - $O$6) * AH50)</f>
        <v>178.12070565989961</v>
      </c>
      <c r="AI51" s="8">
        <f>(ABS(('6050_Module3Project_Data'!E51 - AH51)))</f>
        <v>1.3501826598996161</v>
      </c>
      <c r="AK51" s="7">
        <f>($O$7 *'6050_Module3Project_Data'!E50) + ((1 - $O$7) * AK50)</f>
        <v>178.30271014744693</v>
      </c>
      <c r="AL51" s="8">
        <f>(ABS(('6050_Module3Project_Data'!E51 - AK51)))</f>
        <v>1.5321871474469333</v>
      </c>
      <c r="AN51" s="7">
        <f>($O$8 *'6050_Module3Project_Data'!E50) + ((1 - $O$8) * AN50)</f>
        <v>178.11511995206132</v>
      </c>
      <c r="AO51" s="8">
        <f>(ABS(('6050_Module3Project_Data'!E51 - AN51)))</f>
        <v>1.3445969520613232</v>
      </c>
      <c r="AU51" s="7">
        <f t="shared" si="8"/>
        <v>0.3910334356677635</v>
      </c>
      <c r="AV51" s="7">
        <f t="shared" si="0"/>
        <v>78.211754113352612</v>
      </c>
      <c r="AW51" s="8">
        <f>ABS('6050_Module3Project_Data'!C51 - AV51)/'6050_Module3Project_Data'!C51</f>
        <v>1.3606998996154359E-3</v>
      </c>
      <c r="AY51" s="7">
        <f t="shared" si="9"/>
        <v>0.34001791512487495</v>
      </c>
      <c r="AZ51" s="7">
        <f t="shared" si="1"/>
        <v>78.160738592809722</v>
      </c>
      <c r="BA51" s="8">
        <f>ABS('6050_Module3Project_Data'!C51 - AZ51)/'6050_Module3Project_Data'!C51</f>
        <v>7.0753800680666327E-4</v>
      </c>
      <c r="BB51" s="21"/>
      <c r="BC51" s="7">
        <f t="shared" si="10"/>
        <v>0.25666381543013267</v>
      </c>
      <c r="BD51" s="7">
        <f t="shared" si="2"/>
        <v>78.077384493114977</v>
      </c>
      <c r="BE51" s="8">
        <f>ABS('6050_Module3Project_Data'!C51 - BD51)/'6050_Module3Project_Data'!C51</f>
        <v>3.5966117004419969E-4</v>
      </c>
      <c r="BF51" s="22"/>
      <c r="BG51" s="7">
        <f t="shared" si="11"/>
        <v>0.10018060250924068</v>
      </c>
      <c r="BH51" s="7">
        <f t="shared" si="3"/>
        <v>77.920901280194087</v>
      </c>
      <c r="BI51" s="8">
        <f>ABS('6050_Module3Project_Data'!C51 - BH51)/'6050_Module3Project_Data'!C51</f>
        <v>2.3631469809608317E-3</v>
      </c>
      <c r="BM51" s="7">
        <f t="shared" si="12"/>
        <v>0.29122637393826017</v>
      </c>
      <c r="BN51" s="7">
        <f t="shared" si="4"/>
        <v>178.59393652138519</v>
      </c>
      <c r="BO51" s="8">
        <f>ABS('6050_Module3Project_Data'!E51 - BN51)/'6050_Module3Project_Data'!E51</f>
        <v>1.0315144688377662E-2</v>
      </c>
      <c r="BQ51" s="7">
        <f t="shared" si="13"/>
        <v>0.26101353010652079</v>
      </c>
      <c r="BR51" s="7">
        <f t="shared" si="5"/>
        <v>178.56372367755344</v>
      </c>
      <c r="BS51" s="8">
        <f>ABS('6050_Module3Project_Data'!E51 - BR51)/'6050_Module3Project_Data'!E51</f>
        <v>1.0144229066706123E-2</v>
      </c>
      <c r="BT51" s="21"/>
      <c r="BU51" s="7">
        <f t="shared" si="14"/>
        <v>5.8262865431591315E-2</v>
      </c>
      <c r="BV51" s="7">
        <f t="shared" si="6"/>
        <v>178.36097301287853</v>
      </c>
      <c r="BW51" s="8">
        <f>ABS('6050_Module3Project_Data'!E51 - BV51)/'6050_Module3Project_Data'!E51</f>
        <v>8.9972580602623118E-3</v>
      </c>
      <c r="BX51" s="22"/>
      <c r="BY51" s="7">
        <f t="shared" si="15"/>
        <v>-0.55493447326668988</v>
      </c>
      <c r="BZ51" s="7">
        <f t="shared" si="7"/>
        <v>177.74777567418025</v>
      </c>
      <c r="CA51" s="8">
        <f>ABS('6050_Module3Project_Data'!E51 - BZ51)/'6050_Module3Project_Data'!E51</f>
        <v>5.5283689700926517E-3</v>
      </c>
    </row>
    <row r="52" spans="17:79" x14ac:dyDescent="0.35">
      <c r="Q52" s="7">
        <f>($O$5 *'6050_Module3Project_Data'!C51) + ((1 - $O$5) * Q51)</f>
        <v>76.251902241158888</v>
      </c>
      <c r="R52" s="8">
        <f>(ABS(('6050_Module3Project_Data'!C52-Q52)))</f>
        <v>2.2297187588411163</v>
      </c>
      <c r="T52" s="7">
        <f>($O$6 *'6050_Module3Project_Data'!C51) + ((1 - $O$6) * T51)</f>
        <v>77.722333101764718</v>
      </c>
      <c r="U52" s="8">
        <f>(ABS(('6050_Module3Project_Data'!C52 - T52)))</f>
        <v>0.75928789823528575</v>
      </c>
      <c r="W52" s="7">
        <f>($O$7 *'6050_Module3Project_Data'!C51) + ((1 - $O$7) * W51)</f>
        <v>77.977336104958169</v>
      </c>
      <c r="X52" s="8">
        <f>(ABS(('6050_Module3Project_Data'!C52 - W52)))</f>
        <v>0.5042848950418346</v>
      </c>
      <c r="Z52" s="7">
        <f>($O$8 *'6050_Module3Project_Data'!C51) + ((1 - $O$8) * Z51)</f>
        <v>78.052530815097072</v>
      </c>
      <c r="AA52" s="8">
        <f>(ABS(('6050_Module3Project_Data'!C52 - Z52)))</f>
        <v>0.42909018490293249</v>
      </c>
      <c r="AB52" s="9"/>
      <c r="AC52" s="9"/>
      <c r="AD52" s="9"/>
      <c r="AE52" s="7">
        <f>($O$5 *'6050_Module3Project_Data'!E51) + ((1 - $O$5) * AE51)</f>
        <v>176.87267641303882</v>
      </c>
      <c r="AF52" s="8">
        <f>(ABS(('6050_Module3Project_Data'!E52 - AE52)))</f>
        <v>0.56357941303880921</v>
      </c>
      <c r="AH52" s="7">
        <f>($O$6 *'6050_Module3Project_Data'!E51) + ((1 - $O$6) * AH51)</f>
        <v>177.64814172893475</v>
      </c>
      <c r="AI52" s="8">
        <f>(ABS(('6050_Module3Project_Data'!E52 - AH52)))</f>
        <v>1.3390447289347378</v>
      </c>
      <c r="AK52" s="7">
        <f>($O$7 *'6050_Module3Project_Data'!E51) + ((1 - $O$7) * AK51)</f>
        <v>177.46000721635113</v>
      </c>
      <c r="AL52" s="8">
        <f>(ABS(('6050_Module3Project_Data'!E52 - AK52)))</f>
        <v>1.1509102163511216</v>
      </c>
      <c r="AN52" s="7">
        <f>($O$8 *'6050_Module3Project_Data'!E51) + ((1 - $O$8) * AN51)</f>
        <v>177.10667223801534</v>
      </c>
      <c r="AO52" s="8">
        <f>(ABS(('6050_Module3Project_Data'!E52 - AN52)))</f>
        <v>0.7975752380153267</v>
      </c>
      <c r="AU52" s="7">
        <f t="shared" si="8"/>
        <v>0.3558707344085974</v>
      </c>
      <c r="AV52" s="7">
        <f t="shared" si="0"/>
        <v>78.333206839366767</v>
      </c>
      <c r="AW52" s="8">
        <f>ABS('6050_Module3Project_Data'!C52 - AV52)/'6050_Module3Project_Data'!C52</f>
        <v>1.8910690011517115E-3</v>
      </c>
      <c r="AY52" s="7">
        <f t="shared" si="9"/>
        <v>0.29416729316198692</v>
      </c>
      <c r="AZ52" s="7">
        <f t="shared" si="1"/>
        <v>78.27150339812016</v>
      </c>
      <c r="BA52" s="8">
        <f>ABS('6050_Module3Project_Data'!C52 - AZ52)/'6050_Module3Project_Data'!C52</f>
        <v>2.6772841743399269E-3</v>
      </c>
      <c r="BB52" s="21"/>
      <c r="BC52" s="7">
        <f t="shared" si="10"/>
        <v>0.2116420407595683</v>
      </c>
      <c r="BD52" s="7">
        <f t="shared" si="2"/>
        <v>78.188978145717741</v>
      </c>
      <c r="BE52" s="8">
        <f>ABS('6050_Module3Project_Data'!C52 - BD52)/'6050_Module3Project_Data'!C52</f>
        <v>3.7288074654098116E-3</v>
      </c>
      <c r="BF52" s="22"/>
      <c r="BG52" s="7">
        <f t="shared" si="11"/>
        <v>0.14815020355871056</v>
      </c>
      <c r="BH52" s="7">
        <f t="shared" si="3"/>
        <v>78.125486308516884</v>
      </c>
      <c r="BI52" s="8">
        <f>ABS('6050_Module3Project_Data'!C52 - BH52)/'6050_Module3Project_Data'!C52</f>
        <v>4.5378100878308882E-3</v>
      </c>
      <c r="BM52" s="7">
        <f t="shared" si="12"/>
        <v>0.12113697818315108</v>
      </c>
      <c r="BN52" s="7">
        <f t="shared" si="4"/>
        <v>177.58114419453429</v>
      </c>
      <c r="BO52" s="8">
        <f>ABS('6050_Module3Project_Data'!E52 - BN52)/'6050_Module3Project_Data'!E52</f>
        <v>7.2148698857795223E-3</v>
      </c>
      <c r="BQ52" s="7">
        <f t="shared" si="13"/>
        <v>-1.4915585194059555E-2</v>
      </c>
      <c r="BR52" s="7">
        <f t="shared" si="5"/>
        <v>177.44509163115708</v>
      </c>
      <c r="BS52" s="8">
        <f>ABS('6050_Module3Project_Data'!E52 - BR52)/'6050_Module3Project_Data'!E52</f>
        <v>6.4431991910041666E-3</v>
      </c>
      <c r="BT52" s="21"/>
      <c r="BU52" s="7">
        <f t="shared" si="14"/>
        <v>-0.34717174300573506</v>
      </c>
      <c r="BV52" s="7">
        <f t="shared" si="6"/>
        <v>177.1128354733454</v>
      </c>
      <c r="BW52" s="8">
        <f>ABS('6050_Module3Project_Data'!E52 - BV52)/'6050_Module3Project_Data'!E52</f>
        <v>4.5586897501119321E-3</v>
      </c>
      <c r="BX52" s="22"/>
      <c r="BY52" s="7">
        <f t="shared" si="15"/>
        <v>-0.79953766242143387</v>
      </c>
      <c r="BZ52" s="7">
        <f t="shared" si="7"/>
        <v>176.66046955392969</v>
      </c>
      <c r="CA52" s="8">
        <f>ABS('6050_Module3Project_Data'!E52 - BZ52)/'6050_Module3Project_Data'!E52</f>
        <v>1.9929349075486365E-3</v>
      </c>
    </row>
    <row r="53" spans="17:79" x14ac:dyDescent="0.35">
      <c r="Q53" s="7">
        <f>($O$5 *'6050_Module3Project_Data'!C52) + ((1 - $O$5) * Q52)</f>
        <v>76.58636005498505</v>
      </c>
      <c r="R53" s="8">
        <f>(ABS(('6050_Module3Project_Data'!C53-Q53)))</f>
        <v>1.6690799450149427</v>
      </c>
      <c r="T53" s="7">
        <f>($O$6 *'6050_Module3Project_Data'!C52) + ((1 - $O$6) * T52)</f>
        <v>77.988083866147065</v>
      </c>
      <c r="U53" s="8">
        <f>(ABS(('6050_Module3Project_Data'!C53 - T53)))</f>
        <v>0.26735613385292822</v>
      </c>
      <c r="W53" s="7">
        <f>($O$7 *'6050_Module3Project_Data'!C52) + ((1 - $O$7) * W52)</f>
        <v>78.254692797231172</v>
      </c>
      <c r="X53" s="8">
        <f>(ABS(('6050_Module3Project_Data'!C53 - W53)))</f>
        <v>7.472027688208982E-4</v>
      </c>
      <c r="Z53" s="7">
        <f>($O$8 *'6050_Module3Project_Data'!C52) + ((1 - $O$8) * Z52)</f>
        <v>78.374348453774275</v>
      </c>
      <c r="AA53" s="8">
        <f>(ABS(('6050_Module3Project_Data'!C53 - Z53)))</f>
        <v>0.1189084537742815</v>
      </c>
      <c r="AB53" s="9"/>
      <c r="AC53" s="9"/>
      <c r="AD53" s="9"/>
      <c r="AE53" s="7">
        <f>($O$5 *'6050_Module3Project_Data'!E52) + ((1 - $O$5) * AE52)</f>
        <v>176.78813950108298</v>
      </c>
      <c r="AF53" s="8">
        <f>(ABS(('6050_Module3Project_Data'!E53 - AE53)))</f>
        <v>2.8844225010829803</v>
      </c>
      <c r="AH53" s="7">
        <f>($O$6 *'6050_Module3Project_Data'!E52) + ((1 - $O$6) * AH52)</f>
        <v>177.17947607380759</v>
      </c>
      <c r="AI53" s="8">
        <f>(ABS(('6050_Module3Project_Data'!E53 - AH53)))</f>
        <v>3.2757590738075919</v>
      </c>
      <c r="AK53" s="7">
        <f>($O$7 *'6050_Module3Project_Data'!E52) + ((1 - $O$7) * AK52)</f>
        <v>176.82700659735801</v>
      </c>
      <c r="AL53" s="8">
        <f>(ABS(('6050_Module3Project_Data'!E53 - AK53)))</f>
        <v>2.9232895973580071</v>
      </c>
      <c r="AN53" s="7">
        <f>($O$8 *'6050_Module3Project_Data'!E52) + ((1 - $O$8) * AN52)</f>
        <v>176.50849080950383</v>
      </c>
      <c r="AO53" s="8">
        <f>(ABS(('6050_Module3Project_Data'!E53 - AN53)))</f>
        <v>2.6047738095038255</v>
      </c>
      <c r="AU53" s="7">
        <f t="shared" si="8"/>
        <v>0.34409362808825816</v>
      </c>
      <c r="AV53" s="7">
        <f t="shared" si="0"/>
        <v>78.598786425319432</v>
      </c>
      <c r="AW53" s="8">
        <f>ABS('6050_Module3Project_Data'!C53 - AV53)/'6050_Module3Project_Data'!C53</f>
        <v>4.3875087191310759E-3</v>
      </c>
      <c r="AY53" s="7">
        <f t="shared" si="9"/>
        <v>0.28996464293974084</v>
      </c>
      <c r="AZ53" s="7">
        <f t="shared" si="1"/>
        <v>78.544657440170909</v>
      </c>
      <c r="BA53" s="8">
        <f>ABS('6050_Module3Project_Data'!C53 - AZ53)/'6050_Module3Project_Data'!C53</f>
        <v>3.6958125872260839E-3</v>
      </c>
      <c r="BB53" s="21"/>
      <c r="BC53" s="7">
        <f t="shared" si="10"/>
        <v>0.24121363394061376</v>
      </c>
      <c r="BD53" s="7">
        <f t="shared" si="2"/>
        <v>78.49590643117179</v>
      </c>
      <c r="BE53" s="8">
        <f>ABS('6050_Module3Project_Data'!C53 - BD53)/'6050_Module3Project_Data'!C53</f>
        <v>3.0728398073258112E-3</v>
      </c>
      <c r="BF53" s="22"/>
      <c r="BG53" s="7">
        <f t="shared" si="11"/>
        <v>0.2579757189658588</v>
      </c>
      <c r="BH53" s="7">
        <f t="shared" si="3"/>
        <v>78.512668516197024</v>
      </c>
      <c r="BI53" s="8">
        <f>ABS('6050_Module3Project_Data'!C53 - BH53)/'6050_Module3Project_Data'!C53</f>
        <v>3.2870368653863729E-3</v>
      </c>
      <c r="BM53" s="7">
        <f t="shared" si="12"/>
        <v>8.0163386067100412E-3</v>
      </c>
      <c r="BN53" s="7">
        <f t="shared" si="4"/>
        <v>176.83502293596473</v>
      </c>
      <c r="BO53" s="8">
        <f>ABS('6050_Module3Project_Data'!E53 - BN53)/'6050_Module3Project_Data'!E53</f>
        <v>1.6855913068061276E-2</v>
      </c>
      <c r="BQ53" s="7">
        <f t="shared" si="13"/>
        <v>-0.1694368436438253</v>
      </c>
      <c r="BR53" s="7">
        <f t="shared" si="5"/>
        <v>176.65756975371417</v>
      </c>
      <c r="BS53" s="8">
        <f>ABS('6050_Module3Project_Data'!E53 - BR53)/'6050_Module3Project_Data'!E53</f>
        <v>1.5835502548310513E-2</v>
      </c>
      <c r="BT53" s="21"/>
      <c r="BU53" s="7">
        <f t="shared" si="14"/>
        <v>-0.47579473720005944</v>
      </c>
      <c r="BV53" s="7">
        <f t="shared" si="6"/>
        <v>176.35121186015795</v>
      </c>
      <c r="BW53" s="8">
        <f>ABS('6050_Module3Project_Data'!E53 - BV53)/'6050_Module3Project_Data'!E53</f>
        <v>1.4073850187790671E-2</v>
      </c>
      <c r="BX53" s="22"/>
      <c r="BY53" s="7">
        <f t="shared" si="15"/>
        <v>-0.65798117550736923</v>
      </c>
      <c r="BZ53" s="7">
        <f t="shared" si="7"/>
        <v>176.16902542185065</v>
      </c>
      <c r="CA53" s="8">
        <f>ABS('6050_Module3Project_Data'!E53 - BZ53)/'6050_Module3Project_Data'!E53</f>
        <v>1.3026221986104229E-2</v>
      </c>
    </row>
    <row r="54" spans="17:79" x14ac:dyDescent="0.35">
      <c r="Q54" s="7">
        <f>($O$5 *'6050_Module3Project_Data'!C53) + ((1 - $O$5) * Q53)</f>
        <v>76.836722046737293</v>
      </c>
      <c r="R54" s="8">
        <f>(ABS(('6050_Module3Project_Data'!C54-Q54)))</f>
        <v>0.88240704673729908</v>
      </c>
      <c r="T54" s="7">
        <f>($O$6 *'6050_Module3Project_Data'!C53) + ((1 - $O$6) * T53)</f>
        <v>78.081658512995588</v>
      </c>
      <c r="U54" s="8">
        <f>(ABS(('6050_Module3Project_Data'!C54 - T54)))</f>
        <v>2.1273435129955942</v>
      </c>
      <c r="W54" s="7">
        <f>($O$7 *'6050_Module3Project_Data'!C53) + ((1 - $O$7) * W53)</f>
        <v>78.255103758754018</v>
      </c>
      <c r="X54" s="8">
        <f>(ABS(('6050_Module3Project_Data'!C54 - W54)))</f>
        <v>2.3007887587540239</v>
      </c>
      <c r="Z54" s="7">
        <f>($O$8 *'6050_Module3Project_Data'!C53) + ((1 - $O$8) * Z53)</f>
        <v>78.285167113443563</v>
      </c>
      <c r="AA54" s="8">
        <f>(ABS(('6050_Module3Project_Data'!C54 - Z54)))</f>
        <v>2.3308521134435694</v>
      </c>
      <c r="AB54" s="9"/>
      <c r="AC54" s="9"/>
      <c r="AD54" s="9"/>
      <c r="AE54" s="7">
        <f>($O$5 *'6050_Module3Project_Data'!E53) + ((1 - $O$5) * AE53)</f>
        <v>176.35547612592055</v>
      </c>
      <c r="AF54" s="8">
        <f>(ABS(('6050_Module3Project_Data'!E54 - AE54)))</f>
        <v>5.976387125920553</v>
      </c>
      <c r="AH54" s="7">
        <f>($O$6 *'6050_Module3Project_Data'!E53) + ((1 - $O$6) * AH53)</f>
        <v>176.03296039797493</v>
      </c>
      <c r="AI54" s="8">
        <f>(ABS(('6050_Module3Project_Data'!E54 - AH54)))</f>
        <v>5.6538713979749389</v>
      </c>
      <c r="AK54" s="7">
        <f>($O$7 *'6050_Module3Project_Data'!E53) + ((1 - $O$7) * AK53)</f>
        <v>175.2191973188111</v>
      </c>
      <c r="AL54" s="8">
        <f>(ABS(('6050_Module3Project_Data'!E54 - AK54)))</f>
        <v>4.8401083188111045</v>
      </c>
      <c r="AN54" s="7">
        <f>($O$8 *'6050_Module3Project_Data'!E53) + ((1 - $O$8) * AN53)</f>
        <v>174.55491045237596</v>
      </c>
      <c r="AO54" s="8">
        <f>(ABS(('6050_Module3Project_Data'!E54 - AN54)))</f>
        <v>4.1758214523759705</v>
      </c>
      <c r="AU54" s="7">
        <f t="shared" si="8"/>
        <v>0.29254122810344629</v>
      </c>
      <c r="AV54" s="7">
        <f t="shared" si="0"/>
        <v>78.547644986857463</v>
      </c>
      <c r="AW54" s="8">
        <f>ABS('6050_Module3Project_Data'!C54 - AV54)/'6050_Module3Project_Data'!C54</f>
        <v>3.4143287143824148E-2</v>
      </c>
      <c r="AY54" s="7">
        <f t="shared" si="9"/>
        <v>0.21757622258551707</v>
      </c>
      <c r="AZ54" s="7">
        <f t="shared" si="1"/>
        <v>78.472679981339539</v>
      </c>
      <c r="BA54" s="8">
        <f>ABS('6050_Module3Project_Data'!C54 - AZ54)/'6050_Module3Project_Data'!C54</f>
        <v>3.3156312203454733E-2</v>
      </c>
      <c r="BB54" s="21"/>
      <c r="BC54" s="7">
        <f t="shared" si="10"/>
        <v>0.13285243135261818</v>
      </c>
      <c r="BD54" s="7">
        <f t="shared" si="2"/>
        <v>78.387956190106635</v>
      </c>
      <c r="BE54" s="8">
        <f>ABS('6050_Module3Project_Data'!C54 - BD54)/'6050_Module3Project_Data'!C54</f>
        <v>3.2040854954805943E-2</v>
      </c>
      <c r="BF54" s="22"/>
      <c r="BG54" s="7">
        <f t="shared" si="11"/>
        <v>3.9045675139297763E-2</v>
      </c>
      <c r="BH54" s="7">
        <f t="shared" si="3"/>
        <v>78.29414943389331</v>
      </c>
      <c r="BI54" s="8">
        <f>ABS('6050_Module3Project_Data'!C54 - BH54)/'6050_Module3Project_Data'!C54</f>
        <v>3.0805813124551461E-2</v>
      </c>
      <c r="BM54" s="7">
        <f t="shared" si="12"/>
        <v>-0.2343575039663329</v>
      </c>
      <c r="BN54" s="7">
        <f t="shared" si="4"/>
        <v>174.98483981484478</v>
      </c>
      <c r="BO54" s="8">
        <f>ABS('6050_Module3Project_Data'!E54 - BN54)/'6050_Module3Project_Data'!E54</f>
        <v>2.7032371412930741E-2</v>
      </c>
      <c r="BQ54" s="7">
        <f t="shared" si="13"/>
        <v>-0.52902995236959638</v>
      </c>
      <c r="BR54" s="7">
        <f t="shared" si="5"/>
        <v>174.6901673664415</v>
      </c>
      <c r="BS54" s="8">
        <f>ABS('6050_Module3Project_Data'!E54 - BR54)/'6050_Module3Project_Data'!E54</f>
        <v>2.5302860766214724E-2</v>
      </c>
      <c r="BT54" s="21"/>
      <c r="BU54" s="7">
        <f t="shared" si="14"/>
        <v>-0.985201280806142</v>
      </c>
      <c r="BV54" s="7">
        <f t="shared" si="6"/>
        <v>174.23399603800496</v>
      </c>
      <c r="BW54" s="8">
        <f>ABS('6050_Module3Project_Data'!E54 - BV54)/'6050_Module3Project_Data'!E54</f>
        <v>2.2625470417939417E-2</v>
      </c>
      <c r="BX54" s="22"/>
      <c r="BY54" s="7">
        <f t="shared" si="15"/>
        <v>-1.4653350630909785</v>
      </c>
      <c r="BZ54" s="7">
        <f t="shared" si="7"/>
        <v>173.75386225572012</v>
      </c>
      <c r="CA54" s="8">
        <f>ABS('6050_Module3Project_Data'!E54 - BZ54)/'6050_Module3Project_Data'!E54</f>
        <v>1.9807438081325398E-2</v>
      </c>
    </row>
    <row r="55" spans="17:79" x14ac:dyDescent="0.35">
      <c r="Q55" s="7">
        <f>($O$5 *'6050_Module3Project_Data'!C54) + ((1 - $O$5) * Q54)</f>
        <v>76.704360989726695</v>
      </c>
      <c r="R55" s="8">
        <f>(ABS(('6050_Module3Project_Data'!C55-Q55)))</f>
        <v>1.3986510102733121</v>
      </c>
      <c r="T55" s="7">
        <f>($O$6 *'6050_Module3Project_Data'!C54) + ((1 - $O$6) * T54)</f>
        <v>77.33708828344713</v>
      </c>
      <c r="U55" s="8">
        <f>(ABS(('6050_Module3Project_Data'!C55 - T55)))</f>
        <v>0.7659237165528765</v>
      </c>
      <c r="W55" s="7">
        <f>($O$7 *'6050_Module3Project_Data'!C54) + ((1 - $O$7) * W54)</f>
        <v>76.989669941439303</v>
      </c>
      <c r="X55" s="8">
        <f>(ABS(('6050_Module3Project_Data'!C55 - W55)))</f>
        <v>1.1133420585607041</v>
      </c>
      <c r="Z55" s="7">
        <f>($O$8 *'6050_Module3Project_Data'!C54) + ((1 - $O$8) * Z54)</f>
        <v>76.537028028360879</v>
      </c>
      <c r="AA55" s="8">
        <f>(ABS(('6050_Module3Project_Data'!C55 - Z55)))</f>
        <v>1.5659839716391275</v>
      </c>
      <c r="AB55" s="9"/>
      <c r="AC55" s="9"/>
      <c r="AD55" s="9"/>
      <c r="AE55" s="7">
        <f>($O$5 *'6050_Module3Project_Data'!E54) + ((1 - $O$5) * AE54)</f>
        <v>175.45901805703244</v>
      </c>
      <c r="AF55" s="8">
        <f>(ABS(('6050_Module3Project_Data'!E55 - AE55)))</f>
        <v>3.1948730570324244</v>
      </c>
      <c r="AH55" s="7">
        <f>($O$6 *'6050_Module3Project_Data'!E54) + ((1 - $O$6) * AH54)</f>
        <v>174.05410540868371</v>
      </c>
      <c r="AI55" s="8">
        <f>(ABS(('6050_Module3Project_Data'!E55 - AH55)))</f>
        <v>1.7899604086836973</v>
      </c>
      <c r="AK55" s="7">
        <f>($O$7 *'6050_Module3Project_Data'!E54) + ((1 - $O$7) * AK54)</f>
        <v>172.55713774346498</v>
      </c>
      <c r="AL55" s="8">
        <f>(ABS(('6050_Module3Project_Data'!E55 - AK55)))</f>
        <v>0.29299274346496418</v>
      </c>
      <c r="AN55" s="7">
        <f>($O$8 *'6050_Module3Project_Data'!E54) + ((1 - $O$8) * AN54)</f>
        <v>171.42304436309399</v>
      </c>
      <c r="AO55" s="8">
        <f>(ABS(('6050_Module3Project_Data'!E55 - AN55)))</f>
        <v>0.84110063690602033</v>
      </c>
      <c r="AU55" s="7">
        <f t="shared" si="8"/>
        <v>5.8844971290722053E-2</v>
      </c>
      <c r="AV55" s="7">
        <f t="shared" si="0"/>
        <v>77.048514912730028</v>
      </c>
      <c r="AW55" s="8">
        <f>ABS('6050_Module3Project_Data'!C55 - AV55)/'6050_Module3Project_Data'!C55</f>
        <v>1.3501362626962186E-2</v>
      </c>
      <c r="AY55" s="7">
        <f t="shared" si="9"/>
        <v>-0.15317628738954103</v>
      </c>
      <c r="AZ55" s="7">
        <f t="shared" si="1"/>
        <v>76.836493654049761</v>
      </c>
      <c r="BA55" s="8">
        <f>ABS('6050_Module3Project_Data'!C55 - AZ55)/'6050_Module3Project_Data'!C55</f>
        <v>1.6215998762637292E-2</v>
      </c>
      <c r="BB55" s="21"/>
      <c r="BC55" s="7">
        <f t="shared" si="10"/>
        <v>-0.49637638054768196</v>
      </c>
      <c r="BD55" s="7">
        <f t="shared" si="2"/>
        <v>76.493293560891615</v>
      </c>
      <c r="BE55" s="8">
        <f>ABS('6050_Module3Project_Data'!C55 - BD55)/'6050_Module3Project_Data'!C55</f>
        <v>2.0610196686248045E-2</v>
      </c>
      <c r="BF55" s="22"/>
      <c r="BG55" s="7">
        <f t="shared" si="11"/>
        <v>-1.0697618934466131</v>
      </c>
      <c r="BH55" s="7">
        <f t="shared" si="3"/>
        <v>75.919908047992692</v>
      </c>
      <c r="BI55" s="8">
        <f>ABS('6050_Module3Project_Data'!C55 - BH55)/'6050_Module3Project_Data'!C55</f>
        <v>2.7951597462173603E-2</v>
      </c>
      <c r="BM55" s="7">
        <f t="shared" si="12"/>
        <v>-0.59851281467330097</v>
      </c>
      <c r="BN55" s="7">
        <f t="shared" si="4"/>
        <v>171.95862492879166</v>
      </c>
      <c r="BO55" s="8">
        <f>ABS('6050_Module3Project_Data'!E55 - BN55)/'6050_Module3Project_Data'!E55</f>
        <v>1.7735557867155059E-3</v>
      </c>
      <c r="BQ55" s="7">
        <f t="shared" si="13"/>
        <v>-1.0622873581137273</v>
      </c>
      <c r="BR55" s="7">
        <f t="shared" si="5"/>
        <v>171.49485038535124</v>
      </c>
      <c r="BS55" s="8">
        <f>ABS('6050_Module3Project_Data'!E55 - BR55)/'6050_Module3Project_Data'!E55</f>
        <v>4.4657848831442621E-3</v>
      </c>
      <c r="BT55" s="21"/>
      <c r="BU55" s="7">
        <f t="shared" si="14"/>
        <v>-1.7397875133491323</v>
      </c>
      <c r="BV55" s="7">
        <f t="shared" si="6"/>
        <v>170.81735023011584</v>
      </c>
      <c r="BW55" s="8">
        <f>ABS('6050_Module3Project_Data'!E55 - BV55)/'6050_Module3Project_Data'!E55</f>
        <v>8.3986993920538607E-3</v>
      </c>
      <c r="BX55" s="22"/>
      <c r="BY55" s="7">
        <f t="shared" si="15"/>
        <v>-2.4825508985078488</v>
      </c>
      <c r="BZ55" s="7">
        <f t="shared" si="7"/>
        <v>170.07458684495714</v>
      </c>
      <c r="CA55" s="8">
        <f>ABS('6050_Module3Project_Data'!E55 - BZ55)/'6050_Module3Project_Data'!E55</f>
        <v>1.2710469465615578E-2</v>
      </c>
    </row>
    <row r="56" spans="17:79" x14ac:dyDescent="0.35">
      <c r="Q56" s="7">
        <f>($O$5 *'6050_Module3Project_Data'!C55) + ((1 - $O$5) * Q55)</f>
        <v>76.91415864126769</v>
      </c>
      <c r="R56" s="8">
        <f>(ABS(('6050_Module3Project_Data'!C56-Q56)))</f>
        <v>2.8237413587323061</v>
      </c>
      <c r="T56" s="7">
        <f>($O$6 *'6050_Module3Project_Data'!C55) + ((1 - $O$6) * T55)</f>
        <v>77.605161584240633</v>
      </c>
      <c r="U56" s="8">
        <f>(ABS(('6050_Module3Project_Data'!C56 - T56)))</f>
        <v>2.1327384157593627</v>
      </c>
      <c r="W56" s="7">
        <f>($O$7 *'6050_Module3Project_Data'!C55) + ((1 - $O$7) * W55)</f>
        <v>77.602008073647696</v>
      </c>
      <c r="X56" s="8">
        <f>(ABS(('6050_Module3Project_Data'!C56 - W56)))</f>
        <v>2.1358919263523006</v>
      </c>
      <c r="Z56" s="7">
        <f>($O$8 *'6050_Module3Project_Data'!C55) + ((1 - $O$8) * Z55)</f>
        <v>77.711516007090225</v>
      </c>
      <c r="AA56" s="8">
        <f>(ABS(('6050_Module3Project_Data'!C56 - Z56)))</f>
        <v>2.0263839929097713</v>
      </c>
      <c r="AB56" s="9"/>
      <c r="AC56" s="9"/>
      <c r="AD56" s="9"/>
      <c r="AE56" s="7">
        <f>($O$5 *'6050_Module3Project_Data'!E55) + ((1 - $O$5) * AE55)</f>
        <v>174.97978709847757</v>
      </c>
      <c r="AF56" s="8">
        <f>(ABS(('6050_Module3Project_Data'!E56 - AE56)))</f>
        <v>2.5094810984775791</v>
      </c>
      <c r="AH56" s="7">
        <f>($O$6 *'6050_Module3Project_Data'!E55) + ((1 - $O$6) * AH55)</f>
        <v>173.42761926564441</v>
      </c>
      <c r="AI56" s="8">
        <f>(ABS(('6050_Module3Project_Data'!E56 - AH56)))</f>
        <v>0.95731326564441588</v>
      </c>
      <c r="AK56" s="7">
        <f>($O$7 *'6050_Module3Project_Data'!E55) + ((1 - $O$7) * AK55)</f>
        <v>172.39599173455923</v>
      </c>
      <c r="AL56" s="8">
        <f>(ABS(('6050_Module3Project_Data'!E56 - AK56)))</f>
        <v>7.4314265440762028E-2</v>
      </c>
      <c r="AN56" s="7">
        <f>($O$8 *'6050_Module3Project_Data'!E55) + ((1 - $O$8) * AN55)</f>
        <v>172.05386984077353</v>
      </c>
      <c r="AO56" s="8">
        <f>(ABS(('6050_Module3Project_Data'!E56 - AN56)))</f>
        <v>0.41643615922646404</v>
      </c>
      <c r="AU56" s="7">
        <f t="shared" si="8"/>
        <v>0.14186894542837269</v>
      </c>
      <c r="AV56" s="7">
        <f t="shared" si="0"/>
        <v>77.743877019076066</v>
      </c>
      <c r="AW56" s="8">
        <f>ABS('6050_Module3Project_Data'!C56 - AV56)/'6050_Module3Project_Data'!C56</f>
        <v>2.5007217156758955E-2</v>
      </c>
      <c r="AY56" s="7">
        <f t="shared" si="9"/>
        <v>3.8202317509942463E-2</v>
      </c>
      <c r="AZ56" s="7">
        <f t="shared" si="1"/>
        <v>77.640210391157638</v>
      </c>
      <c r="BA56" s="8">
        <f>ABS('6050_Module3Project_Data'!C56 - AZ56)/'6050_Module3Project_Data'!C56</f>
        <v>2.6307309433059547E-2</v>
      </c>
      <c r="BB56" s="21"/>
      <c r="BC56" s="7">
        <f t="shared" si="10"/>
        <v>2.5451501925516928E-3</v>
      </c>
      <c r="BD56" s="7">
        <f t="shared" si="2"/>
        <v>77.604553223840242</v>
      </c>
      <c r="BE56" s="8">
        <f>ABS('6050_Module3Project_Data'!C56 - BD56)/'6050_Module3Project_Data'!C56</f>
        <v>2.6754489096900654E-2</v>
      </c>
      <c r="BF56" s="22"/>
      <c r="BG56" s="7">
        <f t="shared" si="11"/>
        <v>0.36002312836014205</v>
      </c>
      <c r="BH56" s="7">
        <f t="shared" si="3"/>
        <v>77.962031202007836</v>
      </c>
      <c r="BI56" s="8">
        <f>ABS('6050_Module3Project_Data'!C56 - BH56)/'6050_Module3Project_Data'!C56</f>
        <v>2.2271326408046369E-2</v>
      </c>
      <c r="BM56" s="7">
        <f t="shared" si="12"/>
        <v>-0.53290779380816766</v>
      </c>
      <c r="BN56" s="7">
        <f t="shared" si="4"/>
        <v>171.86308394075107</v>
      </c>
      <c r="BO56" s="8">
        <f>ABS('6050_Module3Project_Data'!E56 - BN56)/'6050_Module3Project_Data'!E56</f>
        <v>3.5207339357821161E-3</v>
      </c>
      <c r="BQ56" s="7">
        <f t="shared" si="13"/>
        <v>-0.83700202081173192</v>
      </c>
      <c r="BR56" s="7">
        <f t="shared" si="5"/>
        <v>171.55898971374751</v>
      </c>
      <c r="BS56" s="8">
        <f>ABS('6050_Module3Project_Data'!E56 - BR56)/'6050_Module3Project_Data'!E56</f>
        <v>5.2839025301693729E-3</v>
      </c>
      <c r="BT56" s="21"/>
      <c r="BU56" s="7">
        <f t="shared" si="14"/>
        <v>-1.0293988363496085</v>
      </c>
      <c r="BV56" s="7">
        <f t="shared" si="6"/>
        <v>171.36659289820963</v>
      </c>
      <c r="BW56" s="8">
        <f>ABS('6050_Module3Project_Data'!E56 - BV56)/'6050_Module3Project_Data'!E56</f>
        <v>6.3994384157372687E-3</v>
      </c>
      <c r="BX56" s="22"/>
      <c r="BY56" s="7">
        <f t="shared" si="15"/>
        <v>-0.50935674234606143</v>
      </c>
      <c r="BZ56" s="7">
        <f t="shared" si="7"/>
        <v>171.88663499221317</v>
      </c>
      <c r="CA56" s="8">
        <f>ABS('6050_Module3Project_Data'!E56 - BZ56)/'6050_Module3Project_Data'!E56</f>
        <v>3.3841825953901828E-3</v>
      </c>
    </row>
    <row r="57" spans="17:79" x14ac:dyDescent="0.35">
      <c r="Q57" s="7">
        <f>($O$5 *'6050_Module3Project_Data'!C56) + ((1 - $O$5) * Q56)</f>
        <v>77.33771984507753</v>
      </c>
      <c r="R57" s="8">
        <f>(ABS(('6050_Module3Project_Data'!C57-Q57)))</f>
        <v>2.2846171549224721</v>
      </c>
      <c r="T57" s="7">
        <f>($O$6 *'6050_Module3Project_Data'!C56) + ((1 - $O$6) * T56)</f>
        <v>78.351620029756404</v>
      </c>
      <c r="U57" s="8">
        <f>(ABS(('6050_Module3Project_Data'!C57 - T57)))</f>
        <v>1.2707169702435976</v>
      </c>
      <c r="W57" s="7">
        <f>($O$7 *'6050_Module3Project_Data'!C56) + ((1 - $O$7) * W56)</f>
        <v>78.776748633141466</v>
      </c>
      <c r="X57" s="8">
        <f>(ABS(('6050_Module3Project_Data'!C57 - W57)))</f>
        <v>0.84558836685853578</v>
      </c>
      <c r="Z57" s="7">
        <f>($O$8 *'6050_Module3Project_Data'!C56) + ((1 - $O$8) * Z56)</f>
        <v>79.231304001772557</v>
      </c>
      <c r="AA57" s="8">
        <f>(ABS(('6050_Module3Project_Data'!C57 - Z57)))</f>
        <v>0.39103299822744475</v>
      </c>
      <c r="AB57" s="9"/>
      <c r="AC57" s="9"/>
      <c r="AD57" s="9"/>
      <c r="AE57" s="7">
        <f>($O$5 *'6050_Module3Project_Data'!E56) + ((1 - $O$5) * AE56)</f>
        <v>174.60336493370593</v>
      </c>
      <c r="AF57" s="8">
        <f>(ABS(('6050_Module3Project_Data'!E57 - AE57)))</f>
        <v>0.48829506629405728</v>
      </c>
      <c r="AH57" s="7">
        <f>($O$6 *'6050_Module3Project_Data'!E56) + ((1 - $O$6) * AH56)</f>
        <v>173.09255962266886</v>
      </c>
      <c r="AI57" s="8">
        <f>(ABS(('6050_Module3Project_Data'!E57 - AH57)))</f>
        <v>1.999100377331132</v>
      </c>
      <c r="AK57" s="7">
        <f>($O$7 *'6050_Module3Project_Data'!E56) + ((1 - $O$7) * AK56)</f>
        <v>172.43686458055166</v>
      </c>
      <c r="AL57" s="8">
        <f>(ABS(('6050_Module3Project_Data'!E57 - AK57)))</f>
        <v>2.6547954194483339</v>
      </c>
      <c r="AN57" s="7">
        <f>($O$8 *'6050_Module3Project_Data'!E56) + ((1 - $O$8) * AN56)</f>
        <v>172.36619696019341</v>
      </c>
      <c r="AO57" s="8">
        <f>(ABS(('6050_Module3Project_Data'!E57 - AN57)))</f>
        <v>2.7254630398065842</v>
      </c>
      <c r="AU57" s="7">
        <f t="shared" si="8"/>
        <v>0.29679968753818231</v>
      </c>
      <c r="AV57" s="7">
        <f t="shared" si="0"/>
        <v>79.073548320679649</v>
      </c>
      <c r="AW57" s="8">
        <f>ABS('6050_Module3Project_Data'!C57 - AV57)/'6050_Module3Project_Data'!C57</f>
        <v>6.8923960285209021E-3</v>
      </c>
      <c r="AY57" s="7">
        <f t="shared" si="9"/>
        <v>0.32233687800589944</v>
      </c>
      <c r="AZ57" s="7">
        <f t="shared" si="1"/>
        <v>79.099085511147365</v>
      </c>
      <c r="BA57" s="8">
        <f>ABS('6050_Module3Project_Data'!C57 - AZ57)/'6050_Module3Project_Data'!C57</f>
        <v>6.5716670543422596E-3</v>
      </c>
      <c r="BB57" s="21"/>
      <c r="BC57" s="7">
        <f t="shared" si="10"/>
        <v>0.53003308437810015</v>
      </c>
      <c r="BD57" s="7">
        <f t="shared" si="2"/>
        <v>79.30678171751957</v>
      </c>
      <c r="BE57" s="8">
        <f>ABS('6050_Module3Project_Data'!C57 - BD57)/'6050_Module3Project_Data'!C57</f>
        <v>3.9631502210294546E-3</v>
      </c>
      <c r="BF57" s="22"/>
      <c r="BG57" s="7">
        <f t="shared" si="11"/>
        <v>1.0525329448237259</v>
      </c>
      <c r="BH57" s="7">
        <f t="shared" si="3"/>
        <v>79.82928157796519</v>
      </c>
      <c r="BI57" s="8">
        <f>ABS('6050_Module3Project_Data'!C57 - BH57)/'6050_Module3Project_Data'!C57</f>
        <v>2.5990769143737721E-3</v>
      </c>
      <c r="BM57" s="7">
        <f t="shared" si="12"/>
        <v>-0.44684069783807878</v>
      </c>
      <c r="BN57" s="7">
        <f t="shared" si="4"/>
        <v>171.99002388271359</v>
      </c>
      <c r="BO57" s="8">
        <f>ABS('6050_Module3Project_Data'!E57 - BN57)/'6050_Module3Project_Data'!E57</f>
        <v>1.7714356682016746E-2</v>
      </c>
      <c r="BQ57" s="7">
        <f t="shared" si="13"/>
        <v>-0.61753330411069274</v>
      </c>
      <c r="BR57" s="7">
        <f t="shared" si="5"/>
        <v>171.81933127644098</v>
      </c>
      <c r="BS57" s="8">
        <f>ABS('6050_Module3Project_Data'!E57 - BR57)/'6050_Module3Project_Data'!E57</f>
        <v>1.8689232391531464E-2</v>
      </c>
      <c r="BT57" s="21"/>
      <c r="BU57" s="7">
        <f t="shared" si="14"/>
        <v>-0.54777657929569357</v>
      </c>
      <c r="BV57" s="7">
        <f t="shared" si="6"/>
        <v>171.88908800125597</v>
      </c>
      <c r="BW57" s="8">
        <f>ABS('6050_Module3Project_Data'!E57 - BV57)/'6050_Module3Project_Data'!E57</f>
        <v>1.8290831206603558E-2</v>
      </c>
      <c r="BX57" s="22"/>
      <c r="BY57" s="7">
        <f t="shared" si="15"/>
        <v>-4.1661592258348153E-2</v>
      </c>
      <c r="BZ57" s="7">
        <f t="shared" si="7"/>
        <v>172.39520298829331</v>
      </c>
      <c r="CA57" s="8">
        <f>ABS('6050_Module3Project_Data'!E57 - BZ57)/'6050_Module3Project_Data'!E57</f>
        <v>1.5400259565228202E-2</v>
      </c>
    </row>
    <row r="58" spans="17:79" x14ac:dyDescent="0.35">
      <c r="Q58" s="7">
        <f>($O$5 *'6050_Module3Project_Data'!C57) + ((1 - $O$5) * Q57)</f>
        <v>77.68041241831591</v>
      </c>
      <c r="R58" s="8">
        <f>(ABS(('6050_Module3Project_Data'!C58-Q58)))</f>
        <v>1.5884174183159132</v>
      </c>
      <c r="T58" s="7">
        <f>($O$6 *'6050_Module3Project_Data'!C57) + ((1 - $O$6) * T57)</f>
        <v>78.796370969341666</v>
      </c>
      <c r="U58" s="8">
        <f>(ABS(('6050_Module3Project_Data'!C58 - T58)))</f>
        <v>2.7043759693416689</v>
      </c>
      <c r="W58" s="7">
        <f>($O$7 *'6050_Module3Project_Data'!C57) + ((1 - $O$7) * W57)</f>
        <v>79.241822234913656</v>
      </c>
      <c r="X58" s="8">
        <f>(ABS(('6050_Module3Project_Data'!C58 - W58)))</f>
        <v>3.1498272349136585</v>
      </c>
      <c r="Z58" s="7">
        <f>($O$8 *'6050_Module3Project_Data'!C57) + ((1 - $O$8) * Z57)</f>
        <v>79.524578750443141</v>
      </c>
      <c r="AA58" s="8">
        <f>(ABS(('6050_Module3Project_Data'!C58 - Z58)))</f>
        <v>3.4325837504431433</v>
      </c>
      <c r="AB58" s="9"/>
      <c r="AC58" s="9"/>
      <c r="AD58" s="9"/>
      <c r="AE58" s="7">
        <f>($O$5 *'6050_Module3Project_Data'!E57) + ((1 - $O$5) * AE57)</f>
        <v>174.67660919365002</v>
      </c>
      <c r="AF58" s="8">
        <f>(ABS(('6050_Module3Project_Data'!E58 - AE58)))</f>
        <v>4.6116831936500091</v>
      </c>
      <c r="AH58" s="7">
        <f>($O$6 *'6050_Module3Project_Data'!E57) + ((1 - $O$6) * AH57)</f>
        <v>173.79224475473475</v>
      </c>
      <c r="AI58" s="8">
        <f>(ABS(('6050_Module3Project_Data'!E58 - AH58)))</f>
        <v>3.7273187547347391</v>
      </c>
      <c r="AK58" s="7">
        <f>($O$7 *'6050_Module3Project_Data'!E57) + ((1 - $O$7) * AK57)</f>
        <v>173.89700206124826</v>
      </c>
      <c r="AL58" s="8">
        <f>(ABS(('6050_Module3Project_Data'!E58 - AK58)))</f>
        <v>3.8320760612482445</v>
      </c>
      <c r="AN58" s="7">
        <f>($O$8 *'6050_Module3Project_Data'!E57) + ((1 - $O$8) * AN57)</f>
        <v>174.41029424004833</v>
      </c>
      <c r="AO58" s="8">
        <f>(ABS(('6050_Module3Project_Data'!E58 - AN58)))</f>
        <v>4.345368240048316</v>
      </c>
      <c r="AU58" s="7">
        <f t="shared" si="8"/>
        <v>0.3220407746732834</v>
      </c>
      <c r="AV58" s="7">
        <f t="shared" si="0"/>
        <v>79.563863009586939</v>
      </c>
      <c r="AW58" s="8">
        <f>ABS('6050_Module3Project_Data'!C58 - AV58)/'6050_Module3Project_Data'!C58</f>
        <v>4.5627243832770344E-2</v>
      </c>
      <c r="AY58" s="7">
        <f t="shared" si="9"/>
        <v>0.35802105894747199</v>
      </c>
      <c r="AZ58" s="7">
        <f t="shared" si="1"/>
        <v>79.599843293861127</v>
      </c>
      <c r="BA58" s="8">
        <f>ABS('6050_Module3Project_Data'!C58 - AZ58)/'6050_Module3Project_Data'!C58</f>
        <v>4.6100096256657883E-2</v>
      </c>
      <c r="BB58" s="21"/>
      <c r="BC58" s="7">
        <f t="shared" si="10"/>
        <v>0.50080131720544052</v>
      </c>
      <c r="BD58" s="7">
        <f t="shared" si="2"/>
        <v>79.742623552119099</v>
      </c>
      <c r="BE58" s="8">
        <f>ABS('6050_Module3Project_Data'!C58 - BD58)/'6050_Module3Project_Data'!C58</f>
        <v>4.7976512537476534E-2</v>
      </c>
      <c r="BF58" s="22"/>
      <c r="BG58" s="7">
        <f t="shared" si="11"/>
        <v>0.55319250322992009</v>
      </c>
      <c r="BH58" s="7">
        <f t="shared" si="3"/>
        <v>79.795014738143578</v>
      </c>
      <c r="BI58" s="8">
        <f>ABS('6050_Module3Project_Data'!C58 - BH58)/'6050_Module3Project_Data'!C58</f>
        <v>4.8665036816863343E-2</v>
      </c>
      <c r="BM58" s="7">
        <f t="shared" si="12"/>
        <v>-0.16079397105787663</v>
      </c>
      <c r="BN58" s="7">
        <f t="shared" si="4"/>
        <v>173.73620809019039</v>
      </c>
      <c r="BO58" s="8">
        <f>ABS('6050_Module3Project_Data'!E58 - BN58)/'6050_Module3Project_Data'!E58</f>
        <v>2.158753234156215E-2</v>
      </c>
      <c r="BQ58" s="7">
        <f t="shared" si="13"/>
        <v>-9.8115607908869029E-2</v>
      </c>
      <c r="BR58" s="7">
        <f t="shared" si="5"/>
        <v>173.79888645333938</v>
      </c>
      <c r="BS58" s="8">
        <f>ABS('6050_Module3Project_Data'!E58 - BR58)/'6050_Module3Project_Data'!E58</f>
        <v>2.1956087837531908E-2</v>
      </c>
      <c r="BT58" s="21"/>
      <c r="BU58" s="7">
        <f t="shared" si="14"/>
        <v>0.35578474770083945</v>
      </c>
      <c r="BV58" s="7">
        <f t="shared" si="6"/>
        <v>174.25278680894911</v>
      </c>
      <c r="BW58" s="8">
        <f>ABS('6050_Module3Project_Data'!E58 - BV58)/'6050_Module3Project_Data'!E58</f>
        <v>2.4625070597738045E-2</v>
      </c>
      <c r="BX58" s="22"/>
      <c r="BY58" s="7">
        <f t="shared" si="15"/>
        <v>1.2348676197533595</v>
      </c>
      <c r="BZ58" s="7">
        <f t="shared" si="7"/>
        <v>175.13186968100163</v>
      </c>
      <c r="CA58" s="8">
        <f>ABS('6050_Module3Project_Data'!E58 - BZ58)/'6050_Module3Project_Data'!E58</f>
        <v>2.9794172144593869E-2</v>
      </c>
    </row>
    <row r="59" spans="17:79" x14ac:dyDescent="0.35">
      <c r="Q59" s="7">
        <f>($O$5 *'6050_Module3Project_Data'!C58) + ((1 - $O$5) * Q58)</f>
        <v>77.442149805568519</v>
      </c>
      <c r="R59" s="8">
        <f>(ABS(('6050_Module3Project_Data'!C59-Q59)))</f>
        <v>1.5591318055685122</v>
      </c>
      <c r="T59" s="7">
        <f>($O$6 *'6050_Module3Project_Data'!C58) + ((1 - $O$6) * T58)</f>
        <v>77.849839380072083</v>
      </c>
      <c r="U59" s="8">
        <f>(ABS(('6050_Module3Project_Data'!C59 - T59)))</f>
        <v>1.9668213800720764</v>
      </c>
      <c r="W59" s="7">
        <f>($O$7 *'6050_Module3Project_Data'!C58) + ((1 - $O$7) * W58)</f>
        <v>77.509417255711142</v>
      </c>
      <c r="X59" s="8">
        <f>(ABS(('6050_Module3Project_Data'!C59 - W59)))</f>
        <v>1.6263992557111351</v>
      </c>
      <c r="Z59" s="7">
        <f>($O$8 *'6050_Module3Project_Data'!C58) + ((1 - $O$8) * Z58)</f>
        <v>76.950140937610783</v>
      </c>
      <c r="AA59" s="8">
        <f>(ABS(('6050_Module3Project_Data'!C59 - Z59)))</f>
        <v>1.067122937610776</v>
      </c>
      <c r="AB59" s="9"/>
      <c r="AC59" s="9"/>
      <c r="AD59" s="9"/>
      <c r="AE59" s="7">
        <f>($O$5 *'6050_Module3Project_Data'!E58) + ((1 - $O$5) * AE58)</f>
        <v>173.98485671460253</v>
      </c>
      <c r="AF59" s="8">
        <f>(ABS(('6050_Module3Project_Data'!E59 - AE59)))</f>
        <v>5.7853027146025227</v>
      </c>
      <c r="AH59" s="7">
        <f>($O$6 *'6050_Module3Project_Data'!E58) + ((1 - $O$6) * AH58)</f>
        <v>172.4876831905776</v>
      </c>
      <c r="AI59" s="8">
        <f>(ABS(('6050_Module3Project_Data'!E59 - AH59)))</f>
        <v>4.2881291905775925</v>
      </c>
      <c r="AK59" s="7">
        <f>($O$7 *'6050_Module3Project_Data'!E58) + ((1 - $O$7) * AK58)</f>
        <v>171.78936022756173</v>
      </c>
      <c r="AL59" s="8">
        <f>(ABS(('6050_Module3Project_Data'!E59 - AK59)))</f>
        <v>3.5898062275617235</v>
      </c>
      <c r="AN59" s="7">
        <f>($O$8 *'6050_Module3Project_Data'!E58) + ((1 - $O$8) * AN58)</f>
        <v>171.15126806001209</v>
      </c>
      <c r="AO59" s="8">
        <f>(ABS(('6050_Module3Project_Data'!E59 - AN59)))</f>
        <v>2.9517140600120797</v>
      </c>
      <c r="AU59" s="7">
        <f t="shared" si="8"/>
        <v>1.3873911591913868E-2</v>
      </c>
      <c r="AV59" s="7">
        <f t="shared" si="0"/>
        <v>77.523291167303057</v>
      </c>
      <c r="AW59" s="8">
        <f>ABS('6050_Module3Project_Data'!C59 - AV59)/'6050_Module3Project_Data'!C59</f>
        <v>2.161581353160005E-2</v>
      </c>
      <c r="AY59" s="7">
        <f t="shared" si="9"/>
        <v>-0.16458545059002438</v>
      </c>
      <c r="AZ59" s="7">
        <f t="shared" si="1"/>
        <v>77.344831805121117</v>
      </c>
      <c r="BA59" s="8">
        <f>ABS('6050_Module3Project_Data'!C59 - AZ59)/'6050_Module3Project_Data'!C59</f>
        <v>1.926404409905139E-2</v>
      </c>
      <c r="BB59" s="21"/>
      <c r="BC59" s="7">
        <f t="shared" si="10"/>
        <v>-0.50414151617813885</v>
      </c>
      <c r="BD59" s="7">
        <f t="shared" si="2"/>
        <v>77.005275739533005</v>
      </c>
      <c r="BE59" s="8">
        <f>ABS('6050_Module3Project_Data'!C59 - BD59)/'6050_Module3Project_Data'!C59</f>
        <v>1.4789313460529439E-2</v>
      </c>
      <c r="BF59" s="22"/>
      <c r="BG59" s="7">
        <f t="shared" si="11"/>
        <v>-1.3895653568376485</v>
      </c>
      <c r="BH59" s="7">
        <f t="shared" si="3"/>
        <v>76.119851898873492</v>
      </c>
      <c r="BI59" s="8">
        <f>ABS('6050_Module3Project_Data'!C59 - BH59)/'6050_Module3Project_Data'!C59</f>
        <v>3.1210395305242711E-3</v>
      </c>
      <c r="BM59" s="7">
        <f t="shared" si="12"/>
        <v>-0.45282115045217441</v>
      </c>
      <c r="BN59" s="7">
        <f t="shared" si="4"/>
        <v>171.33653907710956</v>
      </c>
      <c r="BO59" s="8">
        <f>ABS('6050_Module3Project_Data'!E59 - BN59)/'6050_Module3Project_Data'!E59</f>
        <v>1.8650376903553246E-2</v>
      </c>
      <c r="BQ59" s="7">
        <f t="shared" si="13"/>
        <v>-0.60049716435328393</v>
      </c>
      <c r="BR59" s="7">
        <f t="shared" si="5"/>
        <v>171.18886306320846</v>
      </c>
      <c r="BS59" s="8">
        <f>ABS('6050_Module3Project_Data'!E59 - BR59)/'6050_Module3Project_Data'!E59</f>
        <v>1.7772395895939486E-2</v>
      </c>
      <c r="BT59" s="21"/>
      <c r="BU59" s="7">
        <f t="shared" si="14"/>
        <v>-0.75275721392347628</v>
      </c>
      <c r="BV59" s="7">
        <f t="shared" si="6"/>
        <v>171.03660301363826</v>
      </c>
      <c r="BW59" s="8">
        <f>ABS('6050_Module3Project_Data'!E59 - BV59)/'6050_Module3Project_Data'!E59</f>
        <v>1.6867161334079697E-2</v>
      </c>
      <c r="BX59" s="22"/>
      <c r="BY59" s="7">
        <f t="shared" si="15"/>
        <v>-1.6062654156705456</v>
      </c>
      <c r="BZ59" s="7">
        <f t="shared" si="7"/>
        <v>170.18309481189118</v>
      </c>
      <c r="CA59" s="8">
        <f>ABS('6050_Module3Project_Data'!E59 - BZ59)/'6050_Module3Project_Data'!E59</f>
        <v>1.1792782826827081E-2</v>
      </c>
    </row>
    <row r="60" spans="17:79" x14ac:dyDescent="0.35">
      <c r="Q60" s="7">
        <f>($O$5 *'6050_Module3Project_Data'!C59) + ((1 - $O$5) * Q59)</f>
        <v>77.208280034733235</v>
      </c>
      <c r="R60" s="8">
        <f>(ABS(('6050_Module3Project_Data'!C60-Q60)))</f>
        <v>1.179918965266765</v>
      </c>
      <c r="T60" s="7">
        <f>($O$6 *'6050_Module3Project_Data'!C59) + ((1 - $O$6) * T59)</f>
        <v>77.161451897046859</v>
      </c>
      <c r="U60" s="8">
        <f>(ABS(('6050_Module3Project_Data'!C60 - T60)))</f>
        <v>1.2267471029531407</v>
      </c>
      <c r="W60" s="7">
        <f>($O$7 *'6050_Module3Project_Data'!C59) + ((1 - $O$7) * W59)</f>
        <v>76.614897665070018</v>
      </c>
      <c r="X60" s="8">
        <f>(ABS(('6050_Module3Project_Data'!C60 - W60)))</f>
        <v>1.7733013349299824</v>
      </c>
      <c r="Z60" s="7">
        <f>($O$8 *'6050_Module3Project_Data'!C59) + ((1 - $O$8) * Z59)</f>
        <v>76.149798734402708</v>
      </c>
      <c r="AA60" s="8">
        <f>(ABS(('6050_Module3Project_Data'!C60 - Z60)))</f>
        <v>2.2384002655972921</v>
      </c>
      <c r="AB60" s="9"/>
      <c r="AC60" s="9"/>
      <c r="AD60" s="9"/>
      <c r="AE60" s="7">
        <f>($O$5 *'6050_Module3Project_Data'!E59) + ((1 - $O$5) * AE59)</f>
        <v>173.11706130741214</v>
      </c>
      <c r="AF60" s="8">
        <f>(ABS(('6050_Module3Project_Data'!E60 - AE60)))</f>
        <v>1.0983693074121561</v>
      </c>
      <c r="AH60" s="7">
        <f>($O$6 *'6050_Module3Project_Data'!E59) + ((1 - $O$6) * AH59)</f>
        <v>170.98683797387545</v>
      </c>
      <c r="AI60" s="8">
        <f>(ABS(('6050_Module3Project_Data'!E60 - AH60)))</f>
        <v>1.0318540261245346</v>
      </c>
      <c r="AK60" s="7">
        <f>($O$7 *'6050_Module3Project_Data'!E59) + ((1 - $O$7) * AK59)</f>
        <v>169.81496680240281</v>
      </c>
      <c r="AL60" s="8">
        <f>(ABS(('6050_Module3Project_Data'!E60 - AK60)))</f>
        <v>2.2037251975971799</v>
      </c>
      <c r="AN60" s="7">
        <f>($O$8 *'6050_Module3Project_Data'!E59) + ((1 - $O$8) * AN59)</f>
        <v>168.93748251500301</v>
      </c>
      <c r="AO60" s="8">
        <f>(ABS(('6050_Module3Project_Data'!E60 - AN60)))</f>
        <v>3.0812094849969753</v>
      </c>
      <c r="AU60" s="7">
        <f t="shared" si="8"/>
        <v>-0.12238511374304185</v>
      </c>
      <c r="AV60" s="7">
        <f t="shared" si="0"/>
        <v>76.492512551326982</v>
      </c>
      <c r="AW60" s="8">
        <f>ABS('6050_Module3Project_Data'!C60 - AV60)/'6050_Module3Project_Data'!C60</f>
        <v>2.4183314234238477E-2</v>
      </c>
      <c r="AY60" s="7">
        <f t="shared" si="9"/>
        <v>-0.34706898560279936</v>
      </c>
      <c r="AZ60" s="7">
        <f t="shared" si="1"/>
        <v>76.267828679467215</v>
      </c>
      <c r="BA60" s="8">
        <f>ABS('6050_Module3Project_Data'!C60 - AZ60)/'6050_Module3Project_Data'!C60</f>
        <v>2.7049611390265332E-2</v>
      </c>
      <c r="BB60" s="21"/>
      <c r="BC60" s="7">
        <f t="shared" si="10"/>
        <v>-0.67981164968648233</v>
      </c>
      <c r="BD60" s="7">
        <f t="shared" si="2"/>
        <v>75.935086015383533</v>
      </c>
      <c r="BE60" s="8">
        <f>ABS('6050_Module3Project_Data'!C60 - BD60)/'6050_Module3Project_Data'!C60</f>
        <v>3.1294416964681986E-2</v>
      </c>
      <c r="BF60" s="22"/>
      <c r="BG60" s="7">
        <f t="shared" si="11"/>
        <v>-0.96877645557060288</v>
      </c>
      <c r="BH60" s="7">
        <f t="shared" si="3"/>
        <v>75.646121209499412</v>
      </c>
      <c r="BI60" s="8">
        <f>ABS('6050_Module3Project_Data'!C60 - BH60)/'6050_Module3Project_Data'!C60</f>
        <v>3.4980747427308383E-2</v>
      </c>
      <c r="BM60" s="7">
        <f t="shared" si="12"/>
        <v>-0.68105699165818656</v>
      </c>
      <c r="BN60" s="7">
        <f t="shared" si="4"/>
        <v>169.13390981074463</v>
      </c>
      <c r="BO60" s="8">
        <f>ABS('6050_Module3Project_Data'!E60 - BN60)/'6050_Module3Project_Data'!E60</f>
        <v>1.6770166984267972E-2</v>
      </c>
      <c r="BQ60" s="7">
        <f t="shared" si="13"/>
        <v>-0.94397122955469359</v>
      </c>
      <c r="BR60" s="7">
        <f t="shared" si="5"/>
        <v>168.8709955728481</v>
      </c>
      <c r="BS60" s="8">
        <f>ABS('6050_Module3Project_Data'!E60 - BR60)/'6050_Module3Project_Data'!E60</f>
        <v>1.8298572036298737E-2</v>
      </c>
      <c r="BT60" s="21"/>
      <c r="BU60" s="7">
        <f t="shared" si="14"/>
        <v>-1.3024935089794272</v>
      </c>
      <c r="BV60" s="7">
        <f t="shared" si="6"/>
        <v>168.51247329342337</v>
      </c>
      <c r="BW60" s="8">
        <f>ABS('6050_Module3Project_Data'!E60 - BV60)/'6050_Module3Project_Data'!E60</f>
        <v>2.038277739361382E-2</v>
      </c>
      <c r="BX60" s="22"/>
      <c r="BY60" s="7">
        <f t="shared" si="15"/>
        <v>-1.9191742237356659</v>
      </c>
      <c r="BZ60" s="7">
        <f t="shared" si="7"/>
        <v>167.89579257866714</v>
      </c>
      <c r="CA60" s="8">
        <f>ABS('6050_Module3Project_Data'!E60 - BZ60)/'6050_Module3Project_Data'!E60</f>
        <v>2.3967740792569487E-2</v>
      </c>
    </row>
    <row r="61" spans="17:79" x14ac:dyDescent="0.35">
      <c r="Q61" s="7">
        <f>($O$5 *'6050_Module3Project_Data'!C60) + ((1 - $O$5) * Q60)</f>
        <v>77.385267879523241</v>
      </c>
      <c r="R61" s="8">
        <f>(ABS(('6050_Module3Project_Data'!C61-Q61)))</f>
        <v>1.642137120476761</v>
      </c>
      <c r="T61" s="7">
        <f>($O$6 *'6050_Module3Project_Data'!C60) + ((1 - $O$6) * T60)</f>
        <v>77.590813383080459</v>
      </c>
      <c r="U61" s="8">
        <f>(ABS(('6050_Module3Project_Data'!C61 - T61)))</f>
        <v>1.436591616919543</v>
      </c>
      <c r="W61" s="7">
        <f>($O$7 *'6050_Module3Project_Data'!C60) + ((1 - $O$7) * W60)</f>
        <v>77.59021339928151</v>
      </c>
      <c r="X61" s="8">
        <f>(ABS(('6050_Module3Project_Data'!C61 - W61)))</f>
        <v>1.4371916007184922</v>
      </c>
      <c r="Z61" s="7">
        <f>($O$8 *'6050_Module3Project_Data'!C60) + ((1 - $O$8) * Z60)</f>
        <v>77.828598933600688</v>
      </c>
      <c r="AA61" s="8">
        <f>(ABS(('6050_Module3Project_Data'!C61 - Z61)))</f>
        <v>1.1988060663993139</v>
      </c>
      <c r="AB61" s="9"/>
      <c r="AC61" s="9"/>
      <c r="AD61" s="9"/>
      <c r="AE61" s="7">
        <f>($O$5 *'6050_Module3Project_Data'!E60) + ((1 - $O$5) * AE60)</f>
        <v>172.9523059113003</v>
      </c>
      <c r="AF61" s="8">
        <f>(ABS(('6050_Module3Project_Data'!E61 - AE61)))</f>
        <v>0.72558108869969828</v>
      </c>
      <c r="AH61" s="7">
        <f>($O$6 *'6050_Module3Project_Data'!E60) + ((1 - $O$6) * AH60)</f>
        <v>171.34798688301905</v>
      </c>
      <c r="AI61" s="8">
        <f>(ABS(('6050_Module3Project_Data'!E61 - AH61)))</f>
        <v>2.3299001169809515</v>
      </c>
      <c r="AK61" s="7">
        <f>($O$7 *'6050_Module3Project_Data'!E60) + ((1 - $O$7) * AK60)</f>
        <v>171.02701566108124</v>
      </c>
      <c r="AL61" s="8">
        <f>(ABS(('6050_Module3Project_Data'!E61 - AK61)))</f>
        <v>2.6508713389187619</v>
      </c>
      <c r="AN61" s="7">
        <f>($O$8 *'6050_Module3Project_Data'!E60) + ((1 - $O$8) * AN60)</f>
        <v>171.24838962875074</v>
      </c>
      <c r="AO61" s="8">
        <f>(ABS(('6050_Module3Project_Data'!E61 - AN61)))</f>
        <v>2.4294973712492549</v>
      </c>
      <c r="AU61" s="7">
        <f t="shared" si="8"/>
        <v>4.2270013450138186E-2</v>
      </c>
      <c r="AV61" s="7">
        <f t="shared" si="0"/>
        <v>77.632483412731645</v>
      </c>
      <c r="AW61" s="8">
        <f>ABS('6050_Module3Project_Data'!C61 - AV61)/'6050_Module3Project_Data'!C61</f>
        <v>1.7651112133422027E-2</v>
      </c>
      <c r="AY61" s="7">
        <f t="shared" si="9"/>
        <v>-1.6472805649226596E-2</v>
      </c>
      <c r="AZ61" s="7">
        <f t="shared" si="1"/>
        <v>77.57374059363228</v>
      </c>
      <c r="BA61" s="8">
        <f>ABS('6050_Module3Project_Data'!C61 - AZ61)/'6050_Module3Project_Data'!C61</f>
        <v>1.839443426451522E-2</v>
      </c>
      <c r="BB61" s="21"/>
      <c r="BC61" s="7">
        <f t="shared" si="10"/>
        <v>6.4995673067606008E-2</v>
      </c>
      <c r="BD61" s="7">
        <f t="shared" si="2"/>
        <v>77.655209072349109</v>
      </c>
      <c r="BE61" s="8">
        <f>ABS('6050_Module3Project_Data'!C61 - BD61)/'6050_Module3Project_Data'!C61</f>
        <v>1.7363545312551926E-2</v>
      </c>
      <c r="BF61" s="22"/>
      <c r="BG61" s="7">
        <f t="shared" si="11"/>
        <v>0.68370190574417755</v>
      </c>
      <c r="BH61" s="7">
        <f t="shared" si="3"/>
        <v>78.273915305025682</v>
      </c>
      <c r="BI61" s="8">
        <f>ABS('6050_Module3Project_Data'!C61 - BH61)/'6050_Module3Project_Data'!C61</f>
        <v>9.5345367214616245E-3</v>
      </c>
      <c r="BM61" s="7">
        <f t="shared" si="12"/>
        <v>-0.39709111410769427</v>
      </c>
      <c r="BN61" s="7">
        <f t="shared" si="4"/>
        <v>170.62992454697354</v>
      </c>
      <c r="BO61" s="8">
        <f>ABS('6050_Module3Project_Data'!E61 - BN61)/'6050_Module3Project_Data'!E61</f>
        <v>1.7549513675430985E-2</v>
      </c>
      <c r="BQ61" s="7">
        <f t="shared" si="13"/>
        <v>-0.40496620749641288</v>
      </c>
      <c r="BR61" s="7">
        <f t="shared" si="5"/>
        <v>170.62204945358482</v>
      </c>
      <c r="BS61" s="8">
        <f>ABS('6050_Module3Project_Data'!E61 - BR61)/'6050_Module3Project_Data'!E61</f>
        <v>1.7594856773074263E-2</v>
      </c>
      <c r="BT61" s="21"/>
      <c r="BU61" s="7">
        <f t="shared" si="14"/>
        <v>-0.17094944353339192</v>
      </c>
      <c r="BV61" s="7">
        <f t="shared" si="6"/>
        <v>170.85606621754783</v>
      </c>
      <c r="BW61" s="8">
        <f>ABS('6050_Module3Project_Data'!E61 - BV61)/'6050_Module3Project_Data'!E61</f>
        <v>1.6247438468963895E-2</v>
      </c>
      <c r="BX61" s="22"/>
      <c r="BY61" s="7">
        <f t="shared" si="15"/>
        <v>0.74236539631631482</v>
      </c>
      <c r="BZ61" s="7">
        <f t="shared" si="7"/>
        <v>171.76938105739754</v>
      </c>
      <c r="CA61" s="8">
        <f>ABS('6050_Module3Project_Data'!E61 - BZ61)/'6050_Module3Project_Data'!E61</f>
        <v>1.0988767629367001E-2</v>
      </c>
    </row>
    <row r="62" spans="17:79" x14ac:dyDescent="0.35">
      <c r="Q62" s="7">
        <f>($O$5 *'6050_Module3Project_Data'!C61) + ((1 - $O$5) * Q61)</f>
        <v>77.631588447594751</v>
      </c>
      <c r="R62" s="8">
        <f>(ABS(('6050_Module3Project_Data'!C62-Q62)))</f>
        <v>2.3201865524052465</v>
      </c>
      <c r="T62" s="7">
        <f>($O$6 *'6050_Module3Project_Data'!C61) + ((1 - $O$6) * T61)</f>
        <v>78.093620449002302</v>
      </c>
      <c r="U62" s="8">
        <f>(ABS(('6050_Module3Project_Data'!C62 - T62)))</f>
        <v>1.8581545509976962</v>
      </c>
      <c r="W62" s="7">
        <f>($O$7 *'6050_Module3Project_Data'!C61) + ((1 - $O$7) * W61)</f>
        <v>78.380668779676682</v>
      </c>
      <c r="X62" s="8">
        <f>(ABS(('6050_Module3Project_Data'!C62 - W62)))</f>
        <v>1.5711062203233155</v>
      </c>
      <c r="Z62" s="7">
        <f>($O$8 *'6050_Module3Project_Data'!C61) + ((1 - $O$8) * Z61)</f>
        <v>78.727703483400177</v>
      </c>
      <c r="AA62" s="8">
        <f>(ABS(('6050_Module3Project_Data'!C62 - Z62)))</f>
        <v>1.2240715165998211</v>
      </c>
      <c r="AB62" s="9"/>
      <c r="AC62" s="9"/>
      <c r="AD62" s="9"/>
      <c r="AE62" s="7">
        <f>($O$5 *'6050_Module3Project_Data'!E61) + ((1 - $O$5) * AE61)</f>
        <v>173.06114307460527</v>
      </c>
      <c r="AF62" s="8">
        <f>(ABS(('6050_Module3Project_Data'!E62 - AE62)))</f>
        <v>7.6780925394729138E-2</v>
      </c>
      <c r="AH62" s="7">
        <f>($O$6 *'6050_Module3Project_Data'!E61) + ((1 - $O$6) * AH61)</f>
        <v>172.16345192396238</v>
      </c>
      <c r="AI62" s="8">
        <f>(ABS(('6050_Module3Project_Data'!E62 - AH62)))</f>
        <v>0.97447207603761399</v>
      </c>
      <c r="AK62" s="7">
        <f>($O$7 *'6050_Module3Project_Data'!E61) + ((1 - $O$7) * AK61)</f>
        <v>172.48499489748656</v>
      </c>
      <c r="AL62" s="8">
        <f>(ABS(('6050_Module3Project_Data'!E62 - AK62)))</f>
        <v>0.65292910251343983</v>
      </c>
      <c r="AN62" s="7">
        <f>($O$8 *'6050_Module3Project_Data'!E61) + ((1 - $O$8) * AN61)</f>
        <v>173.07051265718766</v>
      </c>
      <c r="AO62" s="8">
        <f>(ABS(('6050_Module3Project_Data'!E62 - AN62)))</f>
        <v>6.7411342812334851E-2</v>
      </c>
      <c r="AU62" s="7">
        <f t="shared" si="8"/>
        <v>0.15449781849189337</v>
      </c>
      <c r="AV62" s="7">
        <f t="shared" si="0"/>
        <v>78.535166598168573</v>
      </c>
      <c r="AW62" s="8">
        <f>ABS('6050_Module3Project_Data'!C62 - AV62)/'6050_Module3Project_Data'!C62</f>
        <v>1.7718285827067942E-2</v>
      </c>
      <c r="AY62" s="7">
        <f t="shared" si="9"/>
        <v>0.18525924086187326</v>
      </c>
      <c r="AZ62" s="7">
        <f t="shared" si="1"/>
        <v>78.56592802053855</v>
      </c>
      <c r="BA62" s="8">
        <f>ABS('6050_Module3Project_Data'!C62 - AZ62)/'6050_Module3Project_Data'!C62</f>
        <v>1.7333536115507728E-2</v>
      </c>
      <c r="BB62" s="21"/>
      <c r="BC62" s="7">
        <f t="shared" si="10"/>
        <v>0.39145254136501106</v>
      </c>
      <c r="BD62" s="7">
        <f t="shared" si="2"/>
        <v>78.772121321041695</v>
      </c>
      <c r="BE62" s="8">
        <f>ABS('6050_Module3Project_Data'!C62 - BD62)/'6050_Module3Project_Data'!C62</f>
        <v>1.4754565223327475E-2</v>
      </c>
      <c r="BF62" s="22"/>
      <c r="BG62" s="7">
        <f t="shared" si="11"/>
        <v>0.77444235919752358</v>
      </c>
      <c r="BH62" s="7">
        <f t="shared" si="3"/>
        <v>79.155111138874204</v>
      </c>
      <c r="BI62" s="8">
        <f>ABS('6050_Module3Project_Data'!C62 - BH62)/'6050_Module3Project_Data'!C62</f>
        <v>9.9643048716028318E-3</v>
      </c>
      <c r="BM62" s="7">
        <f t="shared" si="12"/>
        <v>-0.11883056153074187</v>
      </c>
      <c r="BN62" s="7">
        <f t="shared" si="4"/>
        <v>172.36616433595583</v>
      </c>
      <c r="BO62" s="8">
        <f>ABS('6050_Module3Project_Data'!E62 - BN62)/'6050_Module3Project_Data'!E62</f>
        <v>4.4574847971734282E-3</v>
      </c>
      <c r="BQ62" s="7">
        <f t="shared" si="13"/>
        <v>6.0770153479020816E-2</v>
      </c>
      <c r="BR62" s="7">
        <f t="shared" si="5"/>
        <v>172.54576505096557</v>
      </c>
      <c r="BS62" s="8">
        <f>ABS('6050_Module3Project_Data'!E62 - BR62)/'6050_Module3Project_Data'!E62</f>
        <v>3.4201573829337785E-3</v>
      </c>
      <c r="BT62" s="21"/>
      <c r="BU62" s="7">
        <f t="shared" si="14"/>
        <v>0.5620684624390293</v>
      </c>
      <c r="BV62" s="7">
        <f t="shared" si="6"/>
        <v>173.04706335992557</v>
      </c>
      <c r="BW62" s="8">
        <f>ABS('6050_Module3Project_Data'!E62 - BV62)/'6050_Module3Project_Data'!E62</f>
        <v>5.2478762581457743E-4</v>
      </c>
      <c r="BX62" s="22"/>
      <c r="BY62" s="7">
        <f t="shared" si="15"/>
        <v>1.3506371603919709</v>
      </c>
      <c r="BZ62" s="7">
        <f t="shared" si="7"/>
        <v>173.83563205787854</v>
      </c>
      <c r="CA62" s="8">
        <f>ABS('6050_Module3Project_Data'!E62 - BZ62)/'6050_Module3Project_Data'!E62</f>
        <v>4.0297818164814272E-3</v>
      </c>
    </row>
    <row r="63" spans="17:79" x14ac:dyDescent="0.35">
      <c r="Q63" s="7">
        <f>($O$5 *'6050_Module3Project_Data'!C62) + ((1 - $O$5) * Q62)</f>
        <v>77.979616430455536</v>
      </c>
      <c r="R63" s="8">
        <f>(ABS(('6050_Module3Project_Data'!C63-Q63)))</f>
        <v>0.88540456954446256</v>
      </c>
      <c r="T63" s="7">
        <f>($O$6 *'6050_Module3Project_Data'!C62) + ((1 - $O$6) * T62)</f>
        <v>78.743974541851486</v>
      </c>
      <c r="U63" s="8">
        <f>(ABS(('6050_Module3Project_Data'!C63 - T63)))</f>
        <v>0.12104645814851267</v>
      </c>
      <c r="W63" s="7">
        <f>($O$7 *'6050_Module3Project_Data'!C62) + ((1 - $O$7) * W62)</f>
        <v>79.244777200854514</v>
      </c>
      <c r="X63" s="8">
        <f>(ABS(('6050_Module3Project_Data'!C63 - W63)))</f>
        <v>0.37975620085451567</v>
      </c>
      <c r="Z63" s="7">
        <f>($O$8 *'6050_Module3Project_Data'!C62) + ((1 - $O$8) * Z62)</f>
        <v>79.64575712085005</v>
      </c>
      <c r="AA63" s="8">
        <f>(ABS(('6050_Module3Project_Data'!C63 - Z63)))</f>
        <v>0.78073612085005095</v>
      </c>
      <c r="AB63" s="9"/>
      <c r="AC63" s="9"/>
      <c r="AD63" s="9"/>
      <c r="AE63" s="7">
        <f>($O$5 *'6050_Module3Project_Data'!E62) + ((1 - $O$5) * AE62)</f>
        <v>173.07266021341445</v>
      </c>
      <c r="AF63" s="8">
        <f>(ABS(('6050_Module3Project_Data'!E63 - AE63)))</f>
        <v>0.98527321341444463</v>
      </c>
      <c r="AH63" s="7">
        <f>($O$6 *'6050_Module3Project_Data'!E62) + ((1 - $O$6) * AH62)</f>
        <v>172.50451715057557</v>
      </c>
      <c r="AI63" s="8">
        <f>(ABS(('6050_Module3Project_Data'!E63 - AH63)))</f>
        <v>0.41713015057555936</v>
      </c>
      <c r="AK63" s="7">
        <f>($O$7 *'6050_Module3Project_Data'!E62) + ((1 - $O$7) * AK62)</f>
        <v>172.84410590386895</v>
      </c>
      <c r="AL63" s="8">
        <f>(ABS(('6050_Module3Project_Data'!E63 - AK63)))</f>
        <v>0.75671890386894347</v>
      </c>
      <c r="AN63" s="7">
        <f>($O$8 *'6050_Module3Project_Data'!E62) + ((1 - $O$8) * AN62)</f>
        <v>173.12107116429692</v>
      </c>
      <c r="AO63" s="8">
        <f>(ABS(('6050_Module3Project_Data'!E63 - AN63)))</f>
        <v>1.0336841642969148</v>
      </c>
      <c r="AU63" s="7">
        <f t="shared" si="8"/>
        <v>0.26093940889478417</v>
      </c>
      <c r="AV63" s="7">
        <f t="shared" si="0"/>
        <v>79.5057166097493</v>
      </c>
      <c r="AW63" s="8">
        <f>ABS('6050_Module3Project_Data'!C63 - AV63)/'6050_Module3Project_Data'!C63</f>
        <v>8.1239515519725899E-3</v>
      </c>
      <c r="AY63" s="7">
        <f t="shared" si="9"/>
        <v>0.35497153594086295</v>
      </c>
      <c r="AZ63" s="7">
        <f t="shared" si="1"/>
        <v>79.599748736795377</v>
      </c>
      <c r="BA63" s="8">
        <f>ABS('6050_Module3Project_Data'!C63 - AZ63)/'6050_Module3Project_Data'!C63</f>
        <v>9.3162688284249354E-3</v>
      </c>
      <c r="BB63" s="21"/>
      <c r="BC63" s="7">
        <f t="shared" si="10"/>
        <v>0.6041476872807805</v>
      </c>
      <c r="BD63" s="7">
        <f t="shared" si="2"/>
        <v>79.848924888135301</v>
      </c>
      <c r="BE63" s="8">
        <f>ABS('6050_Module3Project_Data'!C63 - BD63)/'6050_Module3Project_Data'!C63</f>
        <v>1.2475795677976196E-2</v>
      </c>
      <c r="BF63" s="22"/>
      <c r="BG63" s="7">
        <f t="shared" si="11"/>
        <v>0.85065851188078578</v>
      </c>
      <c r="BH63" s="7">
        <f t="shared" si="3"/>
        <v>80.095435712735295</v>
      </c>
      <c r="BI63" s="8">
        <f>ABS('6050_Module3Project_Data'!C63 - BH63)/'6050_Module3Project_Data'!C63</f>
        <v>1.560152647059203E-2</v>
      </c>
      <c r="BM63" s="7">
        <f t="shared" si="12"/>
        <v>-4.7139326343771805E-2</v>
      </c>
      <c r="BN63" s="7">
        <f t="shared" si="4"/>
        <v>172.79696657752518</v>
      </c>
      <c r="BO63" s="8">
        <f>ABS('6050_Module3Project_Data'!E63 - BN63)/'6050_Module3Project_Data'!E63</f>
        <v>4.1233677255217774E-3</v>
      </c>
      <c r="BQ63" s="7">
        <f t="shared" si="13"/>
        <v>0.13535536670486359</v>
      </c>
      <c r="BR63" s="7">
        <f t="shared" si="5"/>
        <v>172.97946127057381</v>
      </c>
      <c r="BS63" s="8">
        <f>ABS('6050_Module3Project_Data'!E63 - BR63)/'6050_Module3Project_Data'!E63</f>
        <v>5.183844592711497E-3</v>
      </c>
      <c r="BT63" s="21"/>
      <c r="BU63" s="7">
        <f t="shared" si="14"/>
        <v>0.47073760721354252</v>
      </c>
      <c r="BV63" s="7">
        <f t="shared" si="6"/>
        <v>173.3148435110825</v>
      </c>
      <c r="BW63" s="8">
        <f>ABS('6050_Module3Project_Data'!E63 - BV63)/'6050_Module3Project_Data'!E63</f>
        <v>7.1327511706740813E-3</v>
      </c>
      <c r="BX63" s="22"/>
      <c r="BY63" s="7">
        <f t="shared" si="15"/>
        <v>0.50783992948382872</v>
      </c>
      <c r="BZ63" s="7">
        <f t="shared" si="7"/>
        <v>173.35194583335277</v>
      </c>
      <c r="CA63" s="8">
        <f>ABS('6050_Module3Project_Data'!E63 - BZ63)/'6050_Module3Project_Data'!E63</f>
        <v>7.3483528072441793E-3</v>
      </c>
    </row>
    <row r="64" spans="17:79" x14ac:dyDescent="0.35">
      <c r="Q64" s="7">
        <f>($O$5 *'6050_Module3Project_Data'!C63) + ((1 - $O$5) * Q63)</f>
        <v>78.112427115887201</v>
      </c>
      <c r="R64" s="8">
        <f>(ABS(('6050_Module3Project_Data'!C64-Q64)))</f>
        <v>1.1271668841127962</v>
      </c>
      <c r="T64" s="7">
        <f>($O$6 *'6050_Module3Project_Data'!C63) + ((1 - $O$6) * T63)</f>
        <v>78.786340802203455</v>
      </c>
      <c r="U64" s="8">
        <f>(ABS(('6050_Module3Project_Data'!C64 - T64)))</f>
        <v>0.45325319779654194</v>
      </c>
      <c r="W64" s="7">
        <f>($O$7 *'6050_Module3Project_Data'!C63) + ((1 - $O$7) * W63)</f>
        <v>79.035911290384519</v>
      </c>
      <c r="X64" s="8">
        <f>(ABS(('6050_Module3Project_Data'!C64 - W64)))</f>
        <v>0.20368270961547807</v>
      </c>
      <c r="Z64" s="7">
        <f>($O$8 *'6050_Module3Project_Data'!C63) + ((1 - $O$8) * Z63)</f>
        <v>79.060205030212501</v>
      </c>
      <c r="AA64" s="8">
        <f>(ABS(('6050_Module3Project_Data'!C64 - Z64)))</f>
        <v>0.17938896978749597</v>
      </c>
      <c r="AB64" s="9"/>
      <c r="AC64" s="9"/>
      <c r="AD64" s="9"/>
      <c r="AE64" s="7">
        <f>($O$5 *'6050_Module3Project_Data'!E63) + ((1 - $O$5) * AE63)</f>
        <v>172.92486923140228</v>
      </c>
      <c r="AF64" s="8">
        <f>(ABS(('6050_Module3Project_Data'!E64 - AE64)))</f>
        <v>0.80212076859771742</v>
      </c>
      <c r="AH64" s="7">
        <f>($O$6 *'6050_Module3Project_Data'!E63) + ((1 - $O$6) * AH63)</f>
        <v>172.35852159787413</v>
      </c>
      <c r="AI64" s="8">
        <f>(ABS(('6050_Module3Project_Data'!E64 - AH64)))</f>
        <v>1.3684684021258704</v>
      </c>
      <c r="AK64" s="7">
        <f>($O$7 *'6050_Module3Project_Data'!E63) + ((1 - $O$7) * AK63)</f>
        <v>172.42791050674106</v>
      </c>
      <c r="AL64" s="8">
        <f>(ABS(('6050_Module3Project_Data'!E64 - AK64)))</f>
        <v>1.2990794932589438</v>
      </c>
      <c r="AN64" s="7">
        <f>($O$8 *'6050_Module3Project_Data'!E63) + ((1 - $O$8) * AN63)</f>
        <v>172.34580804107424</v>
      </c>
      <c r="AO64" s="8">
        <f>(ABS(('6050_Module3Project_Data'!E64 - AN64)))</f>
        <v>1.3811819589257652</v>
      </c>
      <c r="AU64" s="7">
        <f t="shared" si="8"/>
        <v>0.19046861099006721</v>
      </c>
      <c r="AV64" s="7">
        <f t="shared" si="0"/>
        <v>79.226379901374585</v>
      </c>
      <c r="AW64" s="8">
        <f>ABS('6050_Module3Project_Data'!C64 - AV64)/'6050_Module3Project_Data'!C64</f>
        <v>1.6676131159141795E-4</v>
      </c>
      <c r="AY64" s="7">
        <f t="shared" si="9"/>
        <v>0.21401217433814829</v>
      </c>
      <c r="AZ64" s="7">
        <f t="shared" si="1"/>
        <v>79.24992346472267</v>
      </c>
      <c r="BA64" s="8">
        <f>ABS('6050_Module3Project_Data'!C64 - AZ64)/'6050_Module3Project_Data'!C64</f>
        <v>1.3035736556996072E-4</v>
      </c>
      <c r="BB64" s="21"/>
      <c r="BC64" s="7">
        <f t="shared" si="10"/>
        <v>0.23829156829293119</v>
      </c>
      <c r="BD64" s="7">
        <f t="shared" si="2"/>
        <v>79.274202858677455</v>
      </c>
      <c r="BE64" s="8">
        <f>ABS('6050_Module3Project_Data'!C64 - BD64)/'6050_Module3Project_Data'!C64</f>
        <v>4.3676219084941862E-4</v>
      </c>
      <c r="BF64" s="22"/>
      <c r="BG64" s="7">
        <f t="shared" si="11"/>
        <v>-4.993724711737843E-2</v>
      </c>
      <c r="BH64" s="7">
        <f t="shared" si="3"/>
        <v>78.985974043267134</v>
      </c>
      <c r="BI64" s="8">
        <f>ABS('6050_Module3Project_Data'!C64 - BH64)/'6050_Module3Project_Data'!C64</f>
        <v>3.200672087401941E-3</v>
      </c>
      <c r="BM64" s="7">
        <f t="shared" si="12"/>
        <v>-0.10249773696139003</v>
      </c>
      <c r="BN64" s="7">
        <f t="shared" si="4"/>
        <v>172.32541276977966</v>
      </c>
      <c r="BO64" s="8">
        <f>ABS('6050_Module3Project_Data'!E64 - BN64)/'6050_Module3Project_Data'!E64</f>
        <v>8.0676999596915842E-3</v>
      </c>
      <c r="BQ64" s="7">
        <f t="shared" si="13"/>
        <v>-2.5323242533256407E-3</v>
      </c>
      <c r="BR64" s="7">
        <f t="shared" si="5"/>
        <v>172.42537818248772</v>
      </c>
      <c r="BS64" s="8">
        <f>ABS('6050_Module3Project_Data'!E64 - BR64)/'6050_Module3Project_Data'!E64</f>
        <v>7.4922832515102074E-3</v>
      </c>
      <c r="BT64" s="21"/>
      <c r="BU64" s="7">
        <f t="shared" si="14"/>
        <v>7.1617755259896387E-2</v>
      </c>
      <c r="BV64" s="7">
        <f t="shared" si="6"/>
        <v>172.49952826200095</v>
      </c>
      <c r="BW64" s="8">
        <f>ABS('6050_Module3Project_Data'!E64 - BV64)/'6050_Module3Project_Data'!E64</f>
        <v>7.0654636795298778E-3</v>
      </c>
      <c r="BX64" s="22"/>
      <c r="BY64" s="7">
        <f t="shared" si="15"/>
        <v>-0.277590098136135</v>
      </c>
      <c r="BZ64" s="7">
        <f t="shared" si="7"/>
        <v>172.15032040860493</v>
      </c>
      <c r="CA64" s="8">
        <f>ABS('6050_Module3Project_Data'!E64 - BZ64)/'6050_Module3Project_Data'!E64</f>
        <v>9.0755592518760274E-3</v>
      </c>
    </row>
    <row r="65" spans="17:79" x14ac:dyDescent="0.35">
      <c r="Q65" s="7">
        <f>($O$5 *'6050_Module3Project_Data'!C64) + ((1 - $O$5) * Q64)</f>
        <v>78.281502148504117</v>
      </c>
      <c r="R65" s="8">
        <f>(ABS(('6050_Module3Project_Data'!C65-Q65)))</f>
        <v>0.48001785149588727</v>
      </c>
      <c r="T65" s="7">
        <f>($O$6 *'6050_Module3Project_Data'!C64) + ((1 - $O$6) * T64)</f>
        <v>78.944979421432237</v>
      </c>
      <c r="U65" s="8">
        <f>(ABS(('6050_Module3Project_Data'!C65 - T65)))</f>
        <v>0.18345942143223226</v>
      </c>
      <c r="W65" s="7">
        <f>($O$7 *'6050_Module3Project_Data'!C64) + ((1 - $O$7) * W64)</f>
        <v>79.147936780673035</v>
      </c>
      <c r="X65" s="8">
        <f>(ABS(('6050_Module3Project_Data'!C65 - W65)))</f>
        <v>0.38641678067303076</v>
      </c>
      <c r="Z65" s="7">
        <f>($O$8 *'6050_Module3Project_Data'!C64) + ((1 - $O$8) * Z64)</f>
        <v>79.194746757553119</v>
      </c>
      <c r="AA65" s="8">
        <f>(ABS(('6050_Module3Project_Data'!C65 - Z65)))</f>
        <v>0.43322675755311479</v>
      </c>
      <c r="AB65" s="9"/>
      <c r="AC65" s="9"/>
      <c r="AD65" s="9"/>
      <c r="AE65" s="7">
        <f>($O$5 *'6050_Module3Project_Data'!E64) + ((1 - $O$5) * AE64)</f>
        <v>173.04518734669193</v>
      </c>
      <c r="AF65" s="8">
        <f>(ABS(('6050_Module3Project_Data'!E65 - AE65)))</f>
        <v>2.8417296533080787</v>
      </c>
      <c r="AH65" s="7">
        <f>($O$6 *'6050_Module3Project_Data'!E64) + ((1 - $O$6) * AH64)</f>
        <v>172.83748553861818</v>
      </c>
      <c r="AI65" s="8">
        <f>(ABS(('6050_Module3Project_Data'!E65 - AH65)))</f>
        <v>3.049431461381829</v>
      </c>
      <c r="AK65" s="7">
        <f>($O$7 *'6050_Module3Project_Data'!E64) + ((1 - $O$7) * AK64)</f>
        <v>173.14240422803346</v>
      </c>
      <c r="AL65" s="8">
        <f>(ABS(('6050_Module3Project_Data'!E65 - AK65)))</f>
        <v>2.744512771966555</v>
      </c>
      <c r="AN65" s="7">
        <f>($O$8 *'6050_Module3Project_Data'!E64) + ((1 - $O$8) * AN64)</f>
        <v>173.38169451026857</v>
      </c>
      <c r="AO65" s="8">
        <f>(ABS(('6050_Module3Project_Data'!E65 - AN65)))</f>
        <v>2.5052224897314375</v>
      </c>
      <c r="AU65" s="7">
        <f t="shared" si="8"/>
        <v>0.1787021428848346</v>
      </c>
      <c r="AV65" s="7">
        <f t="shared" si="0"/>
        <v>79.326638923557866</v>
      </c>
      <c r="AW65" s="8">
        <f>ABS('6050_Module3Project_Data'!C65 - AV65)/'6050_Module3Project_Data'!C65</f>
        <v>7.1750637057012264E-3</v>
      </c>
      <c r="AY65" s="7">
        <f t="shared" si="9"/>
        <v>0.18851550332574035</v>
      </c>
      <c r="AZ65" s="7">
        <f t="shared" si="1"/>
        <v>79.336452283998781</v>
      </c>
      <c r="BA65" s="8">
        <f>ABS('6050_Module3Project_Data'!C65 - AZ65)/'6050_Module3Project_Data'!C65</f>
        <v>7.2996595799417899E-3</v>
      </c>
      <c r="BB65" s="21"/>
      <c r="BC65" s="7">
        <f t="shared" si="10"/>
        <v>0.18147183319094459</v>
      </c>
      <c r="BD65" s="7">
        <f t="shared" si="2"/>
        <v>79.329408613863976</v>
      </c>
      <c r="BE65" s="8">
        <f>ABS('6050_Module3Project_Data'!C65 - BD65)/'6050_Module3Project_Data'!C65</f>
        <v>7.2102292320408634E-3</v>
      </c>
      <c r="BF65" s="22"/>
      <c r="BG65" s="7">
        <f t="shared" si="11"/>
        <v>8.7731079677632259E-2</v>
      </c>
      <c r="BH65" s="7">
        <f t="shared" si="3"/>
        <v>79.235667860350674</v>
      </c>
      <c r="BI65" s="8">
        <f>ABS('6050_Module3Project_Data'!C65 - BH65)/'6050_Module3Project_Data'!C65</f>
        <v>6.0200445642830305E-3</v>
      </c>
      <c r="BM65" s="7">
        <f t="shared" si="12"/>
        <v>2.0050981776678356E-2</v>
      </c>
      <c r="BN65" s="7">
        <f t="shared" si="4"/>
        <v>173.16245520981013</v>
      </c>
      <c r="BO65" s="8">
        <f>ABS('6050_Module3Project_Data'!E65 - BN65)/'6050_Module3Project_Data'!E65</f>
        <v>1.5489849027201253E-2</v>
      </c>
      <c r="BQ65" s="7">
        <f t="shared" si="13"/>
        <v>0.17672418713310556</v>
      </c>
      <c r="BR65" s="7">
        <f t="shared" si="5"/>
        <v>173.31912841516657</v>
      </c>
      <c r="BS65" s="8">
        <f>ABS('6050_Module3Project_Data'!E65 - BR65)/'6050_Module3Project_Data'!E65</f>
        <v>1.4599088031279989E-2</v>
      </c>
      <c r="BT65" s="21"/>
      <c r="BU65" s="7">
        <f t="shared" si="14"/>
        <v>0.3609119399745227</v>
      </c>
      <c r="BV65" s="7">
        <f t="shared" si="6"/>
        <v>173.50331616800798</v>
      </c>
      <c r="BW65" s="8">
        <f>ABS('6050_Module3Project_Data'!E65 - BV65)/'6050_Module3Project_Data'!E65</f>
        <v>1.3551893868217762E-2</v>
      </c>
      <c r="BX65" s="22"/>
      <c r="BY65" s="7">
        <f t="shared" si="15"/>
        <v>0.565681148378119</v>
      </c>
      <c r="BZ65" s="7">
        <f t="shared" si="7"/>
        <v>173.70808537641159</v>
      </c>
      <c r="CA65" s="8">
        <f>ABS('6050_Module3Project_Data'!E65 - BZ65)/'6050_Module3Project_Data'!E65</f>
        <v>1.2387684432426672E-2</v>
      </c>
    </row>
    <row r="66" spans="17:79" x14ac:dyDescent="0.35">
      <c r="Q66" s="7">
        <f>($O$5 *'6050_Module3Project_Data'!C65) + ((1 - $O$5) * Q65)</f>
        <v>78.353504826228502</v>
      </c>
      <c r="R66" s="8">
        <f>(ABS(('6050_Module3Project_Data'!C66-Q66)))</f>
        <v>2.2784221737715029</v>
      </c>
      <c r="T66" s="7">
        <f>($O$6 *'6050_Module3Project_Data'!C65) + ((1 - $O$6) * T65)</f>
        <v>78.880768623930948</v>
      </c>
      <c r="U66" s="8">
        <f>(ABS(('6050_Module3Project_Data'!C66 - T66)))</f>
        <v>1.751158376069057</v>
      </c>
      <c r="W66" s="7">
        <f>($O$7 *'6050_Module3Project_Data'!C65) + ((1 - $O$7) * W65)</f>
        <v>78.935407551302859</v>
      </c>
      <c r="X66" s="8">
        <f>(ABS(('6050_Module3Project_Data'!C66 - W66)))</f>
        <v>1.6965194486971455</v>
      </c>
      <c r="Z66" s="7">
        <f>($O$8 *'6050_Module3Project_Data'!C65) + ((1 - $O$8) * Z65)</f>
        <v>78.869826689388276</v>
      </c>
      <c r="AA66" s="8">
        <f>(ABS(('6050_Module3Project_Data'!C66 - Z66)))</f>
        <v>1.7621003106117286</v>
      </c>
      <c r="AB66" s="9"/>
      <c r="AC66" s="9"/>
      <c r="AD66" s="9"/>
      <c r="AE66" s="7">
        <f>($O$5 *'6050_Module3Project_Data'!E65) + ((1 - $O$5) * AE65)</f>
        <v>173.47144679468815</v>
      </c>
      <c r="AF66" s="8">
        <f>(ABS(('6050_Module3Project_Data'!E66 - AE66)))</f>
        <v>4.4084822053118558</v>
      </c>
      <c r="AH66" s="7">
        <f>($O$6 *'6050_Module3Project_Data'!E65) + ((1 - $O$6) * AH65)</f>
        <v>173.90478655010182</v>
      </c>
      <c r="AI66" s="8">
        <f>(ABS(('6050_Module3Project_Data'!E66 - AH66)))</f>
        <v>3.9751424498981862</v>
      </c>
      <c r="AK66" s="7">
        <f>($O$7 *'6050_Module3Project_Data'!E65) + ((1 - $O$7) * AK65)</f>
        <v>174.65188625261507</v>
      </c>
      <c r="AL66" s="8">
        <f>(ABS(('6050_Module3Project_Data'!E66 - AK66)))</f>
        <v>3.2280427473849329</v>
      </c>
      <c r="AN66" s="7">
        <f>($O$8 *'6050_Module3Project_Data'!E65) + ((1 - $O$8) * AN65)</f>
        <v>175.26061137756716</v>
      </c>
      <c r="AO66" s="8">
        <f>(ABS(('6050_Module3Project_Data'!E66 - AN66)))</f>
        <v>2.6193176224328454</v>
      </c>
      <c r="AU66" s="7">
        <f t="shared" si="8"/>
        <v>0.12001743704658299</v>
      </c>
      <c r="AV66" s="7">
        <f t="shared" si="0"/>
        <v>79.055424988349444</v>
      </c>
      <c r="AW66" s="8">
        <f>ABS('6050_Module3Project_Data'!C66 - AV66)/'6050_Module3Project_Data'!C66</f>
        <v>1.9551833502014171E-2</v>
      </c>
      <c r="AY66" s="7">
        <f t="shared" si="9"/>
        <v>8.8254320151761212E-2</v>
      </c>
      <c r="AZ66" s="7">
        <f t="shared" si="1"/>
        <v>79.023661871454621</v>
      </c>
      <c r="BA66" s="8">
        <f>ABS('6050_Module3Project_Data'!C66 - AZ66)/'6050_Module3Project_Data'!C66</f>
        <v>1.9945760797027503E-2</v>
      </c>
      <c r="BB66" s="21"/>
      <c r="BC66" s="7">
        <f t="shared" si="10"/>
        <v>4.1713550384402664E-3</v>
      </c>
      <c r="BD66" s="7">
        <f t="shared" si="2"/>
        <v>78.939578906341296</v>
      </c>
      <c r="BE66" s="8">
        <f>ABS('6050_Module3Project_Data'!C66 - BD66)/'6050_Module3Project_Data'!C66</f>
        <v>2.0988560693318271E-2</v>
      </c>
      <c r="BF66" s="22"/>
      <c r="BG66" s="7">
        <f t="shared" si="11"/>
        <v>-0.16749018301300489</v>
      </c>
      <c r="BH66" s="7">
        <f t="shared" si="3"/>
        <v>78.767917368289858</v>
      </c>
      <c r="BI66" s="8">
        <f>ABS('6050_Module3Project_Data'!C66 - BH66)/'6050_Module3Project_Data'!C66</f>
        <v>2.3117513137322722E-2</v>
      </c>
      <c r="BM66" s="7">
        <f t="shared" si="12"/>
        <v>0.24346563819741884</v>
      </c>
      <c r="BN66" s="7">
        <f t="shared" si="4"/>
        <v>174.89535189081249</v>
      </c>
      <c r="BO66" s="8">
        <f>ABS('6050_Module3Project_Data'!E66 - BN66)/'6050_Module3Project_Data'!E66</f>
        <v>1.6778605242121006E-2</v>
      </c>
      <c r="BQ66" s="7">
        <f t="shared" si="13"/>
        <v>0.50991364649523296</v>
      </c>
      <c r="BR66" s="7">
        <f t="shared" si="5"/>
        <v>175.16179989911029</v>
      </c>
      <c r="BS66" s="8">
        <f>ABS('6050_Module3Project_Data'!E66 - BR66)/'6050_Module3Project_Data'!E66</f>
        <v>1.5280695895092873E-2</v>
      </c>
      <c r="BT66" s="21"/>
      <c r="BU66" s="7">
        <f t="shared" si="14"/>
        <v>0.87776847804771441</v>
      </c>
      <c r="BV66" s="7">
        <f t="shared" si="6"/>
        <v>175.5296547306628</v>
      </c>
      <c r="BW66" s="8">
        <f>ABS('6050_Module3Project_Data'!E66 - BV66)/'6050_Module3Project_Data'!E66</f>
        <v>1.321270073891926E-2</v>
      </c>
      <c r="BX66" s="22"/>
      <c r="BY66" s="7">
        <f t="shared" si="15"/>
        <v>1.3679118931510907</v>
      </c>
      <c r="BZ66" s="7">
        <f t="shared" si="7"/>
        <v>176.01979814576617</v>
      </c>
      <c r="CA66" s="8">
        <f>ABS('6050_Module3Project_Data'!E66 - BZ66)/'6050_Module3Project_Data'!E66</f>
        <v>1.0457227325708175E-2</v>
      </c>
    </row>
    <row r="67" spans="17:79" x14ac:dyDescent="0.35">
      <c r="Q67" s="7">
        <f>($O$5 *'6050_Module3Project_Data'!C66) + ((1 - $O$5) * Q66)</f>
        <v>78.695268152294233</v>
      </c>
      <c r="R67" s="8">
        <f>(ABS(('6050_Module3Project_Data'!C67-Q67)))</f>
        <v>1.3624708477057652</v>
      </c>
      <c r="T67" s="7">
        <f>($O$6 *'6050_Module3Project_Data'!C66) + ((1 - $O$6) * T66)</f>
        <v>79.493674055555118</v>
      </c>
      <c r="U67" s="8">
        <f>(ABS(('6050_Module3Project_Data'!C67 - T67)))</f>
        <v>0.56406494444487976</v>
      </c>
      <c r="W67" s="7">
        <f>($O$7 *'6050_Module3Project_Data'!C66) + ((1 - $O$7) * W66)</f>
        <v>79.868493248086281</v>
      </c>
      <c r="X67" s="8">
        <f>(ABS(('6050_Module3Project_Data'!C67 - W67)))</f>
        <v>0.18924575191371673</v>
      </c>
      <c r="Z67" s="7">
        <f>($O$8 *'6050_Module3Project_Data'!C66) + ((1 - $O$8) * Z66)</f>
        <v>80.191401922347069</v>
      </c>
      <c r="AA67" s="8">
        <f>(ABS(('6050_Module3Project_Data'!C67 - Z67)))</f>
        <v>0.13366292234707089</v>
      </c>
      <c r="AB67" s="9"/>
      <c r="AC67" s="9"/>
      <c r="AD67" s="9"/>
      <c r="AE67" s="7">
        <f>($O$5 *'6050_Module3Project_Data'!E66) + ((1 - $O$5) * AE66)</f>
        <v>174.13271912548493</v>
      </c>
      <c r="AF67" s="8">
        <f>(ABS(('6050_Module3Project_Data'!E67 - AE67)))</f>
        <v>2.7065298745150699</v>
      </c>
      <c r="AH67" s="7">
        <f>($O$6 *'6050_Module3Project_Data'!E66) + ((1 - $O$6) * AH66)</f>
        <v>175.29608640756618</v>
      </c>
      <c r="AI67" s="8">
        <f>(ABS(('6050_Module3Project_Data'!E67 - AH67)))</f>
        <v>1.5431625924338164</v>
      </c>
      <c r="AK67" s="7">
        <f>($O$7 *'6050_Module3Project_Data'!E66) + ((1 - $O$7) * AK66)</f>
        <v>176.42730976367676</v>
      </c>
      <c r="AL67" s="8">
        <f>(ABS(('6050_Module3Project_Data'!E67 - AK67)))</f>
        <v>0.41193923632323504</v>
      </c>
      <c r="AN67" s="7">
        <f>($O$8 *'6050_Module3Project_Data'!E66) + ((1 - $O$8) * AN66)</f>
        <v>177.22509959439179</v>
      </c>
      <c r="AO67" s="8">
        <f>(ABS(('6050_Module3Project_Data'!E67 - AN67)))</f>
        <v>0.38585059439179759</v>
      </c>
      <c r="AU67" s="7">
        <f t="shared" si="8"/>
        <v>0.24197767600710887</v>
      </c>
      <c r="AV67" s="7">
        <f t="shared" ref="AV67:AV130" si="16">AU67 + W67</f>
        <v>80.110470924093391</v>
      </c>
      <c r="AW67" s="8">
        <f>ABS('6050_Module3Project_Data'!C67 - AV67)/'6050_Module3Project_Data'!C67</f>
        <v>6.5867366168551728E-4</v>
      </c>
      <c r="AY67" s="7">
        <f t="shared" si="9"/>
        <v>0.29946216430967648</v>
      </c>
      <c r="AZ67" s="7">
        <f t="shared" ref="AZ67:AZ130" si="17">AY67 + W67</f>
        <v>80.167955412395955</v>
      </c>
      <c r="BA67" s="8">
        <f>ABS('6050_Module3Project_Data'!C67 - AZ67)/'6050_Module3Project_Data'!C67</f>
        <v>1.3767115306111356E-3</v>
      </c>
      <c r="BB67" s="21"/>
      <c r="BC67" s="7">
        <f t="shared" si="10"/>
        <v>0.42218280882368214</v>
      </c>
      <c r="BD67" s="7">
        <f t="shared" ref="BD67:BD130" si="18">BC67 + W67</f>
        <v>80.290676056909959</v>
      </c>
      <c r="BE67" s="8">
        <f>ABS('6050_Module3Project_Data'!C67 - BD67)/'6050_Module3Project_Data'!C67</f>
        <v>2.909613234392754E-3</v>
      </c>
      <c r="BF67" s="22"/>
      <c r="BG67" s="7">
        <f t="shared" si="11"/>
        <v>0.76799931481395811</v>
      </c>
      <c r="BH67" s="7">
        <f t="shared" ref="BH67:BH130" si="19">BG67 + W67</f>
        <v>80.636492562900244</v>
      </c>
      <c r="BI67" s="8">
        <f>ABS('6050_Module3Project_Data'!C67 - BH67)/'6050_Module3Project_Data'!C67</f>
        <v>7.2292019501106102E-3</v>
      </c>
      <c r="BM67" s="7">
        <f t="shared" si="12"/>
        <v>0.47325931912705932</v>
      </c>
      <c r="BN67" s="7">
        <f t="shared" ref="BN67:BN130" si="20">BM67 + AK67</f>
        <v>176.90056908280383</v>
      </c>
      <c r="BO67" s="8">
        <f>ABS('6050_Module3Project_Data'!E67 - BN67)/'6050_Module3Project_Data'!E67</f>
        <v>3.4675606886247078E-4</v>
      </c>
      <c r="BQ67" s="7">
        <f t="shared" si="13"/>
        <v>0.82629111263684696</v>
      </c>
      <c r="BR67" s="7">
        <f t="shared" ref="BR67:BR130" si="21">BQ67 + AK67</f>
        <v>177.25360087631361</v>
      </c>
      <c r="BS67" s="8">
        <f>ABS('6050_Module3Project_Data'!E67 - BR67)/'6050_Module3Project_Data'!E67</f>
        <v>2.3430990498812692E-3</v>
      </c>
      <c r="BT67" s="21"/>
      <c r="BU67" s="7">
        <f t="shared" si="14"/>
        <v>1.281713242904003</v>
      </c>
      <c r="BV67" s="7">
        <f t="shared" ref="BV67:BV130" si="22">BU67 + AK67</f>
        <v>177.70902300658076</v>
      </c>
      <c r="BW67" s="8">
        <f>ABS('6050_Module3Project_Data'!E67 - BV67)/'6050_Module3Project_Data'!E67</f>
        <v>4.9184443583605662E-3</v>
      </c>
      <c r="BX67" s="22"/>
      <c r="BY67" s="7">
        <f t="shared" si="15"/>
        <v>1.7142967683750991</v>
      </c>
      <c r="BZ67" s="7">
        <f t="shared" ref="BZ67:BZ130" si="23">BY67 + AK67</f>
        <v>178.14160653205187</v>
      </c>
      <c r="CA67" s="8">
        <f>ABS('6050_Module3Project_Data'!E67 - BZ67)/'6050_Module3Project_Data'!E67</f>
        <v>7.3646407085333852E-3</v>
      </c>
    </row>
    <row r="68" spans="17:79" x14ac:dyDescent="0.35">
      <c r="Q68" s="7">
        <f>($O$5 *'6050_Module3Project_Data'!C67) + ((1 - $O$5) * Q67)</f>
        <v>78.8996387794501</v>
      </c>
      <c r="R68" s="8">
        <f>(ABS(('6050_Module3Project_Data'!C68-Q68)))</f>
        <v>1.1778222205498992</v>
      </c>
      <c r="T68" s="7">
        <f>($O$6 *'6050_Module3Project_Data'!C67) + ((1 - $O$6) * T67)</f>
        <v>79.691096786110819</v>
      </c>
      <c r="U68" s="8">
        <f>(ABS(('6050_Module3Project_Data'!C68 - T68)))</f>
        <v>0.38636421388918052</v>
      </c>
      <c r="W68" s="7">
        <f>($O$7 *'6050_Module3Project_Data'!C67) + ((1 - $O$7) * W67)</f>
        <v>79.972578411638835</v>
      </c>
      <c r="X68" s="8">
        <f>(ABS(('6050_Module3Project_Data'!C68 - W68)))</f>
        <v>0.10488258836116415</v>
      </c>
      <c r="Z68" s="7">
        <f>($O$8 *'6050_Module3Project_Data'!C67) + ((1 - $O$8) * Z67)</f>
        <v>80.091154730586766</v>
      </c>
      <c r="AA68" s="8">
        <f>(ABS(('6050_Module3Project_Data'!C68 - Z68)))</f>
        <v>1.3693730586766151E-2</v>
      </c>
      <c r="AB68" s="9"/>
      <c r="AC68" s="9"/>
      <c r="AD68" s="9"/>
      <c r="AE68" s="7">
        <f>($O$5 *'6050_Module3Project_Data'!E67) + ((1 - $O$5) * AE67)</f>
        <v>174.53869860666219</v>
      </c>
      <c r="AF68" s="8">
        <f>(ABS(('6050_Module3Project_Data'!E68 - AE68)))</f>
        <v>2.9779943933378092</v>
      </c>
      <c r="AH68" s="7">
        <f>($O$6 *'6050_Module3Project_Data'!E67) + ((1 - $O$6) * AH67)</f>
        <v>175.83619331491801</v>
      </c>
      <c r="AI68" s="8">
        <f>(ABS(('6050_Module3Project_Data'!E68 - AH68)))</f>
        <v>1.6804996850819975</v>
      </c>
      <c r="AK68" s="7">
        <f>($O$7 *'6050_Module3Project_Data'!E67) + ((1 - $O$7) * AK67)</f>
        <v>176.65387634365453</v>
      </c>
      <c r="AL68" s="8">
        <f>(ABS(('6050_Module3Project_Data'!E68 - AK68)))</f>
        <v>0.86281665634547267</v>
      </c>
      <c r="AN68" s="7">
        <f>($O$8 *'6050_Module3Project_Data'!E67) + ((1 - $O$8) * AN67)</f>
        <v>176.93571164859793</v>
      </c>
      <c r="AO68" s="8">
        <f>(ABS(('6050_Module3Project_Data'!E68 - AN68)))</f>
        <v>0.58098135140207319</v>
      </c>
      <c r="AU68" s="7">
        <f t="shared" ref="AU68:AU131" si="24" xml:space="preserve"> $AS$7 * (W68 - W67) + (1 - $AS$7) * AU67</f>
        <v>0.22129379913892566</v>
      </c>
      <c r="AV68" s="7">
        <f t="shared" si="16"/>
        <v>80.193872210777755</v>
      </c>
      <c r="AW68" s="8">
        <f>ABS('6050_Module3Project_Data'!C68 - AV68)/'6050_Module3Project_Data'!C68</f>
        <v>1.4537325400184144E-3</v>
      </c>
      <c r="AY68" s="7">
        <f t="shared" ref="AY68:AY131" si="25" xml:space="preserve"> $AS$8 * (W68 - W67) + (1 - $AS$8) * AY67</f>
        <v>0.25061791412039591</v>
      </c>
      <c r="AZ68" s="7">
        <f t="shared" si="17"/>
        <v>80.223196325759233</v>
      </c>
      <c r="BA68" s="8">
        <f>ABS('6050_Module3Project_Data'!C68 - AZ68)/'6050_Module3Project_Data'!C68</f>
        <v>1.8199294025972315E-3</v>
      </c>
      <c r="BB68" s="21"/>
      <c r="BC68" s="7">
        <f t="shared" ref="BC68:BC131" si="26" xml:space="preserve"> $AS$9 * (W68 - W67) + (1 - $AS$9) * BC67</f>
        <v>0.27903886845167458</v>
      </c>
      <c r="BD68" s="7">
        <f t="shared" si="18"/>
        <v>80.251617280090514</v>
      </c>
      <c r="BE68" s="8">
        <f>ABS('6050_Module3Project_Data'!C68 - BD68)/'6050_Module3Project_Data'!C68</f>
        <v>2.1748476776819172E-3</v>
      </c>
      <c r="BF68" s="22"/>
      <c r="BG68" s="7">
        <f t="shared" ref="BG68:BG131" si="27" xml:space="preserve"> $AS$10 * (W68 - W67) + (1 - $AS$10) * BG67</f>
        <v>0.20367228624176476</v>
      </c>
      <c r="BH68" s="7">
        <f t="shared" si="19"/>
        <v>80.176250697880604</v>
      </c>
      <c r="BI68" s="8">
        <f>ABS('6050_Module3Project_Data'!C68 - BH68)/'6050_Module3Project_Data'!C68</f>
        <v>1.2336767006212257E-3</v>
      </c>
      <c r="BM68" s="7">
        <f t="shared" ref="BM68:BM131" si="28" xml:space="preserve"> $AS$7 * (AK68 - AK67) + (1 - $AS$7) * BM67</f>
        <v>0.43625540825466602</v>
      </c>
      <c r="BN68" s="7">
        <f t="shared" si="20"/>
        <v>177.09013175190918</v>
      </c>
      <c r="BO68" s="8">
        <f>ABS('6050_Module3Project_Data'!E68 - BN68)/'6050_Module3Project_Data'!E68</f>
        <v>2.4029359767918858E-3</v>
      </c>
      <c r="BQ68" s="7">
        <f t="shared" ref="BQ68:BQ131" si="29" xml:space="preserve"> $AS$8 * (AK68 - AK67) + (1 - $AS$8) * BQ67</f>
        <v>0.67635997947207793</v>
      </c>
      <c r="BR68" s="7">
        <f t="shared" si="21"/>
        <v>177.3302363231266</v>
      </c>
      <c r="BS68" s="8">
        <f>ABS('6050_Module3Project_Data'!E68 - BR68)/'6050_Module3Project_Data'!E68</f>
        <v>1.0503613700904458E-3</v>
      </c>
      <c r="BT68" s="21"/>
      <c r="BU68" s="7">
        <f t="shared" ref="BU68:BU131" si="30" xml:space="preserve"> $AS$9 * (AK68 - AK67) + (1 - $AS$9) * BU67</f>
        <v>0.80689724458719847</v>
      </c>
      <c r="BV68" s="7">
        <f t="shared" si="22"/>
        <v>177.46077358824172</v>
      </c>
      <c r="BW68" s="8">
        <f>ABS('6050_Module3Project_Data'!E68 - BV68)/'6050_Module3Project_Data'!E68</f>
        <v>3.1500931441012125E-4</v>
      </c>
      <c r="BX68" s="22"/>
      <c r="BY68" s="7">
        <f t="shared" ref="BY68:BY131" si="31" xml:space="preserve"> $AS$10 * (AK68 - AK67) + (1 - $AS$10) * BY67</f>
        <v>0.44972610823737003</v>
      </c>
      <c r="BZ68" s="7">
        <f t="shared" si="23"/>
        <v>177.1036024518919</v>
      </c>
      <c r="CA68" s="8">
        <f>ABS('6050_Module3Project_Data'!E68 - BZ68)/'6050_Module3Project_Data'!E68</f>
        <v>2.3270518458120529E-3</v>
      </c>
    </row>
    <row r="69" spans="17:79" x14ac:dyDescent="0.35">
      <c r="Q69" s="7">
        <f>($O$5 *'6050_Module3Project_Data'!C68) + ((1 - $O$5) * Q68)</f>
        <v>79.076312112532591</v>
      </c>
      <c r="R69" s="8">
        <f>(ABS(('6050_Module3Project_Data'!C69-Q69)))</f>
        <v>0.46511411253258927</v>
      </c>
      <c r="T69" s="7">
        <f>($O$6 *'6050_Module3Project_Data'!C68) + ((1 - $O$6) * T68)</f>
        <v>79.826324260972029</v>
      </c>
      <c r="U69" s="8">
        <f>(ABS(('6050_Module3Project_Data'!C69 - T69)))</f>
        <v>1.2151262609720277</v>
      </c>
      <c r="W69" s="7">
        <f>($O$7 *'6050_Module3Project_Data'!C68) + ((1 - $O$7) * W68)</f>
        <v>80.030263835237477</v>
      </c>
      <c r="X69" s="8">
        <f>(ABS(('6050_Module3Project_Data'!C69 - W69)))</f>
        <v>1.4190658352374754</v>
      </c>
      <c r="Z69" s="7">
        <f>($O$8 *'6050_Module3Project_Data'!C68) + ((1 - $O$8) * Z68)</f>
        <v>80.080884432646684</v>
      </c>
      <c r="AA69" s="8">
        <f>(ABS(('6050_Module3Project_Data'!C69 - Z69)))</f>
        <v>1.4696864326466823</v>
      </c>
      <c r="AB69" s="9"/>
      <c r="AC69" s="9"/>
      <c r="AD69" s="9"/>
      <c r="AE69" s="7">
        <f>($O$5 *'6050_Module3Project_Data'!E68) + ((1 - $O$5) * AE68)</f>
        <v>174.98539776566287</v>
      </c>
      <c r="AF69" s="8">
        <f>(ABS(('6050_Module3Project_Data'!E69 - AE69)))</f>
        <v>1.1665952343371373</v>
      </c>
      <c r="AH69" s="7">
        <f>($O$6 *'6050_Module3Project_Data'!E68) + ((1 - $O$6) * AH68)</f>
        <v>176.42436820469669</v>
      </c>
      <c r="AI69" s="8">
        <f>(ABS(('6050_Module3Project_Data'!E69 - AH69)))</f>
        <v>0.27237520469668652</v>
      </c>
      <c r="AK69" s="7">
        <f>($O$7 *'6050_Module3Project_Data'!E68) + ((1 - $O$7) * AK68)</f>
        <v>177.12842550464455</v>
      </c>
      <c r="AL69" s="8">
        <f>(ABS(('6050_Module3Project_Data'!E69 - AK69)))</f>
        <v>0.97643250464454923</v>
      </c>
      <c r="AN69" s="7">
        <f>($O$8 *'6050_Module3Project_Data'!E68) + ((1 - $O$8) * AN68)</f>
        <v>177.37144766214948</v>
      </c>
      <c r="AO69" s="8">
        <f>(ABS(('6050_Module3Project_Data'!E69 - AN69)))</f>
        <v>1.2194546621494737</v>
      </c>
      <c r="AU69" s="7">
        <f t="shared" si="24"/>
        <v>0.19675254280788304</v>
      </c>
      <c r="AV69" s="7">
        <f t="shared" si="16"/>
        <v>80.227016378045363</v>
      </c>
      <c r="AW69" s="8">
        <f>ABS('6050_Module3Project_Data'!C69 - AV69)/'6050_Module3Project_Data'!C69</f>
        <v>2.0554557355115757E-2</v>
      </c>
      <c r="AY69" s="7">
        <f t="shared" si="25"/>
        <v>0.20238479148995736</v>
      </c>
      <c r="AZ69" s="7">
        <f t="shared" si="17"/>
        <v>80.232648626727439</v>
      </c>
      <c r="BA69" s="8">
        <f>ABS('6050_Module3Project_Data'!C69 - AZ69)/'6050_Module3Project_Data'!C69</f>
        <v>2.0626204255625735E-2</v>
      </c>
      <c r="BB69" s="21"/>
      <c r="BC69" s="7">
        <f t="shared" si="26"/>
        <v>0.17942981826780979</v>
      </c>
      <c r="BD69" s="7">
        <f t="shared" si="18"/>
        <v>80.209693653505283</v>
      </c>
      <c r="BE69" s="8">
        <f>ABS('6050_Module3Project_Data'!C69 - BD69)/'6050_Module3Project_Data'!C69</f>
        <v>2.0334197851879596E-2</v>
      </c>
      <c r="BF69" s="22"/>
      <c r="BG69" s="7">
        <f t="shared" si="27"/>
        <v>7.958345299511016E-2</v>
      </c>
      <c r="BH69" s="7">
        <f t="shared" si="19"/>
        <v>80.109847288232586</v>
      </c>
      <c r="BI69" s="8">
        <f>ABS('6050_Module3Project_Data'!C69 - BH69)/'6050_Module3Project_Data'!C69</f>
        <v>1.906406881412219E-2</v>
      </c>
      <c r="BM69" s="7">
        <f t="shared" si="28"/>
        <v>0.44199947116496952</v>
      </c>
      <c r="BN69" s="7">
        <f t="shared" si="20"/>
        <v>177.57042497580952</v>
      </c>
      <c r="BO69" s="8">
        <f>ABS('6050_Module3Project_Data'!E69 - BN69)/'6050_Module3Project_Data'!E69</f>
        <v>8.0523186349047513E-3</v>
      </c>
      <c r="BQ69" s="7">
        <f t="shared" si="29"/>
        <v>0.62590727485156417</v>
      </c>
      <c r="BR69" s="7">
        <f t="shared" si="21"/>
        <v>177.75433277949611</v>
      </c>
      <c r="BS69" s="8">
        <f>ABS('6050_Module3Project_Data'!E69 - BR69)/'6050_Module3Project_Data'!E69</f>
        <v>9.0963477177127688E-3</v>
      </c>
      <c r="BT69" s="21"/>
      <c r="BU69" s="7">
        <f t="shared" si="30"/>
        <v>0.65734060696846941</v>
      </c>
      <c r="BV69" s="7">
        <f t="shared" si="22"/>
        <v>177.78576611161301</v>
      </c>
      <c r="BW69" s="8">
        <f>ABS('6050_Module3Project_Data'!E69 - BV69)/'6050_Module3Project_Data'!E69</f>
        <v>9.2747920916966872E-3</v>
      </c>
      <c r="BX69" s="22"/>
      <c r="BY69" s="7">
        <f t="shared" si="31"/>
        <v>0.47082570307712485</v>
      </c>
      <c r="BZ69" s="7">
        <f t="shared" si="23"/>
        <v>177.59925120772166</v>
      </c>
      <c r="CA69" s="8">
        <f>ABS('6050_Module3Project_Data'!E69 - BZ69)/'6050_Module3Project_Data'!E69</f>
        <v>8.2159627210216125E-3</v>
      </c>
    </row>
    <row r="70" spans="17:79" x14ac:dyDescent="0.35">
      <c r="Q70" s="7">
        <f>($O$5 *'6050_Module3Project_Data'!C69) + ((1 - $O$5) * Q69)</f>
        <v>79.006544995652703</v>
      </c>
      <c r="R70" s="8">
        <f>(ABS(('6050_Module3Project_Data'!C70-Q70)))</f>
        <v>0.74315700434729592</v>
      </c>
      <c r="T70" s="7">
        <f>($O$6 *'6050_Module3Project_Data'!C69) + ((1 - $O$6) * T69)</f>
        <v>79.401030069631815</v>
      </c>
      <c r="U70" s="8">
        <f>(ABS(('6050_Module3Project_Data'!C70 - T70)))</f>
        <v>0.34867193036818378</v>
      </c>
      <c r="W70" s="7">
        <f>($O$7 *'6050_Module3Project_Data'!C69) + ((1 - $O$7) * W69)</f>
        <v>79.249777625856865</v>
      </c>
      <c r="X70" s="8">
        <f>(ABS(('6050_Module3Project_Data'!C70 - W70)))</f>
        <v>0.49992437414313429</v>
      </c>
      <c r="Z70" s="7">
        <f>($O$8 *'6050_Module3Project_Data'!C69) + ((1 - $O$8) * Z69)</f>
        <v>78.978619608161665</v>
      </c>
      <c r="AA70" s="8">
        <f>(ABS(('6050_Module3Project_Data'!C70 - Z70)))</f>
        <v>0.77108239183833405</v>
      </c>
      <c r="AB70" s="9"/>
      <c r="AC70" s="9"/>
      <c r="AD70" s="9"/>
      <c r="AE70" s="7">
        <f>($O$5 *'6050_Module3Project_Data'!E69) + ((1 - $O$5) * AE69)</f>
        <v>175.16038705081343</v>
      </c>
      <c r="AF70" s="8">
        <f>(ABS(('6050_Module3Project_Data'!E70 - AE70)))</f>
        <v>2.4053779491865726</v>
      </c>
      <c r="AH70" s="7">
        <f>($O$6 *'6050_Module3Project_Data'!E69) + ((1 - $O$6) * AH69)</f>
        <v>176.32903688305285</v>
      </c>
      <c r="AI70" s="8">
        <f>(ABS(('6050_Module3Project_Data'!E70 - AH70)))</f>
        <v>1.2367281169471482</v>
      </c>
      <c r="AK70" s="7">
        <f>($O$7 *'6050_Module3Project_Data'!E69) + ((1 - $O$7) * AK69)</f>
        <v>176.59138762709006</v>
      </c>
      <c r="AL70" s="8">
        <f>(ABS(('6050_Module3Project_Data'!E70 - AK70)))</f>
        <v>0.97437737290994164</v>
      </c>
      <c r="AN70" s="7">
        <f>($O$8 *'6050_Module3Project_Data'!E69) + ((1 - $O$8) * AN69)</f>
        <v>176.45685666553737</v>
      </c>
      <c r="AO70" s="8">
        <f>(ABS(('6050_Module3Project_Data'!E70 - AN70)))</f>
        <v>1.108908334462626</v>
      </c>
      <c r="AU70" s="7">
        <f t="shared" si="24"/>
        <v>5.0166729979608748E-2</v>
      </c>
      <c r="AV70" s="7">
        <f t="shared" si="16"/>
        <v>79.299944355836473</v>
      </c>
      <c r="AW70" s="8">
        <f>ABS('6050_Module3Project_Data'!C70 - AV70)/'6050_Module3Project_Data'!C70</f>
        <v>5.6396153576037944E-3</v>
      </c>
      <c r="AY70" s="7">
        <f t="shared" si="25"/>
        <v>-4.3332958727685028E-2</v>
      </c>
      <c r="AZ70" s="7">
        <f t="shared" si="17"/>
        <v>79.206444667129176</v>
      </c>
      <c r="BA70" s="8">
        <f>ABS('6050_Module3Project_Data'!C70 - AZ70)/'6050_Module3Project_Data'!C70</f>
        <v>6.8120296282840409E-3</v>
      </c>
      <c r="BB70" s="21"/>
      <c r="BC70" s="7">
        <f t="shared" si="26"/>
        <v>-0.2525323941739801</v>
      </c>
      <c r="BD70" s="7">
        <f t="shared" si="18"/>
        <v>78.997245231682882</v>
      </c>
      <c r="BE70" s="8">
        <f>ABS('6050_Module3Project_Data'!C70 - BD70)/'6050_Module3Project_Data'!C70</f>
        <v>9.4352298434559299E-3</v>
      </c>
      <c r="BF70" s="22"/>
      <c r="BG70" s="7">
        <f t="shared" si="27"/>
        <v>-0.65147576002425378</v>
      </c>
      <c r="BH70" s="7">
        <f t="shared" si="19"/>
        <v>78.59830186583261</v>
      </c>
      <c r="BI70" s="8">
        <f>ABS('6050_Module3Project_Data'!C70 - BH70)/'6050_Module3Project_Data'!C70</f>
        <v>1.4437673186131641E-2</v>
      </c>
      <c r="BM70" s="7">
        <f t="shared" si="28"/>
        <v>0.29514386885704963</v>
      </c>
      <c r="BN70" s="7">
        <f t="shared" si="20"/>
        <v>176.88653149594711</v>
      </c>
      <c r="BO70" s="8">
        <f>ABS('6050_Module3Project_Data'!E70 - BN70)/'6050_Module3Project_Data'!E70</f>
        <v>3.8252503462752985E-3</v>
      </c>
      <c r="BQ70" s="7">
        <f t="shared" si="29"/>
        <v>0.33517098675004903</v>
      </c>
      <c r="BR70" s="7">
        <f t="shared" si="21"/>
        <v>176.92655861384011</v>
      </c>
      <c r="BS70" s="8">
        <f>ABS('6050_Module3Project_Data'!E70 - BR70)/'6050_Module3Project_Data'!E70</f>
        <v>3.59982897694206E-3</v>
      </c>
      <c r="BT70" s="21"/>
      <c r="BU70" s="7">
        <f t="shared" si="30"/>
        <v>0.11987028893313481</v>
      </c>
      <c r="BV70" s="7">
        <f t="shared" si="22"/>
        <v>176.71125791602319</v>
      </c>
      <c r="BW70" s="8">
        <f>ABS('6050_Module3Project_Data'!E70 - BV70)/'6050_Module3Project_Data'!E70</f>
        <v>4.8123414103885005E-3</v>
      </c>
      <c r="BX70" s="22"/>
      <c r="BY70" s="7">
        <f t="shared" si="31"/>
        <v>-0.3858583404597532</v>
      </c>
      <c r="BZ70" s="7">
        <f t="shared" si="23"/>
        <v>176.20552928663031</v>
      </c>
      <c r="CA70" s="8">
        <f>ABS('6050_Module3Project_Data'!E70 - BZ70)/'6050_Module3Project_Data'!E70</f>
        <v>7.6604615386850605E-3</v>
      </c>
    </row>
    <row r="71" spans="17:79" x14ac:dyDescent="0.35">
      <c r="Q71" s="7">
        <f>($O$5 *'6050_Module3Project_Data'!C70) + ((1 - $O$5) * Q70)</f>
        <v>79.118018546304796</v>
      </c>
      <c r="R71" s="8">
        <f>(ABS(('6050_Module3Project_Data'!C71-Q71)))</f>
        <v>0.18645454630480174</v>
      </c>
      <c r="T71" s="7">
        <f>($O$6 *'6050_Module3Project_Data'!C70) + ((1 - $O$6) * T70)</f>
        <v>79.523065245260682</v>
      </c>
      <c r="U71" s="8">
        <f>(ABS(('6050_Module3Project_Data'!C71 - T71)))</f>
        <v>0.59150124526068737</v>
      </c>
      <c r="W71" s="7">
        <f>($O$7 *'6050_Module3Project_Data'!C70) + ((1 - $O$7) * W70)</f>
        <v>79.524736031635584</v>
      </c>
      <c r="X71" s="8">
        <f>(ABS(('6050_Module3Project_Data'!C71 - W71)))</f>
        <v>0.59317203163558929</v>
      </c>
      <c r="Z71" s="7">
        <f>($O$8 *'6050_Module3Project_Data'!C70) + ((1 - $O$8) * Z70)</f>
        <v>79.556931402040419</v>
      </c>
      <c r="AA71" s="8">
        <f>(ABS(('6050_Module3Project_Data'!C71 - Z71)))</f>
        <v>0.62536740204042474</v>
      </c>
      <c r="AB71" s="9"/>
      <c r="AC71" s="9"/>
      <c r="AD71" s="9"/>
      <c r="AE71" s="7">
        <f>($O$5 *'6050_Module3Project_Data'!E70) + ((1 - $O$5) * AE70)</f>
        <v>175.52119374319139</v>
      </c>
      <c r="AF71" s="8">
        <f>(ABS(('6050_Module3Project_Data'!E71 - AE71)))</f>
        <v>1.887497256808615</v>
      </c>
      <c r="AH71" s="7">
        <f>($O$6 *'6050_Module3Project_Data'!E70) + ((1 - $O$6) * AH70)</f>
        <v>176.76189172398435</v>
      </c>
      <c r="AI71" s="8">
        <f>(ABS(('6050_Module3Project_Data'!E71 - AH71)))</f>
        <v>0.64679927601565623</v>
      </c>
      <c r="AK71" s="7">
        <f>($O$7 *'6050_Module3Project_Data'!E70) + ((1 - $O$7) * AK70)</f>
        <v>177.12729518219052</v>
      </c>
      <c r="AL71" s="8">
        <f>(ABS(('6050_Module3Project_Data'!E71 - AK71)))</f>
        <v>0.2813958178094822</v>
      </c>
      <c r="AN71" s="7">
        <f>($O$8 *'6050_Module3Project_Data'!E70) + ((1 - $O$8) * AN70)</f>
        <v>177.28853791638431</v>
      </c>
      <c r="AO71" s="8">
        <f>(ABS(('6050_Module3Project_Data'!E71 - AN71)))</f>
        <v>0.12015308361569055</v>
      </c>
      <c r="AU71" s="7">
        <f t="shared" si="24"/>
        <v>8.3885481349475266E-2</v>
      </c>
      <c r="AV71" s="7">
        <f t="shared" si="16"/>
        <v>79.608621512985053</v>
      </c>
      <c r="AW71" s="8">
        <f>ABS('6050_Module3Project_Data'!C71 - AV71)/'6050_Module3Project_Data'!C71</f>
        <v>8.5777790110057681E-3</v>
      </c>
      <c r="AY71" s="7">
        <f t="shared" si="25"/>
        <v>3.623988239891595E-2</v>
      </c>
      <c r="AZ71" s="7">
        <f t="shared" si="17"/>
        <v>79.560975914034501</v>
      </c>
      <c r="BA71" s="8">
        <f>ABS('6050_Module3Project_Data'!C71 - AZ71)/'6050_Module3Project_Data'!C71</f>
        <v>7.9741472503256881E-3</v>
      </c>
      <c r="BB71" s="21"/>
      <c r="BC71" s="7">
        <f t="shared" si="26"/>
        <v>-1.5161534195265572E-2</v>
      </c>
      <c r="BD71" s="7">
        <f t="shared" si="18"/>
        <v>79.509574497440312</v>
      </c>
      <c r="BE71" s="8">
        <f>ABS('6050_Module3Project_Data'!C71 - BD71)/'6050_Module3Project_Data'!C71</f>
        <v>7.3229322738406315E-3</v>
      </c>
      <c r="BF71" s="22"/>
      <c r="BG71" s="7">
        <f t="shared" si="27"/>
        <v>0.13599328090827295</v>
      </c>
      <c r="BH71" s="7">
        <f t="shared" si="19"/>
        <v>79.66072931254385</v>
      </c>
      <c r="BI71" s="8">
        <f>ABS('6050_Module3Project_Data'!C71 - BH71)/'6050_Module3Project_Data'!C71</f>
        <v>9.2379432965987579E-3</v>
      </c>
      <c r="BM71" s="7">
        <f t="shared" si="28"/>
        <v>0.33125842179356196</v>
      </c>
      <c r="BN71" s="7">
        <f t="shared" si="20"/>
        <v>177.45855360398409</v>
      </c>
      <c r="BO71" s="8">
        <f>ABS('6050_Module3Project_Data'!E71 - BN71)/'6050_Module3Project_Data'!E71</f>
        <v>2.8106066113796807E-4</v>
      </c>
      <c r="BQ71" s="7">
        <f t="shared" si="29"/>
        <v>0.38535512883765305</v>
      </c>
      <c r="BR71" s="7">
        <f t="shared" si="21"/>
        <v>177.51265031102818</v>
      </c>
      <c r="BS71" s="8">
        <f>ABS('6050_Module3Project_Data'!E71 - BR71)/'6050_Module3Project_Data'!E71</f>
        <v>5.8598770129123564E-4</v>
      </c>
      <c r="BT71" s="21"/>
      <c r="BU71" s="7">
        <f t="shared" si="30"/>
        <v>0.30708705870843345</v>
      </c>
      <c r="BV71" s="7">
        <f t="shared" si="22"/>
        <v>177.43438224089897</v>
      </c>
      <c r="BW71" s="8">
        <f>ABS('6050_Module3Project_Data'!E71 - BV71)/'6050_Module3Project_Data'!E71</f>
        <v>1.4481388005373934E-4</v>
      </c>
      <c r="BX71" s="22"/>
      <c r="BY71" s="7">
        <f t="shared" si="31"/>
        <v>0.39764267076643228</v>
      </c>
      <c r="BZ71" s="7">
        <f t="shared" si="23"/>
        <v>177.52493785295695</v>
      </c>
      <c r="CA71" s="8">
        <f>ABS('6050_Module3Project_Data'!E71 - BZ71)/'6050_Module3Project_Data'!E71</f>
        <v>6.5524891876321903E-4</v>
      </c>
    </row>
    <row r="72" spans="17:79" x14ac:dyDescent="0.35">
      <c r="Q72" s="7">
        <f>($O$5 *'6050_Module3Project_Data'!C71) + ((1 - $O$5) * Q71)</f>
        <v>79.090050364359072</v>
      </c>
      <c r="R72" s="8">
        <f>(ABS(('6050_Module3Project_Data'!C72-Q72)))</f>
        <v>1.9451073643590746</v>
      </c>
      <c r="T72" s="7">
        <f>($O$6 *'6050_Module3Project_Data'!C71) + ((1 - $O$6) * T71)</f>
        <v>79.316039809419436</v>
      </c>
      <c r="U72" s="8">
        <f>(ABS(('6050_Module3Project_Data'!C72 - T72)))</f>
        <v>2.1710968094194385</v>
      </c>
      <c r="W72" s="7">
        <f>($O$7 *'6050_Module3Project_Data'!C71) + ((1 - $O$7) * W71)</f>
        <v>79.198491414236003</v>
      </c>
      <c r="X72" s="8">
        <f>(ABS(('6050_Module3Project_Data'!C72 - W72)))</f>
        <v>2.0535484142360048</v>
      </c>
      <c r="Z72" s="7">
        <f>($O$8 *'6050_Module3Project_Data'!C71) + ((1 - $O$8) * Z71)</f>
        <v>79.087905850510111</v>
      </c>
      <c r="AA72" s="8">
        <f>(ABS(('6050_Module3Project_Data'!C72 - Z72)))</f>
        <v>1.9429628505101135</v>
      </c>
      <c r="AB72" s="9"/>
      <c r="AC72" s="9"/>
      <c r="AD72" s="9"/>
      <c r="AE72" s="7">
        <f>($O$5 *'6050_Module3Project_Data'!E71) + ((1 - $O$5) * AE71)</f>
        <v>175.80431833171266</v>
      </c>
      <c r="AF72" s="8">
        <f>(ABS(('6050_Module3Project_Data'!E72 - AE72)))</f>
        <v>0.79930366828733668</v>
      </c>
      <c r="AH72" s="7">
        <f>($O$6 *'6050_Module3Project_Data'!E71) + ((1 - $O$6) * AH71)</f>
        <v>176.98827147058984</v>
      </c>
      <c r="AI72" s="8">
        <f>(ABS(('6050_Module3Project_Data'!E72 - AH72)))</f>
        <v>0.38464947058983512</v>
      </c>
      <c r="AK72" s="7">
        <f>($O$7 *'6050_Module3Project_Data'!E71) + ((1 - $O$7) * AK71)</f>
        <v>177.28206288198572</v>
      </c>
      <c r="AL72" s="8">
        <f>(ABS(('6050_Module3Project_Data'!E72 - AK72)))</f>
        <v>0.67844088198572194</v>
      </c>
      <c r="AN72" s="7">
        <f>($O$8 *'6050_Module3Project_Data'!E71) + ((1 - $O$8) * AN71)</f>
        <v>177.37865272909607</v>
      </c>
      <c r="AO72" s="8">
        <f>(ABS(('6050_Module3Project_Data'!E72 - AN72)))</f>
        <v>0.7750307290960734</v>
      </c>
      <c r="AU72" s="7">
        <f t="shared" si="24"/>
        <v>2.236596653711679E-2</v>
      </c>
      <c r="AV72" s="7">
        <f t="shared" si="16"/>
        <v>79.220857380773126</v>
      </c>
      <c r="AW72" s="8">
        <f>ABS('6050_Module3Project_Data'!C72 - AV72)/'6050_Module3Project_Data'!C72</f>
        <v>2.690927363538434E-2</v>
      </c>
      <c r="AY72" s="7">
        <f t="shared" si="25"/>
        <v>-5.4381242550708343E-2</v>
      </c>
      <c r="AZ72" s="7">
        <f t="shared" si="17"/>
        <v>79.144110171685298</v>
      </c>
      <c r="BA72" s="8">
        <f>ABS('6050_Module3Project_Data'!C72 - AZ72)/'6050_Module3Project_Data'!C72</f>
        <v>2.5914429305953349E-2</v>
      </c>
      <c r="BB72" s="21"/>
      <c r="BC72" s="7">
        <f t="shared" si="26"/>
        <v>-0.15514892163720762</v>
      </c>
      <c r="BD72" s="7">
        <f t="shared" si="18"/>
        <v>79.043342492598796</v>
      </c>
      <c r="BE72" s="8">
        <f>ABS('6050_Module3Project_Data'!C72 - BD72)/'6050_Module3Project_Data'!C72</f>
        <v>2.4608216932622513E-2</v>
      </c>
      <c r="BF72" s="22"/>
      <c r="BG72" s="7">
        <f t="shared" si="27"/>
        <v>-0.25690893265340303</v>
      </c>
      <c r="BH72" s="7">
        <f t="shared" si="19"/>
        <v>78.9415824815826</v>
      </c>
      <c r="BI72" s="8">
        <f>ABS('6050_Module3Project_Data'!C72 - BH72)/'6050_Module3Project_Data'!C72</f>
        <v>2.3289141345047105E-2</v>
      </c>
      <c r="BM72" s="7">
        <f t="shared" si="28"/>
        <v>0.30478481349380782</v>
      </c>
      <c r="BN72" s="7">
        <f t="shared" si="20"/>
        <v>177.58684769547952</v>
      </c>
      <c r="BO72" s="8">
        <f>ABS('6050_Module3Project_Data'!E72 - BN72)/'6050_Module3Project_Data'!E72</f>
        <v>5.5674152338705627E-3</v>
      </c>
      <c r="BQ72" s="7">
        <f t="shared" si="29"/>
        <v>0.32770827157704002</v>
      </c>
      <c r="BR72" s="7">
        <f t="shared" si="21"/>
        <v>177.60977115356278</v>
      </c>
      <c r="BS72" s="8">
        <f>ABS('6050_Module3Project_Data'!E72 - BR72)/'6050_Module3Project_Data'!E72</f>
        <v>5.6972169775927574E-3</v>
      </c>
      <c r="BT72" s="21"/>
      <c r="BU72" s="7">
        <f t="shared" si="30"/>
        <v>0.23854334719747883</v>
      </c>
      <c r="BV72" s="7">
        <f t="shared" si="22"/>
        <v>177.52060622918322</v>
      </c>
      <c r="BW72" s="8">
        <f>ABS('6050_Module3Project_Data'!E72 - BV72)/'6050_Module3Project_Data'!E72</f>
        <v>5.1923296860990429E-3</v>
      </c>
      <c r="BX72" s="22"/>
      <c r="BY72" s="7">
        <f t="shared" si="31"/>
        <v>0.1911989454408857</v>
      </c>
      <c r="BZ72" s="7">
        <f t="shared" si="23"/>
        <v>177.4732618274266</v>
      </c>
      <c r="CA72" s="8">
        <f>ABS('6050_Module3Project_Data'!E72 - BZ72)/'6050_Module3Project_Data'!E72</f>
        <v>4.9242468392103299E-3</v>
      </c>
    </row>
    <row r="73" spans="17:79" x14ac:dyDescent="0.35">
      <c r="Q73" s="7">
        <f>($O$5 *'6050_Module3Project_Data'!C72) + ((1 - $O$5) * Q72)</f>
        <v>78.798284259705213</v>
      </c>
      <c r="R73" s="8">
        <f>(ABS(('6050_Module3Project_Data'!C73-Q73)))</f>
        <v>5.3177622597052192</v>
      </c>
      <c r="T73" s="7">
        <f>($O$6 *'6050_Module3Project_Data'!C72) + ((1 - $O$6) * T72)</f>
        <v>78.556155926122628</v>
      </c>
      <c r="U73" s="8">
        <f>(ABS(('6050_Module3Project_Data'!C73 - T73)))</f>
        <v>5.0756339261226344</v>
      </c>
      <c r="W73" s="7">
        <f>($O$7 *'6050_Module3Project_Data'!C72) + ((1 - $O$7) * W72)</f>
        <v>78.069039786406194</v>
      </c>
      <c r="X73" s="8">
        <f>(ABS(('6050_Module3Project_Data'!C73 - W73)))</f>
        <v>4.5885177864062001</v>
      </c>
      <c r="Z73" s="7">
        <f>($O$8 *'6050_Module3Project_Data'!C72) + ((1 - $O$8) * Z72)</f>
        <v>77.63068371262753</v>
      </c>
      <c r="AA73" s="8">
        <f>(ABS(('6050_Module3Project_Data'!C73 - Z73)))</f>
        <v>4.1501617126275363</v>
      </c>
      <c r="AB73" s="9"/>
      <c r="AC73" s="9"/>
      <c r="AD73" s="9"/>
      <c r="AE73" s="7">
        <f>($O$5 *'6050_Module3Project_Data'!E72) + ((1 - $O$5) * AE72)</f>
        <v>175.92421388195578</v>
      </c>
      <c r="AF73" s="8">
        <f>(ABS(('6050_Module3Project_Data'!E73 - AE73)))</f>
        <v>3.8466228819557671</v>
      </c>
      <c r="AH73" s="7">
        <f>($O$6 *'6050_Module3Project_Data'!E72) + ((1 - $O$6) * AH72)</f>
        <v>176.85364415588339</v>
      </c>
      <c r="AI73" s="8">
        <f>(ABS(('6050_Module3Project_Data'!E73 - AH73)))</f>
        <v>4.7760531558833748</v>
      </c>
      <c r="AK73" s="7">
        <f>($O$7 *'6050_Module3Project_Data'!E72) + ((1 - $O$7) * AK72)</f>
        <v>176.90892039689356</v>
      </c>
      <c r="AL73" s="8">
        <f>(ABS(('6050_Module3Project_Data'!E73 - AK73)))</f>
        <v>4.8313293968935511</v>
      </c>
      <c r="AN73" s="7">
        <f>($O$8 *'6050_Module3Project_Data'!E72) + ((1 - $O$8) * AN72)</f>
        <v>176.79737968227403</v>
      </c>
      <c r="AO73" s="8">
        <f>(ABS(('6050_Module3Project_Data'!E73 - AN73)))</f>
        <v>4.7197886822740145</v>
      </c>
      <c r="AU73" s="7">
        <f t="shared" si="24"/>
        <v>-0.15040667261792207</v>
      </c>
      <c r="AV73" s="7">
        <f t="shared" si="16"/>
        <v>77.918633113788275</v>
      </c>
      <c r="AW73" s="8">
        <f>ABS('6050_Module3Project_Data'!C73 - AV73)/'6050_Module3Project_Data'!C73</f>
        <v>6.0398470138634586E-2</v>
      </c>
      <c r="AY73" s="7">
        <f t="shared" si="25"/>
        <v>-0.32314883887048351</v>
      </c>
      <c r="AZ73" s="7">
        <f t="shared" si="17"/>
        <v>77.745890947535713</v>
      </c>
      <c r="BA73" s="8">
        <f>ABS('6050_Module3Project_Data'!C73 - AZ73)/'6050_Module3Project_Data'!C73</f>
        <v>5.8047613591200677E-2</v>
      </c>
      <c r="BB73" s="21"/>
      <c r="BC73" s="7">
        <f t="shared" si="26"/>
        <v>-0.59358513942387825</v>
      </c>
      <c r="BD73" s="7">
        <f t="shared" si="18"/>
        <v>77.475454646982314</v>
      </c>
      <c r="BE73" s="8">
        <f>ABS('6050_Module3Project_Data'!C73 - BD73)/'6050_Module3Project_Data'!C73</f>
        <v>5.4367232815552412E-2</v>
      </c>
      <c r="BF73" s="22"/>
      <c r="BG73" s="7">
        <f t="shared" si="27"/>
        <v>-0.99857022355334801</v>
      </c>
      <c r="BH73" s="7">
        <f t="shared" si="19"/>
        <v>77.07046956285285</v>
      </c>
      <c r="BI73" s="8">
        <f>ABS('6050_Module3Project_Data'!C73 - BH73)/'6050_Module3Project_Data'!C73</f>
        <v>4.8855771096085257E-2</v>
      </c>
      <c r="BM73" s="7">
        <f t="shared" si="28"/>
        <v>0.20309571870591264</v>
      </c>
      <c r="BN73" s="7">
        <f t="shared" si="20"/>
        <v>177.11201611559949</v>
      </c>
      <c r="BO73" s="8">
        <f>ABS('6050_Module3Project_Data'!E73 - BN73)/'6050_Module3Project_Data'!E73</f>
        <v>2.9256715452272198E-2</v>
      </c>
      <c r="BQ73" s="7">
        <f t="shared" si="29"/>
        <v>0.15249558240974004</v>
      </c>
      <c r="BR73" s="7">
        <f t="shared" si="21"/>
        <v>177.06141597930329</v>
      </c>
      <c r="BS73" s="8">
        <f>ABS('6050_Module3Project_Data'!E73 - BR73)/'6050_Module3Project_Data'!E73</f>
        <v>2.8962661264262342E-2</v>
      </c>
      <c r="BT73" s="21"/>
      <c r="BU73" s="7">
        <f t="shared" si="30"/>
        <v>-3.6715277332858565E-2</v>
      </c>
      <c r="BV73" s="7">
        <f t="shared" si="22"/>
        <v>176.8722051195607</v>
      </c>
      <c r="BW73" s="8">
        <f>ABS('6050_Module3Project_Data'!E73 - BV73)/'6050_Module3Project_Data'!E73</f>
        <v>2.7863094152455279E-2</v>
      </c>
      <c r="BX73" s="22"/>
      <c r="BY73" s="7">
        <f t="shared" si="31"/>
        <v>-0.28849127051220302</v>
      </c>
      <c r="BZ73" s="7">
        <f t="shared" si="23"/>
        <v>176.62042912638137</v>
      </c>
      <c r="CA73" s="8">
        <f>ABS('6050_Module3Project_Data'!E73 - BZ73)/'6050_Module3Project_Data'!E73</f>
        <v>2.6399940282644675E-2</v>
      </c>
    </row>
    <row r="74" spans="17:79" x14ac:dyDescent="0.35">
      <c r="Q74" s="7">
        <f>($O$5 *'6050_Module3Project_Data'!C73) + ((1 - $O$5) * Q73)</f>
        <v>78.000619920749429</v>
      </c>
      <c r="R74" s="8">
        <f>(ABS(('6050_Module3Project_Data'!C74-Q74)))</f>
        <v>7.0090429207494225</v>
      </c>
      <c r="T74" s="7">
        <f>($O$6 *'6050_Module3Project_Data'!C73) + ((1 - $O$6) * T73)</f>
        <v>76.7796840519797</v>
      </c>
      <c r="U74" s="8">
        <f>(ABS(('6050_Module3Project_Data'!C74 - T74)))</f>
        <v>5.7881070519796936</v>
      </c>
      <c r="W74" s="7">
        <f>($O$7 *'6050_Module3Project_Data'!C73) + ((1 - $O$7) * W73)</f>
        <v>75.54535500388279</v>
      </c>
      <c r="X74" s="8">
        <f>(ABS(('6050_Module3Project_Data'!C74 - W74)))</f>
        <v>4.5537780038827833</v>
      </c>
      <c r="Z74" s="7">
        <f>($O$8 *'6050_Module3Project_Data'!C73) + ((1 - $O$8) * Z73)</f>
        <v>74.518062428156867</v>
      </c>
      <c r="AA74" s="8">
        <f>(ABS(('6050_Module3Project_Data'!C74 - Z74)))</f>
        <v>3.5264854281568603</v>
      </c>
      <c r="AB74" s="9"/>
      <c r="AC74" s="9"/>
      <c r="AD74" s="9"/>
      <c r="AE74" s="7">
        <f>($O$5 *'6050_Module3Project_Data'!E73) + ((1 - $O$5) * AE73)</f>
        <v>175.34722044966239</v>
      </c>
      <c r="AF74" s="8">
        <f>(ABS(('6050_Module3Project_Data'!E74 - AE74)))</f>
        <v>10.60356844966239</v>
      </c>
      <c r="AH74" s="7">
        <f>($O$6 *'6050_Module3Project_Data'!E73) + ((1 - $O$6) * AH73)</f>
        <v>175.18202555132422</v>
      </c>
      <c r="AI74" s="8">
        <f>(ABS(('6050_Module3Project_Data'!E74 - AH74)))</f>
        <v>10.438373551324219</v>
      </c>
      <c r="AK74" s="7">
        <f>($O$7 *'6050_Module3Project_Data'!E73) + ((1 - $O$7) * AK73)</f>
        <v>174.25168922860212</v>
      </c>
      <c r="AL74" s="8">
        <f>(ABS(('6050_Module3Project_Data'!E74 - AK74)))</f>
        <v>9.5080372286021202</v>
      </c>
      <c r="AN74" s="7">
        <f>($O$8 *'6050_Module3Project_Data'!E73) + ((1 - $O$8) * AN73)</f>
        <v>173.25753817056852</v>
      </c>
      <c r="AO74" s="8">
        <f>(ABS(('6050_Module3Project_Data'!E74 - AN74)))</f>
        <v>8.5138861705685258</v>
      </c>
      <c r="AU74" s="7">
        <f t="shared" si="24"/>
        <v>-0.50639838910374424</v>
      </c>
      <c r="AV74" s="7">
        <f t="shared" si="16"/>
        <v>75.038956614779039</v>
      </c>
      <c r="AW74" s="8">
        <f>ABS('6050_Module3Project_Data'!C74 - AV74)/'6050_Module3Project_Data'!C74</f>
        <v>5.701211025047425E-2</v>
      </c>
      <c r="AY74" s="7">
        <f t="shared" si="25"/>
        <v>-0.87328282478371355</v>
      </c>
      <c r="AZ74" s="7">
        <f t="shared" si="17"/>
        <v>74.672072179099075</v>
      </c>
      <c r="BA74" s="8">
        <f>ABS('6050_Module3Project_Data'!C74 - AZ74)/'6050_Module3Project_Data'!C74</f>
        <v>5.184411073301088E-2</v>
      </c>
      <c r="BB74" s="21"/>
      <c r="BC74" s="7">
        <f t="shared" si="26"/>
        <v>-1.4621299788186648</v>
      </c>
      <c r="BD74" s="7">
        <f t="shared" si="18"/>
        <v>74.083225025064124</v>
      </c>
      <c r="BE74" s="8">
        <f>ABS('6050_Module3Project_Data'!C74 - BD74)/'6050_Module3Project_Data'!C74</f>
        <v>4.3549504824552873E-2</v>
      </c>
      <c r="BF74" s="22"/>
      <c r="BG74" s="7">
        <f t="shared" si="27"/>
        <v>-2.2949175986778951</v>
      </c>
      <c r="BH74" s="7">
        <f t="shared" si="19"/>
        <v>73.250437405204892</v>
      </c>
      <c r="BI74" s="8">
        <f>ABS('6050_Module3Project_Data'!C74 - BH74)/'6050_Module3Project_Data'!C74</f>
        <v>3.1818710059150886E-2</v>
      </c>
      <c r="BM74" s="7">
        <f t="shared" si="28"/>
        <v>-0.22595331434369115</v>
      </c>
      <c r="BN74" s="7">
        <f t="shared" si="20"/>
        <v>174.02573591425843</v>
      </c>
      <c r="BO74" s="8">
        <f>ABS('6050_Module3Project_Data'!E74 - BN74)/'6050_Module3Project_Data'!E74</f>
        <v>5.6342589238330326E-2</v>
      </c>
      <c r="BQ74" s="7">
        <f t="shared" si="29"/>
        <v>-0.54993610526555647</v>
      </c>
      <c r="BR74" s="7">
        <f t="shared" si="21"/>
        <v>173.70175312333657</v>
      </c>
      <c r="BS74" s="8">
        <f>ABS('6050_Module3Project_Data'!E74 - BR74)/'6050_Module3Project_Data'!E74</f>
        <v>5.4376001834271444E-2</v>
      </c>
      <c r="BT74" s="21"/>
      <c r="BU74" s="7">
        <f t="shared" si="30"/>
        <v>-1.2159474282642229</v>
      </c>
      <c r="BV74" s="7">
        <f t="shared" si="22"/>
        <v>173.03574180033789</v>
      </c>
      <c r="BW74" s="8">
        <f>ABS('6050_Module3Project_Data'!E74 - BV74)/'6050_Module3Project_Data'!E74</f>
        <v>5.0333288716568524E-2</v>
      </c>
      <c r="BX74" s="22"/>
      <c r="BY74" s="7">
        <f t="shared" si="31"/>
        <v>-2.3019201836245595</v>
      </c>
      <c r="BZ74" s="7">
        <f t="shared" si="23"/>
        <v>171.94976904497756</v>
      </c>
      <c r="CA74" s="8">
        <f>ABS('6050_Module3Project_Data'!E74 - BZ74)/'6050_Module3Project_Data'!E74</f>
        <v>4.3741394326851271E-2</v>
      </c>
    </row>
    <row r="75" spans="17:79" x14ac:dyDescent="0.35">
      <c r="Q75" s="7">
        <f>($O$5 *'6050_Module3Project_Data'!C74) + ((1 - $O$5) * Q74)</f>
        <v>76.949263482637008</v>
      </c>
      <c r="R75" s="8">
        <f>(ABS(('6050_Module3Project_Data'!C75-Q75)))</f>
        <v>4.8314964826370073</v>
      </c>
      <c r="T75" s="7">
        <f>($O$6 *'6050_Module3Project_Data'!C74) + ((1 - $O$6) * T74)</f>
        <v>74.75384658378681</v>
      </c>
      <c r="U75" s="8">
        <f>(ABS(('6050_Module3Project_Data'!C75 - T75)))</f>
        <v>2.6360795837868096</v>
      </c>
      <c r="W75" s="7">
        <f>($O$7 *'6050_Module3Project_Data'!C74) + ((1 - $O$7) * W74)</f>
        <v>73.040777101747267</v>
      </c>
      <c r="X75" s="8">
        <f>(ABS(('6050_Module3Project_Data'!C75 - W75)))</f>
        <v>0.92301010174726628</v>
      </c>
      <c r="Z75" s="7">
        <f>($O$8 *'6050_Module3Project_Data'!C74) + ((1 - $O$8) * Z74)</f>
        <v>71.873198357039229</v>
      </c>
      <c r="AA75" s="8">
        <f>(ABS(('6050_Module3Project_Data'!C75 - Z75)))</f>
        <v>0.24456864296077185</v>
      </c>
      <c r="AB75" s="9"/>
      <c r="AC75" s="9"/>
      <c r="AD75" s="9"/>
      <c r="AE75" s="7">
        <f>($O$5 *'6050_Module3Project_Data'!E74) + ((1 - $O$5) * AE74)</f>
        <v>173.75668518221303</v>
      </c>
      <c r="AF75" s="8">
        <f>(ABS(('6050_Module3Project_Data'!E75 - AE75)))</f>
        <v>9.6217671822130342</v>
      </c>
      <c r="AH75" s="7">
        <f>($O$6 *'6050_Module3Project_Data'!E74) + ((1 - $O$6) * AH74)</f>
        <v>171.52859480836074</v>
      </c>
      <c r="AI75" s="8">
        <f>(ABS(('6050_Module3Project_Data'!E75 - AH75)))</f>
        <v>7.3936768083607376</v>
      </c>
      <c r="AK75" s="7">
        <f>($O$7 *'6050_Module3Project_Data'!E74) + ((1 - $O$7) * AK74)</f>
        <v>169.02226875287096</v>
      </c>
      <c r="AL75" s="8">
        <f>(ABS(('6050_Module3Project_Data'!E75 - AK75)))</f>
        <v>4.8873507528709581</v>
      </c>
      <c r="AN75" s="7">
        <f>($O$8 *'6050_Module3Project_Data'!E74) + ((1 - $O$8) * AN74)</f>
        <v>166.87212354264213</v>
      </c>
      <c r="AO75" s="8">
        <f>(ABS(('6050_Module3Project_Data'!E75 - AN75)))</f>
        <v>2.7372055426421298</v>
      </c>
      <c r="AU75" s="7">
        <f t="shared" si="24"/>
        <v>-0.80612531605851112</v>
      </c>
      <c r="AV75" s="7">
        <f t="shared" si="16"/>
        <v>72.234651785688754</v>
      </c>
      <c r="AW75" s="8">
        <f>ABS('6050_Module3Project_Data'!C75 - AV75)/'6050_Module3Project_Data'!C75</f>
        <v>1.6207488189249374E-3</v>
      </c>
      <c r="AY75" s="7">
        <f t="shared" si="25"/>
        <v>-1.2811065941216659</v>
      </c>
      <c r="AZ75" s="7">
        <f t="shared" si="17"/>
        <v>71.7596705076256</v>
      </c>
      <c r="BA75" s="8">
        <f>ABS('6050_Module3Project_Data'!C75 - AZ75)/'6050_Module3Project_Data'!C75</f>
        <v>4.9654406572849181E-3</v>
      </c>
      <c r="BB75" s="21"/>
      <c r="BC75" s="7">
        <f t="shared" si="26"/>
        <v>-1.9312315443112511</v>
      </c>
      <c r="BD75" s="7">
        <f t="shared" si="18"/>
        <v>71.109545557436022</v>
      </c>
      <c r="BE75" s="8">
        <f>ABS('6050_Module3Project_Data'!C75 - BD75)/'6050_Module3Project_Data'!C75</f>
        <v>1.3980208823769862E-2</v>
      </c>
      <c r="BF75" s="22"/>
      <c r="BG75" s="7">
        <f t="shared" si="27"/>
        <v>-2.4731288566168788</v>
      </c>
      <c r="BH75" s="7">
        <f t="shared" si="19"/>
        <v>70.567648245130385</v>
      </c>
      <c r="BI75" s="8">
        <f>ABS('6050_Module3Project_Data'!C75 - BH75)/'6050_Module3Project_Data'!C75</f>
        <v>2.1494269988553794E-2</v>
      </c>
      <c r="BM75" s="7">
        <f t="shared" si="28"/>
        <v>-0.97647338855181154</v>
      </c>
      <c r="BN75" s="7">
        <f t="shared" si="20"/>
        <v>168.04579536431913</v>
      </c>
      <c r="BO75" s="8">
        <f>ABS('6050_Module3Project_Data'!E75 - BN75)/'6050_Module3Project_Data'!E75</f>
        <v>2.3827211247756153E-2</v>
      </c>
      <c r="BQ75" s="7">
        <f t="shared" si="29"/>
        <v>-1.7198071978819574</v>
      </c>
      <c r="BR75" s="7">
        <f t="shared" si="21"/>
        <v>167.30246155498901</v>
      </c>
      <c r="BS75" s="8">
        <f>ABS('6050_Module3Project_Data'!E75 - BR75)/'6050_Module3Project_Data'!E75</f>
        <v>1.9298413729301706E-2</v>
      </c>
      <c r="BT75" s="21"/>
      <c r="BU75" s="7">
        <f t="shared" si="30"/>
        <v>-3.0220102996243448</v>
      </c>
      <c r="BV75" s="7">
        <f t="shared" si="22"/>
        <v>166.0002584532466</v>
      </c>
      <c r="BW75" s="8">
        <f>ABS('6050_Module3Project_Data'!E75 - BV75)/'6050_Module3Project_Data'!E75</f>
        <v>1.1364677766169187E-2</v>
      </c>
      <c r="BX75" s="22"/>
      <c r="BY75" s="7">
        <f t="shared" si="31"/>
        <v>-4.7902954319151698</v>
      </c>
      <c r="BZ75" s="7">
        <f t="shared" si="23"/>
        <v>164.23197332095577</v>
      </c>
      <c r="CA75" s="8">
        <f>ABS('6050_Module3Project_Data'!E75 - BZ75)/'6050_Module3Project_Data'!E75</f>
        <v>5.9131428058333674E-4</v>
      </c>
    </row>
    <row r="76" spans="17:79" x14ac:dyDescent="0.35">
      <c r="Q76" s="7">
        <f>($O$5 *'6050_Module3Project_Data'!C75) + ((1 - $O$5) * Q75)</f>
        <v>76.224539010241458</v>
      </c>
      <c r="R76" s="8">
        <f>(ABS(('6050_Module3Project_Data'!C76-Q76)))</f>
        <v>8.8209820102414511</v>
      </c>
      <c r="T76" s="7">
        <f>($O$6 *'6050_Module3Project_Data'!C75) + ((1 - $O$6) * T75)</f>
        <v>73.831218729461426</v>
      </c>
      <c r="U76" s="8">
        <f>(ABS(('6050_Module3Project_Data'!C76 - T76)))</f>
        <v>6.4276617294614198</v>
      </c>
      <c r="W76" s="7">
        <f>($O$7 *'6050_Module3Project_Data'!C75) + ((1 - $O$7) * W75)</f>
        <v>72.533121545786258</v>
      </c>
      <c r="X76" s="8">
        <f>(ABS(('6050_Module3Project_Data'!C76 - W76)))</f>
        <v>5.129564545786252</v>
      </c>
      <c r="Z76" s="7">
        <f>($O$8 *'6050_Module3Project_Data'!C75) + ((1 - $O$8) * Z75)</f>
        <v>72.056624839259797</v>
      </c>
      <c r="AA76" s="8">
        <f>(ABS(('6050_Module3Project_Data'!C76 - Z76)))</f>
        <v>4.6530678392597906</v>
      </c>
      <c r="AB76" s="9"/>
      <c r="AC76" s="9"/>
      <c r="AD76" s="9"/>
      <c r="AE76" s="7">
        <f>($O$5 *'6050_Module3Project_Data'!E75) + ((1 - $O$5) * AE75)</f>
        <v>172.31342010488106</v>
      </c>
      <c r="AF76" s="8">
        <f>(ABS(('6050_Module3Project_Data'!E76 - AE76)))</f>
        <v>14.821660104881062</v>
      </c>
      <c r="AH76" s="7">
        <f>($O$6 *'6050_Module3Project_Data'!E75) + ((1 - $O$6) * AH75)</f>
        <v>168.94080792543448</v>
      </c>
      <c r="AI76" s="8">
        <f>(ABS(('6050_Module3Project_Data'!E76 - AH76)))</f>
        <v>11.449047925434485</v>
      </c>
      <c r="AK76" s="7">
        <f>($O$7 *'6050_Module3Project_Data'!E75) + ((1 - $O$7) * AK75)</f>
        <v>166.33422583879192</v>
      </c>
      <c r="AL76" s="8">
        <f>(ABS(('6050_Module3Project_Data'!E76 - AK76)))</f>
        <v>8.8424658387919237</v>
      </c>
      <c r="AN76" s="7">
        <f>($O$8 *'6050_Module3Project_Data'!E75) + ((1 - $O$8) * AN75)</f>
        <v>164.81921938566055</v>
      </c>
      <c r="AO76" s="8">
        <f>(ABS(('6050_Module3Project_Data'!E76 - AN76)))</f>
        <v>7.3274593856605463</v>
      </c>
      <c r="AU76" s="7">
        <f t="shared" si="24"/>
        <v>-0.76135485204388575</v>
      </c>
      <c r="AV76" s="7">
        <f t="shared" si="16"/>
        <v>71.771766693742379</v>
      </c>
      <c r="AW76" s="8">
        <f>ABS('6050_Module3Project_Data'!C76 - AV76)/'6050_Module3Project_Data'!C76</f>
        <v>6.480681269895551E-2</v>
      </c>
      <c r="AY76" s="7">
        <f t="shared" si="25"/>
        <v>-1.0877438345815016</v>
      </c>
      <c r="AZ76" s="7">
        <f t="shared" si="17"/>
        <v>71.445377711204756</v>
      </c>
      <c r="BA76" s="8">
        <f>ABS('6050_Module3Project_Data'!C76 - AZ76)/'6050_Module3Project_Data'!C76</f>
        <v>5.9964501742908752E-2</v>
      </c>
      <c r="BB76" s="21"/>
      <c r="BC76" s="7">
        <f t="shared" si="26"/>
        <v>-1.290622349553642</v>
      </c>
      <c r="BD76" s="7">
        <f t="shared" si="18"/>
        <v>71.242499196232615</v>
      </c>
      <c r="BE76" s="8">
        <f>ABS('6050_Module3Project_Data'!C76 - BD76)/'6050_Module3Project_Data'!C76</f>
        <v>5.695459360153067E-2</v>
      </c>
      <c r="BF76" s="22"/>
      <c r="BG76" s="7">
        <f t="shared" si="27"/>
        <v>-0.8024765510593892</v>
      </c>
      <c r="BH76" s="7">
        <f t="shared" si="19"/>
        <v>71.730644994726873</v>
      </c>
      <c r="BI76" s="8">
        <f>ABS('6050_Module3Project_Data'!C76 - BH76)/'6050_Module3Project_Data'!C76</f>
        <v>6.4196730667001239E-2</v>
      </c>
      <c r="BM76" s="7">
        <f t="shared" si="28"/>
        <v>-1.2332088173808948</v>
      </c>
      <c r="BN76" s="7">
        <f t="shared" si="20"/>
        <v>165.10101702141102</v>
      </c>
      <c r="BO76" s="8">
        <f>ABS('6050_Module3Project_Data'!E76 - BN76)/'6050_Module3Project_Data'!E76</f>
        <v>4.8315270725344778E-2</v>
      </c>
      <c r="BQ76" s="7">
        <f t="shared" si="29"/>
        <v>-1.9618661269312265</v>
      </c>
      <c r="BR76" s="7">
        <f t="shared" si="21"/>
        <v>164.3723597118607</v>
      </c>
      <c r="BS76" s="8">
        <f>ABS('6050_Module3Project_Data'!E76 - BR76)/'6050_Module3Project_Data'!E76</f>
        <v>4.36886330552195E-2</v>
      </c>
      <c r="BT76" s="21"/>
      <c r="BU76" s="7">
        <f t="shared" si="30"/>
        <v>-2.8717249761289549</v>
      </c>
      <c r="BV76" s="7">
        <f t="shared" si="22"/>
        <v>163.46250086266298</v>
      </c>
      <c r="BW76" s="8">
        <f>ABS('6050_Module3Project_Data'!E76 - BV76)/'6050_Module3Project_Data'!E76</f>
        <v>3.7911449225426004E-2</v>
      </c>
      <c r="BX76" s="22"/>
      <c r="BY76" s="7">
        <f t="shared" si="31"/>
        <v>-3.0033807917544544</v>
      </c>
      <c r="BZ76" s="7">
        <f t="shared" si="23"/>
        <v>163.33084504703746</v>
      </c>
      <c r="CA76" s="8">
        <f>ABS('6050_Module3Project_Data'!E76 - BZ76)/'6050_Module3Project_Data'!E76</f>
        <v>3.7075495549973261E-2</v>
      </c>
    </row>
    <row r="77" spans="17:79" x14ac:dyDescent="0.35">
      <c r="Q77" s="7">
        <f>($O$5 *'6050_Module3Project_Data'!C76) + ((1 - $O$5) * Q76)</f>
        <v>74.901391708705233</v>
      </c>
      <c r="R77" s="8">
        <f>(ABS(('6050_Module3Project_Data'!C77-Q77)))</f>
        <v>7.5372637087052397</v>
      </c>
      <c r="T77" s="7">
        <f>($O$6 *'6050_Module3Project_Data'!C76) + ((1 - $O$6) * T76)</f>
        <v>71.581537124149932</v>
      </c>
      <c r="U77" s="8">
        <f>(ABS(('6050_Module3Project_Data'!C77 - T77)))</f>
        <v>4.2174091241499383</v>
      </c>
      <c r="W77" s="7">
        <f>($O$7 *'6050_Module3Project_Data'!C76) + ((1 - $O$7) * W76)</f>
        <v>69.711861045603825</v>
      </c>
      <c r="X77" s="8">
        <f>(ABS(('6050_Module3Project_Data'!C77 - W77)))</f>
        <v>2.3477330456038317</v>
      </c>
      <c r="Z77" s="7">
        <f>($O$8 *'6050_Module3Project_Data'!C76) + ((1 - $O$8) * Z76)</f>
        <v>68.566823959814954</v>
      </c>
      <c r="AA77" s="8">
        <f>(ABS(('6050_Module3Project_Data'!C77 - Z77)))</f>
        <v>1.2026959598149602</v>
      </c>
      <c r="AB77" s="9"/>
      <c r="AC77" s="9"/>
      <c r="AD77" s="9"/>
      <c r="AE77" s="7">
        <f>($O$5 *'6050_Module3Project_Data'!E76) + ((1 - $O$5) * AE76)</f>
        <v>170.0901710891489</v>
      </c>
      <c r="AF77" s="8">
        <f>(ABS(('6050_Module3Project_Data'!E77 - AE77)))</f>
        <v>10.012214089148898</v>
      </c>
      <c r="AH77" s="7">
        <f>($O$6 *'6050_Module3Project_Data'!E76) + ((1 - $O$6) * AH76)</f>
        <v>164.93364115153241</v>
      </c>
      <c r="AI77" s="8">
        <f>(ABS(('6050_Module3Project_Data'!E77 - AH77)))</f>
        <v>4.8556841515324152</v>
      </c>
      <c r="AK77" s="7">
        <f>($O$7 *'6050_Module3Project_Data'!E76) + ((1 - $O$7) * AK76)</f>
        <v>161.47086962745635</v>
      </c>
      <c r="AL77" s="8">
        <f>(ABS(('6050_Module3Project_Data'!E77 - AK77)))</f>
        <v>1.3929126274563544</v>
      </c>
      <c r="AN77" s="7">
        <f>($O$8 *'6050_Module3Project_Data'!E76) + ((1 - $O$8) * AN76)</f>
        <v>159.32362484641513</v>
      </c>
      <c r="AO77" s="8">
        <f>(ABS(('6050_Module3Project_Data'!E77 - AN77)))</f>
        <v>0.75433215358486905</v>
      </c>
      <c r="AU77" s="7">
        <f t="shared" si="24"/>
        <v>-1.0703406992646678</v>
      </c>
      <c r="AV77" s="7">
        <f t="shared" si="16"/>
        <v>68.641520346339163</v>
      </c>
      <c r="AW77" s="8">
        <f>ABS('6050_Module3Project_Data'!C77 - AV77)/'6050_Module3Project_Data'!C77</f>
        <v>1.8962501026349957E-2</v>
      </c>
      <c r="AY77" s="7">
        <f t="shared" si="25"/>
        <v>-1.5211230009817345</v>
      </c>
      <c r="AZ77" s="7">
        <f t="shared" si="17"/>
        <v>68.190738044622094</v>
      </c>
      <c r="BA77" s="8">
        <f>ABS('6050_Module3Project_Data'!C77 - AZ77)/'6050_Module3Project_Data'!C77</f>
        <v>1.227077480498375E-2</v>
      </c>
      <c r="BB77" s="21"/>
      <c r="BC77" s="7">
        <f t="shared" si="26"/>
        <v>-1.979409517336598</v>
      </c>
      <c r="BD77" s="7">
        <f t="shared" si="18"/>
        <v>67.732451528267234</v>
      </c>
      <c r="BE77" s="8">
        <f>ABS('6050_Module3Project_Data'!C77 - BD77)/'6050_Module3Project_Data'!C77</f>
        <v>5.4676507987639943E-3</v>
      </c>
      <c r="BF77" s="22"/>
      <c r="BG77" s="7">
        <f t="shared" si="27"/>
        <v>-2.5184429078139763</v>
      </c>
      <c r="BH77" s="7">
        <f t="shared" si="19"/>
        <v>67.193418137789848</v>
      </c>
      <c r="BI77" s="8">
        <f>ABS('6050_Module3Project_Data'!C77 - BH77)/'6050_Module3Project_Data'!C77</f>
        <v>2.5341360049987659E-3</v>
      </c>
      <c r="BM77" s="7">
        <f t="shared" si="28"/>
        <v>-1.7777309264740961</v>
      </c>
      <c r="BN77" s="7">
        <f t="shared" si="20"/>
        <v>159.69313870098225</v>
      </c>
      <c r="BO77" s="8">
        <f>ABS('6050_Module3Project_Data'!E77 - BN77)/'6050_Module3Project_Data'!E77</f>
        <v>2.4039430926629832E-3</v>
      </c>
      <c r="BQ77" s="7">
        <f t="shared" si="29"/>
        <v>-2.6872386480323125</v>
      </c>
      <c r="BR77" s="7">
        <f t="shared" si="21"/>
        <v>158.78363097942403</v>
      </c>
      <c r="BS77" s="8">
        <f>ABS('6050_Module3Project_Data'!E77 - BR77)/'6050_Module3Project_Data'!E77</f>
        <v>8.0855980725439026E-3</v>
      </c>
      <c r="BT77" s="21"/>
      <c r="BU77" s="7">
        <f t="shared" si="30"/>
        <v>-3.7679590319719325</v>
      </c>
      <c r="BV77" s="7">
        <f t="shared" si="22"/>
        <v>157.70291059548441</v>
      </c>
      <c r="BW77" s="8">
        <f>ABS('6050_Module3Project_Data'!E77 - BV77)/'6050_Module3Project_Data'!E77</f>
        <v>1.4836811070218659E-2</v>
      </c>
      <c r="BX77" s="22"/>
      <c r="BY77" s="7">
        <f t="shared" si="31"/>
        <v>-4.5843598983984029</v>
      </c>
      <c r="BZ77" s="7">
        <f t="shared" si="23"/>
        <v>156.88650972905796</v>
      </c>
      <c r="CA77" s="8">
        <f>ABS('6050_Module3Project_Data'!E77 - BZ77)/'6050_Module3Project_Data'!E77</f>
        <v>1.9936831596008158E-2</v>
      </c>
    </row>
    <row r="78" spans="17:79" x14ac:dyDescent="0.35">
      <c r="Q78" s="7">
        <f>($O$5 *'6050_Module3Project_Data'!C77) + ((1 - $O$5) * Q77)</f>
        <v>73.77080215239944</v>
      </c>
      <c r="R78" s="8">
        <f>(ABS(('6050_Module3Project_Data'!C78-Q78)))</f>
        <v>0.13502915239944002</v>
      </c>
      <c r="T78" s="7">
        <f>($O$6 *'6050_Module3Project_Data'!C77) + ((1 - $O$6) * T77)</f>
        <v>70.105443930697447</v>
      </c>
      <c r="U78" s="8">
        <f>(ABS(('6050_Module3Project_Data'!C78 - T78)))</f>
        <v>3.5303290693025531</v>
      </c>
      <c r="W78" s="7">
        <f>($O$7 *'6050_Module3Project_Data'!C77) + ((1 - $O$7) * W77)</f>
        <v>68.420607870521721</v>
      </c>
      <c r="X78" s="8">
        <f>(ABS(('6050_Module3Project_Data'!C78 - W78)))</f>
        <v>5.2151651294782795</v>
      </c>
      <c r="Z78" s="7">
        <f>($O$8 *'6050_Module3Project_Data'!C77) + ((1 - $O$8) * Z77)</f>
        <v>67.66480198995373</v>
      </c>
      <c r="AA78" s="8">
        <f>(ABS(('6050_Module3Project_Data'!C78 - Z78)))</f>
        <v>5.9709710100462701</v>
      </c>
      <c r="AB78" s="9"/>
      <c r="AC78" s="9"/>
      <c r="AD78" s="9"/>
      <c r="AE78" s="7">
        <f>($O$5 *'6050_Module3Project_Data'!E77) + ((1 - $O$5) * AE77)</f>
        <v>168.58833897577654</v>
      </c>
      <c r="AF78" s="8">
        <f>(ABS(('6050_Module3Project_Data'!E78 - AE78)))</f>
        <v>6.4670619757765451</v>
      </c>
      <c r="AH78" s="7">
        <f>($O$6 *'6050_Module3Project_Data'!E77) + ((1 - $O$6) * AH77)</f>
        <v>163.23415169849608</v>
      </c>
      <c r="AI78" s="8">
        <f>(ABS(('6050_Module3Project_Data'!E78 - AH78)))</f>
        <v>1.1128746984960856</v>
      </c>
      <c r="AK78" s="7">
        <f>($O$7 *'6050_Module3Project_Data'!E77) + ((1 - $O$7) * AK77)</f>
        <v>160.70476768235534</v>
      </c>
      <c r="AL78" s="8">
        <f>(ABS(('6050_Module3Project_Data'!E78 - AK78)))</f>
        <v>1.4165093176446533</v>
      </c>
      <c r="AN78" s="7">
        <f>($O$8 *'6050_Module3Project_Data'!E77) + ((1 - $O$8) * AN77)</f>
        <v>159.88937396160378</v>
      </c>
      <c r="AO78" s="8">
        <f>(ABS(('6050_Module3Project_Data'!E78 - AN78)))</f>
        <v>2.2319030383962115</v>
      </c>
      <c r="AU78" s="7">
        <f t="shared" si="24"/>
        <v>-1.1034775706372832</v>
      </c>
      <c r="AV78" s="7">
        <f t="shared" si="16"/>
        <v>67.31713029988444</v>
      </c>
      <c r="AW78" s="8">
        <f>ABS('6050_Module3Project_Data'!C78 - AV78)/'6050_Module3Project_Data'!C78</f>
        <v>8.5809416302529487E-2</v>
      </c>
      <c r="AY78" s="7">
        <f t="shared" si="25"/>
        <v>-1.4636555445068269</v>
      </c>
      <c r="AZ78" s="7">
        <f t="shared" si="17"/>
        <v>66.9569523260149</v>
      </c>
      <c r="BA78" s="8">
        <f>ABS('6050_Module3Project_Data'!C78 - AZ78)/'6050_Module3Project_Data'!C78</f>
        <v>9.0700761353929168E-2</v>
      </c>
      <c r="BB78" s="21"/>
      <c r="BC78" s="7">
        <f t="shared" si="26"/>
        <v>-1.6697391633220762</v>
      </c>
      <c r="BD78" s="7">
        <f t="shared" si="18"/>
        <v>66.750868707199643</v>
      </c>
      <c r="BE78" s="8">
        <f>ABS('6050_Module3Project_Data'!C78 - BD78)/'6050_Module3Project_Data'!C78</f>
        <v>9.3499450230533424E-2</v>
      </c>
      <c r="BF78" s="22"/>
      <c r="BG78" s="7">
        <f t="shared" si="27"/>
        <v>-1.4753316349918852</v>
      </c>
      <c r="BH78" s="7">
        <f t="shared" si="19"/>
        <v>66.945276235529832</v>
      </c>
      <c r="BI78" s="8">
        <f>ABS('6050_Module3Project_Data'!C78 - BH78)/'6050_Module3Project_Data'!C78</f>
        <v>9.0859326817553321E-2</v>
      </c>
      <c r="BM78" s="7">
        <f t="shared" si="28"/>
        <v>-1.6259865792681336</v>
      </c>
      <c r="BN78" s="7">
        <f t="shared" si="20"/>
        <v>159.07878110308721</v>
      </c>
      <c r="BO78" s="8">
        <f>ABS('6050_Module3Project_Data'!E78 - BN78)/'6050_Module3Project_Data'!E78</f>
        <v>1.8766789610920615E-2</v>
      </c>
      <c r="BQ78" s="7">
        <f t="shared" si="29"/>
        <v>-2.2069544722994876</v>
      </c>
      <c r="BR78" s="7">
        <f t="shared" si="21"/>
        <v>158.49781321005585</v>
      </c>
      <c r="BS78" s="8">
        <f>ABS('6050_Module3Project_Data'!E78 - BR78)/'6050_Module3Project_Data'!E78</f>
        <v>2.2350328451608111E-2</v>
      </c>
      <c r="BT78" s="21"/>
      <c r="BU78" s="7">
        <f t="shared" si="30"/>
        <v>-2.4171233428800192</v>
      </c>
      <c r="BV78" s="7">
        <f t="shared" si="22"/>
        <v>158.28764433947532</v>
      </c>
      <c r="BW78" s="8">
        <f>ABS('6050_Module3Project_Data'!E78 - BV78)/'6050_Module3Project_Data'!E78</f>
        <v>2.3646696667240483E-2</v>
      </c>
      <c r="BX78" s="22"/>
      <c r="BY78" s="7">
        <f t="shared" si="31"/>
        <v>-1.3388406380956219</v>
      </c>
      <c r="BZ78" s="7">
        <f t="shared" si="23"/>
        <v>159.36592704425971</v>
      </c>
      <c r="CA78" s="8">
        <f>ABS('6050_Module3Project_Data'!E78 - BZ78)/'6050_Module3Project_Data'!E78</f>
        <v>1.6995609748005413E-2</v>
      </c>
    </row>
    <row r="79" spans="17:79" x14ac:dyDescent="0.35">
      <c r="Q79" s="7">
        <f>($O$5 *'6050_Module3Project_Data'!C78) + ((1 - $O$5) * Q78)</f>
        <v>73.750547779539517</v>
      </c>
      <c r="R79" s="8">
        <f>(ABS(('6050_Module3Project_Data'!C79-Q79)))</f>
        <v>2.453390779539518</v>
      </c>
      <c r="T79" s="7">
        <f>($O$6 *'6050_Module3Project_Data'!C78) + ((1 - $O$6) * T78)</f>
        <v>71.341059104953345</v>
      </c>
      <c r="U79" s="8">
        <f>(ABS(('6050_Module3Project_Data'!C79 - T79)))</f>
        <v>4.3902104953346566E-2</v>
      </c>
      <c r="W79" s="7">
        <f>($O$7 *'6050_Module3Project_Data'!C78) + ((1 - $O$7) * W78)</f>
        <v>71.288948691734774</v>
      </c>
      <c r="X79" s="8">
        <f>(ABS(('6050_Module3Project_Data'!C79 - W79)))</f>
        <v>8.2083082652246731E-3</v>
      </c>
      <c r="Z79" s="7">
        <f>($O$8 *'6050_Module3Project_Data'!C78) + ((1 - $O$8) * Z78)</f>
        <v>72.14303024748844</v>
      </c>
      <c r="AA79" s="8">
        <f>(ABS(('6050_Module3Project_Data'!C79 - Z79)))</f>
        <v>0.84587324748844139</v>
      </c>
      <c r="AB79" s="9"/>
      <c r="AC79" s="9"/>
      <c r="AD79" s="9"/>
      <c r="AE79" s="7">
        <f>($O$5 *'6050_Module3Project_Data'!E78) + ((1 - $O$5) * AE78)</f>
        <v>167.61827967941005</v>
      </c>
      <c r="AF79" s="8">
        <f>(ABS(('6050_Module3Project_Data'!E79 - AE79)))</f>
        <v>7.8167046794100372</v>
      </c>
      <c r="AH79" s="7">
        <f>($O$6 *'6050_Module3Project_Data'!E78) + ((1 - $O$6) * AH78)</f>
        <v>162.84464555402243</v>
      </c>
      <c r="AI79" s="8">
        <f>(ABS(('6050_Module3Project_Data'!E79 - AH79)))</f>
        <v>3.043070554022421</v>
      </c>
      <c r="AK79" s="7">
        <f>($O$7 *'6050_Module3Project_Data'!E78) + ((1 - $O$7) * AK78)</f>
        <v>161.4838478070599</v>
      </c>
      <c r="AL79" s="8">
        <f>(ABS(('6050_Module3Project_Data'!E79 - AK79)))</f>
        <v>1.6822728070598885</v>
      </c>
      <c r="AN79" s="7">
        <f>($O$8 *'6050_Module3Project_Data'!E78) + ((1 - $O$8) * AN78)</f>
        <v>161.56330124040096</v>
      </c>
      <c r="AO79" s="8">
        <f>(ABS(('6050_Module3Project_Data'!E79 - AN79)))</f>
        <v>1.7617262404009466</v>
      </c>
      <c r="AU79" s="7">
        <f t="shared" si="24"/>
        <v>-0.50770481185973271</v>
      </c>
      <c r="AV79" s="7">
        <f t="shared" si="16"/>
        <v>70.781243879875035</v>
      </c>
      <c r="AW79" s="8">
        <f>ABS('6050_Module3Project_Data'!C79 - AV79)/'6050_Module3Project_Data'!C79</f>
        <v>7.2360966668693905E-3</v>
      </c>
      <c r="AY79" s="7">
        <f t="shared" si="25"/>
        <v>-0.38065645307685703</v>
      </c>
      <c r="AZ79" s="7">
        <f t="shared" si="17"/>
        <v>70.908292238657921</v>
      </c>
      <c r="BA79" s="8">
        <f>ABS('6050_Module3Project_Data'!C79 - AZ79)/'6050_Module3Project_Data'!C79</f>
        <v>5.4541411986746861E-3</v>
      </c>
      <c r="BB79" s="21"/>
      <c r="BC79" s="7">
        <f t="shared" si="26"/>
        <v>0.372396829718732</v>
      </c>
      <c r="BD79" s="7">
        <f t="shared" si="18"/>
        <v>71.661345521453512</v>
      </c>
      <c r="BE79" s="8">
        <f>ABS('6050_Module3Project_Data'!C79 - BD79)/'6050_Module3Project_Data'!C79</f>
        <v>5.1080370771798608E-3</v>
      </c>
      <c r="BF79" s="22"/>
      <c r="BG79" s="7">
        <f t="shared" si="27"/>
        <v>2.2167899527823121</v>
      </c>
      <c r="BH79" s="7">
        <f t="shared" si="19"/>
        <v>73.505738644517081</v>
      </c>
      <c r="BI79" s="8">
        <f>ABS('6050_Module3Project_Data'!C79 - BH79)/'6050_Module3Project_Data'!C79</f>
        <v>3.0977134817831264E-2</v>
      </c>
      <c r="BM79" s="7">
        <f t="shared" si="28"/>
        <v>-1.265226573672229</v>
      </c>
      <c r="BN79" s="7">
        <f t="shared" si="20"/>
        <v>160.21862123338767</v>
      </c>
      <c r="BO79" s="8">
        <f>ABS('6050_Module3Project_Data'!E79 - BN79)/'6050_Module3Project_Data'!E79</f>
        <v>2.6097754880554302E-3</v>
      </c>
      <c r="BQ79" s="7">
        <f t="shared" si="29"/>
        <v>-1.4604458230484747</v>
      </c>
      <c r="BR79" s="7">
        <f t="shared" si="21"/>
        <v>160.02340198401143</v>
      </c>
      <c r="BS79" s="8">
        <f>ABS('6050_Module3Project_Data'!E79 - BR79)/'6050_Module3Project_Data'!E79</f>
        <v>1.3881401607675934E-3</v>
      </c>
      <c r="BT79" s="21"/>
      <c r="BU79" s="7">
        <f t="shared" si="30"/>
        <v>-0.97883178246695712</v>
      </c>
      <c r="BV79" s="7">
        <f t="shared" si="22"/>
        <v>160.50501602459295</v>
      </c>
      <c r="BW79" s="8">
        <f>ABS('6050_Module3Project_Data'!E79 - BV79)/'6050_Module3Project_Data'!E79</f>
        <v>4.4019655287686216E-3</v>
      </c>
      <c r="BX79" s="22"/>
      <c r="BY79" s="7">
        <f t="shared" si="31"/>
        <v>0.46139201028453569</v>
      </c>
      <c r="BZ79" s="7">
        <f t="shared" si="23"/>
        <v>161.94523981734443</v>
      </c>
      <c r="CA79" s="8">
        <f>ABS('6050_Module3Project_Data'!E79 - BZ79)/'6050_Module3Project_Data'!E79</f>
        <v>1.3414541235556755E-2</v>
      </c>
    </row>
    <row r="80" spans="17:79" x14ac:dyDescent="0.35">
      <c r="Q80" s="7">
        <f>($O$5 *'6050_Module3Project_Data'!C79) + ((1 - $O$5) * Q79)</f>
        <v>73.38253916260858</v>
      </c>
      <c r="R80" s="8">
        <f>(ABS(('6050_Module3Project_Data'!C80-Q80)))</f>
        <v>1.221700837391424</v>
      </c>
      <c r="T80" s="7">
        <f>($O$6 *'6050_Module3Project_Data'!C79) + ((1 - $O$6) * T79)</f>
        <v>71.325693368219675</v>
      </c>
      <c r="U80" s="8">
        <f>(ABS(('6050_Module3Project_Data'!C80 - T80)))</f>
        <v>3.2785466317803298</v>
      </c>
      <c r="W80" s="7">
        <f>($O$7 *'6050_Module3Project_Data'!C79) + ((1 - $O$7) * W79)</f>
        <v>71.29346326128065</v>
      </c>
      <c r="X80" s="8">
        <f>(ABS(('6050_Module3Project_Data'!C80 - W80)))</f>
        <v>3.3107767387193547</v>
      </c>
      <c r="Z80" s="7">
        <f>($O$8 *'6050_Module3Project_Data'!C79) + ((1 - $O$8) * Z79)</f>
        <v>71.508625311872109</v>
      </c>
      <c r="AA80" s="8">
        <f>(ABS(('6050_Module3Project_Data'!C80 - Z80)))</f>
        <v>3.0956146881278954</v>
      </c>
      <c r="AB80" s="9"/>
      <c r="AC80" s="9"/>
      <c r="AD80" s="9"/>
      <c r="AE80" s="7">
        <f>($O$5 *'6050_Module3Project_Data'!E79) + ((1 - $O$5) * AE79)</f>
        <v>166.44577397749853</v>
      </c>
      <c r="AF80" s="8">
        <f>(ABS(('6050_Module3Project_Data'!E80 - AE80)))</f>
        <v>2.5358390225014773</v>
      </c>
      <c r="AH80" s="7">
        <f>($O$6 *'6050_Module3Project_Data'!E79) + ((1 - $O$6) * AH79)</f>
        <v>161.77957086011457</v>
      </c>
      <c r="AI80" s="8">
        <f>(ABS(('6050_Module3Project_Data'!E80 - AH80)))</f>
        <v>7.2020421398854353</v>
      </c>
      <c r="AK80" s="7">
        <f>($O$7 *'6050_Module3Project_Data'!E79) + ((1 - $O$7) * AK79)</f>
        <v>160.55859776317698</v>
      </c>
      <c r="AL80" s="8">
        <f>(ABS(('6050_Module3Project_Data'!E80 - AK80)))</f>
        <v>8.4230152368230335</v>
      </c>
      <c r="AN80" s="7">
        <f>($O$8 *'6050_Module3Project_Data'!E79) + ((1 - $O$8) * AN79)</f>
        <v>160.24200656010026</v>
      </c>
      <c r="AO80" s="8">
        <f>(ABS(('6050_Module3Project_Data'!E80 - AN80)))</f>
        <v>8.7396064398997453</v>
      </c>
      <c r="AU80" s="7">
        <f t="shared" si="24"/>
        <v>-0.43087190464889147</v>
      </c>
      <c r="AV80" s="7">
        <f t="shared" si="16"/>
        <v>70.862591356631754</v>
      </c>
      <c r="AW80" s="8">
        <f>ABS('6050_Module3Project_Data'!C80 - AV80)/'6050_Module3Project_Data'!C80</f>
        <v>5.0153297498483337E-2</v>
      </c>
      <c r="AY80" s="7">
        <f t="shared" si="25"/>
        <v>-0.28436369742117384</v>
      </c>
      <c r="AZ80" s="7">
        <f t="shared" si="17"/>
        <v>71.009099563859479</v>
      </c>
      <c r="BA80" s="8">
        <f>ABS('6050_Module3Project_Data'!C80 - AZ80)/'6050_Module3Project_Data'!C80</f>
        <v>4.8189492127264151E-2</v>
      </c>
      <c r="BB80" s="21"/>
      <c r="BC80" s="7">
        <f t="shared" si="26"/>
        <v>0.20684981264094668</v>
      </c>
      <c r="BD80" s="7">
        <f t="shared" si="18"/>
        <v>71.500313073921603</v>
      </c>
      <c r="BE80" s="8">
        <f>ABS('6050_Module3Project_Data'!C80 - BD80)/'6050_Module3Project_Data'!C80</f>
        <v>4.160523485097363E-2</v>
      </c>
      <c r="BF80" s="22"/>
      <c r="BG80" s="7">
        <f t="shared" si="27"/>
        <v>0.33635587703134123</v>
      </c>
      <c r="BH80" s="7">
        <f t="shared" si="19"/>
        <v>71.629819138311987</v>
      </c>
      <c r="BI80" s="8">
        <f>ABS('6050_Module3Project_Data'!C80 - BH80)/'6050_Module3Project_Data'!C80</f>
        <v>3.9869327288744136E-2</v>
      </c>
      <c r="BM80" s="7">
        <f t="shared" si="28"/>
        <v>-1.2142300942038335</v>
      </c>
      <c r="BN80" s="7">
        <f t="shared" si="20"/>
        <v>159.34436766897315</v>
      </c>
      <c r="BO80" s="8">
        <f>ABS('6050_Module3Project_Data'!E80 - BN80)/'6050_Module3Project_Data'!E80</f>
        <v>5.7031325242627794E-2</v>
      </c>
      <c r="BQ80" s="7">
        <f t="shared" si="29"/>
        <v>-1.3266468782570875</v>
      </c>
      <c r="BR80" s="7">
        <f t="shared" si="21"/>
        <v>159.23195088491988</v>
      </c>
      <c r="BS80" s="8">
        <f>ABS('6050_Module3Project_Data'!E80 - BR80)/'6050_Module3Project_Data'!E80</f>
        <v>5.7696585693498656E-2</v>
      </c>
      <c r="BT80" s="21"/>
      <c r="BU80" s="7">
        <f t="shared" si="30"/>
        <v>-0.95472000010414315</v>
      </c>
      <c r="BV80" s="7">
        <f t="shared" si="22"/>
        <v>159.60387776307283</v>
      </c>
      <c r="BW80" s="8">
        <f>ABS('6050_Module3Project_Data'!E80 - BV80)/'6050_Module3Project_Data'!E80</f>
        <v>5.5495595470065606E-2</v>
      </c>
      <c r="BX80" s="22"/>
      <c r="BY80" s="7">
        <f t="shared" si="31"/>
        <v>-0.7172537357578066</v>
      </c>
      <c r="BZ80" s="7">
        <f t="shared" si="23"/>
        <v>159.84134402741918</v>
      </c>
      <c r="CA80" s="8">
        <f>ABS('6050_Module3Project_Data'!E80 - BZ80)/'6050_Module3Project_Data'!E80</f>
        <v>5.4090316752869599E-2</v>
      </c>
    </row>
    <row r="81" spans="17:79" x14ac:dyDescent="0.35">
      <c r="Q81" s="7">
        <f>($O$5 *'6050_Module3Project_Data'!C80) + ((1 - $O$5) * Q80)</f>
        <v>73.56579428821729</v>
      </c>
      <c r="R81" s="8">
        <f>(ABS(('6050_Module3Project_Data'!C81-Q81)))</f>
        <v>1.3814912882172905</v>
      </c>
      <c r="T81" s="7">
        <f>($O$6 *'6050_Module3Project_Data'!C80) + ((1 - $O$6) * T80)</f>
        <v>72.473184689342787</v>
      </c>
      <c r="U81" s="8">
        <f>(ABS(('6050_Module3Project_Data'!C81 - T81)))</f>
        <v>0.28888168934278724</v>
      </c>
      <c r="W81" s="7">
        <f>($O$7 *'6050_Module3Project_Data'!C80) + ((1 - $O$7) * W80)</f>
        <v>73.1143904675763</v>
      </c>
      <c r="X81" s="8">
        <f>(ABS(('6050_Module3Project_Data'!C81 - W81)))</f>
        <v>0.93008746757629979</v>
      </c>
      <c r="Z81" s="7">
        <f>($O$8 *'6050_Module3Project_Data'!C80) + ((1 - $O$8) * Z80)</f>
        <v>73.830336327968027</v>
      </c>
      <c r="AA81" s="8">
        <f>(ABS(('6050_Module3Project_Data'!C81 - Z81)))</f>
        <v>1.646033327968027</v>
      </c>
      <c r="AB81" s="9"/>
      <c r="AC81" s="9"/>
      <c r="AD81" s="9"/>
      <c r="AE81" s="7">
        <f>($O$5 *'6050_Module3Project_Data'!E80) + ((1 - $O$5) * AE80)</f>
        <v>166.82614983087376</v>
      </c>
      <c r="AF81" s="8">
        <f>(ABS(('6050_Module3Project_Data'!E81 - AE81)))</f>
        <v>4.0336698308737482</v>
      </c>
      <c r="AH81" s="7">
        <f>($O$6 *'6050_Module3Project_Data'!E80) + ((1 - $O$6) * AH80)</f>
        <v>164.30028560907448</v>
      </c>
      <c r="AI81" s="8">
        <f>(ABS(('6050_Module3Project_Data'!E81 - AH81)))</f>
        <v>1.5078056090744667</v>
      </c>
      <c r="AK81" s="7">
        <f>($O$7 *'6050_Module3Project_Data'!E80) + ((1 - $O$7) * AK80)</f>
        <v>165.19125614342965</v>
      </c>
      <c r="AL81" s="8">
        <f>(ABS(('6050_Module3Project_Data'!E81 - AK81)))</f>
        <v>2.3987761434296431</v>
      </c>
      <c r="AN81" s="7">
        <f>($O$8 *'6050_Module3Project_Data'!E80) + ((1 - $O$8) * AN80)</f>
        <v>166.79671139002505</v>
      </c>
      <c r="AO81" s="8">
        <f>(ABS(('6050_Module3Project_Data'!E81 - AN81)))</f>
        <v>4.0042313900250406</v>
      </c>
      <c r="AU81" s="7">
        <f t="shared" si="24"/>
        <v>-9.310203800721023E-2</v>
      </c>
      <c r="AV81" s="7">
        <f t="shared" si="16"/>
        <v>73.021288429569083</v>
      </c>
      <c r="AW81" s="8">
        <f>ABS('6050_Module3Project_Data'!C81 - AV81)/'6050_Module3Project_Data'!C81</f>
        <v>1.1595116871448947E-2</v>
      </c>
      <c r="AY81" s="7">
        <f t="shared" si="25"/>
        <v>0.24195902850803214</v>
      </c>
      <c r="AZ81" s="7">
        <f t="shared" si="17"/>
        <v>73.356349496084334</v>
      </c>
      <c r="BA81" s="8">
        <f>ABS('6050_Module3Project_Data'!C81 - AZ81)/'6050_Module3Project_Data'!C81</f>
        <v>1.6236861026203087E-2</v>
      </c>
      <c r="BB81" s="21"/>
      <c r="BC81" s="7">
        <f t="shared" si="26"/>
        <v>0.93318463978556321</v>
      </c>
      <c r="BD81" s="7">
        <f t="shared" si="18"/>
        <v>74.047575107361865</v>
      </c>
      <c r="BE81" s="8">
        <f>ABS('6050_Module3Project_Data'!C81 - BD81)/'6050_Module3Project_Data'!C81</f>
        <v>2.5812704839192884E-2</v>
      </c>
      <c r="BF81" s="22"/>
      <c r="BG81" s="7">
        <f t="shared" si="27"/>
        <v>1.5982415069060039</v>
      </c>
      <c r="BH81" s="7">
        <f t="shared" si="19"/>
        <v>74.712631974482306</v>
      </c>
      <c r="BI81" s="8">
        <f>ABS('6050_Module3Project_Data'!C81 - BH81)/'6050_Module3Project_Data'!C81</f>
        <v>3.5026021855226706E-2</v>
      </c>
      <c r="BM81" s="7">
        <f t="shared" si="28"/>
        <v>-0.33719682303535681</v>
      </c>
      <c r="BN81" s="7">
        <f t="shared" si="20"/>
        <v>164.8540593203943</v>
      </c>
      <c r="BO81" s="8">
        <f>ABS('6050_Module3Project_Data'!E81 - BN81)/'6050_Module3Project_Data'!E81</f>
        <v>1.2663848602799632E-2</v>
      </c>
      <c r="BQ81" s="7">
        <f t="shared" si="29"/>
        <v>0.16317943637035404</v>
      </c>
      <c r="BR81" s="7">
        <f t="shared" si="21"/>
        <v>165.3544355798</v>
      </c>
      <c r="BS81" s="8">
        <f>ABS('6050_Module3Project_Data'!E81 - BR81)/'6050_Module3Project_Data'!E81</f>
        <v>1.5737554829313889E-2</v>
      </c>
      <c r="BT81" s="21"/>
      <c r="BU81" s="7">
        <f t="shared" si="30"/>
        <v>1.5596002710564267</v>
      </c>
      <c r="BV81" s="7">
        <f t="shared" si="22"/>
        <v>166.75085641448609</v>
      </c>
      <c r="BW81" s="8">
        <f>ABS('6050_Module3Project_Data'!E81 - BV81)/'6050_Module3Project_Data'!E81</f>
        <v>2.4315474612132463E-2</v>
      </c>
      <c r="BX81" s="22"/>
      <c r="BY81" s="7">
        <f t="shared" si="31"/>
        <v>3.8301715628511053</v>
      </c>
      <c r="BZ81" s="7">
        <f t="shared" si="23"/>
        <v>169.02142770628075</v>
      </c>
      <c r="CA81" s="8">
        <f>ABS('6050_Module3Project_Data'!E81 - BZ81)/'6050_Module3Project_Data'!E81</f>
        <v>3.8263116983540853E-2</v>
      </c>
    </row>
    <row r="82" spans="17:79" x14ac:dyDescent="0.35">
      <c r="Q82" s="7">
        <f>($O$5 *'6050_Module3Project_Data'!C81) + ((1 - $O$5) * Q81)</f>
        <v>73.358570594984698</v>
      </c>
      <c r="R82" s="8">
        <f>(ABS(('6050_Module3Project_Data'!C82-Q82)))</f>
        <v>2.1328855949846997</v>
      </c>
      <c r="T82" s="7">
        <f>($O$6 *'6050_Module3Project_Data'!C81) + ((1 - $O$6) * T81)</f>
        <v>72.37207609807281</v>
      </c>
      <c r="U82" s="8">
        <f>(ABS(('6050_Module3Project_Data'!C82 - T82)))</f>
        <v>1.1463910980728116</v>
      </c>
      <c r="W82" s="7">
        <f>($O$7 *'6050_Module3Project_Data'!C81) + ((1 - $O$7) * W81)</f>
        <v>72.60284236040934</v>
      </c>
      <c r="X82" s="8">
        <f>(ABS(('6050_Module3Project_Data'!C82 - W82)))</f>
        <v>1.3771573604093419</v>
      </c>
      <c r="Z82" s="7">
        <f>($O$8 *'6050_Module3Project_Data'!C81) + ((1 - $O$8) * Z81)</f>
        <v>72.59581133199201</v>
      </c>
      <c r="AA82" s="8">
        <f>(ABS(('6050_Module3Project_Data'!C82 - Z82)))</f>
        <v>1.3701263319920116</v>
      </c>
      <c r="AB82" s="9"/>
      <c r="AC82" s="9"/>
      <c r="AD82" s="9"/>
      <c r="AE82" s="7">
        <f>($O$5 *'6050_Module3Project_Data'!E81) + ((1 - $O$5) * AE81)</f>
        <v>166.22109935624269</v>
      </c>
      <c r="AF82" s="8">
        <f>(ABS(('6050_Module3Project_Data'!E82 - AE82)))</f>
        <v>4.3071283562426856</v>
      </c>
      <c r="AH82" s="7">
        <f>($O$6 *'6050_Module3Project_Data'!E81) + ((1 - $O$6) * AH81)</f>
        <v>163.77255364589843</v>
      </c>
      <c r="AI82" s="8">
        <f>(ABS(('6050_Module3Project_Data'!E82 - AH82)))</f>
        <v>1.8585826458984229</v>
      </c>
      <c r="AK82" s="7">
        <f>($O$7 *'6050_Module3Project_Data'!E81) + ((1 - $O$7) * AK81)</f>
        <v>163.87192926454335</v>
      </c>
      <c r="AL82" s="8">
        <f>(ABS(('6050_Module3Project_Data'!E82 - AK82)))</f>
        <v>1.9579582645433504</v>
      </c>
      <c r="AN82" s="7">
        <f>($O$8 *'6050_Module3Project_Data'!E81) + ((1 - $O$8) * AN81)</f>
        <v>163.79353784750629</v>
      </c>
      <c r="AO82" s="8">
        <f>(ABS(('6050_Module3Project_Data'!E82 - AN82)))</f>
        <v>1.8795668475062826</v>
      </c>
      <c r="AU82" s="7">
        <f t="shared" si="24"/>
        <v>-0.15586894838117257</v>
      </c>
      <c r="AV82" s="7">
        <f t="shared" si="16"/>
        <v>72.446973412028171</v>
      </c>
      <c r="AW82" s="8">
        <f>ABS('6050_Module3Project_Data'!C82 - AV82)/'6050_Module3Project_Data'!C82</f>
        <v>1.7146741544544961E-2</v>
      </c>
      <c r="AY82" s="7">
        <f t="shared" si="25"/>
        <v>5.3582244589284289E-2</v>
      </c>
      <c r="AZ82" s="7">
        <f t="shared" si="17"/>
        <v>72.65642460499862</v>
      </c>
      <c r="BA82" s="8">
        <f>ABS('6050_Module3Project_Data'!C82 - AZ82)/'6050_Module3Project_Data'!C82</f>
        <v>2.0087410952925492E-2</v>
      </c>
      <c r="BB82" s="21"/>
      <c r="BC82" s="7">
        <f t="shared" si="26"/>
        <v>0.2830549036569282</v>
      </c>
      <c r="BD82" s="7">
        <f t="shared" si="18"/>
        <v>72.885897264066273</v>
      </c>
      <c r="BE82" s="8">
        <f>ABS('6050_Module3Project_Data'!C82 - BD82)/'6050_Module3Project_Data'!C82</f>
        <v>2.3309179322968592E-2</v>
      </c>
      <c r="BF82" s="22"/>
      <c r="BG82" s="7">
        <f t="shared" si="27"/>
        <v>-0.19507966505601471</v>
      </c>
      <c r="BH82" s="7">
        <f t="shared" si="19"/>
        <v>72.407762695353327</v>
      </c>
      <c r="BI82" s="8">
        <f>ABS('6050_Module3Project_Data'!C82 - BH82)/'6050_Module3Project_Data'!C82</f>
        <v>1.6596227826427057E-2</v>
      </c>
      <c r="BM82" s="7">
        <f t="shared" si="28"/>
        <v>-0.48451633141299844</v>
      </c>
      <c r="BN82" s="7">
        <f t="shared" si="20"/>
        <v>163.38741293313035</v>
      </c>
      <c r="BO82" s="8">
        <f>ABS('6050_Module3Project_Data'!E82 - BN82)/'6050_Module3Project_Data'!E82</f>
        <v>9.1001531494175111E-3</v>
      </c>
      <c r="BQ82" s="7">
        <f t="shared" si="29"/>
        <v>-0.20744714244380968</v>
      </c>
      <c r="BR82" s="7">
        <f t="shared" si="21"/>
        <v>163.66448212209954</v>
      </c>
      <c r="BS82" s="8">
        <f>ABS('6050_Module3Project_Data'!E82 - BR82)/'6050_Module3Project_Data'!E82</f>
        <v>1.0811365512736011E-2</v>
      </c>
      <c r="BT82" s="21"/>
      <c r="BU82" s="7">
        <f t="shared" si="30"/>
        <v>0.2640830535821993</v>
      </c>
      <c r="BV82" s="7">
        <f t="shared" si="22"/>
        <v>164.13601231812555</v>
      </c>
      <c r="BW82" s="8">
        <f>ABS('6050_Module3Project_Data'!E82 - BV82)/'6050_Module3Project_Data'!E82</f>
        <v>1.3723592253355012E-2</v>
      </c>
      <c r="BX82" s="22"/>
      <c r="BY82" s="7">
        <f t="shared" si="31"/>
        <v>-0.54690211262568977</v>
      </c>
      <c r="BZ82" s="7">
        <f t="shared" si="23"/>
        <v>163.32502715191765</v>
      </c>
      <c r="CA82" s="8">
        <f>ABS('6050_Module3Project_Data'!E82 - BZ82)/'6050_Module3Project_Data'!E82</f>
        <v>8.7148511224991732E-3</v>
      </c>
    </row>
    <row r="83" spans="17:79" x14ac:dyDescent="0.35">
      <c r="Q83" s="7">
        <f>($O$5 *'6050_Module3Project_Data'!C82) + ((1 - $O$5) * Q82)</f>
        <v>73.038637755737</v>
      </c>
      <c r="R83" s="8">
        <f>(ABS(('6050_Module3Project_Data'!C83-Q83)))</f>
        <v>7.446329755736997</v>
      </c>
      <c r="T83" s="7">
        <f>($O$6 *'6050_Module3Project_Data'!C82) + ((1 - $O$6) * T82)</f>
        <v>71.970839213747325</v>
      </c>
      <c r="U83" s="8">
        <f>(ABS(('6050_Module3Project_Data'!C83 - T83)))</f>
        <v>6.3785312137473227</v>
      </c>
      <c r="W83" s="7">
        <f>($O$7 *'6050_Module3Project_Data'!C82) + ((1 - $O$7) * W82)</f>
        <v>71.845405812184197</v>
      </c>
      <c r="X83" s="8">
        <f>(ABS(('6050_Module3Project_Data'!C83 - W83)))</f>
        <v>6.253097812184194</v>
      </c>
      <c r="Z83" s="7">
        <f>($O$8 *'6050_Module3Project_Data'!C82) + ((1 - $O$8) * Z82)</f>
        <v>71.568216582998005</v>
      </c>
      <c r="AA83" s="8">
        <f>(ABS(('6050_Module3Project_Data'!C83 - Z83)))</f>
        <v>5.9759085829980023</v>
      </c>
      <c r="AB83" s="9"/>
      <c r="AC83" s="9"/>
      <c r="AD83" s="9"/>
      <c r="AE83" s="7">
        <f>($O$5 *'6050_Module3Project_Data'!E82) + ((1 - $O$5) * AE82)</f>
        <v>165.57503010280627</v>
      </c>
      <c r="AF83" s="8">
        <f>(ABS(('6050_Module3Project_Data'!E83 - AE83)))</f>
        <v>14.686968102806276</v>
      </c>
      <c r="AH83" s="7">
        <f>($O$6 *'6050_Module3Project_Data'!E82) + ((1 - $O$6) * AH82)</f>
        <v>163.12204971983397</v>
      </c>
      <c r="AI83" s="8">
        <f>(ABS(('6050_Module3Project_Data'!E83 - AH83)))</f>
        <v>12.233987719833976</v>
      </c>
      <c r="AK83" s="7">
        <f>($O$7 *'6050_Module3Project_Data'!E82) + ((1 - $O$7) * AK82)</f>
        <v>162.79505221904452</v>
      </c>
      <c r="AL83" s="8">
        <f>(ABS(('6050_Module3Project_Data'!E83 - AK83)))</f>
        <v>11.90699021904453</v>
      </c>
      <c r="AN83" s="7">
        <f>($O$8 *'6050_Module3Project_Data'!E82) + ((1 - $O$8) * AN82)</f>
        <v>162.38386271187659</v>
      </c>
      <c r="AO83" s="8">
        <f>(ABS(('6050_Module3Project_Data'!E83 - AN83)))</f>
        <v>11.495800711876598</v>
      </c>
      <c r="AU83" s="7">
        <f t="shared" si="24"/>
        <v>-0.24610408835776823</v>
      </c>
      <c r="AV83" s="7">
        <f t="shared" si="16"/>
        <v>71.599301723826429</v>
      </c>
      <c r="AW83" s="8">
        <f>ABS('6050_Module3Project_Data'!C83 - AV83)/'6050_Module3Project_Data'!C83</f>
        <v>9.1580764680919996E-2</v>
      </c>
      <c r="AY83" s="7">
        <f t="shared" si="25"/>
        <v>-0.14917245361432271</v>
      </c>
      <c r="AZ83" s="7">
        <f t="shared" si="17"/>
        <v>71.69623335856987</v>
      </c>
      <c r="BA83" s="8">
        <f>ABS('6050_Module3Project_Data'!C83 - AZ83)/'6050_Module3Project_Data'!C83</f>
        <v>9.3058554344053079E-2</v>
      </c>
      <c r="BB83" s="21"/>
      <c r="BC83" s="7">
        <f t="shared" si="26"/>
        <v>-0.18516624969000417</v>
      </c>
      <c r="BD83" s="7">
        <f t="shared" si="18"/>
        <v>71.660239562494198</v>
      </c>
      <c r="BE83" s="8">
        <f>ABS('6050_Module3Project_Data'!C83 - BD83)/'6050_Module3Project_Data'!C83</f>
        <v>9.2509804083951347E-2</v>
      </c>
      <c r="BF83" s="22"/>
      <c r="BG83" s="7">
        <f t="shared" si="27"/>
        <v>-0.67308301574977436</v>
      </c>
      <c r="BH83" s="7">
        <f t="shared" si="19"/>
        <v>71.172322796434429</v>
      </c>
      <c r="BI83" s="8">
        <f>ABS('6050_Module3Project_Data'!C83 - BH83)/'6050_Module3Project_Data'!C83</f>
        <v>8.507117627930437E-2</v>
      </c>
      <c r="BM83" s="7">
        <f t="shared" si="28"/>
        <v>-0.57337043852587355</v>
      </c>
      <c r="BN83" s="7">
        <f t="shared" si="20"/>
        <v>162.22168178051865</v>
      </c>
      <c r="BO83" s="8">
        <f>ABS('6050_Module3Project_Data'!E83 - BN83)/'6050_Module3Project_Data'!E83</f>
        <v>7.511276657870164E-2</v>
      </c>
      <c r="BQ83" s="7">
        <f t="shared" si="29"/>
        <v>-0.42480461820756543</v>
      </c>
      <c r="BR83" s="7">
        <f t="shared" si="21"/>
        <v>162.37024760083696</v>
      </c>
      <c r="BS83" s="8">
        <f>ABS('6050_Module3Project_Data'!E83 - BR83)/'6050_Module3Project_Data'!E83</f>
        <v>7.6097376085571114E-2</v>
      </c>
      <c r="BT83" s="21"/>
      <c r="BU83" s="7">
        <f t="shared" si="30"/>
        <v>-0.33934899100426508</v>
      </c>
      <c r="BV83" s="7">
        <f t="shared" si="22"/>
        <v>162.45570322804025</v>
      </c>
      <c r="BW83" s="8">
        <f>ABS('6050_Module3Project_Data'!E83 - BV83)/'6050_Module3Project_Data'!E83</f>
        <v>7.6663727234035653E-2</v>
      </c>
      <c r="BX83" s="22"/>
      <c r="BY83" s="7">
        <f t="shared" si="31"/>
        <v>-0.99738080556786135</v>
      </c>
      <c r="BZ83" s="7">
        <f t="shared" si="23"/>
        <v>161.79767141347665</v>
      </c>
      <c r="CA83" s="8">
        <f>ABS('6050_Module3Project_Data'!E83 - BZ83)/'6050_Module3Project_Data'!E83</f>
        <v>7.2302667745024515E-2</v>
      </c>
    </row>
    <row r="84" spans="17:79" x14ac:dyDescent="0.35">
      <c r="Q84" s="7">
        <f>($O$5 *'6050_Module3Project_Data'!C83) + ((1 - $O$5) * Q83)</f>
        <v>71.921688292376444</v>
      </c>
      <c r="R84" s="8">
        <f>(ABS(('6050_Module3Project_Data'!C84-Q84)))</f>
        <v>1.6053202923764474</v>
      </c>
      <c r="T84" s="7">
        <f>($O$6 *'6050_Module3Project_Data'!C83) + ((1 - $O$6) * T83)</f>
        <v>69.738353288935755</v>
      </c>
      <c r="U84" s="8">
        <f>(ABS(('6050_Module3Project_Data'!C84 - T84)))</f>
        <v>0.57801471106424174</v>
      </c>
      <c r="W84" s="7">
        <f>($O$7 *'6050_Module3Project_Data'!C83) + ((1 - $O$7) * W83)</f>
        <v>68.40620201548289</v>
      </c>
      <c r="X84" s="8">
        <f>(ABS(('6050_Module3Project_Data'!C84 - W84)))</f>
        <v>1.9101659845171071</v>
      </c>
      <c r="Z84" s="7">
        <f>($O$8 *'6050_Module3Project_Data'!C83) + ((1 - $O$8) * Z83)</f>
        <v>67.0862851457495</v>
      </c>
      <c r="AA84" s="8">
        <f>(ABS(('6050_Module3Project_Data'!C84 - Z84)))</f>
        <v>3.2300828542504973</v>
      </c>
      <c r="AB84" s="9"/>
      <c r="AC84" s="9"/>
      <c r="AD84" s="9"/>
      <c r="AE84" s="7">
        <f>($O$5 *'6050_Module3Project_Data'!E83) + ((1 - $O$5) * AE83)</f>
        <v>163.37198488738534</v>
      </c>
      <c r="AF84" s="8">
        <f>(ABS(('6050_Module3Project_Data'!E84 - AE84)))</f>
        <v>3.7678288873853489</v>
      </c>
      <c r="AH84" s="7">
        <f>($O$6 *'6050_Module3Project_Data'!E83) + ((1 - $O$6) * AH83)</f>
        <v>158.84015401789208</v>
      </c>
      <c r="AI84" s="8">
        <f>(ABS(('6050_Module3Project_Data'!E84 - AH84)))</f>
        <v>0.76400198210791359</v>
      </c>
      <c r="AK84" s="7">
        <f>($O$7 *'6050_Module3Project_Data'!E83) + ((1 - $O$7) * AK83)</f>
        <v>156.24620759857004</v>
      </c>
      <c r="AL84" s="8">
        <f>(ABS(('6050_Module3Project_Data'!E84 - AK84)))</f>
        <v>3.357948401429951</v>
      </c>
      <c r="AN84" s="7">
        <f>($O$8 *'6050_Module3Project_Data'!E83) + ((1 - $O$8) * AN83)</f>
        <v>153.76201217796915</v>
      </c>
      <c r="AO84" s="8">
        <f>(ABS(('6050_Module3Project_Data'!E84 - AN84)))</f>
        <v>5.8421438220308346</v>
      </c>
      <c r="AU84" s="7">
        <f t="shared" si="24"/>
        <v>-0.725069044609299</v>
      </c>
      <c r="AV84" s="7">
        <f t="shared" si="16"/>
        <v>67.681132970873591</v>
      </c>
      <c r="AW84" s="8">
        <f>ABS('6050_Module3Project_Data'!C84 - AV84)/'6050_Module3Project_Data'!C84</f>
        <v>3.7476836532945021E-2</v>
      </c>
      <c r="AY84" s="7">
        <f t="shared" si="25"/>
        <v>-0.97168028938606876</v>
      </c>
      <c r="AZ84" s="7">
        <f t="shared" si="17"/>
        <v>67.434521726096818</v>
      </c>
      <c r="BA84" s="8">
        <f>ABS('6050_Module3Project_Data'!C84 - AZ84)/'6050_Module3Project_Data'!C84</f>
        <v>4.0984003523947349E-2</v>
      </c>
      <c r="BB84" s="21"/>
      <c r="BC84" s="7">
        <f t="shared" si="26"/>
        <v>-1.6494831458450903</v>
      </c>
      <c r="BD84" s="7">
        <f t="shared" si="18"/>
        <v>66.756718869637794</v>
      </c>
      <c r="BE84" s="8">
        <f>ABS('6050_Module3Project_Data'!C84 - BD84)/'6050_Module3Project_Data'!C84</f>
        <v>5.0623336096685248E-2</v>
      </c>
      <c r="BF84" s="22"/>
      <c r="BG84" s="7">
        <f t="shared" si="27"/>
        <v>-3.0242856795585769</v>
      </c>
      <c r="BH84" s="7">
        <f t="shared" si="19"/>
        <v>65.381916335924316</v>
      </c>
      <c r="BI84" s="8">
        <f>ABS('6050_Module3Project_Data'!C84 - BH84)/'6050_Module3Project_Data'!C84</f>
        <v>7.0175007674965248E-2</v>
      </c>
      <c r="BM84" s="7">
        <f t="shared" si="28"/>
        <v>-1.4696915658181651</v>
      </c>
      <c r="BN84" s="7">
        <f t="shared" si="20"/>
        <v>154.77651603275189</v>
      </c>
      <c r="BO84" s="8">
        <f>ABS('6050_Module3Project_Data'!E84 - BN84)/'6050_Module3Project_Data'!E84</f>
        <v>3.0247583072010378E-2</v>
      </c>
      <c r="BQ84" s="7">
        <f t="shared" si="29"/>
        <v>-1.9558146187742949</v>
      </c>
      <c r="BR84" s="7">
        <f t="shared" si="21"/>
        <v>154.29039297979574</v>
      </c>
      <c r="BS84" s="8">
        <f>ABS('6050_Module3Project_Data'!E84 - BR84)/'6050_Module3Project_Data'!E84</f>
        <v>3.3293387549408485E-2</v>
      </c>
      <c r="BT84" s="21"/>
      <c r="BU84" s="7">
        <f t="shared" si="30"/>
        <v>-3.1336220242658634</v>
      </c>
      <c r="BV84" s="7">
        <f t="shared" si="22"/>
        <v>153.11258557430418</v>
      </c>
      <c r="BW84" s="8">
        <f>ABS('6050_Module3Project_Data'!E84 - BV84)/'6050_Module3Project_Data'!E84</f>
        <v>4.0672941033539328E-2</v>
      </c>
      <c r="BX84" s="22"/>
      <c r="BY84" s="7">
        <f t="shared" si="31"/>
        <v>-5.7161250482384895</v>
      </c>
      <c r="BZ84" s="7">
        <f t="shared" si="23"/>
        <v>150.53008255033154</v>
      </c>
      <c r="CA84" s="8">
        <f>ABS('6050_Module3Project_Data'!E84 - BZ84)/'6050_Module3Project_Data'!E84</f>
        <v>5.6853616328565074E-2</v>
      </c>
    </row>
    <row r="85" spans="17:79" x14ac:dyDescent="0.35">
      <c r="Q85" s="7">
        <f>($O$5 *'6050_Module3Project_Data'!C84) + ((1 - $O$5) * Q84)</f>
        <v>71.680890248519972</v>
      </c>
      <c r="R85" s="8">
        <f>(ABS(('6050_Module3Project_Data'!C85-Q85)))</f>
        <v>3.8066452485199704</v>
      </c>
      <c r="T85" s="7">
        <f>($O$6 *'6050_Module3Project_Data'!C84) + ((1 - $O$6) * T84)</f>
        <v>69.940658437808239</v>
      </c>
      <c r="U85" s="8">
        <f>(ABS(('6050_Module3Project_Data'!C85 - T85)))</f>
        <v>2.0664134378082366</v>
      </c>
      <c r="W85" s="7">
        <f>($O$7 *'6050_Module3Project_Data'!C84) + ((1 - $O$7) * W84)</f>
        <v>69.456793306967299</v>
      </c>
      <c r="X85" s="8">
        <f>(ABS(('6050_Module3Project_Data'!C85 - W85)))</f>
        <v>1.582548306967297</v>
      </c>
      <c r="Z85" s="7">
        <f>($O$8 *'6050_Module3Project_Data'!C84) + ((1 - $O$8) * Z84)</f>
        <v>69.508847286437373</v>
      </c>
      <c r="AA85" s="8">
        <f>(ABS(('6050_Module3Project_Data'!C85 - Z85)))</f>
        <v>1.6346022864373708</v>
      </c>
      <c r="AB85" s="9"/>
      <c r="AC85" s="9"/>
      <c r="AD85" s="9"/>
      <c r="AE85" s="7">
        <f>($O$5 *'6050_Module3Project_Data'!E84) + ((1 - $O$5) * AE84)</f>
        <v>162.80681055427752</v>
      </c>
      <c r="AF85" s="8">
        <f>(ABS(('6050_Module3Project_Data'!E85 - AE85)))</f>
        <v>11.395586554277514</v>
      </c>
      <c r="AH85" s="7">
        <f>($O$6 *'6050_Module3Project_Data'!E84) + ((1 - $O$6) * AH84)</f>
        <v>159.10755471162986</v>
      </c>
      <c r="AI85" s="8">
        <f>(ABS(('6050_Module3Project_Data'!E85 - AH85)))</f>
        <v>7.6963307116298552</v>
      </c>
      <c r="AK85" s="7">
        <f>($O$7 *'6050_Module3Project_Data'!E84) + ((1 - $O$7) * AK84)</f>
        <v>158.09307921935653</v>
      </c>
      <c r="AL85" s="8">
        <f>(ABS(('6050_Module3Project_Data'!E85 - AK85)))</f>
        <v>6.681855219356521</v>
      </c>
      <c r="AN85" s="7">
        <f>($O$8 *'6050_Module3Project_Data'!E84) + ((1 - $O$8) * AN84)</f>
        <v>158.14362004449228</v>
      </c>
      <c r="AO85" s="8">
        <f>(ABS(('6050_Module3Project_Data'!E85 - AN85)))</f>
        <v>6.7323960444922761</v>
      </c>
      <c r="AU85" s="7">
        <f t="shared" si="24"/>
        <v>-0.45871999419524284</v>
      </c>
      <c r="AV85" s="7">
        <f t="shared" si="16"/>
        <v>68.99807331277205</v>
      </c>
      <c r="AW85" s="8">
        <f>ABS('6050_Module3Project_Data'!C85 - AV85)/'6050_Module3Project_Data'!C85</f>
        <v>1.6557507384016543E-2</v>
      </c>
      <c r="AY85" s="7">
        <f t="shared" si="25"/>
        <v>-0.4661123941684493</v>
      </c>
      <c r="AZ85" s="7">
        <f t="shared" si="17"/>
        <v>68.990680912798851</v>
      </c>
      <c r="BA85" s="8">
        <f>ABS('6050_Module3Project_Data'!C85 - AZ85)/'6050_Module3Project_Data'!C85</f>
        <v>1.6448594202393692E-2</v>
      </c>
      <c r="BB85" s="21"/>
      <c r="BC85" s="7">
        <f t="shared" si="26"/>
        <v>-0.43444964904681571</v>
      </c>
      <c r="BD85" s="7">
        <f t="shared" si="18"/>
        <v>69.022343657920487</v>
      </c>
      <c r="BE85" s="8">
        <f>ABS('6050_Module3Project_Data'!C85 - BD85)/'6050_Module3Project_Data'!C85</f>
        <v>1.6915085507330289E-2</v>
      </c>
      <c r="BF85" s="22"/>
      <c r="BG85" s="7">
        <f t="shared" si="27"/>
        <v>0.43935974582796089</v>
      </c>
      <c r="BH85" s="7">
        <f t="shared" si="19"/>
        <v>69.896153052795256</v>
      </c>
      <c r="BI85" s="8">
        <f>ABS('6050_Module3Project_Data'!C85 - BH85)/'6050_Module3Project_Data'!C85</f>
        <v>2.9789031948646415E-2</v>
      </c>
      <c r="BM85" s="7">
        <f t="shared" si="28"/>
        <v>-0.97220708782746734</v>
      </c>
      <c r="BN85" s="7">
        <f t="shared" si="20"/>
        <v>157.12087213152907</v>
      </c>
      <c r="BO85" s="8">
        <f>ABS('6050_Module3Project_Data'!E85 - BN85)/'6050_Module3Project_Data'!E85</f>
        <v>3.770954345847613E-2</v>
      </c>
      <c r="BQ85" s="7">
        <f t="shared" si="29"/>
        <v>-1.0051430588840993</v>
      </c>
      <c r="BR85" s="7">
        <f t="shared" si="21"/>
        <v>157.08793616047242</v>
      </c>
      <c r="BS85" s="8">
        <f>ABS('6050_Module3Project_Data'!E85 - BR85)/'6050_Module3Project_Data'!E85</f>
        <v>3.7492016843298351E-2</v>
      </c>
      <c r="BT85" s="21"/>
      <c r="BU85" s="7">
        <f t="shared" si="30"/>
        <v>-0.89239988399230585</v>
      </c>
      <c r="BV85" s="7">
        <f t="shared" si="22"/>
        <v>157.20067933536421</v>
      </c>
      <c r="BW85" s="8">
        <f>ABS('6050_Module3Project_Data'!E85 - BV85)/'6050_Module3Project_Data'!E85</f>
        <v>3.8236632545578055E-2</v>
      </c>
      <c r="BX85" s="22"/>
      <c r="BY85" s="7">
        <f t="shared" si="31"/>
        <v>0.71242212043274067</v>
      </c>
      <c r="BZ85" s="7">
        <f t="shared" si="23"/>
        <v>158.80550133978926</v>
      </c>
      <c r="CA85" s="8">
        <f>ABS('6050_Module3Project_Data'!E85 - BZ85)/'6050_Module3Project_Data'!E85</f>
        <v>4.8835727923243359E-2</v>
      </c>
    </row>
    <row r="86" spans="17:79" x14ac:dyDescent="0.35">
      <c r="Q86" s="7">
        <f>($O$5 *'6050_Module3Project_Data'!C85) + ((1 - $O$5) * Q85)</f>
        <v>71.109893461241967</v>
      </c>
      <c r="R86" s="8">
        <f>(ABS(('6050_Module3Project_Data'!C86-Q86)))</f>
        <v>9.9385524612419687</v>
      </c>
      <c r="T86" s="7">
        <f>($O$6 *'6050_Module3Project_Data'!C85) + ((1 - $O$6) * T85)</f>
        <v>69.217413734575359</v>
      </c>
      <c r="U86" s="8">
        <f>(ABS(('6050_Module3Project_Data'!C86 - T86)))</f>
        <v>8.0460727345753611</v>
      </c>
      <c r="W86" s="7">
        <f>($O$7 *'6050_Module3Project_Data'!C85) + ((1 - $O$7) * W85)</f>
        <v>68.586391738135291</v>
      </c>
      <c r="X86" s="8">
        <f>(ABS(('6050_Module3Project_Data'!C86 - W86)))</f>
        <v>7.4150507381352924</v>
      </c>
      <c r="Z86" s="7">
        <f>($O$8 *'6050_Module3Project_Data'!C85) + ((1 - $O$8) * Z85)</f>
        <v>68.282895571609345</v>
      </c>
      <c r="AA86" s="8">
        <f>(ABS(('6050_Module3Project_Data'!C86 - Z86)))</f>
        <v>7.1115545716093465</v>
      </c>
      <c r="AB86" s="9"/>
      <c r="AC86" s="9"/>
      <c r="AD86" s="9"/>
      <c r="AE86" s="7">
        <f>($O$5 *'6050_Module3Project_Data'!E85) + ((1 - $O$5) * AE85)</f>
        <v>161.09747257113588</v>
      </c>
      <c r="AF86" s="8">
        <f>(ABS(('6050_Module3Project_Data'!E86 - AE86)))</f>
        <v>27.987075571135875</v>
      </c>
      <c r="AH86" s="7">
        <f>($O$6 *'6050_Module3Project_Data'!E85) + ((1 - $O$6) * AH85)</f>
        <v>156.4138389625594</v>
      </c>
      <c r="AI86" s="8">
        <f>(ABS(('6050_Module3Project_Data'!E86 - AH86)))</f>
        <v>23.30344196255939</v>
      </c>
      <c r="AK86" s="7">
        <f>($O$7 *'6050_Module3Project_Data'!E85) + ((1 - $O$7) * AK85)</f>
        <v>154.41805884871042</v>
      </c>
      <c r="AL86" s="8">
        <f>(ABS(('6050_Module3Project_Data'!E86 - AK86)))</f>
        <v>21.30766184871041</v>
      </c>
      <c r="AN86" s="7">
        <f>($O$8 *'6050_Module3Project_Data'!E85) + ((1 - $O$8) * AN85)</f>
        <v>153.09432301112307</v>
      </c>
      <c r="AO86" s="8">
        <f>(ABS(('6050_Module3Project_Data'!E86 - AN86)))</f>
        <v>19.98392601112306</v>
      </c>
      <c r="AU86" s="7">
        <f t="shared" si="24"/>
        <v>-0.52047223039075763</v>
      </c>
      <c r="AV86" s="7">
        <f t="shared" si="16"/>
        <v>68.065919507744539</v>
      </c>
      <c r="AW86" s="8">
        <f>ABS('6050_Module3Project_Data'!C86 - AV86)/'6050_Module3Project_Data'!C86</f>
        <v>0.11270929155770086</v>
      </c>
      <c r="AY86" s="7">
        <f t="shared" si="25"/>
        <v>-0.56718468783433906</v>
      </c>
      <c r="AZ86" s="7">
        <f t="shared" si="17"/>
        <v>68.019207050300949</v>
      </c>
      <c r="BA86" s="8">
        <f>ABS('6050_Module3Project_Data'!C86 - AZ86)/'6050_Module3Project_Data'!C86</f>
        <v>0.1119456585118994</v>
      </c>
      <c r="BB86" s="21"/>
      <c r="BC86" s="7">
        <f t="shared" si="26"/>
        <v>-0.63062801295015247</v>
      </c>
      <c r="BD86" s="7">
        <f t="shared" si="18"/>
        <v>67.955763725185136</v>
      </c>
      <c r="BE86" s="8">
        <f>ABS('6050_Module3Project_Data'!C86 - BD86)/'6050_Module3Project_Data'!C86</f>
        <v>0.11090851719574266</v>
      </c>
      <c r="BF86" s="22"/>
      <c r="BG86" s="7">
        <f t="shared" si="27"/>
        <v>-0.67393737163301293</v>
      </c>
      <c r="BH86" s="7">
        <f t="shared" si="19"/>
        <v>67.912454366502274</v>
      </c>
      <c r="BI86" s="8">
        <f>ABS('6050_Module3Project_Data'!C86 - BH86)/'6050_Module3Project_Data'!C86</f>
        <v>0.11020051639054759</v>
      </c>
      <c r="BM86" s="7">
        <f t="shared" si="28"/>
        <v>-1.3776290802502635</v>
      </c>
      <c r="BN86" s="7">
        <f t="shared" si="20"/>
        <v>153.04042976846014</v>
      </c>
      <c r="BO86" s="8">
        <f>ABS('6050_Module3Project_Data'!E86 - BN86)/'6050_Module3Project_Data'!E86</f>
        <v>0.14972559031929067</v>
      </c>
      <c r="BQ86" s="7">
        <f t="shared" si="29"/>
        <v>-1.6726123868246017</v>
      </c>
      <c r="BR86" s="7">
        <f t="shared" si="21"/>
        <v>152.74544646188582</v>
      </c>
      <c r="BS86" s="8">
        <f>ABS('6050_Module3Project_Data'!E86 - BR86)/'6050_Module3Project_Data'!E86</f>
        <v>0.14750951018413544</v>
      </c>
      <c r="BT86" s="21"/>
      <c r="BU86" s="7">
        <f t="shared" si="30"/>
        <v>-2.1445791029865173</v>
      </c>
      <c r="BV86" s="7">
        <f t="shared" si="22"/>
        <v>152.2734797457239</v>
      </c>
      <c r="BW86" s="8">
        <f>ABS('6050_Module3Project_Data'!E86 - BV86)/'6050_Module3Project_Data'!E86</f>
        <v>0.14396383135814625</v>
      </c>
      <c r="BX86" s="22"/>
      <c r="BY86" s="7">
        <f t="shared" si="31"/>
        <v>-3.0169039969842819</v>
      </c>
      <c r="BZ86" s="7">
        <f t="shared" si="23"/>
        <v>151.40115485172615</v>
      </c>
      <c r="CA86" s="8">
        <f>ABS('6050_Module3Project_Data'!E86 - BZ86)/'6050_Module3Project_Data'!E86</f>
        <v>0.13741043723073068</v>
      </c>
    </row>
    <row r="87" spans="17:79" x14ac:dyDescent="0.35">
      <c r="Q87" s="7">
        <f>($O$5 *'6050_Module3Project_Data'!C86) + ((1 - $O$5) * Q86)</f>
        <v>69.619110592055662</v>
      </c>
      <c r="R87" s="8">
        <f>(ABS(('6050_Module3Project_Data'!C87-Q87)))</f>
        <v>1.1189355920556636</v>
      </c>
      <c r="T87" s="7">
        <f>($O$6 *'6050_Module3Project_Data'!C86) + ((1 - $O$6) * T86)</f>
        <v>66.401288277473981</v>
      </c>
      <c r="U87" s="8">
        <f>(ABS(('6050_Module3Project_Data'!C87 - T87)))</f>
        <v>2.0988867225260179</v>
      </c>
      <c r="W87" s="7">
        <f>($O$7 *'6050_Module3Project_Data'!C86) + ((1 - $O$7) * W86)</f>
        <v>64.508113832160873</v>
      </c>
      <c r="X87" s="8">
        <f>(ABS(('6050_Module3Project_Data'!C87 - W87)))</f>
        <v>3.9920611678391253</v>
      </c>
      <c r="Z87" s="7">
        <f>($O$8 *'6050_Module3Project_Data'!C86) + ((1 - $O$8) * Z86)</f>
        <v>62.949229642902338</v>
      </c>
      <c r="AA87" s="8">
        <f>(ABS(('6050_Module3Project_Data'!C87 - Z87)))</f>
        <v>5.5509453570976603</v>
      </c>
      <c r="AB87" s="9"/>
      <c r="AC87" s="9"/>
      <c r="AD87" s="9"/>
      <c r="AE87" s="7">
        <f>($O$5 *'6050_Module3Project_Data'!E86) + ((1 - $O$5) * AE86)</f>
        <v>156.89941123546549</v>
      </c>
      <c r="AF87" s="8">
        <f>(ABS(('6050_Module3Project_Data'!E87 - AE87)))</f>
        <v>9.4168372354654934</v>
      </c>
      <c r="AH87" s="7">
        <f>($O$6 *'6050_Module3Project_Data'!E86) + ((1 - $O$6) * AH86)</f>
        <v>148.25763427566361</v>
      </c>
      <c r="AI87" s="8">
        <f>(ABS(('6050_Module3Project_Data'!E87 - AH87)))</f>
        <v>0.77506027566360558</v>
      </c>
      <c r="AK87" s="7">
        <f>($O$7 *'6050_Module3Project_Data'!E86) + ((1 - $O$7) * AK86)</f>
        <v>142.6988448319197</v>
      </c>
      <c r="AL87" s="8">
        <f>(ABS(('6050_Module3Project_Data'!E87 - AK87)))</f>
        <v>4.7837291680802991</v>
      </c>
      <c r="AN87" s="7">
        <f>($O$8 *'6050_Module3Project_Data'!E86) + ((1 - $O$8) * AN86)</f>
        <v>138.10637850278076</v>
      </c>
      <c r="AO87" s="8">
        <f>(ABS(('6050_Module3Project_Data'!E87 - AN87)))</f>
        <v>9.3761954972192427</v>
      </c>
      <c r="AU87" s="7">
        <f t="shared" si="24"/>
        <v>-1.0541430817283066</v>
      </c>
      <c r="AV87" s="7">
        <f t="shared" si="16"/>
        <v>63.453970750432568</v>
      </c>
      <c r="AW87" s="8">
        <f>ABS('6050_Module3Project_Data'!C87 - AV87)/'6050_Module3Project_Data'!C87</f>
        <v>7.3667027121718021E-2</v>
      </c>
      <c r="AY87" s="7">
        <f t="shared" si="25"/>
        <v>-1.4449579923693587</v>
      </c>
      <c r="AZ87" s="7">
        <f t="shared" si="17"/>
        <v>63.063155839791513</v>
      </c>
      <c r="BA87" s="8">
        <f>ABS('6050_Module3Project_Data'!C87 - AZ87)/'6050_Module3Project_Data'!C87</f>
        <v>7.9372339708745063E-2</v>
      </c>
      <c r="BB87" s="21"/>
      <c r="BC87" s="7">
        <f t="shared" si="26"/>
        <v>-2.1820704648110718</v>
      </c>
      <c r="BD87" s="7">
        <f t="shared" si="18"/>
        <v>62.326043367349804</v>
      </c>
      <c r="BE87" s="8">
        <f>ABS('6050_Module3Project_Data'!C87 - BD87)/'6050_Module3Project_Data'!C87</f>
        <v>9.0133078238854053E-2</v>
      </c>
      <c r="BF87" s="22"/>
      <c r="BG87" s="7">
        <f t="shared" si="27"/>
        <v>-3.5676268258232064</v>
      </c>
      <c r="BH87" s="7">
        <f t="shared" si="19"/>
        <v>60.940487006337669</v>
      </c>
      <c r="BI87" s="8">
        <f>ABS('6050_Module3Project_Data'!C87 - BH87)/'6050_Module3Project_Data'!C87</f>
        <v>0.11036012672467377</v>
      </c>
      <c r="BM87" s="7">
        <f t="shared" si="28"/>
        <v>-2.9288668207313311</v>
      </c>
      <c r="BN87" s="7">
        <f t="shared" si="20"/>
        <v>139.76997801118836</v>
      </c>
      <c r="BO87" s="8">
        <f>ABS('6050_Module3Project_Data'!E87 - BN87)/'6050_Module3Project_Data'!E87</f>
        <v>5.2294964616034181E-2</v>
      </c>
      <c r="BQ87" s="7">
        <f t="shared" si="29"/>
        <v>-4.1842627943161297</v>
      </c>
      <c r="BR87" s="7">
        <f t="shared" si="21"/>
        <v>138.51458203760356</v>
      </c>
      <c r="BS87" s="8">
        <f>ABS('6050_Module3Project_Data'!E87 - BR87)/'6050_Module3Project_Data'!E87</f>
        <v>6.0807129406328639E-2</v>
      </c>
      <c r="BT87" s="21"/>
      <c r="BU87" s="7">
        <f t="shared" si="30"/>
        <v>-6.4531648141984066</v>
      </c>
      <c r="BV87" s="7">
        <f t="shared" si="22"/>
        <v>136.2456800177213</v>
      </c>
      <c r="BW87" s="8">
        <f>ABS('6050_Module3Project_Data'!E87 - BV87)/'6050_Module3Project_Data'!E87</f>
        <v>7.6191333508179082E-2</v>
      </c>
      <c r="BX87" s="22"/>
      <c r="BY87" s="7">
        <f t="shared" si="31"/>
        <v>-10.413867513819751</v>
      </c>
      <c r="BZ87" s="7">
        <f t="shared" si="23"/>
        <v>132.28497731809995</v>
      </c>
      <c r="CA87" s="8">
        <f>ABS('6050_Module3Project_Data'!E87 - BZ87)/'6050_Module3Project_Data'!E87</f>
        <v>0.10304672796055249</v>
      </c>
    </row>
    <row r="88" spans="17:79" x14ac:dyDescent="0.35">
      <c r="Q88" s="7">
        <f>($O$5 *'6050_Module3Project_Data'!C87) + ((1 - $O$5) * Q87)</f>
        <v>69.451270253247316</v>
      </c>
      <c r="R88" s="8">
        <f>(ABS(('6050_Module3Project_Data'!C88-Q88)))</f>
        <v>9.7634382532473154</v>
      </c>
      <c r="T88" s="7">
        <f>($O$6 *'6050_Module3Project_Data'!C87) + ((1 - $O$6) * T87)</f>
        <v>67.135898630358085</v>
      </c>
      <c r="U88" s="8">
        <f>(ABS(('6050_Module3Project_Data'!C88 - T88)))</f>
        <v>7.4480666303580847</v>
      </c>
      <c r="W88" s="7">
        <f>($O$7 *'6050_Module3Project_Data'!C87) + ((1 - $O$7) * W87)</f>
        <v>66.703747474472394</v>
      </c>
      <c r="X88" s="8">
        <f>(ABS(('6050_Module3Project_Data'!C88 - W88)))</f>
        <v>7.0159154744723935</v>
      </c>
      <c r="Z88" s="7">
        <f>($O$8 *'6050_Module3Project_Data'!C87) + ((1 - $O$8) * Z87)</f>
        <v>67.112438660725587</v>
      </c>
      <c r="AA88" s="8">
        <f>(ABS(('6050_Module3Project_Data'!C88 - Z88)))</f>
        <v>7.4246066607255869</v>
      </c>
      <c r="AB88" s="9"/>
      <c r="AC88" s="9"/>
      <c r="AD88" s="9"/>
      <c r="AE88" s="7">
        <f>($O$5 *'6050_Module3Project_Data'!E87) + ((1 - $O$5) * AE87)</f>
        <v>155.48688565014567</v>
      </c>
      <c r="AF88" s="8">
        <f>(ABS(('6050_Module3Project_Data'!E88 - AE88)))</f>
        <v>21.961906650145664</v>
      </c>
      <c r="AH88" s="7">
        <f>($O$6 *'6050_Module3Project_Data'!E87) + ((1 - $O$6) * AH87)</f>
        <v>147.98636317918135</v>
      </c>
      <c r="AI88" s="8">
        <f>(ABS(('6050_Module3Project_Data'!E88 - AH88)))</f>
        <v>14.461384179181351</v>
      </c>
      <c r="AK88" s="7">
        <f>($O$7 *'6050_Module3Project_Data'!E87) + ((1 - $O$7) * AK87)</f>
        <v>145.32989587436384</v>
      </c>
      <c r="AL88" s="8">
        <f>(ABS(('6050_Module3Project_Data'!E88 - AK88)))</f>
        <v>11.80491687436384</v>
      </c>
      <c r="AN88" s="7">
        <f>($O$8 *'6050_Module3Project_Data'!E87) + ((1 - $O$8) * AN87)</f>
        <v>145.1385251256952</v>
      </c>
      <c r="AO88" s="8">
        <f>(ABS(('6050_Module3Project_Data'!E88 - AN88)))</f>
        <v>11.613546125695194</v>
      </c>
      <c r="AU88" s="7">
        <f t="shared" si="24"/>
        <v>-0.56667657312233244</v>
      </c>
      <c r="AV88" s="7">
        <f t="shared" si="16"/>
        <v>66.137070901350057</v>
      </c>
      <c r="AW88" s="8">
        <f>ABS('6050_Module3Project_Data'!C88 - AV88)/'6050_Module3Project_Data'!C88</f>
        <v>0.10804947483014724</v>
      </c>
      <c r="AY88" s="7">
        <f t="shared" si="25"/>
        <v>-0.53481008369913896</v>
      </c>
      <c r="AZ88" s="7">
        <f t="shared" si="17"/>
        <v>66.168937390773252</v>
      </c>
      <c r="BA88" s="8">
        <f>ABS('6050_Module3Project_Data'!C88 - AZ88)/'6050_Module3Project_Data'!C88</f>
        <v>0.10858336068854454</v>
      </c>
      <c r="BB88" s="21"/>
      <c r="BC88" s="7">
        <f t="shared" si="26"/>
        <v>-0.21210361660590549</v>
      </c>
      <c r="BD88" s="7">
        <f t="shared" si="18"/>
        <v>66.491643857866492</v>
      </c>
      <c r="BE88" s="8">
        <f>ABS('6050_Module3Project_Data'!C88 - BD88)/'6050_Module3Project_Data'!C88</f>
        <v>0.11398993111136106</v>
      </c>
      <c r="BF88" s="22"/>
      <c r="BG88" s="7">
        <f t="shared" si="27"/>
        <v>1.3311445720913113</v>
      </c>
      <c r="BH88" s="7">
        <f t="shared" si="19"/>
        <v>68.034892046563698</v>
      </c>
      <c r="BI88" s="8">
        <f>ABS('6050_Module3Project_Data'!C88 - BH88)/'6050_Module3Project_Data'!C88</f>
        <v>0.13984525433196665</v>
      </c>
      <c r="BM88" s="7">
        <f t="shared" si="28"/>
        <v>-2.0948791412550101</v>
      </c>
      <c r="BN88" s="7">
        <f t="shared" si="20"/>
        <v>143.23501673310884</v>
      </c>
      <c r="BO88" s="8">
        <f>ABS('6050_Module3Project_Data'!E88 - BN88)/'6050_Module3Project_Data'!E88</f>
        <v>7.2720758361690771E-2</v>
      </c>
      <c r="BQ88" s="7">
        <f t="shared" si="29"/>
        <v>-2.4804343351260618</v>
      </c>
      <c r="BR88" s="7">
        <f t="shared" si="21"/>
        <v>142.84946153923778</v>
      </c>
      <c r="BS88" s="8">
        <f>ABS('6050_Module3Project_Data'!E88 - BR88)/'6050_Module3Project_Data'!E88</f>
        <v>6.9833244753685964E-2</v>
      </c>
      <c r="BT88" s="21"/>
      <c r="BU88" s="7">
        <f t="shared" si="30"/>
        <v>-2.3652676787092597</v>
      </c>
      <c r="BV88" s="7">
        <f t="shared" si="22"/>
        <v>142.96462819565457</v>
      </c>
      <c r="BW88" s="8">
        <f>ABS('6050_Module3Project_Data'!E88 - BV88)/'6050_Module3Project_Data'!E88</f>
        <v>7.0695754954243933E-2</v>
      </c>
      <c r="BX88" s="22"/>
      <c r="BY88" s="7">
        <f t="shared" si="31"/>
        <v>0.6743132590045573</v>
      </c>
      <c r="BZ88" s="7">
        <f t="shared" si="23"/>
        <v>146.00420913336839</v>
      </c>
      <c r="CA88" s="8">
        <f>ABS('6050_Module3Project_Data'!E88 - BZ88)/'6050_Module3Project_Data'!E88</f>
        <v>9.3459892125265856E-2</v>
      </c>
    </row>
    <row r="89" spans="17:79" x14ac:dyDescent="0.35">
      <c r="Q89" s="7">
        <f>($O$5 *'6050_Module3Project_Data'!C88) + ((1 - $O$5) * Q88)</f>
        <v>67.986754515260216</v>
      </c>
      <c r="R89" s="8">
        <f>(ABS(('6050_Module3Project_Data'!C89-Q89)))</f>
        <v>5.6744455152602171</v>
      </c>
      <c r="T89" s="7">
        <f>($O$6 *'6050_Module3Project_Data'!C88) + ((1 - $O$6) * T88)</f>
        <v>64.529075309732761</v>
      </c>
      <c r="U89" s="8">
        <f>(ABS(('6050_Module3Project_Data'!C89 - T89)))</f>
        <v>2.2167663097327619</v>
      </c>
      <c r="W89" s="7">
        <f>($O$7 *'6050_Module3Project_Data'!C88) + ((1 - $O$7) * W88)</f>
        <v>62.844993963512579</v>
      </c>
      <c r="X89" s="8">
        <f>(ABS(('6050_Module3Project_Data'!C89 - W89)))</f>
        <v>0.53268496351257966</v>
      </c>
      <c r="Z89" s="7">
        <f>($O$8 *'6050_Module3Project_Data'!C88) + ((1 - $O$8) * Z88)</f>
        <v>61.543983665181393</v>
      </c>
      <c r="AA89" s="8">
        <f>(ABS(('6050_Module3Project_Data'!C89 - Z89)))</f>
        <v>0.76832533481860565</v>
      </c>
      <c r="AB89" s="9"/>
      <c r="AC89" s="9"/>
      <c r="AD89" s="9"/>
      <c r="AE89" s="7">
        <f>($O$5 *'6050_Module3Project_Data'!E88) + ((1 - $O$5) * AE88)</f>
        <v>152.19259965262381</v>
      </c>
      <c r="AF89" s="8">
        <f>(ABS(('6050_Module3Project_Data'!E89 - AE89)))</f>
        <v>22.092852652623804</v>
      </c>
      <c r="AH89" s="7">
        <f>($O$6 *'6050_Module3Project_Data'!E88) + ((1 - $O$6) * AH88)</f>
        <v>142.92487871646787</v>
      </c>
      <c r="AI89" s="8">
        <f>(ABS(('6050_Module3Project_Data'!E89 - AH89)))</f>
        <v>12.825131716467865</v>
      </c>
      <c r="AK89" s="7">
        <f>($O$7 *'6050_Module3Project_Data'!E88) + ((1 - $O$7) * AK88)</f>
        <v>138.83719159346373</v>
      </c>
      <c r="AL89" s="8">
        <f>(ABS(('6050_Module3Project_Data'!E89 - AK89)))</f>
        <v>8.7374445934637208</v>
      </c>
      <c r="AN89" s="7">
        <f>($O$8 *'6050_Module3Project_Data'!E88) + ((1 - $O$8) * AN88)</f>
        <v>136.42836553142379</v>
      </c>
      <c r="AO89" s="8">
        <f>(ABS(('6050_Module3Project_Data'!E89 - AN89)))</f>
        <v>6.3286185314237855</v>
      </c>
      <c r="AU89" s="7">
        <f t="shared" si="24"/>
        <v>-1.0604881137979549</v>
      </c>
      <c r="AV89" s="7">
        <f t="shared" si="16"/>
        <v>61.784505849714627</v>
      </c>
      <c r="AW89" s="8">
        <f>ABS('6050_Module3Project_Data'!C89 - AV89)/'6050_Module3Project_Data'!C89</f>
        <v>8.4702871512171412E-3</v>
      </c>
      <c r="AY89" s="7">
        <f t="shared" si="25"/>
        <v>-1.3657959405143081</v>
      </c>
      <c r="AZ89" s="7">
        <f t="shared" si="17"/>
        <v>61.479198022998268</v>
      </c>
      <c r="BA89" s="8">
        <f>ABS('6050_Module3Project_Data'!C89 - AZ89)/'6050_Module3Project_Data'!C89</f>
        <v>1.3369926269330361E-2</v>
      </c>
      <c r="BB89" s="21"/>
      <c r="BC89" s="7">
        <f t="shared" si="26"/>
        <v>-1.8530960690651648</v>
      </c>
      <c r="BD89" s="7">
        <f t="shared" si="18"/>
        <v>60.991897894447412</v>
      </c>
      <c r="BE89" s="8">
        <f>ABS('6050_Module3Project_Data'!C89 - BD89)/'6050_Module3Project_Data'!C89</f>
        <v>2.1190213085388751E-2</v>
      </c>
      <c r="BF89" s="22"/>
      <c r="BG89" s="7">
        <f t="shared" si="27"/>
        <v>-3.080268798502146</v>
      </c>
      <c r="BH89" s="7">
        <f t="shared" si="19"/>
        <v>59.764725165010432</v>
      </c>
      <c r="BI89" s="8">
        <f>ABS('6050_Module3Project_Data'!C89 - BH89)/'6050_Module3Project_Data'!C89</f>
        <v>4.0884118657672705E-2</v>
      </c>
      <c r="BM89" s="7">
        <f t="shared" si="28"/>
        <v>-2.7545529122017758</v>
      </c>
      <c r="BN89" s="7">
        <f t="shared" si="20"/>
        <v>136.08263868126195</v>
      </c>
      <c r="BO89" s="8">
        <f>ABS('6050_Module3Project_Data'!E89 - BN89)/'6050_Module3Project_Data'!E89</f>
        <v>4.5986958616160464E-2</v>
      </c>
      <c r="BQ89" s="7">
        <f t="shared" si="29"/>
        <v>-3.4835018215695746</v>
      </c>
      <c r="BR89" s="7">
        <f t="shared" si="21"/>
        <v>135.35368977189415</v>
      </c>
      <c r="BS89" s="8">
        <f>ABS('6050_Module3Project_Data'!E89 - BR89)/'6050_Module3Project_Data'!E89</f>
        <v>4.0383958409190027E-2</v>
      </c>
      <c r="BT89" s="21"/>
      <c r="BU89" s="7">
        <f t="shared" si="30"/>
        <v>-4.2226141496951444</v>
      </c>
      <c r="BV89" s="7">
        <f t="shared" si="22"/>
        <v>134.61457744376858</v>
      </c>
      <c r="BW89" s="8">
        <f>ABS('6050_Module3Project_Data'!E89 - BV89)/'6050_Module3Project_Data'!E89</f>
        <v>3.4702837998359624E-2</v>
      </c>
      <c r="BX89" s="22"/>
      <c r="BY89" s="7">
        <f t="shared" si="31"/>
        <v>-5.4176516499144123</v>
      </c>
      <c r="BZ89" s="7">
        <f t="shared" si="23"/>
        <v>133.41953994354932</v>
      </c>
      <c r="CA89" s="8">
        <f>ABS('6050_Module3Project_Data'!E89 - BZ89)/'6050_Module3Project_Data'!E89</f>
        <v>2.5517289772664327E-2</v>
      </c>
    </row>
    <row r="90" spans="17:79" x14ac:dyDescent="0.35">
      <c r="Q90" s="7">
        <f>($O$5 *'6050_Module3Project_Data'!C89) + ((1 - $O$5) * Q89)</f>
        <v>67.135587687971181</v>
      </c>
      <c r="R90" s="8">
        <f>(ABS(('6050_Module3Project_Data'!C90-Q90)))</f>
        <v>6.348676687971178</v>
      </c>
      <c r="T90" s="7">
        <f>($O$6 *'6050_Module3Project_Data'!C89) + ((1 - $O$6) * T89)</f>
        <v>63.753207101326296</v>
      </c>
      <c r="U90" s="8">
        <f>(ABS(('6050_Module3Project_Data'!C90 - T90)))</f>
        <v>2.966296101326293</v>
      </c>
      <c r="W90" s="7">
        <f>($O$7 *'6050_Module3Project_Data'!C89) + ((1 - $O$7) * W89)</f>
        <v>62.552017233580656</v>
      </c>
      <c r="X90" s="8">
        <f>(ABS(('6050_Module3Project_Data'!C90 - W90)))</f>
        <v>1.7651062335806529</v>
      </c>
      <c r="Z90" s="7">
        <f>($O$8 *'6050_Module3Project_Data'!C89) + ((1 - $O$8) * Z89)</f>
        <v>62.120227666295349</v>
      </c>
      <c r="AA90" s="8">
        <f>(ABS(('6050_Module3Project_Data'!C90 - Z90)))</f>
        <v>1.333316666295346</v>
      </c>
      <c r="AB90" s="9"/>
      <c r="AC90" s="9"/>
      <c r="AD90" s="9"/>
      <c r="AE90" s="7">
        <f>($O$5 *'6050_Module3Project_Data'!E89) + ((1 - $O$5) * AE89)</f>
        <v>148.87867175473025</v>
      </c>
      <c r="AF90" s="8">
        <f>(ABS(('6050_Module3Project_Data'!E90 - AE90)))</f>
        <v>30.811670754730244</v>
      </c>
      <c r="AH90" s="7">
        <f>($O$6 *'6050_Module3Project_Data'!E89) + ((1 - $O$6) * AH89)</f>
        <v>138.43608261570412</v>
      </c>
      <c r="AI90" s="8">
        <f>(ABS(('6050_Module3Project_Data'!E90 - AH90)))</f>
        <v>20.369081615704118</v>
      </c>
      <c r="AK90" s="7">
        <f>($O$7 *'6050_Module3Project_Data'!E89) + ((1 - $O$7) * AK89)</f>
        <v>134.03159706705867</v>
      </c>
      <c r="AL90" s="8">
        <f>(ABS(('6050_Module3Project_Data'!E90 - AK90)))</f>
        <v>15.964596067058665</v>
      </c>
      <c r="AN90" s="7">
        <f>($O$8 *'6050_Module3Project_Data'!E89) + ((1 - $O$8) * AN89)</f>
        <v>131.68190163285595</v>
      </c>
      <c r="AO90" s="8">
        <f>(ABS(('6050_Module3Project_Data'!E90 - AN90)))</f>
        <v>13.614900632855949</v>
      </c>
      <c r="AU90" s="7">
        <f t="shared" si="24"/>
        <v>-0.94536140621805009</v>
      </c>
      <c r="AV90" s="7">
        <f t="shared" si="16"/>
        <v>61.606655827362609</v>
      </c>
      <c r="AW90" s="8">
        <f>ABS('6050_Module3Project_Data'!C90 - AV90)/'6050_Module3Project_Data'!C90</f>
        <v>1.3485548350410586E-2</v>
      </c>
      <c r="AY90" s="7">
        <f t="shared" si="25"/>
        <v>-1.0975911378687115</v>
      </c>
      <c r="AZ90" s="7">
        <f t="shared" si="17"/>
        <v>61.454426095711945</v>
      </c>
      <c r="BA90" s="8">
        <f>ABS('6050_Module3Project_Data'!C90 - AZ90)/'6050_Module3Project_Data'!C90</f>
        <v>1.0981230740807693E-2</v>
      </c>
      <c r="BB90" s="21"/>
      <c r="BC90" s="7">
        <f t="shared" si="26"/>
        <v>-1.1510423664552056</v>
      </c>
      <c r="BD90" s="7">
        <f t="shared" si="18"/>
        <v>61.400974867125448</v>
      </c>
      <c r="BE90" s="8">
        <f>ABS('6050_Module3Project_Data'!C90 - BD90)/'6050_Module3Project_Data'!C90</f>
        <v>1.010190939173476E-2</v>
      </c>
      <c r="BF90" s="22"/>
      <c r="BG90" s="7">
        <f t="shared" si="27"/>
        <v>-0.71107054021745597</v>
      </c>
      <c r="BH90" s="7">
        <f t="shared" si="19"/>
        <v>61.8409466933632</v>
      </c>
      <c r="BI90" s="8">
        <f>ABS('6050_Module3Project_Data'!C90 - BH90)/'6050_Module3Project_Data'!C90</f>
        <v>1.7339846292949428E-2</v>
      </c>
      <c r="BM90" s="7">
        <f t="shared" si="28"/>
        <v>-3.062209154332268</v>
      </c>
      <c r="BN90" s="7">
        <f t="shared" si="20"/>
        <v>130.9693879127264</v>
      </c>
      <c r="BO90" s="8">
        <f>ABS('6050_Module3Project_Data'!E90 - BN90)/'6050_Module3Project_Data'!E90</f>
        <v>0.10928021211215824</v>
      </c>
      <c r="BQ90" s="7">
        <f t="shared" si="29"/>
        <v>-3.8140249977784455</v>
      </c>
      <c r="BR90" s="7">
        <f t="shared" si="21"/>
        <v>130.21757206928024</v>
      </c>
      <c r="BS90" s="8">
        <f>ABS('6050_Module3Project_Data'!E90 - BR90)/'6050_Module3Project_Data'!E90</f>
        <v>0.10291250702031664</v>
      </c>
      <c r="BT90" s="21"/>
      <c r="BU90" s="7">
        <f t="shared" si="30"/>
        <v>-4.4849553192146061</v>
      </c>
      <c r="BV90" s="7">
        <f t="shared" si="22"/>
        <v>129.54664174784406</v>
      </c>
      <c r="BW90" s="8">
        <f>ABS('6050_Module3Project_Data'!E90 - BV90)/'6050_Module3Project_Data'!E90</f>
        <v>9.7229883461205716E-2</v>
      </c>
      <c r="BX90" s="22"/>
      <c r="BY90" s="7">
        <f t="shared" si="31"/>
        <v>-4.8974030949314624</v>
      </c>
      <c r="BZ90" s="7">
        <f t="shared" si="23"/>
        <v>129.13419397212721</v>
      </c>
      <c r="CA90" s="8">
        <f>ABS('6050_Module3Project_Data'!E90 - BZ90)/'6050_Module3Project_Data'!E90</f>
        <v>9.37365468622956E-2</v>
      </c>
    </row>
    <row r="91" spans="17:79" x14ac:dyDescent="0.35">
      <c r="Q91" s="7">
        <f>($O$5 *'6050_Module3Project_Data'!C90) + ((1 - $O$5) * Q90)</f>
        <v>66.183286184775511</v>
      </c>
      <c r="R91" s="8">
        <f>(ABS(('6050_Module3Project_Data'!C91-Q91)))</f>
        <v>5.8621301847755092</v>
      </c>
      <c r="T91" s="7">
        <f>($O$6 *'6050_Module3Project_Data'!C90) + ((1 - $O$6) * T90)</f>
        <v>62.715003465862097</v>
      </c>
      <c r="U91" s="8">
        <f>(ABS(('6050_Module3Project_Data'!C91 - T91)))</f>
        <v>2.3938474658620947</v>
      </c>
      <c r="W91" s="7">
        <f>($O$7 *'6050_Module3Project_Data'!C90) + ((1 - $O$7) * W90)</f>
        <v>61.581208805111295</v>
      </c>
      <c r="X91" s="8">
        <f>(ABS(('6050_Module3Project_Data'!C91 - W91)))</f>
        <v>1.2600528051112931</v>
      </c>
      <c r="Z91" s="7">
        <f>($O$8 *'6050_Module3Project_Data'!C90) + ((1 - $O$8) * Z90)</f>
        <v>61.120240166573836</v>
      </c>
      <c r="AA91" s="8">
        <f>(ABS(('6050_Module3Project_Data'!C91 - Z91)))</f>
        <v>0.79908416657383441</v>
      </c>
      <c r="AB91" s="9"/>
      <c r="AC91" s="9"/>
      <c r="AD91" s="9"/>
      <c r="AE91" s="7">
        <f>($O$5 *'6050_Module3Project_Data'!E90) + ((1 - $O$5) * AE90)</f>
        <v>144.25692114152071</v>
      </c>
      <c r="AF91" s="8">
        <f>(ABS(('6050_Module3Project_Data'!E91 - AE91)))</f>
        <v>26.831536141520701</v>
      </c>
      <c r="AH91" s="7">
        <f>($O$6 *'6050_Module3Project_Data'!E90) + ((1 - $O$6) * AH90)</f>
        <v>131.30690405020769</v>
      </c>
      <c r="AI91" s="8">
        <f>(ABS(('6050_Module3Project_Data'!E91 - AH91)))</f>
        <v>13.881519050207686</v>
      </c>
      <c r="AK91" s="7">
        <f>($O$7 *'6050_Module3Project_Data'!E90) + ((1 - $O$7) * AK90)</f>
        <v>125.2510692301764</v>
      </c>
      <c r="AL91" s="8">
        <f>(ABS(('6050_Module3Project_Data'!E91 - AK91)))</f>
        <v>7.8256842301763925</v>
      </c>
      <c r="AN91" s="7">
        <f>($O$8 *'6050_Module3Project_Data'!E90) + ((1 - $O$8) * AN90)</f>
        <v>121.47072615821399</v>
      </c>
      <c r="AO91" s="8">
        <f>(ABS(('6050_Module3Project_Data'!E91 - AN91)))</f>
        <v>4.0453411582139864</v>
      </c>
      <c r="AU91" s="7">
        <f t="shared" si="24"/>
        <v>-0.94917845955574665</v>
      </c>
      <c r="AV91" s="7">
        <f t="shared" si="16"/>
        <v>60.632030345555549</v>
      </c>
      <c r="AW91" s="8">
        <f>ABS('6050_Module3Project_Data'!C91 - AV91)/'6050_Module3Project_Data'!C91</f>
        <v>5.1536536460864068E-3</v>
      </c>
      <c r="AY91" s="7">
        <f t="shared" si="25"/>
        <v>-1.065895460518874</v>
      </c>
      <c r="AZ91" s="7">
        <f t="shared" si="17"/>
        <v>60.515313344592421</v>
      </c>
      <c r="BA91" s="8">
        <f>ABS('6050_Module3Project_Data'!C91 - AZ91)/'6050_Module3Project_Data'!C91</f>
        <v>3.2187271840814716E-3</v>
      </c>
      <c r="BB91" s="21"/>
      <c r="BC91" s="7">
        <f t="shared" si="26"/>
        <v>-1.0699370943615758</v>
      </c>
      <c r="BD91" s="7">
        <f t="shared" si="18"/>
        <v>60.511271710749718</v>
      </c>
      <c r="BE91" s="8">
        <f>ABS('6050_Module3Project_Data'!C91 - BD91)/'6050_Module3Project_Data'!C91</f>
        <v>3.1517252545643446E-3</v>
      </c>
      <c r="BF91" s="22"/>
      <c r="BG91" s="7">
        <f t="shared" si="27"/>
        <v>-0.93184774523157543</v>
      </c>
      <c r="BH91" s="7">
        <f t="shared" si="19"/>
        <v>60.649361059879723</v>
      </c>
      <c r="BI91" s="8">
        <f>ABS('6050_Module3Project_Data'!C91 - BH91)/'6050_Module3Project_Data'!C91</f>
        <v>5.440961043248595E-3</v>
      </c>
      <c r="BM91" s="7">
        <f t="shared" si="28"/>
        <v>-3.9199569567147687</v>
      </c>
      <c r="BN91" s="7">
        <f t="shared" si="20"/>
        <v>121.33111227346163</v>
      </c>
      <c r="BO91" s="8">
        <f>ABS('6050_Module3Project_Data'!E91 - BN91)/'6050_Module3Project_Data'!E91</f>
        <v>3.326135378190688E-2</v>
      </c>
      <c r="BQ91" s="7">
        <f t="shared" si="29"/>
        <v>-5.0556507075544017</v>
      </c>
      <c r="BR91" s="7">
        <f t="shared" si="21"/>
        <v>120.19541852262199</v>
      </c>
      <c r="BS91" s="8">
        <f>ABS('6050_Module3Project_Data'!E91 - BR91)/'6050_Module3Project_Data'!E91</f>
        <v>2.3589733366613925E-2</v>
      </c>
      <c r="BT91" s="21"/>
      <c r="BU91" s="7">
        <f t="shared" si="30"/>
        <v>-6.4179629521650554</v>
      </c>
      <c r="BV91" s="7">
        <f t="shared" si="22"/>
        <v>118.83310627801134</v>
      </c>
      <c r="BW91" s="8">
        <f>ABS('6050_Module3Project_Data'!E91 - BV91)/'6050_Module3Project_Data'!E91</f>
        <v>1.1988219395757884E-2</v>
      </c>
      <c r="BX91" s="22"/>
      <c r="BY91" s="7">
        <f t="shared" si="31"/>
        <v>-8.1980591255896496</v>
      </c>
      <c r="BZ91" s="7">
        <f t="shared" si="23"/>
        <v>117.05301010458675</v>
      </c>
      <c r="CA91" s="8">
        <f>ABS('6050_Module3Project_Data'!E91 - BZ91)/'6050_Module3Project_Data'!E91</f>
        <v>3.1711618012856321E-3</v>
      </c>
    </row>
    <row r="92" spans="17:79" x14ac:dyDescent="0.35">
      <c r="Q92" s="7">
        <f>($O$5 *'6050_Module3Project_Data'!C91) + ((1 - $O$5) * Q91)</f>
        <v>65.303966657059178</v>
      </c>
      <c r="R92" s="8">
        <f>(ABS(('6050_Module3Project_Data'!C92-Q92)))</f>
        <v>8.81233265705918</v>
      </c>
      <c r="T92" s="7">
        <f>($O$6 *'6050_Module3Project_Data'!C91) + ((1 - $O$6) * T91)</f>
        <v>61.877156852810359</v>
      </c>
      <c r="U92" s="8">
        <f>(ABS(('6050_Module3Project_Data'!C92 - T92)))</f>
        <v>5.3855228528103609</v>
      </c>
      <c r="W92" s="7">
        <f>($O$7 *'6050_Module3Project_Data'!C91) + ((1 - $O$7) * W91)</f>
        <v>60.888179762300084</v>
      </c>
      <c r="X92" s="8">
        <f>(ABS(('6050_Module3Project_Data'!C92 - W92)))</f>
        <v>4.3965457623000859</v>
      </c>
      <c r="Z92" s="7">
        <f>($O$8 *'6050_Module3Project_Data'!C91) + ((1 - $O$8) * Z91)</f>
        <v>60.520927041643461</v>
      </c>
      <c r="AA92" s="8">
        <f>(ABS(('6050_Module3Project_Data'!C92 - Z92)))</f>
        <v>4.0292930416434629</v>
      </c>
      <c r="AB92" s="9"/>
      <c r="AC92" s="9"/>
      <c r="AD92" s="9"/>
      <c r="AE92" s="7">
        <f>($O$5 *'6050_Module3Project_Data'!E91) + ((1 - $O$5) * AE91)</f>
        <v>140.23219072029261</v>
      </c>
      <c r="AF92" s="8">
        <f>(ABS(('6050_Module3Project_Data'!E92 - AE92)))</f>
        <v>29.183469720292607</v>
      </c>
      <c r="AH92" s="7">
        <f>($O$6 *'6050_Module3Project_Data'!E91) + ((1 - $O$6) * AH91)</f>
        <v>126.448372382635</v>
      </c>
      <c r="AI92" s="8">
        <f>(ABS(('6050_Module3Project_Data'!E92 - AH92)))</f>
        <v>15.399651382635</v>
      </c>
      <c r="AK92" s="7">
        <f>($O$7 *'6050_Module3Project_Data'!E91) + ((1 - $O$7) * AK91)</f>
        <v>120.94694290357938</v>
      </c>
      <c r="AL92" s="8">
        <f>(ABS(('6050_Module3Project_Data'!E92 - AK92)))</f>
        <v>9.8982219035793833</v>
      </c>
      <c r="AN92" s="7">
        <f>($O$8 *'6050_Module3Project_Data'!E91) + ((1 - $O$8) * AN91)</f>
        <v>118.43672028955351</v>
      </c>
      <c r="AO92" s="8">
        <f>(ABS(('6050_Module3Project_Data'!E92 - AN92)))</f>
        <v>7.3879992895535054</v>
      </c>
      <c r="AU92" s="7">
        <f t="shared" si="24"/>
        <v>-0.91075604704406632</v>
      </c>
      <c r="AV92" s="7">
        <f t="shared" si="16"/>
        <v>59.977423715256016</v>
      </c>
      <c r="AW92" s="8">
        <f>ABS('6050_Module3Project_Data'!C92 - AV92)/'6050_Module3Project_Data'!C92</f>
        <v>6.1704529829249025E-2</v>
      </c>
      <c r="AY92" s="7">
        <f t="shared" si="25"/>
        <v>-0.97267885609195837</v>
      </c>
      <c r="AZ92" s="7">
        <f t="shared" si="17"/>
        <v>59.915500906208123</v>
      </c>
      <c r="BA92" s="8">
        <f>ABS('6050_Module3Project_Data'!C92 - AZ92)/'6050_Module3Project_Data'!C92</f>
        <v>6.0608388601542766E-2</v>
      </c>
      <c r="BB92" s="21"/>
      <c r="BC92" s="7">
        <f t="shared" si="26"/>
        <v>-0.9003284711639119</v>
      </c>
      <c r="BD92" s="7">
        <f t="shared" si="18"/>
        <v>59.987851291136174</v>
      </c>
      <c r="BE92" s="8">
        <f>ABS('6050_Module3Project_Data'!C92 - BD92)/'6050_Module3Project_Data'!C92</f>
        <v>6.1889116026209764E-2</v>
      </c>
      <c r="BF92" s="22"/>
      <c r="BG92" s="7">
        <f t="shared" si="27"/>
        <v>-0.72885184817426618</v>
      </c>
      <c r="BH92" s="7">
        <f t="shared" si="19"/>
        <v>60.159327914125818</v>
      </c>
      <c r="BI92" s="8">
        <f>ABS('6050_Module3Project_Data'!C92 - BH92)/'6050_Module3Project_Data'!C92</f>
        <v>6.4924549963023201E-2</v>
      </c>
      <c r="BM92" s="7">
        <f t="shared" si="28"/>
        <v>-3.9775823621971056</v>
      </c>
      <c r="BN92" s="7">
        <f t="shared" si="20"/>
        <v>116.96936054138227</v>
      </c>
      <c r="BO92" s="8">
        <f>ABS('6050_Module3Project_Data'!E92 - BN92)/'6050_Module3Project_Data'!E92</f>
        <v>5.331569322065647E-2</v>
      </c>
      <c r="BQ92" s="7">
        <f t="shared" si="29"/>
        <v>-4.8677696123150547</v>
      </c>
      <c r="BR92" s="7">
        <f t="shared" si="21"/>
        <v>116.07917329126433</v>
      </c>
      <c r="BS92" s="8">
        <f>ABS('6050_Module3Project_Data'!E92 - BR92)/'6050_Module3Project_Data'!E92</f>
        <v>4.5299506792737622E-2</v>
      </c>
      <c r="BT92" s="21"/>
      <c r="BU92" s="7">
        <f t="shared" si="30"/>
        <v>-5.4667364706594368</v>
      </c>
      <c r="BV92" s="7">
        <f t="shared" si="22"/>
        <v>115.48020643291994</v>
      </c>
      <c r="BW92" s="8">
        <f>ABS('6050_Module3Project_Data'!E92 - BV92)/'6050_Module3Project_Data'!E92</f>
        <v>3.990577642870774E-2</v>
      </c>
      <c r="BX92" s="22"/>
      <c r="BY92" s="7">
        <f t="shared" si="31"/>
        <v>-4.8882162464459098</v>
      </c>
      <c r="BZ92" s="7">
        <f t="shared" si="23"/>
        <v>116.05872665713348</v>
      </c>
      <c r="CA92" s="8">
        <f>ABS('6050_Module3Project_Data'!E92 - BZ92)/'6050_Module3Project_Data'!E92</f>
        <v>4.5115383698417166E-2</v>
      </c>
    </row>
    <row r="93" spans="17:79" x14ac:dyDescent="0.35">
      <c r="Q93" s="7">
        <f>($O$5 *'6050_Module3Project_Data'!C92) + ((1 - $O$5) * Q92)</f>
        <v>63.982116758500297</v>
      </c>
      <c r="R93" s="8">
        <f>(ABS(('6050_Module3Project_Data'!C93-Q93)))</f>
        <v>8.6905977585002958</v>
      </c>
      <c r="T93" s="7">
        <f>($O$6 *'6050_Module3Project_Data'!C92) + ((1 - $O$6) * T92)</f>
        <v>59.992223854326724</v>
      </c>
      <c r="U93" s="8">
        <f>(ABS(('6050_Module3Project_Data'!C93 - T93)))</f>
        <v>4.7007048543267231</v>
      </c>
      <c r="W93" s="7">
        <f>($O$7 *'6050_Module3Project_Data'!C92) + ((1 - $O$7) * W92)</f>
        <v>58.470079593035038</v>
      </c>
      <c r="X93" s="8">
        <f>(ABS(('6050_Module3Project_Data'!C93 - W93)))</f>
        <v>3.1785605930350371</v>
      </c>
      <c r="Z93" s="7">
        <f>($O$8 *'6050_Module3Project_Data'!C92) + ((1 - $O$8) * Z92)</f>
        <v>57.498957260410862</v>
      </c>
      <c r="AA93" s="8">
        <f>(ABS(('6050_Module3Project_Data'!C93 - Z93)))</f>
        <v>2.2074382604108607</v>
      </c>
      <c r="AB93" s="9"/>
      <c r="AC93" s="9"/>
      <c r="AD93" s="9"/>
      <c r="AE93" s="7">
        <f>($O$5 *'6050_Module3Project_Data'!E92) + ((1 - $O$5) * AE92)</f>
        <v>135.8546702622487</v>
      </c>
      <c r="AF93" s="8">
        <f>(ABS(('6050_Module3Project_Data'!E93 - AE93)))</f>
        <v>33.334498262248701</v>
      </c>
      <c r="AH93" s="7">
        <f>($O$6 *'6050_Module3Project_Data'!E92) + ((1 - $O$6) * AH92)</f>
        <v>121.05849439871275</v>
      </c>
      <c r="AI93" s="8">
        <f>(ABS(('6050_Module3Project_Data'!E93 - AH93)))</f>
        <v>18.538322398712751</v>
      </c>
      <c r="AK93" s="7">
        <f>($O$7 *'6050_Module3Project_Data'!E92) + ((1 - $O$7) * AK92)</f>
        <v>115.50292085661073</v>
      </c>
      <c r="AL93" s="8">
        <f>(ABS(('6050_Module3Project_Data'!E93 - AK93)))</f>
        <v>12.982748856610726</v>
      </c>
      <c r="AN93" s="7">
        <f>($O$8 *'6050_Module3Project_Data'!E92) + ((1 - $O$8) * AN92)</f>
        <v>112.89572082238837</v>
      </c>
      <c r="AO93" s="8">
        <f>(ABS(('6050_Module3Project_Data'!E93 - AN93)))</f>
        <v>10.375548822388367</v>
      </c>
      <c r="AU93" s="7">
        <f t="shared" si="24"/>
        <v>-1.1368576653772131</v>
      </c>
      <c r="AV93" s="7">
        <f t="shared" si="16"/>
        <v>57.333221927657824</v>
      </c>
      <c r="AW93" s="8">
        <f>ABS('6050_Module3Project_Data'!C93 - AV93)/'6050_Module3Project_Data'!C93</f>
        <v>3.692615006033427E-2</v>
      </c>
      <c r="AY93" s="7">
        <f t="shared" si="25"/>
        <v>-1.3340341843852301</v>
      </c>
      <c r="AZ93" s="7">
        <f t="shared" si="17"/>
        <v>57.136045408649807</v>
      </c>
      <c r="BA93" s="8">
        <f>ABS('6050_Module3Project_Data'!C93 - AZ93)/'6050_Module3Project_Data'!C93</f>
        <v>3.3360024141311902E-2</v>
      </c>
      <c r="BB93" s="21"/>
      <c r="BC93" s="7">
        <f t="shared" si="26"/>
        <v>-1.5833257353094221</v>
      </c>
      <c r="BD93" s="7">
        <f t="shared" si="18"/>
        <v>56.886753857725616</v>
      </c>
      <c r="BE93" s="8">
        <f>ABS('6050_Module3Project_Data'!C93 - BD93)/'6050_Module3Project_Data'!C93</f>
        <v>2.8851348029082263E-2</v>
      </c>
      <c r="BF93" s="22"/>
      <c r="BG93" s="7">
        <f t="shared" si="27"/>
        <v>-2.1647129211014282</v>
      </c>
      <c r="BH93" s="7">
        <f t="shared" si="19"/>
        <v>56.305366671933612</v>
      </c>
      <c r="BI93" s="8">
        <f>ABS('6050_Module3Project_Data'!C93 - BH93)/'6050_Module3Project_Data'!C93</f>
        <v>1.8336404755557738E-2</v>
      </c>
      <c r="BM93" s="7">
        <f t="shared" si="28"/>
        <v>-4.1975483149128383</v>
      </c>
      <c r="BN93" s="7">
        <f t="shared" si="20"/>
        <v>111.30537254169789</v>
      </c>
      <c r="BO93" s="8">
        <f>ABS('6050_Module3Project_Data'!E93 - BN93)/'6050_Module3Project_Data'!E93</f>
        <v>8.5692409311387899E-2</v>
      </c>
      <c r="BQ93" s="7">
        <f t="shared" si="29"/>
        <v>-5.0118327209784548</v>
      </c>
      <c r="BR93" s="7">
        <f t="shared" si="21"/>
        <v>110.49108813563227</v>
      </c>
      <c r="BS93" s="8">
        <f>ABS('6050_Module3Project_Data'!E93 - BR93)/'6050_Module3Project_Data'!E93</f>
        <v>7.7749734321868533E-2</v>
      </c>
      <c r="BT93" s="21"/>
      <c r="BU93" s="7">
        <f t="shared" si="30"/>
        <v>-5.4565149799985857</v>
      </c>
      <c r="BV93" s="7">
        <f t="shared" si="22"/>
        <v>110.04640587661214</v>
      </c>
      <c r="BW93" s="8">
        <f>ABS('6050_Module3Project_Data'!E93 - BV93)/'6050_Module3Project_Data'!E93</f>
        <v>7.3412224441177676E-2</v>
      </c>
      <c r="BX93" s="22"/>
      <c r="BY93" s="7">
        <f t="shared" si="31"/>
        <v>-5.3606511768902436</v>
      </c>
      <c r="BZ93" s="7">
        <f t="shared" si="23"/>
        <v>110.14226967972048</v>
      </c>
      <c r="CA93" s="8">
        <f>ABS('6050_Module3Project_Data'!E93 - BZ93)/'6050_Module3Project_Data'!E93</f>
        <v>7.4347297034582455E-2</v>
      </c>
    </row>
    <row r="94" spans="17:79" x14ac:dyDescent="0.35">
      <c r="Q94" s="7">
        <f>($O$5 *'6050_Module3Project_Data'!C93) + ((1 - $O$5) * Q93)</f>
        <v>62.678527094725254</v>
      </c>
      <c r="R94" s="8">
        <f>(ABS(('6050_Module3Project_Data'!C94-Q94)))</f>
        <v>1.8398660947252523</v>
      </c>
      <c r="T94" s="7">
        <f>($O$6 *'6050_Module3Project_Data'!C93) + ((1 - $O$6) * T93)</f>
        <v>58.346977155312373</v>
      </c>
      <c r="U94" s="8">
        <f>(ABS(('6050_Module3Project_Data'!C94 - T94)))</f>
        <v>2.4916838446876284</v>
      </c>
      <c r="W94" s="7">
        <f>($O$7 *'6050_Module3Project_Data'!C93) + ((1 - $O$7) * W93)</f>
        <v>56.721871266865762</v>
      </c>
      <c r="X94" s="8">
        <f>(ABS(('6050_Module3Project_Data'!C94 - W94)))</f>
        <v>4.1167897331342402</v>
      </c>
      <c r="Z94" s="7">
        <f>($O$8 *'6050_Module3Project_Data'!C93) + ((1 - $O$8) * Z93)</f>
        <v>55.843378565102718</v>
      </c>
      <c r="AA94" s="8">
        <f>(ABS(('6050_Module3Project_Data'!C94 - Z94)))</f>
        <v>4.995282434897284</v>
      </c>
      <c r="AB94" s="9"/>
      <c r="AC94" s="9"/>
      <c r="AD94" s="9"/>
      <c r="AE94" s="7">
        <f>($O$5 *'6050_Module3Project_Data'!E93) + ((1 - $O$5) * AE93)</f>
        <v>130.85449552291138</v>
      </c>
      <c r="AF94" s="8">
        <f>(ABS(('6050_Module3Project_Data'!E94 - AE94)))</f>
        <v>12.886210522911384</v>
      </c>
      <c r="AH94" s="7">
        <f>($O$6 *'6050_Module3Project_Data'!E93) + ((1 - $O$6) * AH93)</f>
        <v>114.57008155916328</v>
      </c>
      <c r="AI94" s="8">
        <f>(ABS(('6050_Module3Project_Data'!E94 - AH94)))</f>
        <v>3.3982034408367099</v>
      </c>
      <c r="AK94" s="7">
        <f>($O$7 *'6050_Module3Project_Data'!E93) + ((1 - $O$7) * AK93)</f>
        <v>108.36240898547483</v>
      </c>
      <c r="AL94" s="8">
        <f>(ABS(('6050_Module3Project_Data'!E94 - AK94)))</f>
        <v>9.6058760145251654</v>
      </c>
      <c r="AN94" s="7">
        <f>($O$8 *'6050_Module3Project_Data'!E93) + ((1 - $O$8) * AN93)</f>
        <v>105.1140592055971</v>
      </c>
      <c r="AO94" s="8">
        <f>(ABS(('6050_Module3Project_Data'!E94 - AN94)))</f>
        <v>12.854225794402893</v>
      </c>
      <c r="AU94" s="7">
        <f t="shared" si="24"/>
        <v>-1.2285602644960225</v>
      </c>
      <c r="AV94" s="7">
        <f t="shared" si="16"/>
        <v>55.493311002369737</v>
      </c>
      <c r="AW94" s="8">
        <f>ABS('6050_Module3Project_Data'!C94 - AV94)/'6050_Module3Project_Data'!C94</f>
        <v>8.7861072380114758E-2</v>
      </c>
      <c r="AY94" s="7">
        <f t="shared" si="25"/>
        <v>-1.4375777198312418</v>
      </c>
      <c r="AZ94" s="7">
        <f t="shared" si="17"/>
        <v>55.284293547034522</v>
      </c>
      <c r="BA94" s="8">
        <f>ABS('6050_Module3Project_Data'!C94 - AZ94)/'6050_Module3Project_Data'!C94</f>
        <v>9.1296674872010736E-2</v>
      </c>
      <c r="BB94" s="21"/>
      <c r="BC94" s="7">
        <f t="shared" si="26"/>
        <v>-1.6575229011963568</v>
      </c>
      <c r="BD94" s="7">
        <f t="shared" si="18"/>
        <v>55.064348365669403</v>
      </c>
      <c r="BE94" s="8">
        <f>ABS('6050_Module3Project_Data'!C94 - BD94)/'6050_Module3Project_Data'!C94</f>
        <v>9.4911895485842446E-2</v>
      </c>
      <c r="BF94" s="22"/>
      <c r="BG94" s="7">
        <f t="shared" si="27"/>
        <v>-1.8106840154090993</v>
      </c>
      <c r="BH94" s="7">
        <f t="shared" si="19"/>
        <v>54.91118725145666</v>
      </c>
      <c r="BI94" s="8">
        <f>ABS('6050_Module3Project_Data'!C94 - BH94)/'6050_Module3Project_Data'!C94</f>
        <v>9.7429391954292718E-2</v>
      </c>
      <c r="BM94" s="7">
        <f t="shared" si="28"/>
        <v>-4.6389928483462972</v>
      </c>
      <c r="BN94" s="7">
        <f t="shared" si="20"/>
        <v>103.72341613712854</v>
      </c>
      <c r="BO94" s="8">
        <f>ABS('6050_Module3Project_Data'!E94 - BN94)/'6050_Module3Project_Data'!E94</f>
        <v>0.12075168222434918</v>
      </c>
      <c r="BQ94" s="7">
        <f t="shared" si="29"/>
        <v>-5.5440025085178162</v>
      </c>
      <c r="BR94" s="7">
        <f t="shared" si="21"/>
        <v>102.81840647695701</v>
      </c>
      <c r="BS94" s="8">
        <f>ABS('6050_Module3Project_Data'!E94 - BR94)/'6050_Module3Project_Data'!E94</f>
        <v>0.1284233175301564</v>
      </c>
      <c r="BT94" s="21"/>
      <c r="BU94" s="7">
        <f t="shared" si="30"/>
        <v>-6.2143135810103773</v>
      </c>
      <c r="BV94" s="7">
        <f t="shared" si="22"/>
        <v>102.14809540446446</v>
      </c>
      <c r="BW94" s="8">
        <f>ABS('6050_Module3Project_Data'!E94 - BV94)/'6050_Module3Project_Data'!E94</f>
        <v>0.13410544703210306</v>
      </c>
      <c r="BX94" s="22"/>
      <c r="BY94" s="7">
        <f t="shared" si="31"/>
        <v>-6.8735327669990509</v>
      </c>
      <c r="BZ94" s="7">
        <f t="shared" si="23"/>
        <v>101.48887621847578</v>
      </c>
      <c r="CA94" s="8">
        <f>ABS('6050_Module3Project_Data'!E94 - BZ94)/'6050_Module3Project_Data'!E94</f>
        <v>0.13969355222485616</v>
      </c>
    </row>
    <row r="95" spans="17:79" x14ac:dyDescent="0.35">
      <c r="Q95" s="7">
        <f>($O$5 *'6050_Module3Project_Data'!C94) + ((1 - $O$5) * Q94)</f>
        <v>62.402547180516464</v>
      </c>
      <c r="R95" s="8">
        <f>(ABS(('6050_Module3Project_Data'!C95-Q95)))</f>
        <v>1.899030180516462</v>
      </c>
      <c r="T95" s="7">
        <f>($O$6 *'6050_Module3Project_Data'!C94) + ((1 - $O$6) * T94)</f>
        <v>59.219066500953048</v>
      </c>
      <c r="U95" s="8">
        <f>(ABS(('6050_Module3Project_Data'!C95 - T95)))</f>
        <v>1.2844504990469545</v>
      </c>
      <c r="W95" s="7">
        <f>($O$7 *'6050_Module3Project_Data'!C94) + ((1 - $O$7) * W94)</f>
        <v>58.986105620089596</v>
      </c>
      <c r="X95" s="8">
        <f>(ABS(('6050_Module3Project_Data'!C95 - W95)))</f>
        <v>1.5174113799104063</v>
      </c>
      <c r="Z95" s="7">
        <f>($O$8 *'6050_Module3Project_Data'!C94) + ((1 - $O$8) * Z94)</f>
        <v>59.589840391275679</v>
      </c>
      <c r="AA95" s="8">
        <f>(ABS(('6050_Module3Project_Data'!C95 - Z95)))</f>
        <v>0.9136766087243231</v>
      </c>
      <c r="AB95" s="9"/>
      <c r="AC95" s="9"/>
      <c r="AD95" s="9"/>
      <c r="AE95" s="7">
        <f>($O$5 *'6050_Module3Project_Data'!E94) + ((1 - $O$5) * AE94)</f>
        <v>128.92156394447466</v>
      </c>
      <c r="AF95" s="8">
        <f>(ABS(('6050_Module3Project_Data'!E95 - AE95)))</f>
        <v>0.94408594447465077</v>
      </c>
      <c r="AH95" s="7">
        <f>($O$6 *'6050_Module3Project_Data'!E94) + ((1 - $O$6) * AH94)</f>
        <v>115.75945276345614</v>
      </c>
      <c r="AI95" s="8">
        <f>(ABS(('6050_Module3Project_Data'!E95 - AH95)))</f>
        <v>12.218025236543866</v>
      </c>
      <c r="AK95" s="7">
        <f>($O$7 *'6050_Module3Project_Data'!E94) + ((1 - $O$7) * AK94)</f>
        <v>113.64564079346368</v>
      </c>
      <c r="AL95" s="8">
        <f>(ABS(('6050_Module3Project_Data'!E95 - AK95)))</f>
        <v>14.331837206536321</v>
      </c>
      <c r="AN95" s="7">
        <f>($O$8 *'6050_Module3Project_Data'!E94) + ((1 - $O$8) * AN94)</f>
        <v>114.75472855139927</v>
      </c>
      <c r="AO95" s="8">
        <f>(ABS(('6050_Module3Project_Data'!E95 - AN95)))</f>
        <v>13.222749448600737</v>
      </c>
      <c r="AU95" s="7">
        <f t="shared" si="24"/>
        <v>-0.70464107183804403</v>
      </c>
      <c r="AV95" s="7">
        <f t="shared" si="16"/>
        <v>58.281464548251549</v>
      </c>
      <c r="AW95" s="8">
        <f>ABS('6050_Module3Project_Data'!C95 - AV95)/'6050_Module3Project_Data'!C95</f>
        <v>3.6726004733715782E-2</v>
      </c>
      <c r="AY95" s="7">
        <f t="shared" si="25"/>
        <v>-0.51212470156747281</v>
      </c>
      <c r="AZ95" s="7">
        <f t="shared" si="17"/>
        <v>58.473980918522123</v>
      </c>
      <c r="BA95" s="8">
        <f>ABS('6050_Module3Project_Data'!C95 - AZ95)/'6050_Module3Project_Data'!C95</f>
        <v>3.3544100940080541E-2</v>
      </c>
      <c r="BB95" s="21"/>
      <c r="BC95" s="7">
        <f t="shared" si="26"/>
        <v>0.10726786329272908</v>
      </c>
      <c r="BD95" s="7">
        <f t="shared" si="18"/>
        <v>59.093373483382322</v>
      </c>
      <c r="BE95" s="8">
        <f>ABS('6050_Module3Project_Data'!C95 - BD95)/'6050_Module3Project_Data'!C95</f>
        <v>2.3306802423034016E-2</v>
      </c>
      <c r="BF95" s="22"/>
      <c r="BG95" s="7">
        <f t="shared" si="27"/>
        <v>1.6529965979288941</v>
      </c>
      <c r="BH95" s="7">
        <f t="shared" si="19"/>
        <v>60.639102218018493</v>
      </c>
      <c r="BI95" s="8">
        <f>ABS('6050_Module3Project_Data'!C95 - BH95)/'6050_Module3Project_Data'!C95</f>
        <v>2.2409477124857237E-3</v>
      </c>
      <c r="BM95" s="7">
        <f t="shared" si="28"/>
        <v>-3.1506591498960241</v>
      </c>
      <c r="BN95" s="7">
        <f t="shared" si="20"/>
        <v>110.49498164356766</v>
      </c>
      <c r="BO95" s="8">
        <f>ABS('6050_Module3Project_Data'!E95 - BN95)/'6050_Module3Project_Data'!E95</f>
        <v>0.13660603904409141</v>
      </c>
      <c r="BQ95" s="7">
        <f t="shared" si="29"/>
        <v>-2.8371939293911481</v>
      </c>
      <c r="BR95" s="7">
        <f t="shared" si="21"/>
        <v>110.80844686407254</v>
      </c>
      <c r="BS95" s="8">
        <f>ABS('6050_Module3Project_Data'!E95 - BR95)/'6050_Module3Project_Data'!E95</f>
        <v>0.13415666103318169</v>
      </c>
      <c r="BT95" s="21"/>
      <c r="BU95" s="7">
        <f t="shared" si="30"/>
        <v>-1.0404181559607228</v>
      </c>
      <c r="BV95" s="7">
        <f t="shared" si="22"/>
        <v>112.60522263750296</v>
      </c>
      <c r="BW95" s="8">
        <f>ABS('6050_Module3Project_Data'!E95 - BV95)/'6050_Module3Project_Data'!E95</f>
        <v>0.12011687995990233</v>
      </c>
      <c r="BX95" s="22"/>
      <c r="BY95" s="7">
        <f t="shared" si="31"/>
        <v>3.459717121740669</v>
      </c>
      <c r="BZ95" s="7">
        <f t="shared" si="23"/>
        <v>117.10535791520435</v>
      </c>
      <c r="CA95" s="8">
        <f>ABS('6050_Module3Project_Data'!E95 - BZ95)/'6050_Module3Project_Data'!E95</f>
        <v>8.4953385976207885E-2</v>
      </c>
    </row>
    <row r="96" spans="17:79" x14ac:dyDescent="0.35">
      <c r="Q96" s="7">
        <f>($O$5 *'6050_Module3Project_Data'!C95) + ((1 - $O$5) * Q95)</f>
        <v>62.117692653438993</v>
      </c>
      <c r="R96" s="8">
        <f>(ABS(('6050_Module3Project_Data'!C96-Q96)))</f>
        <v>1.5697003465610067</v>
      </c>
      <c r="T96" s="7">
        <f>($O$6 *'6050_Module3Project_Data'!C95) + ((1 - $O$6) * T95)</f>
        <v>59.668624175619485</v>
      </c>
      <c r="U96" s="8">
        <f>(ABS(('6050_Module3Project_Data'!C96 - T96)))</f>
        <v>4.0187688243805155</v>
      </c>
      <c r="W96" s="7">
        <f>($O$7 *'6050_Module3Project_Data'!C95) + ((1 - $O$7) * W95)</f>
        <v>59.820681879040322</v>
      </c>
      <c r="X96" s="8">
        <f>(ABS(('6050_Module3Project_Data'!C96 - W96)))</f>
        <v>3.8667111209596783</v>
      </c>
      <c r="Z96" s="7">
        <f>($O$8 *'6050_Module3Project_Data'!C95) + ((1 - $O$8) * Z95)</f>
        <v>60.275097847818927</v>
      </c>
      <c r="AA96" s="8">
        <f>(ABS(('6050_Module3Project_Data'!C96 - Z96)))</f>
        <v>3.4122951521810734</v>
      </c>
      <c r="AB96" s="9"/>
      <c r="AC96" s="9"/>
      <c r="AD96" s="9"/>
      <c r="AE96" s="7">
        <f>($O$5 *'6050_Module3Project_Data'!E95) + ((1 - $O$5) * AE95)</f>
        <v>128.77995105280345</v>
      </c>
      <c r="AF96" s="8">
        <f>(ABS(('6050_Module3Project_Data'!E96 - AE96)))</f>
        <v>6.8475359471965476</v>
      </c>
      <c r="AH96" s="7">
        <f>($O$6 *'6050_Module3Project_Data'!E95) + ((1 - $O$6) * AH95)</f>
        <v>120.03576159624649</v>
      </c>
      <c r="AI96" s="8">
        <f>(ABS(('6050_Module3Project_Data'!E96 - AH96)))</f>
        <v>15.591725403753514</v>
      </c>
      <c r="AK96" s="7">
        <f>($O$7 *'6050_Module3Project_Data'!E95) + ((1 - $O$7) * AK95)</f>
        <v>121.52815125705865</v>
      </c>
      <c r="AL96" s="8">
        <f>(ABS(('6050_Module3Project_Data'!E96 - AK96)))</f>
        <v>14.099335742941349</v>
      </c>
      <c r="AN96" s="7">
        <f>($O$8 *'6050_Module3Project_Data'!E95) + ((1 - $O$8) * AN95)</f>
        <v>124.67179063784982</v>
      </c>
      <c r="AO96" s="8">
        <f>(ABS(('6050_Module3Project_Data'!E96 - AN96)))</f>
        <v>10.955696362150178</v>
      </c>
      <c r="AU96" s="7">
        <f t="shared" si="24"/>
        <v>-0.4737584722197285</v>
      </c>
      <c r="AV96" s="7">
        <f t="shared" si="16"/>
        <v>59.346923406820594</v>
      </c>
      <c r="AW96" s="8">
        <f>ABS('6050_Module3Project_Data'!C96 - AV96)/'6050_Module3Project_Data'!C96</f>
        <v>6.8152728330070078E-2</v>
      </c>
      <c r="AY96" s="7">
        <f t="shared" si="25"/>
        <v>-0.17544946143792312</v>
      </c>
      <c r="AZ96" s="7">
        <f t="shared" si="17"/>
        <v>59.645232417602401</v>
      </c>
      <c r="BA96" s="8">
        <f>ABS('6050_Module3Project_Data'!C96 - AZ96)/'6050_Module3Project_Data'!C96</f>
        <v>6.346877132178419E-2</v>
      </c>
      <c r="BB96" s="21"/>
      <c r="BC96" s="7">
        <f t="shared" si="26"/>
        <v>0.43455664133882771</v>
      </c>
      <c r="BD96" s="7">
        <f t="shared" si="18"/>
        <v>60.255238520379152</v>
      </c>
      <c r="BE96" s="8">
        <f>ABS('6050_Module3Project_Data'!C96 - BD96)/'6050_Module3Project_Data'!C96</f>
        <v>5.3890641741621434E-2</v>
      </c>
      <c r="BF96" s="22"/>
      <c r="BG96" s="7">
        <f t="shared" si="27"/>
        <v>0.95733930979745119</v>
      </c>
      <c r="BH96" s="7">
        <f t="shared" si="19"/>
        <v>60.778021188837776</v>
      </c>
      <c r="BI96" s="8">
        <f>ABS('6050_Module3Project_Data'!C96 - BH96)/'6050_Module3Project_Data'!C96</f>
        <v>4.5682067896266748E-2</v>
      </c>
      <c r="BM96" s="7">
        <f t="shared" si="28"/>
        <v>-1.495683707872375</v>
      </c>
      <c r="BN96" s="7">
        <f t="shared" si="20"/>
        <v>120.03246754918628</v>
      </c>
      <c r="BO96" s="8">
        <f>ABS('6050_Module3Project_Data'!E96 - BN96)/'6050_Module3Project_Data'!E96</f>
        <v>0.11498421002826457</v>
      </c>
      <c r="BQ96" s="7">
        <f t="shared" si="29"/>
        <v>-0.15726783114461895</v>
      </c>
      <c r="BR96" s="7">
        <f t="shared" si="21"/>
        <v>121.37088342591403</v>
      </c>
      <c r="BS96" s="8">
        <f>ABS('6050_Module3Project_Data'!E96 - BR96)/'6050_Module3Project_Data'!E96</f>
        <v>0.1051158868267313</v>
      </c>
      <c r="BT96" s="21"/>
      <c r="BU96" s="7">
        <f t="shared" si="30"/>
        <v>2.9748997228393383</v>
      </c>
      <c r="BV96" s="7">
        <f t="shared" si="22"/>
        <v>124.50305097989799</v>
      </c>
      <c r="BW96" s="8">
        <f>ABS('6050_Module3Project_Data'!E96 - BV96)/'6050_Module3Project_Data'!E96</f>
        <v>8.2021987328438892E-2</v>
      </c>
      <c r="BX96" s="22"/>
      <c r="BY96" s="7">
        <f t="shared" si="31"/>
        <v>7.2190914623168236</v>
      </c>
      <c r="BZ96" s="7">
        <f t="shared" si="23"/>
        <v>128.74724271937546</v>
      </c>
      <c r="CA96" s="8">
        <f>ABS('6050_Module3Project_Data'!E96 - BZ96)/'6050_Module3Project_Data'!E96</f>
        <v>5.0728981512608413E-2</v>
      </c>
    </row>
    <row r="97" spans="17:79" x14ac:dyDescent="0.35">
      <c r="Q97" s="7">
        <f>($O$5 *'6050_Module3Project_Data'!C96) + ((1 - $O$5) * Q96)</f>
        <v>62.353147705423147</v>
      </c>
      <c r="R97" s="8">
        <f>(ABS(('6050_Module3Project_Data'!C97-Q97)))</f>
        <v>1.3025537054231506</v>
      </c>
      <c r="T97" s="7">
        <f>($O$6 *'6050_Module3Project_Data'!C96) + ((1 - $O$6) * T96)</f>
        <v>61.075193264152666</v>
      </c>
      <c r="U97" s="8">
        <f>(ABS(('6050_Module3Project_Data'!C97 - T97)))</f>
        <v>2.4599264152669775E-2</v>
      </c>
      <c r="W97" s="7">
        <f>($O$7 *'6050_Module3Project_Data'!C96) + ((1 - $O$7) * W96)</f>
        <v>61.947372995568145</v>
      </c>
      <c r="X97" s="8">
        <f>(ABS(('6050_Module3Project_Data'!C97 - W97)))</f>
        <v>0.89677899556814822</v>
      </c>
      <c r="Z97" s="7">
        <f>($O$8 *'6050_Module3Project_Data'!C96) + ((1 - $O$8) * Z96)</f>
        <v>62.834319211954735</v>
      </c>
      <c r="AA97" s="8">
        <f>(ABS(('6050_Module3Project_Data'!C97 - Z97)))</f>
        <v>1.7837252119547387</v>
      </c>
      <c r="AB97" s="9"/>
      <c r="AC97" s="9"/>
      <c r="AD97" s="9"/>
      <c r="AE97" s="7">
        <f>($O$5 *'6050_Module3Project_Data'!E96) + ((1 - $O$5) * AE96)</f>
        <v>129.80708144488293</v>
      </c>
      <c r="AF97" s="8">
        <f>(ABS(('6050_Module3Project_Data'!E97 - AE97)))</f>
        <v>0.2304824448829379</v>
      </c>
      <c r="AH97" s="7">
        <f>($O$6 *'6050_Module3Project_Data'!E96) + ((1 - $O$6) * AH96)</f>
        <v>125.49286548756021</v>
      </c>
      <c r="AI97" s="8">
        <f>(ABS(('6050_Module3Project_Data'!E97 - AH97)))</f>
        <v>4.0837335124397782</v>
      </c>
      <c r="AK97" s="7">
        <f>($O$7 *'6050_Module3Project_Data'!E96) + ((1 - $O$7) * AK96)</f>
        <v>129.28278591567641</v>
      </c>
      <c r="AL97" s="8">
        <f>(ABS(('6050_Module3Project_Data'!E97 - AK97)))</f>
        <v>0.293813084323574</v>
      </c>
      <c r="AN97" s="7">
        <f>($O$8 *'6050_Module3Project_Data'!E96) + ((1 - $O$8) * AN96)</f>
        <v>132.88856290946245</v>
      </c>
      <c r="AO97" s="8">
        <f>(ABS(('6050_Module3Project_Data'!E97 - AN97)))</f>
        <v>3.3119639094624631</v>
      </c>
      <c r="AU97" s="7">
        <f t="shared" si="24"/>
        <v>-8.3691033907595747E-2</v>
      </c>
      <c r="AV97" s="7">
        <f t="shared" si="16"/>
        <v>61.863681961660546</v>
      </c>
      <c r="AW97" s="8">
        <f>ABS('6050_Module3Project_Data'!C97 - AV97)/'6050_Module3Project_Data'!C97</f>
        <v>1.3318264547279421E-2</v>
      </c>
      <c r="AY97" s="7">
        <f t="shared" si="25"/>
        <v>0.40008568305351344</v>
      </c>
      <c r="AZ97" s="7">
        <f t="shared" si="17"/>
        <v>62.347458678621656</v>
      </c>
      <c r="BA97" s="8">
        <f>ABS('6050_Module3Project_Data'!C97 - AZ97)/'6050_Module3Project_Data'!C97</f>
        <v>2.1242457995112374E-2</v>
      </c>
      <c r="BB97" s="21"/>
      <c r="BC97" s="7">
        <f t="shared" si="26"/>
        <v>1.1960171551738756</v>
      </c>
      <c r="BD97" s="7">
        <f t="shared" si="18"/>
        <v>63.143390150742022</v>
      </c>
      <c r="BE97" s="8">
        <f>ABS('6050_Module3Project_Data'!C97 - BD97)/'6050_Module3Project_Data'!C97</f>
        <v>3.427970169695687E-2</v>
      </c>
      <c r="BF97" s="22"/>
      <c r="BG97" s="7">
        <f t="shared" si="27"/>
        <v>1.9512883455182672</v>
      </c>
      <c r="BH97" s="7">
        <f t="shared" si="19"/>
        <v>63.898661341086409</v>
      </c>
      <c r="BI97" s="8">
        <f>ABS('6050_Module3Project_Data'!C97 - BH97)/'6050_Module3Project_Data'!C97</f>
        <v>4.6650935797388195E-2</v>
      </c>
      <c r="BM97" s="7">
        <f t="shared" si="28"/>
        <v>-0.10813595289885458</v>
      </c>
      <c r="BN97" s="7">
        <f t="shared" si="20"/>
        <v>129.17464996277755</v>
      </c>
      <c r="BO97" s="8">
        <f>ABS('6050_Module3Project_Data'!E97 - BN97)/'6050_Module3Project_Data'!E97</f>
        <v>3.1020187311941783E-3</v>
      </c>
      <c r="BQ97" s="7">
        <f t="shared" si="29"/>
        <v>1.8207077912959759</v>
      </c>
      <c r="BR97" s="7">
        <f t="shared" si="21"/>
        <v>131.10349370697239</v>
      </c>
      <c r="BS97" s="8">
        <f>ABS('6050_Module3Project_Data'!E97 - BR97)/'6050_Module3Project_Data'!E97</f>
        <v>1.1783722668723535E-2</v>
      </c>
      <c r="BT97" s="21"/>
      <c r="BU97" s="7">
        <f t="shared" si="30"/>
        <v>5.1257804439396288</v>
      </c>
      <c r="BV97" s="7">
        <f t="shared" si="22"/>
        <v>134.40856635961603</v>
      </c>
      <c r="BW97" s="8">
        <f>ABS('6050_Module3Project_Data'!E97 - BV97)/'6050_Module3Project_Data'!E97</f>
        <v>3.7290432044879064E-2</v>
      </c>
      <c r="BX97" s="22"/>
      <c r="BY97" s="7">
        <f t="shared" si="31"/>
        <v>7.6743031791726199</v>
      </c>
      <c r="BZ97" s="7">
        <f t="shared" si="23"/>
        <v>136.95708909484904</v>
      </c>
      <c r="CA97" s="8">
        <f>ABS('6050_Module3Project_Data'!E97 - BZ97)/'6050_Module3Project_Data'!E97</f>
        <v>5.6958510655531654E-2</v>
      </c>
    </row>
    <row r="98" spans="17:79" x14ac:dyDescent="0.35">
      <c r="Q98" s="7">
        <f>($O$5 *'6050_Module3Project_Data'!C97) + ((1 - $O$5) * Q97)</f>
        <v>62.157764649609675</v>
      </c>
      <c r="R98" s="8">
        <f>(ABS(('6050_Module3Project_Data'!C98-Q98)))</f>
        <v>0.63508535039032665</v>
      </c>
      <c r="T98" s="7">
        <f>($O$6 *'6050_Module3Project_Data'!C97) + ((1 - $O$6) * T97)</f>
        <v>61.066583521699236</v>
      </c>
      <c r="U98" s="8">
        <f>(ABS(('6050_Module3Project_Data'!C98 - T98)))</f>
        <v>1.7262664783007651</v>
      </c>
      <c r="W98" s="7">
        <f>($O$7 *'6050_Module3Project_Data'!C97) + ((1 - $O$7) * W97)</f>
        <v>61.454144548005665</v>
      </c>
      <c r="X98" s="8">
        <f>(ABS(('6050_Module3Project_Data'!C98 - W98)))</f>
        <v>1.3387054519943362</v>
      </c>
      <c r="Z98" s="7">
        <f>($O$8 *'6050_Module3Project_Data'!C97) + ((1 - $O$8) * Z97)</f>
        <v>61.496525302988687</v>
      </c>
      <c r="AA98" s="8">
        <f>(ABS(('6050_Module3Project_Data'!C98 - Z98)))</f>
        <v>1.2963246970113147</v>
      </c>
      <c r="AB98" s="9"/>
      <c r="AC98" s="9"/>
      <c r="AD98" s="9"/>
      <c r="AE98" s="7">
        <f>($O$5 *'6050_Module3Project_Data'!E97) + ((1 - $O$5) * AE97)</f>
        <v>129.77250907815048</v>
      </c>
      <c r="AF98" s="8">
        <f>(ABS(('6050_Module3Project_Data'!E98 - AE98)))</f>
        <v>0.27787592184952814</v>
      </c>
      <c r="AH98" s="7">
        <f>($O$6 *'6050_Module3Project_Data'!E97) + ((1 - $O$6) * AH97)</f>
        <v>126.92217221691413</v>
      </c>
      <c r="AI98" s="8">
        <f>(ABS(('6050_Module3Project_Data'!E98 - AH98)))</f>
        <v>3.1282127830858713</v>
      </c>
      <c r="AK98" s="7">
        <f>($O$7 *'6050_Module3Project_Data'!E97) + ((1 - $O$7) * AK97)</f>
        <v>129.44438311205437</v>
      </c>
      <c r="AL98" s="8">
        <f>(ABS(('6050_Module3Project_Data'!E98 - AK98)))</f>
        <v>0.60600188794563792</v>
      </c>
      <c r="AN98" s="7">
        <f>($O$8 *'6050_Module3Project_Data'!E97) + ((1 - $O$8) * AN97)</f>
        <v>130.40458997736562</v>
      </c>
      <c r="AO98" s="8">
        <f>(ABS(('6050_Module3Project_Data'!E98 - AN98)))</f>
        <v>0.35420497736561174</v>
      </c>
      <c r="AU98" s="7">
        <f t="shared" si="24"/>
        <v>-0.14512164595582833</v>
      </c>
      <c r="AV98" s="7">
        <f t="shared" si="16"/>
        <v>61.30902290204984</v>
      </c>
      <c r="AW98" s="8">
        <f>ABS('6050_Module3Project_Data'!C98 - AV98)/'6050_Module3Project_Data'!C98</f>
        <v>2.3630510447450011E-2</v>
      </c>
      <c r="AY98" s="7">
        <f t="shared" si="25"/>
        <v>0.17675715039951512</v>
      </c>
      <c r="AZ98" s="7">
        <f t="shared" si="17"/>
        <v>61.630901698405182</v>
      </c>
      <c r="BA98" s="8">
        <f>ABS('6050_Module3Project_Data'!C98 - AZ98)/'6050_Module3Project_Data'!C98</f>
        <v>1.8504468288902624E-2</v>
      </c>
      <c r="BB98" s="21"/>
      <c r="BC98" s="7">
        <f t="shared" si="26"/>
        <v>0.43585663394251573</v>
      </c>
      <c r="BD98" s="7">
        <f t="shared" si="18"/>
        <v>61.890001181948179</v>
      </c>
      <c r="BE98" s="8">
        <f>ABS('6050_Module3Project_Data'!C98 - BD98)/'6050_Module3Project_Data'!C98</f>
        <v>1.4378210545497176E-2</v>
      </c>
      <c r="BF98" s="22"/>
      <c r="BG98" s="7">
        <f t="shared" si="27"/>
        <v>-0.12655092860036765</v>
      </c>
      <c r="BH98" s="7">
        <f t="shared" si="19"/>
        <v>61.327593619405299</v>
      </c>
      <c r="BI98" s="8">
        <f>ABS('6050_Module3Project_Data'!C98 - BH98)/'6050_Module3Project_Data'!C98</f>
        <v>2.3334764715962127E-2</v>
      </c>
      <c r="BM98" s="7">
        <f t="shared" si="28"/>
        <v>-6.7675980507333242E-2</v>
      </c>
      <c r="BN98" s="7">
        <f t="shared" si="20"/>
        <v>129.37670713154702</v>
      </c>
      <c r="BO98" s="8">
        <f>ABS('6050_Module3Project_Data'!E98 - BN98)/'6050_Module3Project_Data'!E98</f>
        <v>5.1801297508883484E-3</v>
      </c>
      <c r="BQ98" s="7">
        <f t="shared" si="29"/>
        <v>1.4059301425664705</v>
      </c>
      <c r="BR98" s="7">
        <f t="shared" si="21"/>
        <v>130.85031325462083</v>
      </c>
      <c r="BS98" s="8">
        <f>ABS('6050_Module3Project_Data'!E98 - BR98)/'6050_Module3Project_Data'!E98</f>
        <v>6.1509103154198542E-3</v>
      </c>
      <c r="BT98" s="21"/>
      <c r="BU98" s="7">
        <f t="shared" si="30"/>
        <v>2.8918979825368756</v>
      </c>
      <c r="BV98" s="7">
        <f t="shared" si="22"/>
        <v>132.33628109459124</v>
      </c>
      <c r="BW98" s="8">
        <f>ABS('6050_Module3Project_Data'!E98 - BV98)/'6050_Module3Project_Data'!E98</f>
        <v>1.7577003671240474E-2</v>
      </c>
      <c r="BX98" s="22"/>
      <c r="BY98" s="7">
        <f t="shared" si="31"/>
        <v>1.2885030937971542</v>
      </c>
      <c r="BZ98" s="7">
        <f t="shared" si="23"/>
        <v>130.73288620585151</v>
      </c>
      <c r="CA98" s="8">
        <f>ABS('6050_Module3Project_Data'!E98 - BZ98)/'6050_Module3Project_Data'!E98</f>
        <v>5.2479752816687814E-3</v>
      </c>
    </row>
    <row r="99" spans="17:79" x14ac:dyDescent="0.35">
      <c r="Q99" s="7">
        <f>($O$5 *'6050_Module3Project_Data'!C98) + ((1 - $O$5) * Q98)</f>
        <v>62.253027452168226</v>
      </c>
      <c r="R99" s="8">
        <f>(ABS(('6050_Module3Project_Data'!C99-Q99)))</f>
        <v>0.41167954783177407</v>
      </c>
      <c r="T99" s="7">
        <f>($O$6 *'6050_Module3Project_Data'!C98) + ((1 - $O$6) * T98)</f>
        <v>61.670776789104501</v>
      </c>
      <c r="U99" s="8">
        <f>(ABS(('6050_Module3Project_Data'!C99 - T99)))</f>
        <v>0.99393021089549904</v>
      </c>
      <c r="W99" s="7">
        <f>($O$7 *'6050_Module3Project_Data'!C98) + ((1 - $O$7) * W98)</f>
        <v>62.190432546602551</v>
      </c>
      <c r="X99" s="8">
        <f>(ABS(('6050_Module3Project_Data'!C99 - W99)))</f>
        <v>0.47427445339744878</v>
      </c>
      <c r="Z99" s="7">
        <f>($O$8 *'6050_Module3Project_Data'!C98) + ((1 - $O$8) * Z98)</f>
        <v>62.468768825747176</v>
      </c>
      <c r="AA99" s="8">
        <f>(ABS(('6050_Module3Project_Data'!C99 - Z99)))</f>
        <v>0.19593817425282367</v>
      </c>
      <c r="AB99" s="9"/>
      <c r="AC99" s="9"/>
      <c r="AD99" s="9"/>
      <c r="AE99" s="7">
        <f>($O$5 *'6050_Module3Project_Data'!E98) + ((1 - $O$5) * AE98)</f>
        <v>129.8141904664279</v>
      </c>
      <c r="AF99" s="8">
        <f>(ABS(('6050_Module3Project_Data'!E99 - AE99)))</f>
        <v>2.2498815335721076</v>
      </c>
      <c r="AH99" s="7">
        <f>($O$6 *'6050_Module3Project_Data'!E98) + ((1 - $O$6) * AH98)</f>
        <v>128.01704669099419</v>
      </c>
      <c r="AI99" s="8">
        <f>(ABS(('6050_Module3Project_Data'!E99 - AH99)))</f>
        <v>4.0470253090058179</v>
      </c>
      <c r="AK99" s="7">
        <f>($O$7 *'6050_Module3Project_Data'!E98) + ((1 - $O$7) * AK98)</f>
        <v>129.77768415042448</v>
      </c>
      <c r="AL99" s="8">
        <f>(ABS(('6050_Module3Project_Data'!E99 - AK99)))</f>
        <v>2.286387849575533</v>
      </c>
      <c r="AN99" s="7">
        <f>($O$8 *'6050_Module3Project_Data'!E98) + ((1 - $O$8) * AN98)</f>
        <v>130.13893624434141</v>
      </c>
      <c r="AO99" s="8">
        <f>(ABS(('6050_Module3Project_Data'!E99 - AN99)))</f>
        <v>1.9251357556586015</v>
      </c>
      <c r="AU99" s="7">
        <f t="shared" si="24"/>
        <v>-1.2910199272921183E-2</v>
      </c>
      <c r="AV99" s="7">
        <f t="shared" si="16"/>
        <v>62.177522347329628</v>
      </c>
      <c r="AW99" s="8">
        <f>ABS('6050_Module3Project_Data'!C99 - AV99)/'6050_Module3Project_Data'!C99</f>
        <v>7.774466298396193E-3</v>
      </c>
      <c r="AY99" s="7">
        <f t="shared" si="25"/>
        <v>0.31663986244885783</v>
      </c>
      <c r="AZ99" s="7">
        <f t="shared" si="17"/>
        <v>62.50707240905141</v>
      </c>
      <c r="BA99" s="8">
        <f>ABS('6050_Module3Project_Data'!C99 - AZ99)/'6050_Module3Project_Data'!C99</f>
        <v>2.5155242638984885E-3</v>
      </c>
      <c r="BB99" s="21"/>
      <c r="BC99" s="7">
        <f t="shared" si="26"/>
        <v>0.57105074803698241</v>
      </c>
      <c r="BD99" s="7">
        <f t="shared" si="18"/>
        <v>62.761483294639532</v>
      </c>
      <c r="BE99" s="8">
        <f>ABS('6050_Module3Project_Data'!C99 - BD99)/'6050_Module3Project_Data'!C99</f>
        <v>1.5443508678582431E-3</v>
      </c>
      <c r="BF99" s="22"/>
      <c r="BG99" s="7">
        <f t="shared" si="27"/>
        <v>0.60686215951729794</v>
      </c>
      <c r="BH99" s="7">
        <f t="shared" si="19"/>
        <v>62.79729470611985</v>
      </c>
      <c r="BI99" s="8">
        <f>ABS('6050_Module3Project_Data'!C99 - BH99)/'6050_Module3Project_Data'!C99</f>
        <v>2.1158274324948128E-3</v>
      </c>
      <c r="BM99" s="7">
        <f t="shared" si="28"/>
        <v>-7.5294276757168488E-3</v>
      </c>
      <c r="BN99" s="7">
        <f t="shared" si="20"/>
        <v>129.77015472274877</v>
      </c>
      <c r="BO99" s="8">
        <f>ABS('6050_Module3Project_Data'!E99 - BN99)/'6050_Module3Project_Data'!E99</f>
        <v>1.7369730029611983E-2</v>
      </c>
      <c r="BQ99" s="7">
        <f t="shared" si="29"/>
        <v>1.1377728665173803</v>
      </c>
      <c r="BR99" s="7">
        <f t="shared" si="21"/>
        <v>130.91545701694184</v>
      </c>
      <c r="BS99" s="8">
        <f>ABS('6050_Module3Project_Data'!E99 - BR99)/'6050_Module3Project_Data'!E99</f>
        <v>8.6974069908897448E-3</v>
      </c>
      <c r="BT99" s="21"/>
      <c r="BU99" s="7">
        <f t="shared" si="30"/>
        <v>1.740529357661831</v>
      </c>
      <c r="BV99" s="7">
        <f t="shared" si="22"/>
        <v>131.51821350808632</v>
      </c>
      <c r="BW99" s="8">
        <f>ABS('6050_Module3Project_Data'!E99 - BV99)/'6050_Module3Project_Data'!E99</f>
        <v>4.1332853337559591E-3</v>
      </c>
      <c r="BX99" s="22"/>
      <c r="BY99" s="7">
        <f t="shared" si="31"/>
        <v>0.47658134668416607</v>
      </c>
      <c r="BZ99" s="7">
        <f t="shared" si="23"/>
        <v>130.25426549710863</v>
      </c>
      <c r="CA99" s="8">
        <f>ABS('6050_Module3Project_Data'!E99 - BZ99)/'6050_Module3Project_Data'!E99</f>
        <v>1.3704003484697764E-2</v>
      </c>
    </row>
    <row r="100" spans="17:79" x14ac:dyDescent="0.35">
      <c r="Q100" s="7">
        <f>($O$5 *'6050_Module3Project_Data'!C99) + ((1 - $O$5) * Q99)</f>
        <v>62.314779384342991</v>
      </c>
      <c r="R100" s="8">
        <f>(ABS(('6050_Module3Project_Data'!C100-Q100)))</f>
        <v>2.9473053843429895</v>
      </c>
      <c r="T100" s="7">
        <f>($O$6 *'6050_Module3Project_Data'!C99) + ((1 - $O$6) * T99)</f>
        <v>62.018652362917926</v>
      </c>
      <c r="U100" s="8">
        <f>(ABS(('6050_Module3Project_Data'!C100 - T100)))</f>
        <v>2.6511783629179249</v>
      </c>
      <c r="W100" s="7">
        <f>($O$7 *'6050_Module3Project_Data'!C99) + ((1 - $O$7) * W99)</f>
        <v>62.451283495971147</v>
      </c>
      <c r="X100" s="8">
        <f>(ABS(('6050_Module3Project_Data'!C100 - W100)))</f>
        <v>3.0838094959711455</v>
      </c>
      <c r="Z100" s="7">
        <f>($O$8 *'6050_Module3Project_Data'!C99) + ((1 - $O$8) * Z99)</f>
        <v>62.615722456436799</v>
      </c>
      <c r="AA100" s="8">
        <f>(ABS(('6050_Module3Project_Data'!C100 - Z100)))</f>
        <v>3.2482484564367979</v>
      </c>
      <c r="AB100" s="9"/>
      <c r="AC100" s="9"/>
      <c r="AD100" s="9"/>
      <c r="AE100" s="7">
        <f>($O$5 *'6050_Module3Project_Data'!E99) + ((1 - $O$5) * AE99)</f>
        <v>130.15167269646372</v>
      </c>
      <c r="AF100" s="8">
        <f>(ABS(('6050_Module3Project_Data'!E100 - AE100)))</f>
        <v>2.1149596964637283</v>
      </c>
      <c r="AH100" s="7">
        <f>($O$6 *'6050_Module3Project_Data'!E99) + ((1 - $O$6) * AH99)</f>
        <v>129.43350554914622</v>
      </c>
      <c r="AI100" s="8">
        <f>(ABS(('6050_Module3Project_Data'!E100 - AH100)))</f>
        <v>1.3967925491462267</v>
      </c>
      <c r="AK100" s="7">
        <f>($O$7 *'6050_Module3Project_Data'!E99) + ((1 - $O$7) * AK99)</f>
        <v>131.03519746769101</v>
      </c>
      <c r="AL100" s="8">
        <f>(ABS(('6050_Module3Project_Data'!E100 - AK100)))</f>
        <v>2.9984844676910143</v>
      </c>
      <c r="AN100" s="7">
        <f>($O$8 *'6050_Module3Project_Data'!E99) + ((1 - $O$8) * AN99)</f>
        <v>131.58278806108535</v>
      </c>
      <c r="AO100" s="8">
        <f>(ABS(('6050_Module3Project_Data'!E100 - AN100)))</f>
        <v>3.5460750610853609</v>
      </c>
      <c r="AU100" s="7">
        <f t="shared" si="24"/>
        <v>2.8153973023306356E-2</v>
      </c>
      <c r="AV100" s="7">
        <f t="shared" si="16"/>
        <v>62.479437468994455</v>
      </c>
      <c r="AW100" s="8">
        <f>ABS('6050_Module3Project_Data'!C100 - AV100)/'6050_Module3Project_Data'!C100</f>
        <v>5.2418660578256254E-2</v>
      </c>
      <c r="AY100" s="7">
        <f t="shared" si="25"/>
        <v>0.30269263417879233</v>
      </c>
      <c r="AZ100" s="7">
        <f t="shared" si="17"/>
        <v>62.753976130149937</v>
      </c>
      <c r="BA100" s="8">
        <f>ABS('6050_Module3Project_Data'!C100 - AZ100)/'6050_Module3Project_Data'!C100</f>
        <v>5.7043055767370787E-2</v>
      </c>
      <c r="BB100" s="21"/>
      <c r="BC100" s="7">
        <f t="shared" si="26"/>
        <v>0.43146083863620843</v>
      </c>
      <c r="BD100" s="7">
        <f t="shared" si="18"/>
        <v>62.882744334607352</v>
      </c>
      <c r="BE100" s="8">
        <f>ABS('6050_Module3Project_Data'!C100 - BD100)/'6050_Module3Project_Data'!C100</f>
        <v>5.9212058350458882E-2</v>
      </c>
      <c r="BF100" s="22"/>
      <c r="BG100" s="7">
        <f t="shared" si="27"/>
        <v>0.31275263089090111</v>
      </c>
      <c r="BH100" s="7">
        <f t="shared" si="19"/>
        <v>62.764036126862045</v>
      </c>
      <c r="BI100" s="8">
        <f>ABS('6050_Module3Project_Data'!C100 - BH100)/'6050_Module3Project_Data'!C100</f>
        <v>5.7212508769735493E-2</v>
      </c>
      <c r="BM100" s="7">
        <f t="shared" si="28"/>
        <v>0.18222698406562002</v>
      </c>
      <c r="BN100" s="7">
        <f t="shared" si="20"/>
        <v>131.21742445175661</v>
      </c>
      <c r="BO100" s="8">
        <f>ABS('6050_Module3Project_Data'!E100 - BN100)/'6050_Module3Project_Data'!E100</f>
        <v>2.4842182974164777E-2</v>
      </c>
      <c r="BQ100" s="7">
        <f t="shared" si="29"/>
        <v>1.1677079792046674</v>
      </c>
      <c r="BR100" s="7">
        <f t="shared" si="21"/>
        <v>132.20290544689567</v>
      </c>
      <c r="BS100" s="8">
        <f>ABS('6050_Module3Project_Data'!E100 - BR100)/'6050_Module3Project_Data'!E100</f>
        <v>3.2539045632135825E-2</v>
      </c>
      <c r="BT100" s="21"/>
      <c r="BU100" s="7">
        <f t="shared" si="30"/>
        <v>1.5231721394839453</v>
      </c>
      <c r="BV100" s="7">
        <f t="shared" si="22"/>
        <v>132.55836960717494</v>
      </c>
      <c r="BW100" s="8">
        <f>ABS('6050_Module3Project_Data'!E100 - BV100)/'6050_Module3Project_Data'!E100</f>
        <v>3.5315313094416496E-2</v>
      </c>
      <c r="BX100" s="22"/>
      <c r="BY100" s="7">
        <f t="shared" si="31"/>
        <v>1.1403735216791744</v>
      </c>
      <c r="BZ100" s="7">
        <f t="shared" si="23"/>
        <v>132.17557098937019</v>
      </c>
      <c r="CA100" s="8">
        <f>ABS('6050_Module3Project_Data'!E100 - BZ100)/'6050_Module3Project_Data'!E100</f>
        <v>3.2325556415761743E-2</v>
      </c>
    </row>
    <row r="101" spans="17:79" x14ac:dyDescent="0.35">
      <c r="Q101" s="7">
        <f>($O$5 *'6050_Module3Project_Data'!C100) + ((1 - $O$5) * Q100)</f>
        <v>61.872683576691543</v>
      </c>
      <c r="R101" s="8">
        <f>(ABS(('6050_Module3Project_Data'!C101-Q101)))</f>
        <v>1.5145635766915433</v>
      </c>
      <c r="T101" s="7">
        <f>($O$6 *'6050_Module3Project_Data'!C100) + ((1 - $O$6) * T100)</f>
        <v>61.09073993589665</v>
      </c>
      <c r="U101" s="8">
        <f>(ABS(('6050_Module3Project_Data'!C101 - T101)))</f>
        <v>0.73261993589665053</v>
      </c>
      <c r="W101" s="7">
        <f>($O$7 *'6050_Module3Project_Data'!C100) + ((1 - $O$7) * W100)</f>
        <v>60.755188273187017</v>
      </c>
      <c r="X101" s="8">
        <f>(ABS(('6050_Module3Project_Data'!C101 - W101)))</f>
        <v>0.39706827318701698</v>
      </c>
      <c r="Z101" s="7">
        <f>($O$8 *'6050_Module3Project_Data'!C100) + ((1 - $O$8) * Z100)</f>
        <v>60.179536114109197</v>
      </c>
      <c r="AA101" s="8">
        <f>(ABS(('6050_Module3Project_Data'!C101 - Z101)))</f>
        <v>0.17858388589080221</v>
      </c>
      <c r="AB101" s="9"/>
      <c r="AC101" s="9"/>
      <c r="AD101" s="9"/>
      <c r="AE101" s="7">
        <f>($O$5 *'6050_Module3Project_Data'!E100) + ((1 - $O$5) * AE100)</f>
        <v>129.83442874199415</v>
      </c>
      <c r="AF101" s="8">
        <f>(ABS(('6050_Module3Project_Data'!E101 - AE101)))</f>
        <v>1.2622812580058564</v>
      </c>
      <c r="AH101" s="7">
        <f>($O$6 *'6050_Module3Project_Data'!E100) + ((1 - $O$6) * AH100)</f>
        <v>128.94462815694504</v>
      </c>
      <c r="AI101" s="8">
        <f>(ABS(('6050_Module3Project_Data'!E101 - AH101)))</f>
        <v>2.1520818430549582</v>
      </c>
      <c r="AK101" s="7">
        <f>($O$7 *'6050_Module3Project_Data'!E100) + ((1 - $O$7) * AK100)</f>
        <v>129.38603101046095</v>
      </c>
      <c r="AL101" s="8">
        <f>(ABS(('6050_Module3Project_Data'!E101 - AK101)))</f>
        <v>1.7106789895390477</v>
      </c>
      <c r="AN101" s="7">
        <f>($O$8 *'6050_Module3Project_Data'!E100) + ((1 - $O$8) * AN100)</f>
        <v>128.92323176527134</v>
      </c>
      <c r="AO101" s="8">
        <f>(ABS(('6050_Module3Project_Data'!E101 - AN101)))</f>
        <v>2.1734782347286625</v>
      </c>
      <c r="AU101" s="7">
        <f t="shared" si="24"/>
        <v>-0.23048340634780917</v>
      </c>
      <c r="AV101" s="7">
        <f t="shared" si="16"/>
        <v>60.524704866839208</v>
      </c>
      <c r="AW101" s="8">
        <f>ABS('6050_Module3Project_Data'!C101 - AV101)/'6050_Module3Project_Data'!C101</f>
        <v>2.7599412778133033E-3</v>
      </c>
      <c r="AY101" s="7">
        <f t="shared" si="25"/>
        <v>-0.19700433006193835</v>
      </c>
      <c r="AZ101" s="7">
        <f t="shared" si="17"/>
        <v>60.55818394312508</v>
      </c>
      <c r="BA101" s="8">
        <f>ABS('6050_Module3Project_Data'!C101 - AZ101)/'6050_Module3Project_Data'!C101</f>
        <v>3.3146152187158969E-3</v>
      </c>
      <c r="BB101" s="21"/>
      <c r="BC101" s="7">
        <f t="shared" si="26"/>
        <v>-0.52593938900294401</v>
      </c>
      <c r="BD101" s="7">
        <f t="shared" si="18"/>
        <v>60.229248884184074</v>
      </c>
      <c r="BE101" s="8">
        <f>ABS('6050_Module3Project_Data'!C101 - BD101)/'6050_Module3Project_Data'!C101</f>
        <v>2.135108181234371E-3</v>
      </c>
      <c r="BF101" s="22"/>
      <c r="BG101" s="7">
        <f t="shared" si="27"/>
        <v>-1.3947680447328756</v>
      </c>
      <c r="BH101" s="7">
        <f t="shared" si="19"/>
        <v>59.360420228454139</v>
      </c>
      <c r="BI101" s="8">
        <f>ABS('6050_Module3Project_Data'!C101 - BH101)/'6050_Module3Project_Data'!C101</f>
        <v>1.6529669438774118E-2</v>
      </c>
      <c r="BM101" s="7">
        <f t="shared" si="28"/>
        <v>-9.2482032128730796E-2</v>
      </c>
      <c r="BN101" s="7">
        <f t="shared" si="20"/>
        <v>129.29354897833221</v>
      </c>
      <c r="BO101" s="8">
        <f>ABS('6050_Module3Project_Data'!E101 - BN101)/'6050_Module3Project_Data'!E101</f>
        <v>1.3754433819641931E-2</v>
      </c>
      <c r="BQ101" s="7">
        <f t="shared" si="29"/>
        <v>0.46348937009598745</v>
      </c>
      <c r="BR101" s="7">
        <f t="shared" si="21"/>
        <v>129.84952038055695</v>
      </c>
      <c r="BS101" s="8">
        <f>ABS('6050_Module3Project_Data'!E101 - BR101)/'6050_Module3Project_Data'!E101</f>
        <v>9.5135081532026888E-3</v>
      </c>
      <c r="BT101" s="21"/>
      <c r="BU101" s="7">
        <f t="shared" si="30"/>
        <v>9.56197709626464E-2</v>
      </c>
      <c r="BV101" s="7">
        <f t="shared" si="22"/>
        <v>129.48165078142361</v>
      </c>
      <c r="BW101" s="8">
        <f>ABS('6050_Module3Project_Data'!E101 - BV101)/'6050_Module3Project_Data'!E101</f>
        <v>1.2319601449772394E-2</v>
      </c>
      <c r="BX101" s="22"/>
      <c r="BY101" s="7">
        <f t="shared" si="31"/>
        <v>-1.230735460393668</v>
      </c>
      <c r="BZ101" s="7">
        <f t="shared" si="23"/>
        <v>128.15529555006728</v>
      </c>
      <c r="CA101" s="8">
        <f>ABS('6050_Module3Project_Data'!E101 - BZ101)/'6050_Module3Project_Data'!E101</f>
        <v>2.2436981446237073E-2</v>
      </c>
    </row>
    <row r="102" spans="17:79" x14ac:dyDescent="0.35">
      <c r="Q102" s="7">
        <f>($O$5 *'6050_Module3Project_Data'!C101) + ((1 - $O$5) * Q101)</f>
        <v>61.645499040187815</v>
      </c>
      <c r="R102" s="8">
        <f>(ABS(('6050_Module3Project_Data'!C102-Q102)))</f>
        <v>2.1548070401878121</v>
      </c>
      <c r="T102" s="7">
        <f>($O$6 *'6050_Module3Project_Data'!C101) + ((1 - $O$6) * T101)</f>
        <v>60.83432295833282</v>
      </c>
      <c r="U102" s="8">
        <f>(ABS(('6050_Module3Project_Data'!C102 - T102)))</f>
        <v>1.3436309583328168</v>
      </c>
      <c r="W102" s="7">
        <f>($O$7 *'6050_Module3Project_Data'!C101) + ((1 - $O$7) * W101)</f>
        <v>60.53680072293416</v>
      </c>
      <c r="X102" s="8">
        <f>(ABS(('6050_Module3Project_Data'!C102 - W102)))</f>
        <v>1.0461087229341572</v>
      </c>
      <c r="Z102" s="7">
        <f>($O$8 *'6050_Module3Project_Data'!C101) + ((1 - $O$8) * Z101)</f>
        <v>60.313474028527303</v>
      </c>
      <c r="AA102" s="8">
        <f>(ABS(('6050_Module3Project_Data'!C102 - Z102)))</f>
        <v>0.82278202852729976</v>
      </c>
      <c r="AB102" s="9"/>
      <c r="AC102" s="9"/>
      <c r="AD102" s="9"/>
      <c r="AE102" s="7">
        <f>($O$5 *'6050_Module3Project_Data'!E101) + ((1 - $O$5) * AE101)</f>
        <v>130.02377093069501</v>
      </c>
      <c r="AF102" s="8">
        <f>(ABS(('6050_Module3Project_Data'!E102 - AE102)))</f>
        <v>4.2179089306950033</v>
      </c>
      <c r="AH102" s="7">
        <f>($O$6 *'6050_Module3Project_Data'!E101) + ((1 - $O$6) * AH101)</f>
        <v>129.69785680201429</v>
      </c>
      <c r="AI102" s="8">
        <f>(ABS(('6050_Module3Project_Data'!E102 - AH102)))</f>
        <v>3.8919948020142812</v>
      </c>
      <c r="AK102" s="7">
        <f>($O$7 *'6050_Module3Project_Data'!E101) + ((1 - $O$7) * AK101)</f>
        <v>130.32690445470743</v>
      </c>
      <c r="AL102" s="8">
        <f>(ABS(('6050_Module3Project_Data'!E102 - AK102)))</f>
        <v>4.5210424547074268</v>
      </c>
      <c r="AN102" s="7">
        <f>($O$8 *'6050_Module3Project_Data'!E101) + ((1 - $O$8) * AN101)</f>
        <v>130.55334044131783</v>
      </c>
      <c r="AO102" s="8">
        <f>(ABS(('6050_Module3Project_Data'!E102 - AN102)))</f>
        <v>4.7474784413178241</v>
      </c>
      <c r="AU102" s="7">
        <f t="shared" si="24"/>
        <v>-0.22866902793356628</v>
      </c>
      <c r="AV102" s="7">
        <f t="shared" si="16"/>
        <v>60.308131695000597</v>
      </c>
      <c r="AW102" s="8">
        <f>ABS('6050_Module3Project_Data'!C102 - AV102)/'6050_Module3Project_Data'!C102</f>
        <v>1.3740631811789888E-2</v>
      </c>
      <c r="AY102" s="7">
        <f t="shared" si="25"/>
        <v>-0.20235013510966787</v>
      </c>
      <c r="AZ102" s="7">
        <f t="shared" si="17"/>
        <v>60.334450587824492</v>
      </c>
      <c r="BA102" s="8">
        <f>ABS('6050_Module3Project_Data'!C102 - AZ102)/'6050_Module3Project_Data'!C102</f>
        <v>1.4183035353236248E-2</v>
      </c>
      <c r="BB102" s="21"/>
      <c r="BC102" s="7">
        <f t="shared" si="26"/>
        <v>-0.38754106156540463</v>
      </c>
      <c r="BD102" s="7">
        <f t="shared" si="18"/>
        <v>60.149259661368752</v>
      </c>
      <c r="BE102" s="8">
        <f>ABS('6050_Module3Project_Data'!C102 - BD102)/'6050_Module3Project_Data'!C102</f>
        <v>1.1070095828919751E-2</v>
      </c>
      <c r="BF102" s="22"/>
      <c r="BG102" s="7">
        <f t="shared" si="27"/>
        <v>-0.3948446244248594</v>
      </c>
      <c r="BH102" s="7">
        <f t="shared" si="19"/>
        <v>60.141956098509297</v>
      </c>
      <c r="BI102" s="8">
        <f>ABS('6050_Module3Project_Data'!C102 - BH102)/'6050_Module3Project_Data'!C102</f>
        <v>1.094732766781893E-2</v>
      </c>
      <c r="BM102" s="7">
        <f t="shared" si="28"/>
        <v>6.2521289327550467E-2</v>
      </c>
      <c r="BN102" s="7">
        <f t="shared" si="20"/>
        <v>130.38942574403498</v>
      </c>
      <c r="BO102" s="8">
        <f>ABS('6050_Module3Project_Data'!E102 - BN102)/'6050_Module3Project_Data'!E102</f>
        <v>3.6433626153564894E-2</v>
      </c>
      <c r="BQ102" s="7">
        <f t="shared" si="29"/>
        <v>0.58283538863360995</v>
      </c>
      <c r="BR102" s="7">
        <f t="shared" si="21"/>
        <v>130.90973984334104</v>
      </c>
      <c r="BS102" s="8">
        <f>ABS('6050_Module3Project_Data'!E102 - BR102)/'6050_Module3Project_Data'!E102</f>
        <v>4.0569475557037542E-2</v>
      </c>
      <c r="BT102" s="21"/>
      <c r="BU102" s="7">
        <f t="shared" si="30"/>
        <v>0.47598392394037048</v>
      </c>
      <c r="BV102" s="7">
        <f t="shared" si="22"/>
        <v>130.80288837864779</v>
      </c>
      <c r="BW102" s="8">
        <f>ABS('6050_Module3Project_Data'!E102 - BV102)/'6050_Module3Project_Data'!E102</f>
        <v>3.9720139421228151E-2</v>
      </c>
      <c r="BX102" s="22"/>
      <c r="BY102" s="7">
        <f t="shared" si="31"/>
        <v>0.61513210855045575</v>
      </c>
      <c r="BZ102" s="7">
        <f t="shared" si="23"/>
        <v>130.94203656325789</v>
      </c>
      <c r="CA102" s="8">
        <f>ABS('6050_Module3Project_Data'!E102 - BZ102)/'6050_Module3Project_Data'!E102</f>
        <v>4.082619427748034E-2</v>
      </c>
    </row>
    <row r="103" spans="17:79" x14ac:dyDescent="0.35">
      <c r="Q103" s="7">
        <f>($O$5 *'6050_Module3Project_Data'!C102) + ((1 - $O$5) * Q102)</f>
        <v>61.322277984159641</v>
      </c>
      <c r="R103" s="8">
        <f>(ABS(('6050_Module3Project_Data'!C103-Q103)))</f>
        <v>3.3582260158403585</v>
      </c>
      <c r="T103" s="7">
        <f>($O$6 *'6050_Module3Project_Data'!C102) + ((1 - $O$6) * T102)</f>
        <v>60.364052122916334</v>
      </c>
      <c r="U103" s="8">
        <f>(ABS(('6050_Module3Project_Data'!C103 - T103)))</f>
        <v>4.3164518770836651</v>
      </c>
      <c r="W103" s="7">
        <f>($O$7 *'6050_Module3Project_Data'!C102) + ((1 - $O$7) * W102)</f>
        <v>59.961440925320375</v>
      </c>
      <c r="X103" s="8">
        <f>(ABS(('6050_Module3Project_Data'!C103 - W103)))</f>
        <v>4.7190630746796245</v>
      </c>
      <c r="Z103" s="7">
        <f>($O$8 *'6050_Module3Project_Data'!C102) + ((1 - $O$8) * Z102)</f>
        <v>59.696387507131831</v>
      </c>
      <c r="AA103" s="8">
        <f>(ABS(('6050_Module3Project_Data'!C103 - Z103)))</f>
        <v>4.9841164928681678</v>
      </c>
      <c r="AB103" s="9"/>
      <c r="AC103" s="9"/>
      <c r="AD103" s="9"/>
      <c r="AE103" s="7">
        <f>($O$5 *'6050_Module3Project_Data'!E102) + ((1 - $O$5) * AE102)</f>
        <v>129.39108459109076</v>
      </c>
      <c r="AF103" s="8">
        <f>(ABS(('6050_Module3Project_Data'!E103 - AE103)))</f>
        <v>2.8802774089092509</v>
      </c>
      <c r="AH103" s="7">
        <f>($O$6 *'6050_Module3Project_Data'!E102) + ((1 - $O$6) * AH102)</f>
        <v>128.33565862130928</v>
      </c>
      <c r="AI103" s="8">
        <f>(ABS(('6050_Module3Project_Data'!E103 - AH103)))</f>
        <v>3.9357033786907323</v>
      </c>
      <c r="AK103" s="7">
        <f>($O$7 *'6050_Module3Project_Data'!E102) + ((1 - $O$7) * AK102)</f>
        <v>127.84033110461834</v>
      </c>
      <c r="AL103" s="8">
        <f>(ABS(('6050_Module3Project_Data'!E103 - AK103)))</f>
        <v>4.4310308953816673</v>
      </c>
      <c r="AN103" s="7">
        <f>($O$8 *'6050_Module3Project_Data'!E102) + ((1 - $O$8) * AN102)</f>
        <v>126.99273161032946</v>
      </c>
      <c r="AO103" s="8">
        <f>(ABS(('6050_Module3Project_Data'!E103 - AN103)))</f>
        <v>5.2786303896705533</v>
      </c>
      <c r="AU103" s="7">
        <f t="shared" si="24"/>
        <v>-0.28067264338559916</v>
      </c>
      <c r="AV103" s="7">
        <f t="shared" si="16"/>
        <v>59.680768281934775</v>
      </c>
      <c r="AW103" s="8">
        <f>ABS('6050_Module3Project_Data'!C103 - AV103)/'6050_Module3Project_Data'!C103</f>
        <v>7.729896041108808E-2</v>
      </c>
      <c r="AY103" s="7">
        <f t="shared" si="25"/>
        <v>-0.29560255073569724</v>
      </c>
      <c r="AZ103" s="7">
        <f t="shared" si="17"/>
        <v>59.665838374584681</v>
      </c>
      <c r="BA103" s="8">
        <f>ABS('6050_Module3Project_Data'!C103 - AZ103)/'6050_Module3Project_Data'!C103</f>
        <v>7.7529785875127363E-2</v>
      </c>
      <c r="BB103" s="21"/>
      <c r="BC103" s="7">
        <f t="shared" si="26"/>
        <v>-0.47205949278717607</v>
      </c>
      <c r="BD103" s="7">
        <f t="shared" si="18"/>
        <v>59.4893814325332</v>
      </c>
      <c r="BE103" s="8">
        <f>ABS('6050_Module3Project_Data'!C103 - BD103)/'6050_Module3Project_Data'!C103</f>
        <v>8.0257917709899096E-2</v>
      </c>
      <c r="BF103" s="22"/>
      <c r="BG103" s="7">
        <f t="shared" si="27"/>
        <v>-0.54828252163544655</v>
      </c>
      <c r="BH103" s="7">
        <f t="shared" si="19"/>
        <v>59.413158403684925</v>
      </c>
      <c r="BI103" s="8">
        <f>ABS('6050_Module3Project_Data'!C103 - BH103)/'6050_Module3Project_Data'!C103</f>
        <v>8.1436372176615604E-2</v>
      </c>
      <c r="BM103" s="7">
        <f t="shared" si="28"/>
        <v>-0.31984290658494535</v>
      </c>
      <c r="BN103" s="7">
        <f t="shared" si="20"/>
        <v>127.52048819803339</v>
      </c>
      <c r="BO103" s="8">
        <f>ABS('6050_Module3Project_Data'!E103 - BN103)/'6050_Module3Project_Data'!E103</f>
        <v>3.5917629713124288E-2</v>
      </c>
      <c r="BQ103" s="7">
        <f t="shared" si="29"/>
        <v>-0.18451679604706461</v>
      </c>
      <c r="BR103" s="7">
        <f t="shared" si="21"/>
        <v>127.65581430857128</v>
      </c>
      <c r="BS103" s="8">
        <f>ABS('6050_Module3Project_Data'!E103 - BR103)/'6050_Module3Project_Data'!E103</f>
        <v>3.4894535155907222E-2</v>
      </c>
      <c r="BT103" s="21"/>
      <c r="BU103" s="7">
        <f t="shared" si="30"/>
        <v>-0.85716684937288601</v>
      </c>
      <c r="BV103" s="7">
        <f t="shared" si="22"/>
        <v>126.98316425524546</v>
      </c>
      <c r="BW103" s="8">
        <f>ABS('6050_Module3Project_Data'!E103 - BV103)/'6050_Module3Project_Data'!E103</f>
        <v>3.9979914509042064E-2</v>
      </c>
      <c r="BX103" s="22"/>
      <c r="BY103" s="7">
        <f t="shared" si="31"/>
        <v>-2.0213175312931564</v>
      </c>
      <c r="BZ103" s="7">
        <f t="shared" si="23"/>
        <v>125.81901357332519</v>
      </c>
      <c r="CA103" s="8">
        <f>ABS('6050_Module3Project_Data'!E103 - BZ103)/'6050_Module3Project_Data'!E103</f>
        <v>4.8781144528282826E-2</v>
      </c>
    </row>
    <row r="104" spans="17:79" x14ac:dyDescent="0.35">
      <c r="Q104" s="7">
        <f>($O$5 *'6050_Module3Project_Data'!C103) + ((1 - $O$5) * Q103)</f>
        <v>61.826011886535696</v>
      </c>
      <c r="R104" s="8">
        <f>(ABS(('6050_Module3Project_Data'!C104-Q104)))</f>
        <v>2.1053431134643077</v>
      </c>
      <c r="T104" s="7">
        <f>($O$6 *'6050_Module3Project_Data'!C103) + ((1 - $O$6) * T103)</f>
        <v>61.87481027989562</v>
      </c>
      <c r="U104" s="8">
        <f>(ABS(('6050_Module3Project_Data'!C104 - T104)))</f>
        <v>2.0565447201043838</v>
      </c>
      <c r="W104" s="7">
        <f>($O$7 *'6050_Module3Project_Data'!C103) + ((1 - $O$7) * W103)</f>
        <v>62.556925616394167</v>
      </c>
      <c r="X104" s="8">
        <f>(ABS(('6050_Module3Project_Data'!C104 - W104)))</f>
        <v>1.3744293836058361</v>
      </c>
      <c r="Z104" s="7">
        <f>($O$8 *'6050_Module3Project_Data'!C103) + ((1 - $O$8) * Z103)</f>
        <v>63.434474876782957</v>
      </c>
      <c r="AA104" s="8">
        <f>(ABS(('6050_Module3Project_Data'!C104 - Z104)))</f>
        <v>0.49688012321704633</v>
      </c>
      <c r="AB104" s="9"/>
      <c r="AC104" s="9"/>
      <c r="AD104" s="9"/>
      <c r="AE104" s="7">
        <f>($O$5 *'6050_Module3Project_Data'!E103) + ((1 - $O$5) * AE103)</f>
        <v>129.82312620242715</v>
      </c>
      <c r="AF104" s="8">
        <f>(ABS(('6050_Module3Project_Data'!E104 - AE104)))</f>
        <v>3.6722347975728553</v>
      </c>
      <c r="AH104" s="7">
        <f>($O$6 *'6050_Module3Project_Data'!E103) + ((1 - $O$6) * AH103)</f>
        <v>129.71315480385104</v>
      </c>
      <c r="AI104" s="8">
        <f>(ABS(('6050_Module3Project_Data'!E104 - AH104)))</f>
        <v>3.7822061961489624</v>
      </c>
      <c r="AK104" s="7">
        <f>($O$7 *'6050_Module3Project_Data'!E103) + ((1 - $O$7) * AK103)</f>
        <v>130.27739809707828</v>
      </c>
      <c r="AL104" s="8">
        <f>(ABS(('6050_Module3Project_Data'!E104 - AK104)))</f>
        <v>3.2179629029217267</v>
      </c>
      <c r="AN104" s="7">
        <f>($O$8 *'6050_Module3Project_Data'!E103) + ((1 - $O$8) * AN103)</f>
        <v>130.95170440258238</v>
      </c>
      <c r="AO104" s="8">
        <f>(ABS(('6050_Module3Project_Data'!E104 - AN104)))</f>
        <v>2.5436565974176233</v>
      </c>
      <c r="AU104" s="7">
        <f t="shared" si="24"/>
        <v>0.15075095678330963</v>
      </c>
      <c r="AV104" s="7">
        <f t="shared" si="16"/>
        <v>62.70767657317748</v>
      </c>
      <c r="AW104" s="8">
        <f>ABS('6050_Module3Project_Data'!C104 - AV104)/'6050_Module3Project_Data'!C104</f>
        <v>1.9140505106180272E-2</v>
      </c>
      <c r="AY104" s="7">
        <f t="shared" si="25"/>
        <v>0.42716925971667524</v>
      </c>
      <c r="AZ104" s="7">
        <f t="shared" si="17"/>
        <v>62.984094876110845</v>
      </c>
      <c r="BA104" s="8">
        <f>ABS('6050_Module3Project_Data'!C104 - AZ104)/'6050_Module3Project_Data'!C104</f>
        <v>1.4816831645272628E-2</v>
      </c>
      <c r="BB104" s="21"/>
      <c r="BC104" s="7">
        <f t="shared" si="26"/>
        <v>0.90833538995025986</v>
      </c>
      <c r="BD104" s="7">
        <f t="shared" si="18"/>
        <v>63.465261006344427</v>
      </c>
      <c r="BE104" s="8">
        <f>ABS('6050_Module3Project_Data'!C104 - BD104)/'6050_Module3Project_Data'!C104</f>
        <v>7.2905383227928819E-3</v>
      </c>
      <c r="BF104" s="22"/>
      <c r="BG104" s="7">
        <f t="shared" si="27"/>
        <v>2.1239196091674071</v>
      </c>
      <c r="BH104" s="7">
        <f t="shared" si="19"/>
        <v>64.680845225561569</v>
      </c>
      <c r="BI104" s="8">
        <f>ABS('6050_Module3Project_Data'!C104 - BH104)/'6050_Module3Project_Data'!C104</f>
        <v>1.1723358992806668E-2</v>
      </c>
      <c r="BM104" s="7">
        <f t="shared" si="28"/>
        <v>9.3693578271786371E-2</v>
      </c>
      <c r="BN104" s="7">
        <f t="shared" si="20"/>
        <v>130.37109167535007</v>
      </c>
      <c r="BO104" s="8">
        <f>ABS('6050_Module3Project_Data'!E104 - BN104)/'6050_Module3Project_Data'!E104</f>
        <v>2.3403579729260628E-2</v>
      </c>
      <c r="BQ104" s="7">
        <f t="shared" si="29"/>
        <v>0.4708791510796847</v>
      </c>
      <c r="BR104" s="7">
        <f t="shared" si="21"/>
        <v>130.74827724815796</v>
      </c>
      <c r="BS104" s="8">
        <f>ABS('6050_Module3Project_Data'!E104 - BR104)/'6050_Module3Project_Data'!E104</f>
        <v>2.0578121451291786E-2</v>
      </c>
      <c r="BT104" s="21"/>
      <c r="BU104" s="7">
        <f t="shared" si="30"/>
        <v>0.62523837945188243</v>
      </c>
      <c r="BV104" s="7">
        <f t="shared" si="22"/>
        <v>130.90263647653015</v>
      </c>
      <c r="BW104" s="8">
        <f>ABS('6050_Module3Project_Data'!E104 - BV104)/'6050_Module3Project_Data'!E104</f>
        <v>1.9421832369664549E-2</v>
      </c>
      <c r="BX104" s="22"/>
      <c r="BY104" s="7">
        <f t="shared" si="31"/>
        <v>1.768309313896969</v>
      </c>
      <c r="BZ104" s="7">
        <f t="shared" si="23"/>
        <v>132.04570741097524</v>
      </c>
      <c r="CA104" s="8">
        <f>ABS('6050_Module3Project_Data'!E104 - BZ104)/'6050_Module3Project_Data'!E104</f>
        <v>1.0859205729439263E-2</v>
      </c>
    </row>
    <row r="105" spans="17:79" x14ac:dyDescent="0.35">
      <c r="Q105" s="7">
        <f>($O$5 *'6050_Module3Project_Data'!C104) + ((1 - $O$5) * Q104)</f>
        <v>62.141813353555342</v>
      </c>
      <c r="R105" s="8">
        <f>(ABS(('6050_Module3Project_Data'!C105-Q105)))</f>
        <v>3.4258436464446547</v>
      </c>
      <c r="T105" s="7">
        <f>($O$6 *'6050_Module3Project_Data'!C104) + ((1 - $O$6) * T104)</f>
        <v>62.594600931932156</v>
      </c>
      <c r="U105" s="8">
        <f>(ABS(('6050_Module3Project_Data'!C105 - T105)))</f>
        <v>2.9730560680678408</v>
      </c>
      <c r="W105" s="7">
        <f>($O$7 *'6050_Module3Project_Data'!C104) + ((1 - $O$7) * W104)</f>
        <v>63.312861777377378</v>
      </c>
      <c r="X105" s="8">
        <f>(ABS(('6050_Module3Project_Data'!C105 - W105)))</f>
        <v>2.2547952226226187</v>
      </c>
      <c r="Z105" s="7">
        <f>($O$8 *'6050_Module3Project_Data'!C104) + ((1 - $O$8) * Z104)</f>
        <v>63.807134969195744</v>
      </c>
      <c r="AA105" s="8">
        <f>(ABS(('6050_Module3Project_Data'!C105 - Z105)))</f>
        <v>1.7605220308042533</v>
      </c>
      <c r="AB105" s="9"/>
      <c r="AC105" s="9"/>
      <c r="AD105" s="9"/>
      <c r="AE105" s="7">
        <f>($O$5 *'6050_Module3Project_Data'!E104) + ((1 - $O$5) * AE104)</f>
        <v>130.37396142206308</v>
      </c>
      <c r="AF105" s="8">
        <f>(ABS(('6050_Module3Project_Data'!E105 - AE105)))</f>
        <v>7.0796825779369215</v>
      </c>
      <c r="AH105" s="7">
        <f>($O$6 *'6050_Module3Project_Data'!E104) + ((1 - $O$6) * AH104)</f>
        <v>131.03692697250318</v>
      </c>
      <c r="AI105" s="8">
        <f>(ABS(('6050_Module3Project_Data'!E105 - AH105)))</f>
        <v>6.4167170274968157</v>
      </c>
      <c r="AK105" s="7">
        <f>($O$7 *'6050_Module3Project_Data'!E104) + ((1 - $O$7) * AK104)</f>
        <v>132.04727769368523</v>
      </c>
      <c r="AL105" s="8">
        <f>(ABS(('6050_Module3Project_Data'!E105 - AK105)))</f>
        <v>5.4063663063147658</v>
      </c>
      <c r="AN105" s="7">
        <f>($O$8 *'6050_Module3Project_Data'!E104) + ((1 - $O$8) * AN104)</f>
        <v>132.85944685064561</v>
      </c>
      <c r="AO105" s="8">
        <f>(ABS(('6050_Module3Project_Data'!E105 - AN105)))</f>
        <v>4.5941971493543861</v>
      </c>
      <c r="AU105" s="7">
        <f t="shared" si="24"/>
        <v>0.24152873741329481</v>
      </c>
      <c r="AV105" s="7">
        <f t="shared" si="16"/>
        <v>63.554390514790676</v>
      </c>
      <c r="AW105" s="8">
        <f>ABS('6050_Module3Project_Data'!C105 - AV105)/'6050_Module3Project_Data'!C105</f>
        <v>3.0705176566082289E-2</v>
      </c>
      <c r="AY105" s="7">
        <f t="shared" si="25"/>
        <v>0.50936098503330918</v>
      </c>
      <c r="AZ105" s="7">
        <f t="shared" si="17"/>
        <v>63.822222762410689</v>
      </c>
      <c r="BA105" s="8">
        <f>ABS('6050_Module3Project_Data'!C105 - AZ105)/'6050_Module3Project_Data'!C105</f>
        <v>2.6620353958801787E-2</v>
      </c>
      <c r="BB105" s="21"/>
      <c r="BC105" s="7">
        <f t="shared" si="26"/>
        <v>0.83975573691508787</v>
      </c>
      <c r="BD105" s="7">
        <f t="shared" si="18"/>
        <v>64.152617514292473</v>
      </c>
      <c r="BE105" s="8">
        <f>ABS('6050_Module3Project_Data'!C105 - BD105)/'6050_Module3Project_Data'!C105</f>
        <v>2.1581364203810488E-2</v>
      </c>
      <c r="BF105" s="22"/>
      <c r="BG105" s="7">
        <f t="shared" si="27"/>
        <v>0.96113367821084039</v>
      </c>
      <c r="BH105" s="7">
        <f t="shared" si="19"/>
        <v>64.273995455588221</v>
      </c>
      <c r="BI105" s="8">
        <f>ABS('6050_Module3Project_Data'!C105 - BH105)/'6050_Module3Project_Data'!C105</f>
        <v>1.973017801157324E-2</v>
      </c>
      <c r="BM105" s="7">
        <f t="shared" si="28"/>
        <v>0.34512148102206175</v>
      </c>
      <c r="BN105" s="7">
        <f t="shared" si="20"/>
        <v>132.39239917470729</v>
      </c>
      <c r="BO105" s="8">
        <f>ABS('6050_Module3Project_Data'!E105 - BN105)/'6050_Module3Project_Data'!E105</f>
        <v>3.6821467063417421E-2</v>
      </c>
      <c r="BQ105" s="7">
        <f t="shared" si="29"/>
        <v>0.79562926246150234</v>
      </c>
      <c r="BR105" s="7">
        <f t="shared" si="21"/>
        <v>132.84290695614672</v>
      </c>
      <c r="BS105" s="8">
        <f>ABS('6050_Module3Project_Data'!E105 - BR105)/'6050_Module3Project_Data'!E105</f>
        <v>3.3543941867800006E-2</v>
      </c>
      <c r="BT105" s="21"/>
      <c r="BU105" s="7">
        <f t="shared" si="30"/>
        <v>1.1403269271716652</v>
      </c>
      <c r="BV105" s="7">
        <f t="shared" si="22"/>
        <v>133.18760462085689</v>
      </c>
      <c r="BW105" s="8">
        <f>ABS('6050_Module3Project_Data'!E105 - BV105)/'6050_Module3Project_Data'!E105</f>
        <v>3.1036204315857272E-2</v>
      </c>
      <c r="BX105" s="22"/>
      <c r="BY105" s="7">
        <f t="shared" si="31"/>
        <v>1.7696440542004575</v>
      </c>
      <c r="BZ105" s="7">
        <f t="shared" si="23"/>
        <v>133.81692174788569</v>
      </c>
      <c r="CA105" s="8">
        <f>ABS('6050_Module3Project_Data'!E105 - BZ105)/'6050_Module3Project_Data'!E105</f>
        <v>2.6457808947679195E-2</v>
      </c>
    </row>
    <row r="106" spans="17:79" x14ac:dyDescent="0.35">
      <c r="Q106" s="7">
        <f>($O$5 *'6050_Module3Project_Data'!C105) + ((1 - $O$5) * Q105)</f>
        <v>62.655689900522042</v>
      </c>
      <c r="R106" s="8">
        <f>(ABS(('6050_Module3Project_Data'!C106-Q106)))</f>
        <v>3.3851120994779578</v>
      </c>
      <c r="T106" s="7">
        <f>($O$6 *'6050_Module3Project_Data'!C105) + ((1 - $O$6) * T105)</f>
        <v>63.635170555755899</v>
      </c>
      <c r="U106" s="8">
        <f>(ABS(('6050_Module3Project_Data'!C106 - T106)))</f>
        <v>2.4056314442441007</v>
      </c>
      <c r="W106" s="7">
        <f>($O$7 *'6050_Module3Project_Data'!C105) + ((1 - $O$7) * W105)</f>
        <v>64.552999149819811</v>
      </c>
      <c r="X106" s="8">
        <f>(ABS(('6050_Module3Project_Data'!C106 - W106)))</f>
        <v>1.4878028501801879</v>
      </c>
      <c r="Z106" s="7">
        <f>($O$8 *'6050_Module3Project_Data'!C105) + ((1 - $O$8) * Z105)</f>
        <v>65.127526492298927</v>
      </c>
      <c r="AA106" s="8">
        <f>(ABS(('6050_Module3Project_Data'!C106 - Z106)))</f>
        <v>0.9132755077010728</v>
      </c>
      <c r="AB106" s="9"/>
      <c r="AC106" s="9"/>
      <c r="AD106" s="9"/>
      <c r="AE106" s="7">
        <f>($O$5 *'6050_Module3Project_Data'!E105) + ((1 - $O$5) * AE105)</f>
        <v>131.43591380875361</v>
      </c>
      <c r="AF106" s="8">
        <f>(ABS(('6050_Module3Project_Data'!E106 - AE106)))</f>
        <v>10.14379819124639</v>
      </c>
      <c r="AH106" s="7">
        <f>($O$6 *'6050_Module3Project_Data'!E105) + ((1 - $O$6) * AH105)</f>
        <v>133.28277793212709</v>
      </c>
      <c r="AI106" s="8">
        <f>(ABS(('6050_Module3Project_Data'!E106 - AH106)))</f>
        <v>8.2969340678729111</v>
      </c>
      <c r="AK106" s="7">
        <f>($O$7 *'6050_Module3Project_Data'!E105) + ((1 - $O$7) * AK105)</f>
        <v>135.02077916215836</v>
      </c>
      <c r="AL106" s="8">
        <f>(ABS(('6050_Module3Project_Data'!E106 - AK106)))</f>
        <v>6.5589328378416383</v>
      </c>
      <c r="AN106" s="7">
        <f>($O$8 *'6050_Module3Project_Data'!E105) + ((1 - $O$8) * AN105)</f>
        <v>136.3050947126614</v>
      </c>
      <c r="AO106" s="8">
        <f>(ABS(('6050_Module3Project_Data'!E106 - AN106)))</f>
        <v>5.2746172873386001</v>
      </c>
      <c r="AU106" s="7">
        <f t="shared" si="24"/>
        <v>0.39132003266766557</v>
      </c>
      <c r="AV106" s="7">
        <f t="shared" si="16"/>
        <v>64.944319182487476</v>
      </c>
      <c r="AW106" s="8">
        <f>ABS('6050_Module3Project_Data'!C106 - AV106)/'6050_Module3Project_Data'!C106</f>
        <v>1.6603111777966043E-2</v>
      </c>
      <c r="AY106" s="7">
        <f t="shared" si="25"/>
        <v>0.69205508188559017</v>
      </c>
      <c r="AZ106" s="7">
        <f t="shared" si="17"/>
        <v>65.245054231705396</v>
      </c>
      <c r="BA106" s="8">
        <f>ABS('6050_Module3Project_Data'!C106 - AZ106)/'6050_Module3Project_Data'!C106</f>
        <v>1.2049335322950855E-2</v>
      </c>
      <c r="BB106" s="21"/>
      <c r="BC106" s="7">
        <f t="shared" si="26"/>
        <v>1.0199274729023933</v>
      </c>
      <c r="BD106" s="7">
        <f t="shared" si="18"/>
        <v>65.572926622722207</v>
      </c>
      <c r="BE106" s="8">
        <f>ABS('6050_Module3Project_Data'!C106 - BD106)/'6050_Module3Project_Data'!C106</f>
        <v>7.0846410568695456E-3</v>
      </c>
      <c r="BF106" s="22"/>
      <c r="BG106" s="7">
        <f t="shared" si="27"/>
        <v>1.1982868183076942</v>
      </c>
      <c r="BH106" s="7">
        <f t="shared" si="19"/>
        <v>65.751285968127505</v>
      </c>
      <c r="BI106" s="8">
        <f>ABS('6050_Module3Project_Data'!C106 - BH106)/'6050_Module3Project_Data'!C106</f>
        <v>4.3838963656512644E-3</v>
      </c>
      <c r="BM106" s="7">
        <f t="shared" si="28"/>
        <v>0.7393784791397221</v>
      </c>
      <c r="BN106" s="7">
        <f t="shared" si="20"/>
        <v>135.76015764129809</v>
      </c>
      <c r="BO106" s="8">
        <f>ABS('6050_Module3Project_Data'!E106 - BN106)/'6050_Module3Project_Data'!E106</f>
        <v>4.1104437044637496E-2</v>
      </c>
      <c r="BQ106" s="7">
        <f t="shared" si="29"/>
        <v>1.3400973139644097</v>
      </c>
      <c r="BR106" s="7">
        <f t="shared" si="21"/>
        <v>136.36087647612277</v>
      </c>
      <c r="BS106" s="8">
        <f>ABS('6050_Module3Project_Data'!E106 - BR106)/'6050_Module3Project_Data'!E106</f>
        <v>3.6861464472234776E-2</v>
      </c>
      <c r="BT106" s="21"/>
      <c r="BU106" s="7">
        <f t="shared" si="30"/>
        <v>1.9652554707573249</v>
      </c>
      <c r="BV106" s="7">
        <f t="shared" si="22"/>
        <v>136.98603463291568</v>
      </c>
      <c r="BW106" s="8">
        <f>ABS('6050_Module3Project_Data'!E106 - BV106)/'6050_Module3Project_Data'!E106</f>
        <v>3.2445873085857987E-2</v>
      </c>
      <c r="BX106" s="22"/>
      <c r="BY106" s="7">
        <f t="shared" si="31"/>
        <v>2.7929228563322304</v>
      </c>
      <c r="BZ106" s="7">
        <f t="shared" si="23"/>
        <v>137.8137020184906</v>
      </c>
      <c r="CA106" s="8">
        <f>ABS('6050_Module3Project_Data'!E106 - BZ106)/'6050_Module3Project_Data'!E106</f>
        <v>2.6599926841985654E-2</v>
      </c>
    </row>
    <row r="107" spans="17:79" x14ac:dyDescent="0.35">
      <c r="Q107" s="7">
        <f>($O$5 *'6050_Module3Project_Data'!C106) + ((1 - $O$5) * Q106)</f>
        <v>63.163456715443729</v>
      </c>
      <c r="R107" s="8">
        <f>(ABS(('6050_Module3Project_Data'!C107-Q107)))</f>
        <v>4.1735722845562719</v>
      </c>
      <c r="T107" s="7">
        <f>($O$6 *'6050_Module3Project_Data'!C106) + ((1 - $O$6) * T106)</f>
        <v>64.477141561241339</v>
      </c>
      <c r="U107" s="8">
        <f>(ABS(('6050_Module3Project_Data'!C107 - T107)))</f>
        <v>2.8598874387586619</v>
      </c>
      <c r="W107" s="7">
        <f>($O$7 *'6050_Module3Project_Data'!C106) + ((1 - $O$7) * W106)</f>
        <v>65.371290717418916</v>
      </c>
      <c r="X107" s="8">
        <f>(ABS(('6050_Module3Project_Data'!C107 - W107)))</f>
        <v>1.9657382825810856</v>
      </c>
      <c r="Z107" s="7">
        <f>($O$8 *'6050_Module3Project_Data'!C106) + ((1 - $O$8) * Z106)</f>
        <v>65.812483123074742</v>
      </c>
      <c r="AA107" s="8">
        <f>(ABS(('6050_Module3Project_Data'!C107 - Z107)))</f>
        <v>1.5245458769252593</v>
      </c>
      <c r="AB107" s="9"/>
      <c r="AC107" s="9"/>
      <c r="AD107" s="9"/>
      <c r="AE107" s="7">
        <f>($O$5 *'6050_Module3Project_Data'!E106) + ((1 - $O$5) * AE106)</f>
        <v>132.95748353744057</v>
      </c>
      <c r="AF107" s="8">
        <f>(ABS(('6050_Module3Project_Data'!E107 - AE107)))</f>
        <v>3.2030544625594359</v>
      </c>
      <c r="AH107" s="7">
        <f>($O$6 *'6050_Module3Project_Data'!E106) + ((1 - $O$6) * AH106)</f>
        <v>136.18670485588262</v>
      </c>
      <c r="AI107" s="8">
        <f>(ABS(('6050_Module3Project_Data'!E107 - AH107)))</f>
        <v>2.6166855882621576E-2</v>
      </c>
      <c r="AK107" s="7">
        <f>($O$7 *'6050_Module3Project_Data'!E106) + ((1 - $O$7) * AK106)</f>
        <v>138.62819222297128</v>
      </c>
      <c r="AL107" s="8">
        <f>(ABS(('6050_Module3Project_Data'!E107 - AK107)))</f>
        <v>2.4676542229712766</v>
      </c>
      <c r="AN107" s="7">
        <f>($O$8 *'6050_Module3Project_Data'!E106) + ((1 - $O$8) * AN106)</f>
        <v>140.26105767816534</v>
      </c>
      <c r="AO107" s="8">
        <f>(ABS(('6050_Module3Project_Data'!E107 - AN107)))</f>
        <v>4.100519678165341</v>
      </c>
      <c r="AU107" s="7">
        <f t="shared" si="24"/>
        <v>0.45536576290738129</v>
      </c>
      <c r="AV107" s="7">
        <f t="shared" si="16"/>
        <v>65.826656480326292</v>
      </c>
      <c r="AW107" s="8">
        <f>ABS('6050_Module3Project_Data'!C107 - AV107)/'6050_Module3Project_Data'!C107</f>
        <v>2.2430043946157899E-2</v>
      </c>
      <c r="AY107" s="7">
        <f t="shared" si="25"/>
        <v>0.72361420331396864</v>
      </c>
      <c r="AZ107" s="7">
        <f t="shared" si="17"/>
        <v>66.094904920732887</v>
      </c>
      <c r="BA107" s="8">
        <f>ABS('6050_Module3Project_Data'!C107 - AZ107)/'6050_Module3Project_Data'!C107</f>
        <v>1.8446374865560437E-2</v>
      </c>
      <c r="BB107" s="21"/>
      <c r="BC107" s="7">
        <f t="shared" si="26"/>
        <v>0.92919131551591305</v>
      </c>
      <c r="BD107" s="7">
        <f t="shared" si="18"/>
        <v>66.300482032934823</v>
      </c>
      <c r="BE107" s="8">
        <f>ABS('6050_Module3Project_Data'!C107 - BD107)/'6050_Module3Project_Data'!C107</f>
        <v>1.5393417001887292E-2</v>
      </c>
      <c r="BF107" s="22"/>
      <c r="BG107" s="7">
        <f t="shared" si="27"/>
        <v>0.87529085520539263</v>
      </c>
      <c r="BH107" s="7">
        <f t="shared" si="19"/>
        <v>66.246581572624308</v>
      </c>
      <c r="BI107" s="8">
        <f>ABS('6050_Module3Project_Data'!C107 - BH107)/'6050_Module3Project_Data'!C107</f>
        <v>1.6193874953640934E-2</v>
      </c>
      <c r="BM107" s="7">
        <f t="shared" si="28"/>
        <v>1.1695836663907011</v>
      </c>
      <c r="BN107" s="7">
        <f t="shared" si="20"/>
        <v>139.79777588936199</v>
      </c>
      <c r="BO107" s="8">
        <f>ABS('6050_Module3Project_Data'!E107 - BN107)/'6050_Module3Project_Data'!E107</f>
        <v>2.6712863673922792E-2</v>
      </c>
      <c r="BQ107" s="7">
        <f t="shared" si="29"/>
        <v>1.9069262506765363</v>
      </c>
      <c r="BR107" s="7">
        <f t="shared" si="21"/>
        <v>140.53511847364783</v>
      </c>
      <c r="BS107" s="8">
        <f>ABS('6050_Module3Project_Data'!E107 - BR107)/'6050_Module3Project_Data'!E107</f>
        <v>3.2128108025306308E-2</v>
      </c>
      <c r="BT107" s="21"/>
      <c r="BU107" s="7">
        <f t="shared" si="30"/>
        <v>2.7042263862823415</v>
      </c>
      <c r="BV107" s="7">
        <f t="shared" si="22"/>
        <v>141.33241860925361</v>
      </c>
      <c r="BW107" s="8">
        <f>ABS('6050_Module3Project_Data'!E107 - BV107)/'6050_Module3Project_Data'!E107</f>
        <v>3.7983696930263343E-2</v>
      </c>
      <c r="BX107" s="22"/>
      <c r="BY107" s="7">
        <f t="shared" si="31"/>
        <v>3.4852395301408134</v>
      </c>
      <c r="BZ107" s="7">
        <f t="shared" si="23"/>
        <v>142.11343175311208</v>
      </c>
      <c r="CA107" s="8">
        <f>ABS('6050_Module3Project_Data'!E107 - BZ107)/'6050_Module3Project_Data'!E107</f>
        <v>4.3719669740964737E-2</v>
      </c>
    </row>
    <row r="108" spans="17:79" x14ac:dyDescent="0.35">
      <c r="Q108" s="7">
        <f>($O$5 *'6050_Module3Project_Data'!C107) + ((1 - $O$5) * Q107)</f>
        <v>63.789492558127165</v>
      </c>
      <c r="R108" s="8">
        <f>(ABS(('6050_Module3Project_Data'!C108-Q108)))</f>
        <v>6.948262441872842</v>
      </c>
      <c r="T108" s="7">
        <f>($O$6 *'6050_Module3Project_Data'!C107) + ((1 - $O$6) * T107)</f>
        <v>65.47810216480687</v>
      </c>
      <c r="U108" s="8">
        <f>(ABS(('6050_Module3Project_Data'!C108 - T108)))</f>
        <v>5.2596528351931369</v>
      </c>
      <c r="W108" s="7">
        <f>($O$7 *'6050_Module3Project_Data'!C107) + ((1 - $O$7) * W107)</f>
        <v>66.452446772838513</v>
      </c>
      <c r="X108" s="8">
        <f>(ABS(('6050_Module3Project_Data'!C108 - W108)))</f>
        <v>4.2853082271614937</v>
      </c>
      <c r="Z108" s="7">
        <f>($O$8 *'6050_Module3Project_Data'!C107) + ((1 - $O$8) * Z107)</f>
        <v>66.955892530768693</v>
      </c>
      <c r="AA108" s="8">
        <f>(ABS(('6050_Module3Project_Data'!C108 - Z108)))</f>
        <v>3.7818624692313136</v>
      </c>
      <c r="AB108" s="9"/>
      <c r="AC108" s="9"/>
      <c r="AD108" s="9"/>
      <c r="AE108" s="7">
        <f>($O$5 *'6050_Module3Project_Data'!E107) + ((1 - $O$5) * AE107)</f>
        <v>133.43794170682449</v>
      </c>
      <c r="AF108" s="8">
        <f>(ABS(('6050_Module3Project_Data'!E108 - AE108)))</f>
        <v>5.3383952931755232</v>
      </c>
      <c r="AH108" s="7">
        <f>($O$6 *'6050_Module3Project_Data'!E107) + ((1 - $O$6) * AH107)</f>
        <v>136.17754645632371</v>
      </c>
      <c r="AI108" s="8">
        <f>(ABS(('6050_Module3Project_Data'!E108 - AH108)))</f>
        <v>2.5987905436763015</v>
      </c>
      <c r="AK108" s="7">
        <f>($O$7 *'6050_Module3Project_Data'!E107) + ((1 - $O$7) * AK107)</f>
        <v>137.27098240033706</v>
      </c>
      <c r="AL108" s="8">
        <f>(ABS(('6050_Module3Project_Data'!E108 - AK108)))</f>
        <v>1.5053545996629509</v>
      </c>
      <c r="AN108" s="7">
        <f>($O$8 *'6050_Module3Project_Data'!E107) + ((1 - $O$8) * AN107)</f>
        <v>137.18566791954134</v>
      </c>
      <c r="AO108" s="8">
        <f>(ABS(('6050_Module3Project_Data'!E108 - AN108)))</f>
        <v>1.5906690804586674</v>
      </c>
      <c r="AU108" s="7">
        <f t="shared" si="24"/>
        <v>0.5492343067842137</v>
      </c>
      <c r="AV108" s="7">
        <f t="shared" si="16"/>
        <v>67.001681079622728</v>
      </c>
      <c r="AW108" s="8">
        <f>ABS('6050_Module3Project_Data'!C108 - AV108)/'6050_Module3Project_Data'!C108</f>
        <v>5.2815839580677662E-2</v>
      </c>
      <c r="AY108" s="7">
        <f t="shared" si="25"/>
        <v>0.8129996663403759</v>
      </c>
      <c r="AZ108" s="7">
        <f t="shared" si="17"/>
        <v>67.265446439178888</v>
      </c>
      <c r="BA108" s="8">
        <f>ABS('6050_Module3Project_Data'!C108 - AZ108)/'6050_Module3Project_Data'!C108</f>
        <v>4.9087061934904759E-2</v>
      </c>
      <c r="BB108" s="21"/>
      <c r="BC108" s="7">
        <f t="shared" si="26"/>
        <v>0.99757544847257118</v>
      </c>
      <c r="BD108" s="7">
        <f t="shared" si="18"/>
        <v>67.450022221311087</v>
      </c>
      <c r="BE108" s="8">
        <f>ABS('6050_Module3Project_Data'!C108 - BD108)/'6050_Module3Project_Data'!C108</f>
        <v>4.6477765355840306E-2</v>
      </c>
      <c r="BF108" s="22"/>
      <c r="BG108" s="7">
        <f t="shared" si="27"/>
        <v>1.050276275387467</v>
      </c>
      <c r="BH108" s="7">
        <f t="shared" si="19"/>
        <v>67.502723048225974</v>
      </c>
      <c r="BI108" s="8">
        <f>ABS('6050_Module3Project_Data'!C108 - BH108)/'6050_Module3Project_Data'!C108</f>
        <v>4.5732748399691686E-2</v>
      </c>
      <c r="BM108" s="7">
        <f t="shared" si="28"/>
        <v>0.79056464303696328</v>
      </c>
      <c r="BN108" s="7">
        <f t="shared" si="20"/>
        <v>138.06154704337402</v>
      </c>
      <c r="BO108" s="8">
        <f>ABS('6050_Module3Project_Data'!E108 - BN108)/'6050_Module3Project_Data'!E108</f>
        <v>5.1506616479291582E-3</v>
      </c>
      <c r="BQ108" s="7">
        <f t="shared" si="29"/>
        <v>1.0908922323488479</v>
      </c>
      <c r="BR108" s="7">
        <f t="shared" si="21"/>
        <v>138.3618746326859</v>
      </c>
      <c r="BS108" s="8">
        <f>ABS('6050_Module3Project_Data'!E108 - BR108)/'6050_Module3Project_Data'!E108</f>
        <v>2.9865492653413628E-3</v>
      </c>
      <c r="BT108" s="21"/>
      <c r="BU108" s="7">
        <f t="shared" si="30"/>
        <v>0.87658009226988987</v>
      </c>
      <c r="BV108" s="7">
        <f t="shared" si="22"/>
        <v>138.14756249260694</v>
      </c>
      <c r="BW108" s="8">
        <f>ABS('6050_Module3Project_Data'!E108 - BV108)/'6050_Module3Project_Data'!E108</f>
        <v>4.530848132942686E-3</v>
      </c>
      <c r="BX108" s="22"/>
      <c r="BY108" s="7">
        <f t="shared" si="31"/>
        <v>-0.63084241971796295</v>
      </c>
      <c r="BZ108" s="7">
        <f t="shared" si="23"/>
        <v>136.6401399806191</v>
      </c>
      <c r="CA108" s="8">
        <f>ABS('6050_Module3Project_Data'!E108 - BZ108)/'6050_Module3Project_Data'!E108</f>
        <v>1.5393092695485366E-2</v>
      </c>
    </row>
    <row r="109" spans="17:79" x14ac:dyDescent="0.35">
      <c r="Q109" s="7">
        <f>($O$5 *'6050_Module3Project_Data'!C108) + ((1 - $O$5) * Q108)</f>
        <v>64.831731924408089</v>
      </c>
      <c r="R109" s="8">
        <f>(ABS(('6050_Module3Project_Data'!C109-Q109)))</f>
        <v>5.2603780755919161</v>
      </c>
      <c r="T109" s="7">
        <f>($O$6 *'6050_Module3Project_Data'!C108) + ((1 - $O$6) * T108)</f>
        <v>67.31898065712447</v>
      </c>
      <c r="U109" s="8">
        <f>(ABS(('6050_Module3Project_Data'!C109 - T109)))</f>
        <v>2.773129342875535</v>
      </c>
      <c r="W109" s="7">
        <f>($O$7 *'6050_Module3Project_Data'!C108) + ((1 - $O$7) * W108)</f>
        <v>68.809366297777331</v>
      </c>
      <c r="X109" s="8">
        <f>(ABS(('6050_Module3Project_Data'!C109 - W109)))</f>
        <v>1.2827437022226746</v>
      </c>
      <c r="Z109" s="7">
        <f>($O$8 *'6050_Module3Project_Data'!C108) + ((1 - $O$8) * Z108)</f>
        <v>69.792289382692189</v>
      </c>
      <c r="AA109" s="8">
        <f>(ABS(('6050_Module3Project_Data'!C109 - Z109)))</f>
        <v>0.29982061730781595</v>
      </c>
      <c r="AB109" s="9"/>
      <c r="AC109" s="9"/>
      <c r="AD109" s="9"/>
      <c r="AE109" s="7">
        <f>($O$5 *'6050_Module3Project_Data'!E108) + ((1 - $O$5) * AE108)</f>
        <v>134.23870100080083</v>
      </c>
      <c r="AF109" s="8">
        <f>(ABS(('6050_Module3Project_Data'!E109 - AE109)))</f>
        <v>1.1381760008008257</v>
      </c>
      <c r="AH109" s="7">
        <f>($O$6 *'6050_Module3Project_Data'!E108) + ((1 - $O$6) * AH108)</f>
        <v>137.08712314661042</v>
      </c>
      <c r="AI109" s="8">
        <f>(ABS(('6050_Module3Project_Data'!E109 - AH109)))</f>
        <v>3.9865981466104188</v>
      </c>
      <c r="AK109" s="7">
        <f>($O$7 *'6050_Module3Project_Data'!E108) + ((1 - $O$7) * AK108)</f>
        <v>138.09892743015169</v>
      </c>
      <c r="AL109" s="8">
        <f>(ABS(('6050_Module3Project_Data'!E109 - AK109)))</f>
        <v>4.9984024301516854</v>
      </c>
      <c r="AN109" s="7">
        <f>($O$8 *'6050_Module3Project_Data'!E108) + ((1 - $O$8) * AN108)</f>
        <v>138.37866972988536</v>
      </c>
      <c r="AO109" s="8">
        <f>(ABS(('6050_Module3Project_Data'!E109 - AN109)))</f>
        <v>5.278144729885355</v>
      </c>
      <c r="AU109" s="7">
        <f t="shared" si="24"/>
        <v>0.82038708950740413</v>
      </c>
      <c r="AV109" s="7">
        <f t="shared" si="16"/>
        <v>69.629753387284737</v>
      </c>
      <c r="AW109" s="8">
        <f>ABS('6050_Module3Project_Data'!C109 - AV109)/'6050_Module3Project_Data'!C109</f>
        <v>6.5964145281868173E-3</v>
      </c>
      <c r="AY109" s="7">
        <f t="shared" si="25"/>
        <v>1.1989796309899863</v>
      </c>
      <c r="AZ109" s="7">
        <f t="shared" si="17"/>
        <v>70.008345928767312</v>
      </c>
      <c r="BA109" s="8">
        <f>ABS('6050_Module3Project_Data'!C109 - AZ109)/'6050_Module3Project_Data'!C109</f>
        <v>1.1950570646638119E-3</v>
      </c>
      <c r="BB109" s="21"/>
      <c r="BC109" s="7">
        <f t="shared" si="26"/>
        <v>1.609280282882382</v>
      </c>
      <c r="BD109" s="7">
        <f t="shared" si="18"/>
        <v>70.418646580659711</v>
      </c>
      <c r="BE109" s="8">
        <f>ABS('6050_Module3Project_Data'!C109 - BD109)/'6050_Module3Project_Data'!C109</f>
        <v>4.658678140231561E-3</v>
      </c>
      <c r="BF109" s="22"/>
      <c r="BG109" s="7">
        <f t="shared" si="27"/>
        <v>2.1609230375061146</v>
      </c>
      <c r="BH109" s="7">
        <f t="shared" si="19"/>
        <v>70.970289335283439</v>
      </c>
      <c r="BI109" s="8">
        <f>ABS('6050_Module3Project_Data'!C109 - BH109)/'6050_Module3Project_Data'!C109</f>
        <v>1.2528932789773829E-2</v>
      </c>
      <c r="BM109" s="7">
        <f t="shared" si="28"/>
        <v>0.79617170105361312</v>
      </c>
      <c r="BN109" s="7">
        <f t="shared" si="20"/>
        <v>138.89509913120531</v>
      </c>
      <c r="BO109" s="8">
        <f>ABS('6050_Module3Project_Data'!E109 - BN109)/'6050_Module3Project_Data'!E109</f>
        <v>4.3535321376120109E-2</v>
      </c>
      <c r="BQ109" s="7">
        <f t="shared" si="29"/>
        <v>1.0251554317152931</v>
      </c>
      <c r="BR109" s="7">
        <f t="shared" si="21"/>
        <v>139.12408286186698</v>
      </c>
      <c r="BS109" s="8">
        <f>ABS('6050_Module3Project_Data'!E109 - BR109)/'6050_Module3Project_Data'!E109</f>
        <v>4.5255703250358902E-2</v>
      </c>
      <c r="BT109" s="21"/>
      <c r="BU109" s="7">
        <f t="shared" si="30"/>
        <v>0.8546943141650224</v>
      </c>
      <c r="BV109" s="7">
        <f t="shared" si="22"/>
        <v>138.95362174431671</v>
      </c>
      <c r="BW109" s="8">
        <f>ABS('6050_Module3Project_Data'!E109 - BV109)/'6050_Module3Project_Data'!E109</f>
        <v>4.3975008695996513E-2</v>
      </c>
      <c r="BX109" s="22"/>
      <c r="BY109" s="7">
        <f t="shared" si="31"/>
        <v>0.60912691238473993</v>
      </c>
      <c r="BZ109" s="7">
        <f t="shared" si="23"/>
        <v>138.70805434253643</v>
      </c>
      <c r="CA109" s="8">
        <f>ABS('6050_Module3Project_Data'!E109 - BZ109)/'6050_Module3Project_Data'!E109</f>
        <v>4.2130031737563946E-2</v>
      </c>
    </row>
    <row r="110" spans="17:79" x14ac:dyDescent="0.35">
      <c r="Q110" s="7">
        <f>($O$5 *'6050_Module3Project_Data'!C109) + ((1 - $O$5) * Q109)</f>
        <v>65.620788635746877</v>
      </c>
      <c r="R110" s="8">
        <f>(ABS(('6050_Module3Project_Data'!C110-Q110)))</f>
        <v>5.0282513642531228</v>
      </c>
      <c r="T110" s="7">
        <f>($O$6 *'6050_Module3Project_Data'!C109) + ((1 - $O$6) * T109)</f>
        <v>68.289575927130912</v>
      </c>
      <c r="U110" s="8">
        <f>(ABS(('6050_Module3Project_Data'!C110 - T110)))</f>
        <v>2.3594640728690877</v>
      </c>
      <c r="W110" s="7">
        <f>($O$7 *'6050_Module3Project_Data'!C109) + ((1 - $O$7) * W109)</f>
        <v>69.514875333999811</v>
      </c>
      <c r="X110" s="8">
        <f>(ABS(('6050_Module3Project_Data'!C110 - W110)))</f>
        <v>1.1341646660001885</v>
      </c>
      <c r="Z110" s="7">
        <f>($O$8 *'6050_Module3Project_Data'!C109) + ((1 - $O$8) * Z109)</f>
        <v>70.017154845673048</v>
      </c>
      <c r="AA110" s="8">
        <f>(ABS(('6050_Module3Project_Data'!C110 - Z110)))</f>
        <v>0.63188515432695169</v>
      </c>
      <c r="AB110" s="9"/>
      <c r="AC110" s="9"/>
      <c r="AD110" s="9"/>
      <c r="AE110" s="7">
        <f>($O$5 *'6050_Module3Project_Data'!E109) + ((1 - $O$5) * AE109)</f>
        <v>134.06797460068069</v>
      </c>
      <c r="AF110" s="8">
        <f>(ABS(('6050_Module3Project_Data'!E110 - AE110)))</f>
        <v>3.4450646006806949</v>
      </c>
      <c r="AH110" s="7">
        <f>($O$6 *'6050_Module3Project_Data'!E109) + ((1 - $O$6) * AH109)</f>
        <v>135.69181379529678</v>
      </c>
      <c r="AI110" s="8">
        <f>(ABS(('6050_Module3Project_Data'!E110 - AH110)))</f>
        <v>5.0689037952967908</v>
      </c>
      <c r="AK110" s="7">
        <f>($O$7 *'6050_Module3Project_Data'!E109) + ((1 - $O$7) * AK109)</f>
        <v>135.34980609356825</v>
      </c>
      <c r="AL110" s="8">
        <f>(ABS(('6050_Module3Project_Data'!E110 - AK110)))</f>
        <v>4.7268960935682571</v>
      </c>
      <c r="AN110" s="7">
        <f>($O$8 *'6050_Module3Project_Data'!E109) + ((1 - $O$8) * AN109)</f>
        <v>134.42006118247133</v>
      </c>
      <c r="AO110" s="8">
        <f>(ABS(('6050_Module3Project_Data'!E110 - AN110)))</f>
        <v>3.7971511824713389</v>
      </c>
      <c r="AU110" s="7">
        <f t="shared" si="24"/>
        <v>0.80315538151466559</v>
      </c>
      <c r="AV110" s="7">
        <f t="shared" si="16"/>
        <v>70.318030715514482</v>
      </c>
      <c r="AW110" s="8">
        <f>ABS('6050_Module3Project_Data'!C110 - AV110)/'6050_Module3Project_Data'!C110</f>
        <v>4.6852623119226769E-3</v>
      </c>
      <c r="AY110" s="7">
        <f t="shared" si="25"/>
        <v>1.0756119822981098</v>
      </c>
      <c r="AZ110" s="7">
        <f t="shared" si="17"/>
        <v>70.590487316297924</v>
      </c>
      <c r="BA110" s="8">
        <f>ABS('6050_Module3Project_Data'!C110 - AZ110)/'6050_Module3Project_Data'!C110</f>
        <v>8.2878243925289168E-4</v>
      </c>
      <c r="BB110" s="21"/>
      <c r="BC110" s="7">
        <f t="shared" si="26"/>
        <v>1.2025832218854262</v>
      </c>
      <c r="BD110" s="7">
        <f t="shared" si="18"/>
        <v>70.71745855588523</v>
      </c>
      <c r="BE110" s="8">
        <f>ABS('6050_Module3Project_Data'!C110 - BD110)/'6050_Module3Project_Data'!C110</f>
        <v>9.6842867058392586E-4</v>
      </c>
      <c r="BF110" s="22"/>
      <c r="BG110" s="7">
        <f t="shared" si="27"/>
        <v>0.9238211364150255</v>
      </c>
      <c r="BH110" s="7">
        <f t="shared" si="19"/>
        <v>70.43869647041484</v>
      </c>
      <c r="BI110" s="8">
        <f>ABS('6050_Module3Project_Data'!C110 - BH110)/'6050_Module3Project_Data'!C110</f>
        <v>2.9773020211620663E-3</v>
      </c>
      <c r="BM110" s="7">
        <f t="shared" si="28"/>
        <v>0.26437774540805475</v>
      </c>
      <c r="BN110" s="7">
        <f t="shared" si="20"/>
        <v>135.61418383897629</v>
      </c>
      <c r="BO110" s="8">
        <f>ABS('6050_Module3Project_Data'!E110 - BN110)/'6050_Module3Project_Data'!E110</f>
        <v>3.8211320196252695E-2</v>
      </c>
      <c r="BQ110" s="7">
        <f t="shared" si="29"/>
        <v>8.1586239640609182E-2</v>
      </c>
      <c r="BR110" s="7">
        <f t="shared" si="21"/>
        <v>135.43139233320886</v>
      </c>
      <c r="BS110" s="8">
        <f>ABS('6050_Module3Project_Data'!E110 - BR110)/'6050_Module3Project_Data'!E110</f>
        <v>3.6811936996418715E-2</v>
      </c>
      <c r="BT110" s="21"/>
      <c r="BU110" s="7">
        <f t="shared" si="30"/>
        <v>-0.767022728671787</v>
      </c>
      <c r="BV110" s="7">
        <f t="shared" si="22"/>
        <v>134.58278336489647</v>
      </c>
      <c r="BW110" s="8">
        <f>ABS('6050_Module3Project_Data'!E110 - BV110)/'6050_Module3Project_Data'!E110</f>
        <v>3.0315305063227278E-2</v>
      </c>
      <c r="BX110" s="22"/>
      <c r="BY110" s="7">
        <f t="shared" si="31"/>
        <v>-2.245384099238215</v>
      </c>
      <c r="BZ110" s="7">
        <f t="shared" si="23"/>
        <v>133.10442199433004</v>
      </c>
      <c r="CA110" s="8">
        <f>ABS('6050_Module3Project_Data'!E110 - BZ110)/'6050_Module3Project_Data'!E110</f>
        <v>1.8997524969624768E-2</v>
      </c>
    </row>
    <row r="111" spans="17:79" x14ac:dyDescent="0.35">
      <c r="Q111" s="7">
        <f>($O$5 *'6050_Module3Project_Data'!C110) + ((1 - $O$5) * Q110)</f>
        <v>66.375026340384849</v>
      </c>
      <c r="R111" s="8">
        <f>(ABS(('6050_Module3Project_Data'!C111-Q111)))</f>
        <v>3.3153956596151488</v>
      </c>
      <c r="T111" s="7">
        <f>($O$6 *'6050_Module3Project_Data'!C110) + ((1 - $O$6) * T110)</f>
        <v>69.115388352635094</v>
      </c>
      <c r="U111" s="8">
        <f>(ABS(('6050_Module3Project_Data'!C111 - T111)))</f>
        <v>0.57503364736490425</v>
      </c>
      <c r="W111" s="7">
        <f>($O$7 *'6050_Module3Project_Data'!C110) + ((1 - $O$7) * W110)</f>
        <v>70.138665900299912</v>
      </c>
      <c r="X111" s="8">
        <f>(ABS(('6050_Module3Project_Data'!C111 - W111)))</f>
        <v>0.44824390029991434</v>
      </c>
      <c r="Z111" s="7">
        <f>($O$8 *'6050_Module3Project_Data'!C110) + ((1 - $O$8) * Z110)</f>
        <v>70.491068711418251</v>
      </c>
      <c r="AA111" s="8">
        <f>(ABS(('6050_Module3Project_Data'!C111 - Z111)))</f>
        <v>0.80064671141825272</v>
      </c>
      <c r="AB111" s="9"/>
      <c r="AC111" s="9"/>
      <c r="AD111" s="9"/>
      <c r="AE111" s="7">
        <f>($O$5 *'6050_Module3Project_Data'!E110) + ((1 - $O$5) * AE110)</f>
        <v>133.55121491057858</v>
      </c>
      <c r="AF111" s="8">
        <f>(ABS(('6050_Module3Project_Data'!E111 - AE111)))</f>
        <v>2.9844300894214086</v>
      </c>
      <c r="AH111" s="7">
        <f>($O$6 *'6050_Module3Project_Data'!E110) + ((1 - $O$6) * AH110)</f>
        <v>133.91769746694291</v>
      </c>
      <c r="AI111" s="8">
        <f>(ABS(('6050_Module3Project_Data'!E111 - AH111)))</f>
        <v>2.6179475330570767</v>
      </c>
      <c r="AK111" s="7">
        <f>($O$7 *'6050_Module3Project_Data'!E110) + ((1 - $O$7) * AK110)</f>
        <v>132.75001324210569</v>
      </c>
      <c r="AL111" s="8">
        <f>(ABS(('6050_Module3Project_Data'!E111 - AK111)))</f>
        <v>3.7856317578942935</v>
      </c>
      <c r="AN111" s="7">
        <f>($O$8 *'6050_Module3Project_Data'!E110) + ((1 - $O$8) * AN110)</f>
        <v>131.57219779561783</v>
      </c>
      <c r="AO111" s="8">
        <f>(ABS(('6050_Module3Project_Data'!E111 - AN111)))</f>
        <v>4.9634472043821631</v>
      </c>
      <c r="AU111" s="7">
        <f t="shared" si="24"/>
        <v>0.77625065923248093</v>
      </c>
      <c r="AV111" s="7">
        <f t="shared" si="16"/>
        <v>70.914916559532386</v>
      </c>
      <c r="AW111" s="8">
        <f>ABS('6050_Module3Project_Data'!C111 - AV111)/'6050_Module3Project_Data'!C111</f>
        <v>1.7570485647688983E-2</v>
      </c>
      <c r="AY111" s="7">
        <f t="shared" si="25"/>
        <v>0.96265662829860776</v>
      </c>
      <c r="AZ111" s="7">
        <f t="shared" si="17"/>
        <v>71.101322528598516</v>
      </c>
      <c r="BA111" s="8">
        <f>ABS('6050_Module3Project_Data'!C111 - AZ111)/'6050_Module3Project_Data'!C111</f>
        <v>2.0245257355429955E-2</v>
      </c>
      <c r="BB111" s="21"/>
      <c r="BC111" s="7">
        <f t="shared" si="26"/>
        <v>0.94212652687203025</v>
      </c>
      <c r="BD111" s="7">
        <f t="shared" si="18"/>
        <v>71.080792427171943</v>
      </c>
      <c r="BE111" s="8">
        <f>ABS('6050_Module3Project_Data'!C111 - BD111)/'6050_Module3Project_Data'!C111</f>
        <v>1.9950667355292308E-2</v>
      </c>
      <c r="BF111" s="22"/>
      <c r="BG111" s="7">
        <f t="shared" si="27"/>
        <v>0.66879515181734006</v>
      </c>
      <c r="BH111" s="7">
        <f t="shared" si="19"/>
        <v>70.807461052117247</v>
      </c>
      <c r="BI111" s="8">
        <f>ABS('6050_Module3Project_Data'!C111 - BH111)/'6050_Module3Project_Data'!C111</f>
        <v>1.6028587861288159E-2</v>
      </c>
      <c r="BM111" s="7">
        <f t="shared" si="28"/>
        <v>-0.16524784412253637</v>
      </c>
      <c r="BN111" s="7">
        <f t="shared" si="20"/>
        <v>132.58476539798315</v>
      </c>
      <c r="BO111" s="8">
        <f>ABS('6050_Module3Project_Data'!E111 - BN111)/'6050_Module3Project_Data'!E111</f>
        <v>2.8936616529821504E-2</v>
      </c>
      <c r="BQ111" s="7">
        <f t="shared" si="29"/>
        <v>-0.58875853313518134</v>
      </c>
      <c r="BR111" s="7">
        <f t="shared" si="21"/>
        <v>132.16125470897052</v>
      </c>
      <c r="BS111" s="8">
        <f>ABS('6050_Module3Project_Data'!E111 - BR111)/'6050_Module3Project_Data'!E111</f>
        <v>3.2038448941516126E-2</v>
      </c>
      <c r="BT111" s="21"/>
      <c r="BU111" s="7">
        <f t="shared" si="30"/>
        <v>-1.5917692839276318</v>
      </c>
      <c r="BV111" s="7">
        <f t="shared" si="22"/>
        <v>131.15824395817808</v>
      </c>
      <c r="BW111" s="8">
        <f>ABS('6050_Module3Project_Data'!E111 - BV111)/'6050_Module3Project_Data'!E111</f>
        <v>3.9384594710208554E-2</v>
      </c>
      <c r="BX111" s="22"/>
      <c r="BY111" s="7">
        <f t="shared" si="31"/>
        <v>-2.546631538628902</v>
      </c>
      <c r="BZ111" s="7">
        <f t="shared" si="23"/>
        <v>130.20338170347679</v>
      </c>
      <c r="CA111" s="8">
        <f>ABS('6050_Module3Project_Data'!E111 - BZ111)/'6050_Module3Project_Data'!E111</f>
        <v>4.6378096331717591E-2</v>
      </c>
    </row>
    <row r="112" spans="17:79" x14ac:dyDescent="0.35">
      <c r="Q112" s="7">
        <f>($O$5 *'6050_Module3Project_Data'!C111) + ((1 - $O$5) * Q111)</f>
        <v>66.872335689327116</v>
      </c>
      <c r="R112" s="8">
        <f>(ABS(('6050_Module3Project_Data'!C112-Q112)))</f>
        <v>1.3715453106728859</v>
      </c>
      <c r="T112" s="7">
        <f>($O$6 *'6050_Module3Project_Data'!C111) + ((1 - $O$6) * T111)</f>
        <v>69.316650129212803</v>
      </c>
      <c r="U112" s="8">
        <f>(ABS(('6050_Module3Project_Data'!C112 - T112)))</f>
        <v>1.0727691292128014</v>
      </c>
      <c r="W112" s="7">
        <f>($O$7 *'6050_Module3Project_Data'!C111) + ((1 - $O$7) * W111)</f>
        <v>69.892131755134955</v>
      </c>
      <c r="X112" s="8">
        <f>(ABS(('6050_Module3Project_Data'!C112 - W112)))</f>
        <v>1.6482507551349528</v>
      </c>
      <c r="Z112" s="7">
        <f>($O$8 *'6050_Module3Project_Data'!C111) + ((1 - $O$8) * Z111)</f>
        <v>69.890583677854551</v>
      </c>
      <c r="AA112" s="8">
        <f>(ABS(('6050_Module3Project_Data'!C112 - Z112)))</f>
        <v>1.6467026778545488</v>
      </c>
      <c r="AB112" s="9"/>
      <c r="AC112" s="9"/>
      <c r="AD112" s="9"/>
      <c r="AE112" s="7">
        <f>($O$5 *'6050_Module3Project_Data'!E111) + ((1 - $O$5) * AE111)</f>
        <v>133.99887942399178</v>
      </c>
      <c r="AF112" s="8">
        <f>(ABS(('6050_Module3Project_Data'!E112 - AE112)))</f>
        <v>4.944742399177926E-2</v>
      </c>
      <c r="AH112" s="7">
        <f>($O$6 *'6050_Module3Project_Data'!E111) + ((1 - $O$6) * AH111)</f>
        <v>134.83397910351289</v>
      </c>
      <c r="AI112" s="8">
        <f>(ABS(('6050_Module3Project_Data'!E112 - AH112)))</f>
        <v>0.88454710351288668</v>
      </c>
      <c r="AK112" s="7">
        <f>($O$7 *'6050_Module3Project_Data'!E111) + ((1 - $O$7) * AK111)</f>
        <v>134.83211070894757</v>
      </c>
      <c r="AL112" s="8">
        <f>(ABS(('6050_Module3Project_Data'!E112 - AK112)))</f>
        <v>0.88267870894756584</v>
      </c>
      <c r="AN112" s="7">
        <f>($O$8 *'6050_Module3Project_Data'!E111) + ((1 - $O$8) * AN111)</f>
        <v>135.29478319890444</v>
      </c>
      <c r="AO112" s="8">
        <f>(ABS(('6050_Module3Project_Data'!E112 - AN112)))</f>
        <v>1.3453511989044387</v>
      </c>
      <c r="AU112" s="7">
        <f t="shared" si="24"/>
        <v>0.62283293857286515</v>
      </c>
      <c r="AV112" s="7">
        <f t="shared" si="16"/>
        <v>70.514964693707824</v>
      </c>
      <c r="AW112" s="8">
        <f>ABS('6050_Module3Project_Data'!C112 - AV112)/'6050_Module3Project_Data'!C112</f>
        <v>3.3278935201645737E-2</v>
      </c>
      <c r="AY112" s="7">
        <f t="shared" si="25"/>
        <v>0.66035893493271636</v>
      </c>
      <c r="AZ112" s="7">
        <f t="shared" si="17"/>
        <v>70.552490690067671</v>
      </c>
      <c r="BA112" s="8">
        <f>ABS('6050_Module3Project_Data'!C112 - AZ112)/'6050_Module3Project_Data'!C112</f>
        <v>3.3828815950072789E-2</v>
      </c>
      <c r="BB112" s="21"/>
      <c r="BC112" s="7">
        <f t="shared" si="26"/>
        <v>0.40722922445538567</v>
      </c>
      <c r="BD112" s="7">
        <f t="shared" si="18"/>
        <v>70.299360979590347</v>
      </c>
      <c r="BE112" s="8">
        <f>ABS('6050_Module3Project_Data'!C112 - BD112)/'6050_Module3Project_Data'!C112</f>
        <v>3.0119623173106829E-2</v>
      </c>
      <c r="BF112" s="22"/>
      <c r="BG112" s="7">
        <f t="shared" si="27"/>
        <v>-0.10923475061761315</v>
      </c>
      <c r="BH112" s="7">
        <f t="shared" si="19"/>
        <v>69.782897004517338</v>
      </c>
      <c r="BI112" s="8">
        <f>ABS('6050_Module3Project_Data'!C112 - BH112)/'6050_Module3Project_Data'!C112</f>
        <v>2.2551706936440732E-2</v>
      </c>
      <c r="BM112" s="7">
        <f t="shared" si="28"/>
        <v>0.17185395252212499</v>
      </c>
      <c r="BN112" s="7">
        <f t="shared" si="20"/>
        <v>135.00396466146969</v>
      </c>
      <c r="BO112" s="8">
        <f>ABS('6050_Module3Project_Data'!E112 - BN112)/'6050_Module3Project_Data'!E112</f>
        <v>7.8726176417806184E-3</v>
      </c>
      <c r="BQ112" s="7">
        <f t="shared" si="29"/>
        <v>7.8955466859082168E-2</v>
      </c>
      <c r="BR112" s="7">
        <f t="shared" si="21"/>
        <v>134.91106617580664</v>
      </c>
      <c r="BS112" s="8">
        <f>ABS('6050_Module3Project_Data'!E112 - BR112)/'6050_Module3Project_Data'!E112</f>
        <v>7.1790836396128715E-3</v>
      </c>
      <c r="BT112" s="21"/>
      <c r="BU112" s="7">
        <f t="shared" si="30"/>
        <v>6.1470753918645205E-2</v>
      </c>
      <c r="BV112" s="7">
        <f t="shared" si="22"/>
        <v>134.89358146286622</v>
      </c>
      <c r="BW112" s="8">
        <f>ABS('6050_Module3Project_Data'!E112 - BV112)/'6050_Module3Project_Data'!E112</f>
        <v>7.0485514478793847E-3</v>
      </c>
      <c r="BX112" s="22"/>
      <c r="BY112" s="7">
        <f t="shared" si="31"/>
        <v>1.3877881160212564</v>
      </c>
      <c r="BZ112" s="7">
        <f t="shared" si="23"/>
        <v>136.21989882496882</v>
      </c>
      <c r="CA112" s="8">
        <f>ABS('6050_Module3Project_Data'!E112 - BZ112)/'6050_Module3Project_Data'!E112</f>
        <v>1.6950178817994696E-2</v>
      </c>
    </row>
    <row r="113" spans="17:79" x14ac:dyDescent="0.35">
      <c r="Q113" s="7">
        <f>($O$5 *'6050_Module3Project_Data'!C112) + ((1 - $O$5) * Q112)</f>
        <v>67.078067485928045</v>
      </c>
      <c r="R113" s="8">
        <f>(ABS(('6050_Module3Project_Data'!C113-Q113)))</f>
        <v>0.9436294859280423</v>
      </c>
      <c r="T113" s="7">
        <f>($O$6 *'6050_Module3Project_Data'!C112) + ((1 - $O$6) * T112)</f>
        <v>68.941180933988321</v>
      </c>
      <c r="U113" s="8">
        <f>(ABS(('6050_Module3Project_Data'!C113 - T113)))</f>
        <v>2.8067429339883176</v>
      </c>
      <c r="W113" s="7">
        <f>($O$7 *'6050_Module3Project_Data'!C112) + ((1 - $O$7) * W112)</f>
        <v>68.985593839810733</v>
      </c>
      <c r="X113" s="8">
        <f>(ABS(('6050_Module3Project_Data'!C113 - W113)))</f>
        <v>2.8511558398107297</v>
      </c>
      <c r="Z113" s="7">
        <f>($O$8 *'6050_Module3Project_Data'!C112) + ((1 - $O$8) * Z112)</f>
        <v>68.655556669463635</v>
      </c>
      <c r="AA113" s="8">
        <f>(ABS(('6050_Module3Project_Data'!C113 - Z113)))</f>
        <v>2.5211186694636325</v>
      </c>
      <c r="AB113" s="9"/>
      <c r="AC113" s="9"/>
      <c r="AD113" s="9"/>
      <c r="AE113" s="7">
        <f>($O$5 *'6050_Module3Project_Data'!E112) + ((1 - $O$5) * AE112)</f>
        <v>133.99146231039299</v>
      </c>
      <c r="AF113" s="8">
        <f>(ABS(('6050_Module3Project_Data'!E113 - AE113)))</f>
        <v>3.694297310392983</v>
      </c>
      <c r="AH113" s="7">
        <f>($O$6 *'6050_Module3Project_Data'!E112) + ((1 - $O$6) * AH112)</f>
        <v>134.52438761728337</v>
      </c>
      <c r="AI113" s="8">
        <f>(ABS(('6050_Module3Project_Data'!E113 - AH113)))</f>
        <v>4.2272226172833598</v>
      </c>
      <c r="AK113" s="7">
        <f>($O$7 *'6050_Module3Project_Data'!E112) + ((1 - $O$7) * AK112)</f>
        <v>134.34663741902639</v>
      </c>
      <c r="AL113" s="8">
        <f>(ABS(('6050_Module3Project_Data'!E113 - AK113)))</f>
        <v>4.0494724190263867</v>
      </c>
      <c r="AN113" s="7">
        <f>($O$8 *'6050_Module3Project_Data'!E112) + ((1 - $O$8) * AN112)</f>
        <v>134.2857697997261</v>
      </c>
      <c r="AO113" s="8">
        <f>(ABS(('6050_Module3Project_Data'!E113 - AN113)))</f>
        <v>3.9886047997260903</v>
      </c>
      <c r="AU113" s="7">
        <f t="shared" si="24"/>
        <v>0.3934273104883021</v>
      </c>
      <c r="AV113" s="7">
        <f t="shared" si="16"/>
        <v>69.379021150299039</v>
      </c>
      <c r="AW113" s="8">
        <f>ABS('6050_Module3Project_Data'!C113 - AV113)/'6050_Module3Project_Data'!C113</f>
        <v>4.906041766468229E-2</v>
      </c>
      <c r="AY113" s="7">
        <f t="shared" si="25"/>
        <v>0.26863472236848179</v>
      </c>
      <c r="AZ113" s="7">
        <f t="shared" si="17"/>
        <v>69.254228562179208</v>
      </c>
      <c r="BA113" s="8">
        <f>ABS('6050_Module3Project_Data'!C113 - AZ113)/'6050_Module3Project_Data'!C113</f>
        <v>4.7173464484255606E-2</v>
      </c>
      <c r="BB113" s="21"/>
      <c r="BC113" s="7">
        <f t="shared" si="26"/>
        <v>-0.18396598844543774</v>
      </c>
      <c r="BD113" s="7">
        <f t="shared" si="18"/>
        <v>68.801627851365296</v>
      </c>
      <c r="BE113" s="8">
        <f>ABS('6050_Module3Project_Data'!C113 - BD113)/'6050_Module3Project_Data'!C113</f>
        <v>4.0329818049792653E-2</v>
      </c>
      <c r="BF113" s="22"/>
      <c r="BG113" s="7">
        <f t="shared" si="27"/>
        <v>-0.7869424406182306</v>
      </c>
      <c r="BH113" s="7">
        <f t="shared" si="19"/>
        <v>68.198651399192499</v>
      </c>
      <c r="BI113" s="8">
        <f>ABS('6050_Module3Project_Data'!C113 - BH113)/'6050_Module3Project_Data'!C113</f>
        <v>3.1212382861596197E-2</v>
      </c>
      <c r="BM113" s="7">
        <f t="shared" si="28"/>
        <v>7.3254866155630136E-2</v>
      </c>
      <c r="BN113" s="7">
        <f t="shared" si="20"/>
        <v>134.41989228518202</v>
      </c>
      <c r="BO113" s="8">
        <f>ABS('6050_Module3Project_Data'!E113 - BN113)/'6050_Module3Project_Data'!E113</f>
        <v>3.1640959227178952E-2</v>
      </c>
      <c r="BQ113" s="7">
        <f t="shared" si="29"/>
        <v>-6.2151722335981874E-2</v>
      </c>
      <c r="BR113" s="7">
        <f t="shared" si="21"/>
        <v>134.28448569669041</v>
      </c>
      <c r="BS113" s="8">
        <f>ABS('6050_Module3Project_Data'!E113 - BR113)/'6050_Module3Project_Data'!E113</f>
        <v>3.0601745607361477E-2</v>
      </c>
      <c r="BT113" s="21"/>
      <c r="BU113" s="7">
        <f t="shared" si="30"/>
        <v>-0.18465406580927343</v>
      </c>
      <c r="BV113" s="7">
        <f t="shared" si="22"/>
        <v>134.16198335321712</v>
      </c>
      <c r="BW113" s="8">
        <f>ABS('6050_Module3Project_Data'!E113 - BV113)/'6050_Module3Project_Data'!E113</f>
        <v>2.9661569023524934E-2</v>
      </c>
      <c r="BX113" s="22"/>
      <c r="BY113" s="7">
        <f t="shared" si="31"/>
        <v>-0.20448407902980939</v>
      </c>
      <c r="BZ113" s="7">
        <f t="shared" si="23"/>
        <v>134.14215333999658</v>
      </c>
      <c r="CA113" s="8">
        <f>ABS('6050_Module3Project_Data'!E113 - BZ113)/'6050_Module3Project_Data'!E113</f>
        <v>2.9509378350607823E-2</v>
      </c>
    </row>
    <row r="114" spans="17:79" x14ac:dyDescent="0.35">
      <c r="Q114" s="7">
        <f>($O$5 *'6050_Module3Project_Data'!C113) + ((1 - $O$5) * Q113)</f>
        <v>66.936523063038834</v>
      </c>
      <c r="R114" s="8">
        <f>(ABS(('6050_Module3Project_Data'!C114-Q114)))</f>
        <v>1.1028289369611599</v>
      </c>
      <c r="T114" s="7">
        <f>($O$6 *'6050_Module3Project_Data'!C113) + ((1 - $O$6) * T113)</f>
        <v>67.958820907092417</v>
      </c>
      <c r="U114" s="8">
        <f>(ABS(('6050_Module3Project_Data'!C114 - T114)))</f>
        <v>8.0531092907577317E-2</v>
      </c>
      <c r="W114" s="7">
        <f>($O$7 *'6050_Module3Project_Data'!C113) + ((1 - $O$7) * W113)</f>
        <v>67.417458127914841</v>
      </c>
      <c r="X114" s="8">
        <f>(ABS(('6050_Module3Project_Data'!C114 - W114)))</f>
        <v>0.62189387208515257</v>
      </c>
      <c r="Z114" s="7">
        <f>($O$8 *'6050_Module3Project_Data'!C113) + ((1 - $O$8) * Z113)</f>
        <v>66.764717667365915</v>
      </c>
      <c r="AA114" s="8">
        <f>(ABS(('6050_Module3Project_Data'!C114 - Z114)))</f>
        <v>1.2746343326340792</v>
      </c>
      <c r="AB114" s="9"/>
      <c r="AC114" s="9"/>
      <c r="AD114" s="9"/>
      <c r="AE114" s="7">
        <f>($O$5 *'6050_Module3Project_Data'!E113) + ((1 - $O$5) * AE113)</f>
        <v>133.43731771383403</v>
      </c>
      <c r="AF114" s="8">
        <f>(ABS(('6050_Module3Project_Data'!E114 - AE114)))</f>
        <v>2.1234447138340329</v>
      </c>
      <c r="AH114" s="7">
        <f>($O$6 *'6050_Module3Project_Data'!E113) + ((1 - $O$6) * AH113)</f>
        <v>133.0448597012342</v>
      </c>
      <c r="AI114" s="8">
        <f>(ABS(('6050_Module3Project_Data'!E114 - AH114)))</f>
        <v>1.7309867012342011</v>
      </c>
      <c r="AK114" s="7">
        <f>($O$7 *'6050_Module3Project_Data'!E113) + ((1 - $O$7) * AK113)</f>
        <v>132.11942758856188</v>
      </c>
      <c r="AL114" s="8">
        <f>(ABS(('6050_Module3Project_Data'!E114 - AK114)))</f>
        <v>0.80555458856187556</v>
      </c>
      <c r="AN114" s="7">
        <f>($O$8 *'6050_Module3Project_Data'!E113) + ((1 - $O$8) * AN113)</f>
        <v>131.29431619993153</v>
      </c>
      <c r="AO114" s="8">
        <f>(ABS(('6050_Module3Project_Data'!E114 - AN114)))</f>
        <v>1.9556800068471603E-2</v>
      </c>
      <c r="AU114" s="7">
        <f t="shared" si="24"/>
        <v>9.9192857130673107E-2</v>
      </c>
      <c r="AV114" s="7">
        <f t="shared" si="16"/>
        <v>67.516650985045516</v>
      </c>
      <c r="AW114" s="8">
        <f>ABS('6050_Module3Project_Data'!C114 - AV114)/'6050_Module3Project_Data'!C114</f>
        <v>7.6823338199117214E-3</v>
      </c>
      <c r="AY114" s="7">
        <f t="shared" si="25"/>
        <v>-0.19055788619761149</v>
      </c>
      <c r="AZ114" s="7">
        <f t="shared" si="17"/>
        <v>67.226900241717232</v>
      </c>
      <c r="BA114" s="8">
        <f>ABS('6050_Module3Project_Data'!C114 - AZ114)/'6050_Module3Project_Data'!C114</f>
        <v>1.1940909700062433E-2</v>
      </c>
      <c r="BB114" s="21"/>
      <c r="BC114" s="7">
        <f t="shared" si="26"/>
        <v>-0.80684236399814191</v>
      </c>
      <c r="BD114" s="7">
        <f t="shared" si="18"/>
        <v>66.610615763916698</v>
      </c>
      <c r="BE114" s="8">
        <f>ABS('6050_Module3Project_Data'!C114 - BD114)/'6050_Module3Project_Data'!C114</f>
        <v>2.0998674944512932E-2</v>
      </c>
      <c r="BF114" s="22"/>
      <c r="BG114" s="7">
        <f t="shared" si="27"/>
        <v>-1.4509567212042422</v>
      </c>
      <c r="BH114" s="7">
        <f t="shared" si="19"/>
        <v>65.966501406710606</v>
      </c>
      <c r="BI114" s="8">
        <f>ABS('6050_Module3Project_Data'!C114 - BH114)/'6050_Module3Project_Data'!C114</f>
        <v>3.0465466415514779E-2</v>
      </c>
      <c r="BM114" s="7">
        <f t="shared" si="28"/>
        <v>-0.2718148383373919</v>
      </c>
      <c r="BN114" s="7">
        <f t="shared" si="20"/>
        <v>131.84761275022447</v>
      </c>
      <c r="BO114" s="8">
        <f>ABS('6050_Module3Project_Data'!E114 - BN114)/'6050_Module3Project_Data'!E114</f>
        <v>4.064610524620425E-3</v>
      </c>
      <c r="BQ114" s="7">
        <f t="shared" si="29"/>
        <v>-0.60341624936811566</v>
      </c>
      <c r="BR114" s="7">
        <f t="shared" si="21"/>
        <v>131.51601133919377</v>
      </c>
      <c r="BS114" s="8">
        <f>ABS('6050_Module3Project_Data'!E114 - BR114)/'6050_Module3Project_Data'!E114</f>
        <v>1.5393525038574264E-3</v>
      </c>
      <c r="BT114" s="21"/>
      <c r="BU114" s="7">
        <f t="shared" si="30"/>
        <v>-1.1038041599041331</v>
      </c>
      <c r="BV114" s="7">
        <f t="shared" si="22"/>
        <v>131.01562342865773</v>
      </c>
      <c r="BW114" s="8">
        <f>ABS('6050_Module3Project_Data'!E114 - BV114)/'6050_Module3Project_Data'!E114</f>
        <v>2.2712723684744866E-3</v>
      </c>
      <c r="BX114" s="22"/>
      <c r="BY114" s="7">
        <f t="shared" si="31"/>
        <v>-1.9238009677493106</v>
      </c>
      <c r="BZ114" s="7">
        <f t="shared" si="23"/>
        <v>130.19562662081256</v>
      </c>
      <c r="CA114" s="8">
        <f>ABS('6050_Module3Project_Data'!E114 - BZ114)/'6050_Module3Project_Data'!E114</f>
        <v>8.5158281729108675E-3</v>
      </c>
    </row>
    <row r="115" spans="17:79" x14ac:dyDescent="0.35">
      <c r="Q115" s="7">
        <f>($O$5 *'6050_Module3Project_Data'!C114) + ((1 - $O$5) * Q114)</f>
        <v>67.101947403583011</v>
      </c>
      <c r="R115" s="8">
        <f>(ABS(('6050_Module3Project_Data'!C115-Q115)))</f>
        <v>0.67372559641698615</v>
      </c>
      <c r="T115" s="7">
        <f>($O$6 *'6050_Module3Project_Data'!C114) + ((1 - $O$6) * T114)</f>
        <v>67.987006789610064</v>
      </c>
      <c r="U115" s="8">
        <f>(ABS(('6050_Module3Project_Data'!C115 - T115)))</f>
        <v>0.21133378961006599</v>
      </c>
      <c r="W115" s="7">
        <f>($O$7 *'6050_Module3Project_Data'!C114) + ((1 - $O$7) * W114)</f>
        <v>67.759499757561684</v>
      </c>
      <c r="X115" s="8">
        <f>(ABS(('6050_Module3Project_Data'!C115 - W115)))</f>
        <v>1.6173242438313196E-2</v>
      </c>
      <c r="Z115" s="7">
        <f>($O$8 *'6050_Module3Project_Data'!C114) + ((1 - $O$8) * Z114)</f>
        <v>67.72069341684147</v>
      </c>
      <c r="AA115" s="8">
        <f>(ABS(('6050_Module3Project_Data'!C115 - Z115)))</f>
        <v>5.4979583158527134E-2</v>
      </c>
      <c r="AB115" s="9"/>
      <c r="AC115" s="9"/>
      <c r="AD115" s="9"/>
      <c r="AE115" s="7">
        <f>($O$5 *'6050_Module3Project_Data'!E114) + ((1 - $O$5) * AE114)</f>
        <v>133.11880100675893</v>
      </c>
      <c r="AF115" s="8">
        <f>(ABS(('6050_Module3Project_Data'!E115 - AE115)))</f>
        <v>0.17622000675893901</v>
      </c>
      <c r="AH115" s="7">
        <f>($O$6 *'6050_Module3Project_Data'!E114) + ((1 - $O$6) * AH114)</f>
        <v>132.43901435580221</v>
      </c>
      <c r="AI115" s="8">
        <f>(ABS(('6050_Module3Project_Data'!E115 - AH115)))</f>
        <v>0.5035666441977753</v>
      </c>
      <c r="AK115" s="7">
        <f>($O$7 *'6050_Module3Project_Data'!E114) + ((1 - $O$7) * AK114)</f>
        <v>131.67637256485284</v>
      </c>
      <c r="AL115" s="8">
        <f>(ABS(('6050_Module3Project_Data'!E115 - AK115)))</f>
        <v>1.2662084351471492</v>
      </c>
      <c r="AN115" s="7">
        <f>($O$8 *'6050_Module3Project_Data'!E114) + ((1 - $O$8) * AN114)</f>
        <v>131.30898379998288</v>
      </c>
      <c r="AO115" s="8">
        <f>(ABS(('6050_Module3Project_Data'!E115 - AN115)))</f>
        <v>1.6335972000171068</v>
      </c>
      <c r="AU115" s="7">
        <f t="shared" si="24"/>
        <v>0.13562017300809862</v>
      </c>
      <c r="AV115" s="7">
        <f t="shared" si="16"/>
        <v>67.895119930569777</v>
      </c>
      <c r="AW115" s="8">
        <f>ABS('6050_Module3Project_Data'!C115 - AV115)/'6050_Module3Project_Data'!C115</f>
        <v>1.7623864918284086E-3</v>
      </c>
      <c r="AY115" s="7">
        <f t="shared" si="25"/>
        <v>-5.7408007236497832E-2</v>
      </c>
      <c r="AZ115" s="7">
        <f t="shared" si="17"/>
        <v>67.702091750325181</v>
      </c>
      <c r="BA115" s="8">
        <f>ABS('6050_Module3Project_Data'!C115 - AZ115)/'6050_Module3Project_Data'!C115</f>
        <v>1.0856587093545603E-3</v>
      </c>
      <c r="BB115" s="21"/>
      <c r="BC115" s="7">
        <f t="shared" si="26"/>
        <v>-0.28984456685789867</v>
      </c>
      <c r="BD115" s="7">
        <f t="shared" si="18"/>
        <v>67.46965519070379</v>
      </c>
      <c r="BE115" s="8">
        <f>ABS('6050_Module3Project_Data'!C115 - BD115)/'6050_Module3Project_Data'!C115</f>
        <v>4.5151570726004835E-3</v>
      </c>
      <c r="BF115" s="22"/>
      <c r="BG115" s="7">
        <f t="shared" si="27"/>
        <v>7.3091877019180296E-2</v>
      </c>
      <c r="BH115" s="7">
        <f t="shared" si="19"/>
        <v>67.832591634580865</v>
      </c>
      <c r="BI115" s="8">
        <f>ABS('6050_Module3Project_Data'!C115 - BH115)/'6050_Module3Project_Data'!C115</f>
        <v>8.3980921267823392E-4</v>
      </c>
      <c r="BM115" s="7">
        <f t="shared" si="28"/>
        <v>-0.29750086614313848</v>
      </c>
      <c r="BN115" s="7">
        <f t="shared" si="20"/>
        <v>131.3788716987097</v>
      </c>
      <c r="BO115" s="8">
        <f>ABS('6050_Module3Project_Data'!E115 - BN115)/'6050_Module3Project_Data'!E115</f>
        <v>1.1762290829078217E-2</v>
      </c>
      <c r="BQ115" s="7">
        <f t="shared" si="29"/>
        <v>-0.5633259429533457</v>
      </c>
      <c r="BR115" s="7">
        <f t="shared" si="21"/>
        <v>131.11304662189949</v>
      </c>
      <c r="BS115" s="8">
        <f>ABS('6050_Module3Project_Data'!E115 - BR115)/'6050_Module3Project_Data'!E115</f>
        <v>1.3761838865611498E-2</v>
      </c>
      <c r="BT115" s="21"/>
      <c r="BU115" s="7">
        <f t="shared" si="30"/>
        <v>-0.80646704861633933</v>
      </c>
      <c r="BV115" s="7">
        <f t="shared" si="22"/>
        <v>130.86990551623651</v>
      </c>
      <c r="BW115" s="8">
        <f>ABS('6050_Module3Project_Data'!E115 - BV115)/'6050_Module3Project_Data'!E115</f>
        <v>1.559075706348349E-2</v>
      </c>
      <c r="BX115" s="22"/>
      <c r="BY115" s="7">
        <f t="shared" si="31"/>
        <v>-0.6651669153150771</v>
      </c>
      <c r="BZ115" s="7">
        <f t="shared" si="23"/>
        <v>131.01120564953777</v>
      </c>
      <c r="CA115" s="8">
        <f>ABS('6050_Module3Project_Data'!E115 - BZ115)/'6050_Module3Project_Data'!E115</f>
        <v>1.4527891183805274E-2</v>
      </c>
    </row>
    <row r="116" spans="17:79" x14ac:dyDescent="0.35">
      <c r="Q116" s="7">
        <f>($O$5 *'6050_Module3Project_Data'!C115) + ((1 - $O$5) * Q115)</f>
        <v>67.20300624304555</v>
      </c>
      <c r="R116" s="8">
        <f>(ABS(('6050_Module3Project_Data'!C116-Q116)))</f>
        <v>2.5293167569544437</v>
      </c>
      <c r="T116" s="7">
        <f>($O$6 *'6050_Module3Project_Data'!C115) + ((1 - $O$6) * T115)</f>
        <v>67.913039963246547</v>
      </c>
      <c r="U116" s="8">
        <f>(ABS(('6050_Module3Project_Data'!C116 - T116)))</f>
        <v>1.8192830367534469</v>
      </c>
      <c r="W116" s="7">
        <f>($O$7 *'6050_Module3Project_Data'!C115) + ((1 - $O$7) * W115)</f>
        <v>67.76839504090276</v>
      </c>
      <c r="X116" s="8">
        <f>(ABS(('6050_Module3Project_Data'!C116 - W116)))</f>
        <v>1.9639279590972336</v>
      </c>
      <c r="Z116" s="7">
        <f>($O$8 *'6050_Module3Project_Data'!C115) + ((1 - $O$8) * Z115)</f>
        <v>67.761928104210369</v>
      </c>
      <c r="AA116" s="8">
        <f>(ABS(('6050_Module3Project_Data'!C116 - Z116)))</f>
        <v>1.9703948957896245</v>
      </c>
      <c r="AB116" s="9"/>
      <c r="AC116" s="9"/>
      <c r="AD116" s="9"/>
      <c r="AE116" s="7">
        <f>($O$5 *'6050_Module3Project_Data'!E115) + ((1 - $O$5) * AE115)</f>
        <v>133.09236800574507</v>
      </c>
      <c r="AF116" s="8">
        <f>(ABS(('6050_Module3Project_Data'!E116 - AE116)))</f>
        <v>0.67939099425493055</v>
      </c>
      <c r="AH116" s="7">
        <f>($O$6 *'6050_Module3Project_Data'!E115) + ((1 - $O$6) * AH115)</f>
        <v>132.61526268127145</v>
      </c>
      <c r="AI116" s="8">
        <f>(ABS(('6050_Module3Project_Data'!E116 - AH116)))</f>
        <v>1.1564963187285571</v>
      </c>
      <c r="AK116" s="7">
        <f>($O$7 *'6050_Module3Project_Data'!E115) + ((1 - $O$7) * AK115)</f>
        <v>132.37278720418377</v>
      </c>
      <c r="AL116" s="8">
        <f>(ABS(('6050_Module3Project_Data'!E116 - AK116)))</f>
        <v>1.3989717958162373</v>
      </c>
      <c r="AN116" s="7">
        <f>($O$8 *'6050_Module3Project_Data'!E115) + ((1 - $O$8) * AN115)</f>
        <v>132.53418169999571</v>
      </c>
      <c r="AO116" s="8">
        <f>(ABS(('6050_Module3Project_Data'!E116 - AN116)))</f>
        <v>1.2375773000042898</v>
      </c>
      <c r="AU116" s="7">
        <f t="shared" si="24"/>
        <v>0.11661143955804519</v>
      </c>
      <c r="AV116" s="7">
        <f t="shared" si="16"/>
        <v>67.885006480460802</v>
      </c>
      <c r="AW116" s="8">
        <f>ABS('6050_Module3Project_Data'!C116 - AV116)/'6050_Module3Project_Data'!C116</f>
        <v>2.6491538501294321E-2</v>
      </c>
      <c r="AY116" s="7">
        <f t="shared" si="25"/>
        <v>-4.0832184592104422E-2</v>
      </c>
      <c r="AZ116" s="7">
        <f t="shared" si="17"/>
        <v>67.727562856310655</v>
      </c>
      <c r="BA116" s="8">
        <f>ABS('6050_Module3Project_Data'!C116 - AZ116)/'6050_Module3Project_Data'!C116</f>
        <v>2.8749366971315998E-2</v>
      </c>
      <c r="BB116" s="21"/>
      <c r="BC116" s="7">
        <f t="shared" si="26"/>
        <v>-0.15541163426836019</v>
      </c>
      <c r="BD116" s="7">
        <f t="shared" si="18"/>
        <v>67.612983406634399</v>
      </c>
      <c r="BE116" s="8">
        <f>ABS('6050_Module3Project_Data'!C116 - BD116)/'6050_Module3Project_Data'!C116</f>
        <v>3.0392499520854842E-2</v>
      </c>
      <c r="BF116" s="22"/>
      <c r="BG116" s="7">
        <f t="shared" si="27"/>
        <v>1.8524772392791485E-2</v>
      </c>
      <c r="BH116" s="7">
        <f t="shared" si="19"/>
        <v>67.786919813295555</v>
      </c>
      <c r="BI116" s="8">
        <f>ABS('6050_Module3Project_Data'!C116 - BH116)/'6050_Module3Project_Data'!C116</f>
        <v>2.7898155446570157E-2</v>
      </c>
      <c r="BM116" s="7">
        <f t="shared" si="28"/>
        <v>-0.14841354032202897</v>
      </c>
      <c r="BN116" s="7">
        <f t="shared" si="20"/>
        <v>132.22437366386174</v>
      </c>
      <c r="BO116" s="8">
        <f>ABS('6050_Module3Project_Data'!E116 - BN116)/'6050_Module3Project_Data'!E116</f>
        <v>1.1567354333273456E-2</v>
      </c>
      <c r="BQ116" s="7">
        <f t="shared" si="29"/>
        <v>-0.24839079738227804</v>
      </c>
      <c r="BR116" s="7">
        <f t="shared" si="21"/>
        <v>132.12439640680148</v>
      </c>
      <c r="BS116" s="8">
        <f>ABS('6050_Module3Project_Data'!E116 - BR116)/'6050_Module3Project_Data'!E116</f>
        <v>1.2314726258466276E-2</v>
      </c>
      <c r="BT116" s="21"/>
      <c r="BU116" s="7">
        <f t="shared" si="30"/>
        <v>-0.13017028904007044</v>
      </c>
      <c r="BV116" s="7">
        <f t="shared" si="22"/>
        <v>132.24261691514369</v>
      </c>
      <c r="BW116" s="8">
        <f>ABS('6050_Module3Project_Data'!E116 - BV116)/'6050_Module3Project_Data'!E116</f>
        <v>1.1430978379048733E-2</v>
      </c>
      <c r="BX116" s="22"/>
      <c r="BY116" s="7">
        <f t="shared" si="31"/>
        <v>0.49217740613402461</v>
      </c>
      <c r="BZ116" s="7">
        <f t="shared" si="23"/>
        <v>132.8649646103178</v>
      </c>
      <c r="CA116" s="8">
        <f>ABS('6050_Module3Project_Data'!E116 - BZ116)/'6050_Module3Project_Data'!E116</f>
        <v>6.7786683561677948E-3</v>
      </c>
    </row>
    <row r="117" spans="17:79" x14ac:dyDescent="0.35">
      <c r="Q117" s="7">
        <f>($O$5 *'6050_Module3Project_Data'!C116) + ((1 - $O$5) * Q116)</f>
        <v>67.582403756588718</v>
      </c>
      <c r="R117" s="8">
        <f>(ABS(('6050_Module3Project_Data'!C117-Q117)))</f>
        <v>2.199205243411285</v>
      </c>
      <c r="T117" s="7">
        <f>($O$6 *'6050_Module3Project_Data'!C116) + ((1 - $O$6) * T116)</f>
        <v>68.549789026110261</v>
      </c>
      <c r="U117" s="8">
        <f>(ABS(('6050_Module3Project_Data'!C117 - T117)))</f>
        <v>1.231819973889742</v>
      </c>
      <c r="W117" s="7">
        <f>($O$7 *'6050_Module3Project_Data'!C116) + ((1 - $O$7) * W116)</f>
        <v>68.848555418406235</v>
      </c>
      <c r="X117" s="8">
        <f>(ABS(('6050_Module3Project_Data'!C117 - W117)))</f>
        <v>0.93305358159376794</v>
      </c>
      <c r="Z117" s="7">
        <f>($O$8 *'6050_Module3Project_Data'!C116) + ((1 - $O$8) * Z116)</f>
        <v>69.239724276052584</v>
      </c>
      <c r="AA117" s="8">
        <f>(ABS(('6050_Module3Project_Data'!C117 - Z117)))</f>
        <v>0.54188472394741893</v>
      </c>
      <c r="AB117" s="9"/>
      <c r="AC117" s="9"/>
      <c r="AD117" s="9"/>
      <c r="AE117" s="7">
        <f>($O$5 *'6050_Module3Project_Data'!E116) + ((1 - $O$5) * AE116)</f>
        <v>133.19427665488331</v>
      </c>
      <c r="AF117" s="8">
        <f>(ABS(('6050_Module3Project_Data'!E117 - AE117)))</f>
        <v>4.8812393451166827</v>
      </c>
      <c r="AH117" s="7">
        <f>($O$6 *'6050_Module3Project_Data'!E116) + ((1 - $O$6) * AH116)</f>
        <v>133.02003639282646</v>
      </c>
      <c r="AI117" s="8">
        <f>(ABS(('6050_Module3Project_Data'!E117 - AH117)))</f>
        <v>5.0554796071735382</v>
      </c>
      <c r="AK117" s="7">
        <f>($O$7 *'6050_Module3Project_Data'!E116) + ((1 - $O$7) * AK116)</f>
        <v>133.1422216918827</v>
      </c>
      <c r="AL117" s="8">
        <f>(ABS(('6050_Module3Project_Data'!E117 - AK117)))</f>
        <v>4.9332943081172971</v>
      </c>
      <c r="AN117" s="7">
        <f>($O$8 *'6050_Module3Project_Data'!E116) + ((1 - $O$8) * AN116)</f>
        <v>133.46236467499892</v>
      </c>
      <c r="AO117" s="8">
        <f>(ABS(('6050_Module3Project_Data'!E117 - AN117)))</f>
        <v>4.6131513250010698</v>
      </c>
      <c r="AU117" s="7">
        <f t="shared" si="24"/>
        <v>0.26114378024985963</v>
      </c>
      <c r="AV117" s="7">
        <f t="shared" si="16"/>
        <v>69.109699198656088</v>
      </c>
      <c r="AW117" s="8">
        <f>ABS('6050_Module3Project_Data'!C117 - AV117)/'6050_Module3Project_Data'!C117</f>
        <v>9.6287519157650121E-3</v>
      </c>
      <c r="AY117" s="7">
        <f t="shared" si="25"/>
        <v>0.23941595593179041</v>
      </c>
      <c r="AZ117" s="7">
        <f t="shared" si="17"/>
        <v>69.087971374338025</v>
      </c>
      <c r="BA117" s="8">
        <f>ABS('6050_Module3Project_Data'!C117 - AZ117)/'6050_Module3Project_Data'!C117</f>
        <v>9.9401208370242366E-3</v>
      </c>
      <c r="BB117" s="21"/>
      <c r="BC117" s="7">
        <f t="shared" si="26"/>
        <v>0.4005957710289656</v>
      </c>
      <c r="BD117" s="7">
        <f t="shared" si="18"/>
        <v>69.249151189435196</v>
      </c>
      <c r="BE117" s="8">
        <f>ABS('6050_Module3Project_Data'!C117 - BD117)/'6050_Module3Project_Data'!C117</f>
        <v>7.6303458489300124E-3</v>
      </c>
      <c r="BF117" s="22"/>
      <c r="BG117" s="7">
        <f t="shared" si="27"/>
        <v>0.92091503673687247</v>
      </c>
      <c r="BH117" s="7">
        <f t="shared" si="19"/>
        <v>69.769470455143107</v>
      </c>
      <c r="BI117" s="8">
        <f>ABS('6050_Module3Project_Data'!C117 - BH117)/'6050_Module3Project_Data'!C117</f>
        <v>1.7395048682376763E-4</v>
      </c>
      <c r="BM117" s="7">
        <f t="shared" si="28"/>
        <v>-1.0736336118885054E-2</v>
      </c>
      <c r="BN117" s="7">
        <f t="shared" si="20"/>
        <v>133.1314853557638</v>
      </c>
      <c r="BO117" s="8">
        <f>ABS('6050_Module3Project_Data'!E117 - BN117)/'6050_Module3Project_Data'!E117</f>
        <v>3.5806714959053229E-2</v>
      </c>
      <c r="BQ117" s="7">
        <f t="shared" si="29"/>
        <v>6.0655238880241158E-3</v>
      </c>
      <c r="BR117" s="7">
        <f t="shared" si="21"/>
        <v>133.14828721577072</v>
      </c>
      <c r="BS117" s="8">
        <f>ABS('6050_Module3Project_Data'!E117 - BR117)/'6050_Module3Project_Data'!E117</f>
        <v>3.568502893901386E-2</v>
      </c>
      <c r="BT117" s="21"/>
      <c r="BU117" s="7">
        <f t="shared" si="30"/>
        <v>0.27465186049248003</v>
      </c>
      <c r="BV117" s="7">
        <f t="shared" si="22"/>
        <v>133.41687355237516</v>
      </c>
      <c r="BW117" s="8">
        <f>ABS('6050_Module3Project_Data'!E117 - BV117)/'6050_Module3Project_Data'!E117</f>
        <v>3.3739815592105614E-2</v>
      </c>
      <c r="BX117" s="22"/>
      <c r="BY117" s="7">
        <f t="shared" si="31"/>
        <v>0.72784592546419458</v>
      </c>
      <c r="BZ117" s="7">
        <f t="shared" si="23"/>
        <v>133.8700676173469</v>
      </c>
      <c r="CA117" s="8">
        <f>ABS('6050_Module3Project_Data'!E117 - BZ117)/'6050_Module3Project_Data'!E117</f>
        <v>3.045759671579347E-2</v>
      </c>
    </row>
    <row r="118" spans="17:79" x14ac:dyDescent="0.35">
      <c r="Q118" s="7">
        <f>($O$5 *'6050_Module3Project_Data'!C117) + ((1 - $O$5) * Q117)</f>
        <v>67.912284543100412</v>
      </c>
      <c r="R118" s="8">
        <f>(ABS(('6050_Module3Project_Data'!C118-Q118)))</f>
        <v>0.7382054568995926</v>
      </c>
      <c r="T118" s="7">
        <f>($O$6 *'6050_Module3Project_Data'!C117) + ((1 - $O$6) * T117)</f>
        <v>68.980926016971665</v>
      </c>
      <c r="U118" s="8">
        <f>(ABS(('6050_Module3Project_Data'!C118 - T118)))</f>
        <v>0.33043601697166025</v>
      </c>
      <c r="W118" s="7">
        <f>($O$7 *'6050_Module3Project_Data'!C117) + ((1 - $O$7) * W117)</f>
        <v>69.361734888282811</v>
      </c>
      <c r="X118" s="8">
        <f>(ABS(('6050_Module3Project_Data'!C118 - W118)))</f>
        <v>0.71124488828280619</v>
      </c>
      <c r="Z118" s="7">
        <f>($O$8 *'6050_Module3Project_Data'!C117) + ((1 - $O$8) * Z117)</f>
        <v>69.646137819013148</v>
      </c>
      <c r="AA118" s="8">
        <f>(ABS(('6050_Module3Project_Data'!C118 - Z118)))</f>
        <v>0.99564781901314348</v>
      </c>
      <c r="AB118" s="9"/>
      <c r="AC118" s="9"/>
      <c r="AD118" s="9"/>
      <c r="AE118" s="7">
        <f>($O$5 *'6050_Module3Project_Data'!E117) + ((1 - $O$5) * AE117)</f>
        <v>133.92646255665082</v>
      </c>
      <c r="AF118" s="8">
        <f>(ABS(('6050_Module3Project_Data'!E118 - AE118)))</f>
        <v>6.9918874433491851</v>
      </c>
      <c r="AH118" s="7">
        <f>($O$6 *'6050_Module3Project_Data'!E117) + ((1 - $O$6) * AH117)</f>
        <v>134.7894542553372</v>
      </c>
      <c r="AI118" s="8">
        <f>(ABS(('6050_Module3Project_Data'!E118 - AH118)))</f>
        <v>6.128895744662799</v>
      </c>
      <c r="AK118" s="7">
        <f>($O$7 *'6050_Module3Project_Data'!E117) + ((1 - $O$7) * AK117)</f>
        <v>135.85553356134722</v>
      </c>
      <c r="AL118" s="8">
        <f>(ABS(('6050_Module3Project_Data'!E118 - AK118)))</f>
        <v>5.0628164386527885</v>
      </c>
      <c r="AN118" s="7">
        <f>($O$8 *'6050_Module3Project_Data'!E117) + ((1 - $O$8) * AN117)</f>
        <v>136.92222816874971</v>
      </c>
      <c r="AO118" s="8">
        <f>(ABS(('6050_Module3Project_Data'!E118 - AN118)))</f>
        <v>3.9961218312502922</v>
      </c>
      <c r="AU118" s="7">
        <f t="shared" si="24"/>
        <v>0.29894913369386705</v>
      </c>
      <c r="AV118" s="7">
        <f t="shared" si="16"/>
        <v>69.660684021976678</v>
      </c>
      <c r="AW118" s="8">
        <f>ABS('6050_Module3Project_Data'!C118 - AV118)/'6050_Module3Project_Data'!C118</f>
        <v>1.4715030030764138E-2</v>
      </c>
      <c r="AY118" s="7">
        <f t="shared" si="25"/>
        <v>0.30785683441798678</v>
      </c>
      <c r="AZ118" s="7">
        <f t="shared" si="17"/>
        <v>69.669591722700801</v>
      </c>
      <c r="BA118" s="8">
        <f>ABS('6050_Module3Project_Data'!C118 - AZ118)/'6050_Module3Project_Data'!C118</f>
        <v>1.4844784395578183E-2</v>
      </c>
      <c r="BB118" s="21"/>
      <c r="BC118" s="7">
        <f t="shared" si="26"/>
        <v>0.45125843551039024</v>
      </c>
      <c r="BD118" s="7">
        <f t="shared" si="18"/>
        <v>69.812993323793208</v>
      </c>
      <c r="BE118" s="8">
        <f>ABS('6050_Module3Project_Data'!C118 - BD118)/'6050_Module3Project_Data'!C118</f>
        <v>1.693364932709443E-2</v>
      </c>
      <c r="BF118" s="22"/>
      <c r="BG118" s="7">
        <f t="shared" si="27"/>
        <v>0.57433980490562042</v>
      </c>
      <c r="BH118" s="7">
        <f t="shared" si="19"/>
        <v>69.936074693188431</v>
      </c>
      <c r="BI118" s="8">
        <f>ABS('6050_Module3Project_Data'!C118 - BH118)/'6050_Module3Project_Data'!C118</f>
        <v>1.8726518822930846E-2</v>
      </c>
      <c r="BM118" s="7">
        <f t="shared" si="28"/>
        <v>0.39787089471862558</v>
      </c>
      <c r="BN118" s="7">
        <f t="shared" si="20"/>
        <v>136.25340445606585</v>
      </c>
      <c r="BO118" s="8">
        <f>ABS('6050_Module3Project_Data'!E118 - BN118)/'6050_Module3Project_Data'!E118</f>
        <v>3.3103889904573476E-2</v>
      </c>
      <c r="BQ118" s="7">
        <f t="shared" si="29"/>
        <v>0.68287711028214781</v>
      </c>
      <c r="BR118" s="7">
        <f t="shared" si="21"/>
        <v>136.53841067162935</v>
      </c>
      <c r="BS118" s="8">
        <f>ABS('6050_Module3Project_Data'!E118 - BR118)/'6050_Module3Project_Data'!E118</f>
        <v>3.1081398046249147E-2</v>
      </c>
      <c r="BT118" s="21"/>
      <c r="BU118" s="7">
        <f t="shared" si="30"/>
        <v>1.3720488645298978</v>
      </c>
      <c r="BV118" s="7">
        <f t="shared" si="22"/>
        <v>137.2275824258771</v>
      </c>
      <c r="BW118" s="8">
        <f>ABS('6050_Module3Project_Data'!E118 - BV118)/'6050_Module3Project_Data'!E118</f>
        <v>2.6190823083884401E-2</v>
      </c>
      <c r="BX118" s="22"/>
      <c r="BY118" s="7">
        <f t="shared" si="31"/>
        <v>2.4154919778644701</v>
      </c>
      <c r="BZ118" s="7">
        <f t="shared" si="23"/>
        <v>138.27102553921168</v>
      </c>
      <c r="CA118" s="8">
        <f>ABS('6050_Module3Project_Data'!E118 - BZ118)/'6050_Module3Project_Data'!E118</f>
        <v>1.8786229478193053E-2</v>
      </c>
    </row>
    <row r="119" spans="17:79" x14ac:dyDescent="0.35">
      <c r="Q119" s="7">
        <f>($O$5 *'6050_Module3Project_Data'!C118) + ((1 - $O$5) * Q118)</f>
        <v>68.023015361635345</v>
      </c>
      <c r="R119" s="8">
        <f>(ABS(('6050_Module3Project_Data'!C119-Q119)))</f>
        <v>2.8823186383646515</v>
      </c>
      <c r="T119" s="7">
        <f>($O$6 *'6050_Module3Project_Data'!C118) + ((1 - $O$6) * T118)</f>
        <v>68.865273411031581</v>
      </c>
      <c r="U119" s="8">
        <f>(ABS(('6050_Module3Project_Data'!C119 - T119)))</f>
        <v>2.0400605889684158</v>
      </c>
      <c r="W119" s="7">
        <f>($O$7 *'6050_Module3Project_Data'!C118) + ((1 - $O$7) * W118)</f>
        <v>68.970550199727271</v>
      </c>
      <c r="X119" s="8">
        <f>(ABS(('6050_Module3Project_Data'!C119 - W119)))</f>
        <v>1.9347838002727258</v>
      </c>
      <c r="Z119" s="7">
        <f>($O$8 *'6050_Module3Project_Data'!C118) + ((1 - $O$8) * Z118)</f>
        <v>68.899401954753301</v>
      </c>
      <c r="AA119" s="8">
        <f>(ABS(('6050_Module3Project_Data'!C119 - Z119)))</f>
        <v>2.0059320452466949</v>
      </c>
      <c r="AB119" s="9"/>
      <c r="AC119" s="9"/>
      <c r="AD119" s="9"/>
      <c r="AE119" s="7">
        <f>($O$5 *'6050_Module3Project_Data'!E118) + ((1 - $O$5) * AE118)</f>
        <v>134.97524567315318</v>
      </c>
      <c r="AF119" s="8">
        <f>(ABS(('6050_Module3Project_Data'!E119 - AE119)))</f>
        <v>9.2992603268468201</v>
      </c>
      <c r="AH119" s="7">
        <f>($O$6 *'6050_Module3Project_Data'!E118) + ((1 - $O$6) * AH118)</f>
        <v>136.93456776596918</v>
      </c>
      <c r="AI119" s="8">
        <f>(ABS(('6050_Module3Project_Data'!E119 - AH119)))</f>
        <v>7.339938234030825</v>
      </c>
      <c r="AK119" s="7">
        <f>($O$7 *'6050_Module3Project_Data'!E118) + ((1 - $O$7) * AK118)</f>
        <v>138.64008260260624</v>
      </c>
      <c r="AL119" s="8">
        <f>(ABS(('6050_Module3Project_Data'!E119 - AK119)))</f>
        <v>5.6344233973937605</v>
      </c>
      <c r="AN119" s="7">
        <f>($O$8 *'6050_Module3Project_Data'!E118) + ((1 - $O$8) * AN118)</f>
        <v>139.91931954218742</v>
      </c>
      <c r="AO119" s="8">
        <f>(ABS(('6050_Module3Project_Data'!E119 - AN119)))</f>
        <v>4.3551864578125787</v>
      </c>
      <c r="AU119" s="7">
        <f t="shared" si="24"/>
        <v>0.19542906035645594</v>
      </c>
      <c r="AV119" s="7">
        <f t="shared" si="16"/>
        <v>69.165979260083731</v>
      </c>
      <c r="AW119" s="8">
        <f>ABS('6050_Module3Project_Data'!C119 - AV119)/'6050_Module3Project_Data'!C119</f>
        <v>2.4530661401528209E-2</v>
      </c>
      <c r="AY119" s="7">
        <f t="shared" si="25"/>
        <v>0.13309645367460493</v>
      </c>
      <c r="AZ119" s="7">
        <f t="shared" si="17"/>
        <v>69.103646653401881</v>
      </c>
      <c r="BA119" s="8">
        <f>ABS('6050_Module3Project_Data'!C119 - AZ119)/'6050_Module3Project_Data'!C119</f>
        <v>2.5409757559256615E-2</v>
      </c>
      <c r="BB119" s="21"/>
      <c r="BC119" s="7">
        <f t="shared" si="26"/>
        <v>7.2159029680721382E-2</v>
      </c>
      <c r="BD119" s="7">
        <f t="shared" si="18"/>
        <v>69.04270922940799</v>
      </c>
      <c r="BE119" s="8">
        <f>ABS('6050_Module3Project_Data'!C119 - BD119)/'6050_Module3Project_Data'!C119</f>
        <v>2.6269177021181603E-2</v>
      </c>
      <c r="BF119" s="22"/>
      <c r="BG119" s="7">
        <f t="shared" si="27"/>
        <v>-0.24635601453636638</v>
      </c>
      <c r="BH119" s="7">
        <f t="shared" si="19"/>
        <v>68.72419418519091</v>
      </c>
      <c r="BI119" s="8">
        <f>ABS('6050_Module3Project_Data'!C119 - BH119)/'6050_Module3Project_Data'!C119</f>
        <v>3.0761293851448272E-2</v>
      </c>
      <c r="BM119" s="7">
        <f t="shared" si="28"/>
        <v>0.75587261669968564</v>
      </c>
      <c r="BN119" s="7">
        <f t="shared" si="20"/>
        <v>139.39595521930593</v>
      </c>
      <c r="BO119" s="8">
        <f>ABS('6050_Module3Project_Data'!E119 - BN119)/'6050_Module3Project_Data'!E119</f>
        <v>3.3814364824053325E-2</v>
      </c>
      <c r="BQ119" s="7">
        <f t="shared" si="29"/>
        <v>1.2082950930263676</v>
      </c>
      <c r="BR119" s="7">
        <f t="shared" si="21"/>
        <v>139.84837769563262</v>
      </c>
      <c r="BS119" s="8">
        <f>ABS('6050_Module3Project_Data'!E119 - BR119)/'6050_Module3Project_Data'!E119</f>
        <v>3.0678519906818334E-2</v>
      </c>
      <c r="BT119" s="21"/>
      <c r="BU119" s="7">
        <f t="shared" si="30"/>
        <v>2.007673944058006</v>
      </c>
      <c r="BV119" s="7">
        <f t="shared" si="22"/>
        <v>140.64775654666425</v>
      </c>
      <c r="BW119" s="8">
        <f>ABS('6050_Module3Project_Data'!E119 - BV119)/'6050_Module3Project_Data'!E119</f>
        <v>2.5137840037627632E-2</v>
      </c>
      <c r="BX119" s="22"/>
      <c r="BY119" s="7">
        <f t="shared" si="31"/>
        <v>2.7291904817498431</v>
      </c>
      <c r="BZ119" s="7">
        <f t="shared" si="23"/>
        <v>141.36927308435608</v>
      </c>
      <c r="CA119" s="8">
        <f>ABS('6050_Module3Project_Data'!E119 - BZ119)/'6050_Module3Project_Data'!E119</f>
        <v>2.0136841886978434E-2</v>
      </c>
    </row>
    <row r="120" spans="17:79" x14ac:dyDescent="0.35">
      <c r="Q120" s="7">
        <f>($O$5 *'6050_Module3Project_Data'!C119) + ((1 - $O$5) * Q119)</f>
        <v>68.455363157390039</v>
      </c>
      <c r="R120" s="8">
        <f>(ABS(('6050_Module3Project_Data'!C120-Q120)))</f>
        <v>3.9457908426099664</v>
      </c>
      <c r="T120" s="7">
        <f>($O$6 *'6050_Module3Project_Data'!C119) + ((1 - $O$6) * T119)</f>
        <v>69.579294617170532</v>
      </c>
      <c r="U120" s="8">
        <f>(ABS(('6050_Module3Project_Data'!C120 - T120)))</f>
        <v>2.8218593828294729</v>
      </c>
      <c r="W120" s="7">
        <f>($O$7 *'6050_Module3Project_Data'!C119) + ((1 - $O$7) * W119)</f>
        <v>70.03468128987727</v>
      </c>
      <c r="X120" s="8">
        <f>(ABS(('6050_Module3Project_Data'!C120 - W120)))</f>
        <v>2.3664727101227356</v>
      </c>
      <c r="Z120" s="7">
        <f>($O$8 *'6050_Module3Project_Data'!C119) + ((1 - $O$8) * Z119)</f>
        <v>70.403850988688333</v>
      </c>
      <c r="AA120" s="8">
        <f>(ABS(('6050_Module3Project_Data'!C120 - Z120)))</f>
        <v>1.9973030113116721</v>
      </c>
      <c r="AB120" s="9"/>
      <c r="AC120" s="9"/>
      <c r="AD120" s="9"/>
      <c r="AE120" s="7">
        <f>($O$5 *'6050_Module3Project_Data'!E119) + ((1 - $O$5) * AE119)</f>
        <v>136.37013472218021</v>
      </c>
      <c r="AF120" s="8">
        <f>(ABS(('6050_Module3Project_Data'!E120 - AE120)))</f>
        <v>3.6993082778197959</v>
      </c>
      <c r="AH120" s="7">
        <f>($O$6 *'6050_Module3Project_Data'!E119) + ((1 - $O$6) * AH119)</f>
        <v>139.50354614787997</v>
      </c>
      <c r="AI120" s="8">
        <f>(ABS(('6050_Module3Project_Data'!E120 - AH120)))</f>
        <v>0.5658968521200336</v>
      </c>
      <c r="AK120" s="7">
        <f>($O$7 *'6050_Module3Project_Data'!E119) + ((1 - $O$7) * AK119)</f>
        <v>141.73901547117282</v>
      </c>
      <c r="AL120" s="8">
        <f>(ABS(('6050_Module3Project_Data'!E120 - AK120)))</f>
        <v>1.6695724711728133</v>
      </c>
      <c r="AN120" s="7">
        <f>($O$8 *'6050_Module3Project_Data'!E119) + ((1 - $O$8) * AN119)</f>
        <v>143.18570938554686</v>
      </c>
      <c r="AO120" s="8">
        <f>(ABS(('6050_Module3Project_Data'!E120 - AN120)))</f>
        <v>3.1162663855468509</v>
      </c>
      <c r="AU120" s="7">
        <f t="shared" si="24"/>
        <v>0.3257343648254874</v>
      </c>
      <c r="AV120" s="7">
        <f t="shared" si="16"/>
        <v>70.360415654702763</v>
      </c>
      <c r="AW120" s="8">
        <f>ABS('6050_Module3Project_Data'!C120 - AV120)/'6050_Module3Project_Data'!C120</f>
        <v>2.8186544447858418E-2</v>
      </c>
      <c r="AY120" s="7">
        <f t="shared" si="25"/>
        <v>0.36585511279345351</v>
      </c>
      <c r="AZ120" s="7">
        <f t="shared" si="17"/>
        <v>70.400536402670724</v>
      </c>
      <c r="BA120" s="8">
        <f>ABS('6050_Module3Project_Data'!C120 - AZ120)/'6050_Module3Project_Data'!C120</f>
        <v>2.7632399303045379E-2</v>
      </c>
      <c r="BB120" s="21"/>
      <c r="BC120" s="7">
        <f t="shared" si="26"/>
        <v>0.51854645689189638</v>
      </c>
      <c r="BD120" s="7">
        <f t="shared" si="18"/>
        <v>70.553227746769167</v>
      </c>
      <c r="BE120" s="8">
        <f>ABS('6050_Module3Project_Data'!C120 - BD120)/'6050_Module3Project_Data'!C120</f>
        <v>2.5523436452833861E-2</v>
      </c>
      <c r="BF120" s="22"/>
      <c r="BG120" s="7">
        <f t="shared" si="27"/>
        <v>0.86755802444704433</v>
      </c>
      <c r="BH120" s="7">
        <f t="shared" si="19"/>
        <v>70.902239314324319</v>
      </c>
      <c r="BI120" s="8">
        <f>ABS('6050_Module3Project_Data'!C120 - BH120)/'6050_Module3Project_Data'!C120</f>
        <v>2.0702911526461112E-2</v>
      </c>
      <c r="BM120" s="7">
        <f t="shared" si="28"/>
        <v>1.1073316544797196</v>
      </c>
      <c r="BN120" s="7">
        <f t="shared" si="20"/>
        <v>142.84634712565253</v>
      </c>
      <c r="BO120" s="8">
        <f>ABS('6050_Module3Project_Data'!E120 - BN120)/'6050_Module3Project_Data'!E120</f>
        <v>1.9825195747030431E-2</v>
      </c>
      <c r="BQ120" s="7">
        <f t="shared" si="29"/>
        <v>1.6809545369114203</v>
      </c>
      <c r="BR120" s="7">
        <f t="shared" si="21"/>
        <v>143.41997000808425</v>
      </c>
      <c r="BS120" s="8">
        <f>ABS('6050_Module3Project_Data'!E120 - BR120)/'6050_Module3Project_Data'!E120</f>
        <v>2.3920470705978619E-2</v>
      </c>
      <c r="BT120" s="21"/>
      <c r="BU120" s="7">
        <f t="shared" si="30"/>
        <v>2.4987404600868635</v>
      </c>
      <c r="BV120" s="7">
        <f t="shared" si="22"/>
        <v>144.23775593125967</v>
      </c>
      <c r="BW120" s="8">
        <f>ABS('6050_Module3Project_Data'!E120 - BV120)/'6050_Module3Project_Data'!E120</f>
        <v>2.9758902741261441E-2</v>
      </c>
      <c r="BX120" s="22"/>
      <c r="BY120" s="7">
        <f t="shared" si="31"/>
        <v>3.0434715105440677</v>
      </c>
      <c r="BZ120" s="7">
        <f t="shared" si="23"/>
        <v>144.78248698171689</v>
      </c>
      <c r="CA120" s="8">
        <f>ABS('6050_Module3Project_Data'!E120 - BZ120)/'6050_Module3Project_Data'!E120</f>
        <v>3.3647909785126218E-2</v>
      </c>
    </row>
    <row r="121" spans="17:79" x14ac:dyDescent="0.35">
      <c r="Q121" s="7">
        <f>($O$5 *'6050_Module3Project_Data'!C120) + ((1 - $O$5) * Q120)</f>
        <v>69.047231783781527</v>
      </c>
      <c r="R121" s="8">
        <f>(ABS(('6050_Module3Project_Data'!C121-Q121)))</f>
        <v>2.1883102162184684</v>
      </c>
      <c r="T121" s="7">
        <f>($O$6 *'6050_Module3Project_Data'!C120) + ((1 - $O$6) * T120)</f>
        <v>70.566945401160851</v>
      </c>
      <c r="U121" s="8">
        <f>(ABS(('6050_Module3Project_Data'!C121 - T121)))</f>
        <v>0.66859659883914446</v>
      </c>
      <c r="W121" s="7">
        <f>($O$7 *'6050_Module3Project_Data'!C120) + ((1 - $O$7) * W120)</f>
        <v>71.336241280444767</v>
      </c>
      <c r="X121" s="8">
        <f>(ABS(('6050_Module3Project_Data'!C121 - W121)))</f>
        <v>0.10069928044477194</v>
      </c>
      <c r="Z121" s="7">
        <f>($O$8 *'6050_Module3Project_Data'!C120) + ((1 - $O$8) * Z120)</f>
        <v>71.901828247172091</v>
      </c>
      <c r="AA121" s="8">
        <f>(ABS(('6050_Module3Project_Data'!C121 - Z121)))</f>
        <v>0.66628624717209561</v>
      </c>
      <c r="AB121" s="9"/>
      <c r="AC121" s="9"/>
      <c r="AD121" s="9"/>
      <c r="AE121" s="7">
        <f>($O$5 *'6050_Module3Project_Data'!E120) + ((1 - $O$5) * AE120)</f>
        <v>136.92503096385317</v>
      </c>
      <c r="AF121" s="8">
        <f>(ABS(('6050_Module3Project_Data'!E121 - AE121)))</f>
        <v>1.4455999638531694</v>
      </c>
      <c r="AH121" s="7">
        <f>($O$6 *'6050_Module3Project_Data'!E120) + ((1 - $O$6) * AH120)</f>
        <v>139.701610046122</v>
      </c>
      <c r="AI121" s="8">
        <f>(ABS(('6050_Module3Project_Data'!E121 - AH121)))</f>
        <v>4.2221790461219939</v>
      </c>
      <c r="AK121" s="7">
        <f>($O$7 *'6050_Module3Project_Data'!E120) + ((1 - $O$7) * AK120)</f>
        <v>140.82075061202778</v>
      </c>
      <c r="AL121" s="8">
        <f>(ABS(('6050_Module3Project_Data'!E121 - AK121)))</f>
        <v>5.3413196120277746</v>
      </c>
      <c r="AN121" s="7">
        <f>($O$8 *'6050_Module3Project_Data'!E120) + ((1 - $O$8) * AN120)</f>
        <v>140.84850959638672</v>
      </c>
      <c r="AO121" s="8">
        <f>(ABS(('6050_Module3Project_Data'!E121 - AN121)))</f>
        <v>5.3690785963867143</v>
      </c>
      <c r="AU121" s="7">
        <f t="shared" si="24"/>
        <v>0.47210820868678893</v>
      </c>
      <c r="AV121" s="7">
        <f t="shared" si="16"/>
        <v>71.808349489131558</v>
      </c>
      <c r="AW121" s="8">
        <f>ABS('6050_Module3Project_Data'!C121 - AV121)/'6050_Module3Project_Data'!C121</f>
        <v>8.0410350374194237E-3</v>
      </c>
      <c r="AY121" s="7">
        <f t="shared" si="25"/>
        <v>0.5997813322369645</v>
      </c>
      <c r="AZ121" s="7">
        <f t="shared" si="17"/>
        <v>71.936022612681725</v>
      </c>
      <c r="BA121" s="8">
        <f>ABS('6050_Module3Project_Data'!C121 - AZ121)/'6050_Module3Project_Data'!C121</f>
        <v>9.8333022114400429E-3</v>
      </c>
      <c r="BB121" s="21"/>
      <c r="BC121" s="7">
        <f t="shared" si="26"/>
        <v>0.87090254704591685</v>
      </c>
      <c r="BD121" s="7">
        <f t="shared" si="18"/>
        <v>72.207143827490682</v>
      </c>
      <c r="BE121" s="8">
        <f>ABS('6050_Module3Project_Data'!C121 - BD121)/'6050_Module3Project_Data'!C121</f>
        <v>1.3639284551111961E-2</v>
      </c>
      <c r="BF121" s="22"/>
      <c r="BG121" s="7">
        <f t="shared" si="27"/>
        <v>1.2364596956494296</v>
      </c>
      <c r="BH121" s="7">
        <f t="shared" si="19"/>
        <v>72.572700976094197</v>
      </c>
      <c r="BI121" s="8">
        <f>ABS('6050_Module3Project_Data'!C121 - BH121)/'6050_Module3Project_Data'!C121</f>
        <v>1.8770952512640413E-2</v>
      </c>
      <c r="BM121" s="7">
        <f t="shared" si="28"/>
        <v>0.80349217743600565</v>
      </c>
      <c r="BN121" s="7">
        <f t="shared" si="20"/>
        <v>141.62424278946378</v>
      </c>
      <c r="BO121" s="8">
        <f>ABS('6050_Module3Project_Data'!E121 - BN121)/'6050_Module3Project_Data'!E121</f>
        <v>4.5356049579686919E-2</v>
      </c>
      <c r="BQ121" s="7">
        <f t="shared" si="29"/>
        <v>1.0311496878973052</v>
      </c>
      <c r="BR121" s="7">
        <f t="shared" si="21"/>
        <v>141.85190029992509</v>
      </c>
      <c r="BS121" s="8">
        <f>ABS('6050_Module3Project_Data'!E121 - BR121)/'6050_Module3Project_Data'!E121</f>
        <v>4.7036433891762403E-2</v>
      </c>
      <c r="BT121" s="21"/>
      <c r="BU121" s="7">
        <f t="shared" si="30"/>
        <v>0.96108806643250677</v>
      </c>
      <c r="BV121" s="7">
        <f t="shared" si="22"/>
        <v>141.78183867846028</v>
      </c>
      <c r="BW121" s="8">
        <f>ABS('6050_Module3Project_Data'!E121 - BV121)/'6050_Module3Project_Data'!E121</f>
        <v>4.6519295452755995E-2</v>
      </c>
      <c r="BX121" s="22"/>
      <c r="BY121" s="7">
        <f t="shared" si="31"/>
        <v>-0.32400440369167394</v>
      </c>
      <c r="BZ121" s="7">
        <f t="shared" si="23"/>
        <v>140.49674620833611</v>
      </c>
      <c r="CA121" s="8">
        <f>ABS('6050_Module3Project_Data'!E121 - BZ121)/'6050_Module3Project_Data'!E121</f>
        <v>3.7033778273958796E-2</v>
      </c>
    </row>
    <row r="122" spans="17:79" x14ac:dyDescent="0.35">
      <c r="Q122" s="7">
        <f>($O$5 *'6050_Module3Project_Data'!C121) + ((1 - $O$5) * Q121)</f>
        <v>69.375478316214299</v>
      </c>
      <c r="R122" s="8">
        <f>(ABS(('6050_Module3Project_Data'!C122-Q122)))</f>
        <v>2.8679676837857073</v>
      </c>
      <c r="T122" s="7">
        <f>($O$6 *'6050_Module3Project_Data'!C121) + ((1 - $O$6) * T121)</f>
        <v>70.800954210754554</v>
      </c>
      <c r="U122" s="8">
        <f>(ABS(('6050_Module3Project_Data'!C122 - T122)))</f>
        <v>1.4424917892454516</v>
      </c>
      <c r="W122" s="7">
        <f>($O$7 *'6050_Module3Project_Data'!C121) + ((1 - $O$7) * W121)</f>
        <v>71.280856676200131</v>
      </c>
      <c r="X122" s="8">
        <f>(ABS(('6050_Module3Project_Data'!C122 - W122)))</f>
        <v>0.96258932379987527</v>
      </c>
      <c r="Z122" s="7">
        <f>($O$8 *'6050_Module3Project_Data'!C121) + ((1 - $O$8) * Z121)</f>
        <v>71.402113561793016</v>
      </c>
      <c r="AA122" s="8">
        <f>(ABS(('6050_Module3Project_Data'!C122 - Z122)))</f>
        <v>0.84133243820699022</v>
      </c>
      <c r="AB122" s="9"/>
      <c r="AC122" s="9"/>
      <c r="AD122" s="9"/>
      <c r="AE122" s="7">
        <f>($O$5 *'6050_Module3Project_Data'!E121) + ((1 - $O$5) * AE121)</f>
        <v>136.70819096927519</v>
      </c>
      <c r="AF122" s="8">
        <f>(ABS(('6050_Module3Project_Data'!E122 - AE122)))</f>
        <v>3.2523039692752036</v>
      </c>
      <c r="AH122" s="7">
        <f>($O$6 *'6050_Module3Project_Data'!E121) + ((1 - $O$6) * AH121)</f>
        <v>138.2238473799793</v>
      </c>
      <c r="AI122" s="8">
        <f>(ABS(('6050_Module3Project_Data'!E122 - AH122)))</f>
        <v>4.7679603799793142</v>
      </c>
      <c r="AK122" s="7">
        <f>($O$7 *'6050_Module3Project_Data'!E121) + ((1 - $O$7) * AK121)</f>
        <v>137.88302482541252</v>
      </c>
      <c r="AL122" s="8">
        <f>(ABS(('6050_Module3Project_Data'!E122 - AK122)))</f>
        <v>4.4271378254125295</v>
      </c>
      <c r="AN122" s="7">
        <f>($O$8 *'6050_Module3Project_Data'!E121) + ((1 - $O$8) * AN121)</f>
        <v>136.8217006490967</v>
      </c>
      <c r="AO122" s="8">
        <f>(ABS(('6050_Module3Project_Data'!E122 - AN122)))</f>
        <v>3.3658136490967081</v>
      </c>
      <c r="AU122" s="7">
        <f t="shared" si="24"/>
        <v>0.39298428674707508</v>
      </c>
      <c r="AV122" s="7">
        <f t="shared" si="16"/>
        <v>71.67384096294721</v>
      </c>
      <c r="AW122" s="8">
        <f>ABS('6050_Module3Project_Data'!C122 - AV122)/'6050_Module3Project_Data'!C122</f>
        <v>7.8845219683013959E-3</v>
      </c>
      <c r="AY122" s="7">
        <f t="shared" si="25"/>
        <v>0.43598984811656422</v>
      </c>
      <c r="AZ122" s="7">
        <f t="shared" si="17"/>
        <v>71.716846524316693</v>
      </c>
      <c r="BA122" s="8">
        <f>ABS('6050_Module3Project_Data'!C122 - AZ122)/'6050_Module3Project_Data'!C122</f>
        <v>7.289235284863243E-3</v>
      </c>
      <c r="BB122" s="21"/>
      <c r="BC122" s="7">
        <f t="shared" si="26"/>
        <v>0.45407332896516783</v>
      </c>
      <c r="BD122" s="7">
        <f t="shared" si="18"/>
        <v>71.734930005165296</v>
      </c>
      <c r="BE122" s="8">
        <f>ABS('6050_Module3Project_Data'!C122 - BD122)/'6050_Module3Project_Data'!C122</f>
        <v>7.0389221858922638E-3</v>
      </c>
      <c r="BF122" s="22"/>
      <c r="BG122" s="7">
        <f t="shared" si="27"/>
        <v>0.13839204073947334</v>
      </c>
      <c r="BH122" s="7">
        <f t="shared" si="19"/>
        <v>71.419248716939606</v>
      </c>
      <c r="BI122" s="8">
        <f>ABS('6050_Module3Project_Data'!C122 - BH122)/'6050_Module3Project_Data'!C122</f>
        <v>1.1408609759013984E-2</v>
      </c>
      <c r="BM122" s="7">
        <f t="shared" si="28"/>
        <v>0.24230948282831577</v>
      </c>
      <c r="BN122" s="7">
        <f t="shared" si="20"/>
        <v>138.12533430824084</v>
      </c>
      <c r="BO122" s="8">
        <f>ABS('6050_Module3Project_Data'!E122 - BN122)/'6050_Module3Project_Data'!E122</f>
        <v>3.4988694865449047E-2</v>
      </c>
      <c r="BQ122" s="7">
        <f t="shared" si="29"/>
        <v>3.8930819269163752E-2</v>
      </c>
      <c r="BR122" s="7">
        <f t="shared" si="21"/>
        <v>137.92195564468167</v>
      </c>
      <c r="BS122" s="8">
        <f>ABS('6050_Module3Project_Data'!E122 - BR122)/'6050_Module3Project_Data'!E122</f>
        <v>3.3464755621321403E-2</v>
      </c>
      <c r="BT122" s="21"/>
      <c r="BU122" s="7">
        <f t="shared" si="30"/>
        <v>-0.79337816743898848</v>
      </c>
      <c r="BV122" s="7">
        <f t="shared" si="22"/>
        <v>137.08964665797353</v>
      </c>
      <c r="BW122" s="8">
        <f>ABS('6050_Module3Project_Data'!E122 - BV122)/'6050_Module3Project_Data'!E122</f>
        <v>2.7228170593729912E-2</v>
      </c>
      <c r="BX122" s="22"/>
      <c r="BY122" s="7">
        <f t="shared" si="31"/>
        <v>-2.5456675791767225</v>
      </c>
      <c r="BZ122" s="7">
        <f t="shared" si="23"/>
        <v>135.3373572462358</v>
      </c>
      <c r="CA122" s="8">
        <f>ABS('6050_Module3Project_Data'!E122 - BZ122)/'6050_Module3Project_Data'!E122</f>
        <v>1.4098068571795616E-2</v>
      </c>
    </row>
    <row r="123" spans="17:79" x14ac:dyDescent="0.35">
      <c r="Q123" s="7">
        <f>($O$5 *'6050_Module3Project_Data'!C122) + ((1 - $O$5) * Q122)</f>
        <v>69.80567346878216</v>
      </c>
      <c r="R123" s="8">
        <f>(ABS(('6050_Module3Project_Data'!C123-Q123)))</f>
        <v>3.5220625312178413</v>
      </c>
      <c r="T123" s="7">
        <f>($O$6 *'6050_Module3Project_Data'!C122) + ((1 - $O$6) * T122)</f>
        <v>71.305826336990464</v>
      </c>
      <c r="U123" s="8">
        <f>(ABS(('6050_Module3Project_Data'!C123 - T123)))</f>
        <v>2.0219096630095379</v>
      </c>
      <c r="W123" s="7">
        <f>($O$7 *'6050_Module3Project_Data'!C122) + ((1 - $O$7) * W122)</f>
        <v>71.810280804290073</v>
      </c>
      <c r="X123" s="8">
        <f>(ABS(('6050_Module3Project_Data'!C123 - W123)))</f>
        <v>1.5174551957099283</v>
      </c>
      <c r="Z123" s="7">
        <f>($O$8 *'6050_Module3Project_Data'!C122) + ((1 - $O$8) * Z122)</f>
        <v>72.033112890448251</v>
      </c>
      <c r="AA123" s="8">
        <f>(ABS(('6050_Module3Project_Data'!C123 - Z123)))</f>
        <v>1.2946231095517504</v>
      </c>
      <c r="AB123" s="9"/>
      <c r="AC123" s="9"/>
      <c r="AD123" s="9"/>
      <c r="AE123" s="7">
        <f>($O$5 *'6050_Module3Project_Data'!E122) + ((1 - $O$5) * AE122)</f>
        <v>136.2203453738839</v>
      </c>
      <c r="AF123" s="8">
        <f>(ABS(('6050_Module3Project_Data'!E123 - AE123)))</f>
        <v>3.0902033738838952</v>
      </c>
      <c r="AH123" s="7">
        <f>($O$6 *'6050_Module3Project_Data'!E122) + ((1 - $O$6) * AH122)</f>
        <v>136.55506124698655</v>
      </c>
      <c r="AI123" s="8">
        <f>(ABS(('6050_Module3Project_Data'!E123 - AH123)))</f>
        <v>3.4249192469865477</v>
      </c>
      <c r="AK123" s="7">
        <f>($O$7 *'6050_Module3Project_Data'!E122) + ((1 - $O$7) * AK122)</f>
        <v>135.44809902143561</v>
      </c>
      <c r="AL123" s="8">
        <f>(ABS(('6050_Module3Project_Data'!E123 - AK123)))</f>
        <v>2.3179570214356033</v>
      </c>
      <c r="AN123" s="7">
        <f>($O$8 *'6050_Module3Project_Data'!E122) + ((1 - $O$8) * AN122)</f>
        <v>134.29734041227417</v>
      </c>
      <c r="AO123" s="8">
        <f>(ABS(('6050_Module3Project_Data'!E123 - AN123)))</f>
        <v>1.1671984122741605</v>
      </c>
      <c r="AU123" s="7">
        <f t="shared" si="24"/>
        <v>0.41345026294850518</v>
      </c>
      <c r="AV123" s="7">
        <f t="shared" si="16"/>
        <v>72.223731067238575</v>
      </c>
      <c r="AW123" s="8">
        <f>ABS('6050_Module3Project_Data'!C123 - AV123)/'6050_Module3Project_Data'!C123</f>
        <v>1.5055761884717496E-2</v>
      </c>
      <c r="AY123" s="7">
        <f t="shared" si="25"/>
        <v>0.45934841810990884</v>
      </c>
      <c r="AZ123" s="7">
        <f t="shared" si="17"/>
        <v>72.269629222399985</v>
      </c>
      <c r="BA123" s="8">
        <f>ABS('6050_Module3Project_Data'!C123 - AZ123)/'6050_Module3Project_Data'!C123</f>
        <v>1.4429830175037952E-2</v>
      </c>
      <c r="BB123" s="21"/>
      <c r="BC123" s="7">
        <f t="shared" si="26"/>
        <v>0.48798118857131656</v>
      </c>
      <c r="BD123" s="7">
        <f t="shared" si="18"/>
        <v>72.298261992861384</v>
      </c>
      <c r="BE123" s="8">
        <f>ABS('6050_Module3Project_Data'!C123 - BD123)/'6050_Module3Project_Data'!C123</f>
        <v>1.4039353501090191E-2</v>
      </c>
      <c r="BF123" s="22"/>
      <c r="BG123" s="7">
        <f t="shared" si="27"/>
        <v>0.47076931498737234</v>
      </c>
      <c r="BH123" s="7">
        <f t="shared" si="19"/>
        <v>72.281050119277452</v>
      </c>
      <c r="BI123" s="8">
        <f>ABS('6050_Module3Project_Data'!C123 - BH123)/'6050_Module3Project_Data'!C123</f>
        <v>1.42740787840845E-2</v>
      </c>
      <c r="BM123" s="7">
        <f t="shared" si="28"/>
        <v>-0.15927581019246803</v>
      </c>
      <c r="BN123" s="7">
        <f t="shared" si="20"/>
        <v>135.28882321124314</v>
      </c>
      <c r="BO123" s="8">
        <f>ABS('6050_Module3Project_Data'!E123 - BN123)/'6050_Module3Project_Data'!E123</f>
        <v>1.6214819415148934E-2</v>
      </c>
      <c r="BQ123" s="7">
        <f t="shared" si="29"/>
        <v>-0.57953333654235462</v>
      </c>
      <c r="BR123" s="7">
        <f t="shared" si="21"/>
        <v>134.86856568489324</v>
      </c>
      <c r="BS123" s="8">
        <f>ABS('6050_Module3Project_Data'!E123 - BR123)/'6050_Module3Project_Data'!E123</f>
        <v>1.3058077297725968E-2</v>
      </c>
      <c r="BT123" s="21"/>
      <c r="BU123" s="7">
        <f t="shared" si="30"/>
        <v>-1.5320746038810531</v>
      </c>
      <c r="BV123" s="7">
        <f t="shared" si="22"/>
        <v>133.91602441755455</v>
      </c>
      <c r="BW123" s="8">
        <f>ABS('6050_Module3Project_Data'!E123 - BV123)/'6050_Module3Project_Data'!E123</f>
        <v>5.9031140938356876E-3</v>
      </c>
      <c r="BX123" s="22"/>
      <c r="BY123" s="7">
        <f t="shared" si="31"/>
        <v>-2.4515370702568817</v>
      </c>
      <c r="BZ123" s="7">
        <f t="shared" si="23"/>
        <v>132.99656195117873</v>
      </c>
      <c r="CA123" s="8">
        <f>ABS('6050_Module3Project_Data'!E123 - BZ123)/'6050_Module3Project_Data'!E123</f>
        <v>1.0033794512235448E-3</v>
      </c>
    </row>
    <row r="124" spans="17:79" x14ac:dyDescent="0.35">
      <c r="Q124" s="7">
        <f>($O$5 *'6050_Module3Project_Data'!C123) + ((1 - $O$5) * Q123)</f>
        <v>70.333982848464828</v>
      </c>
      <c r="R124" s="8">
        <f>(ABS(('6050_Module3Project_Data'!C124-Q124)))</f>
        <v>3.7502991515351738</v>
      </c>
      <c r="T124" s="7">
        <f>($O$6 *'6050_Module3Project_Data'!C123) + ((1 - $O$6) * T123)</f>
        <v>72.013494719043806</v>
      </c>
      <c r="U124" s="8">
        <f>(ABS(('6050_Module3Project_Data'!C124 - T124)))</f>
        <v>2.0707872809561962</v>
      </c>
      <c r="W124" s="7">
        <f>($O$7 *'6050_Module3Project_Data'!C123) + ((1 - $O$7) * W123)</f>
        <v>72.644881161930527</v>
      </c>
      <c r="X124" s="8">
        <f>(ABS(('6050_Module3Project_Data'!C124 - W124)))</f>
        <v>1.4394008380694743</v>
      </c>
      <c r="Z124" s="7">
        <f>($O$8 *'6050_Module3Project_Data'!C123) + ((1 - $O$8) * Z123)</f>
        <v>73.00408022261206</v>
      </c>
      <c r="AA124" s="8">
        <f>(ABS(('6050_Module3Project_Data'!C124 - Z124)))</f>
        <v>1.0802017773879413</v>
      </c>
      <c r="AB124" s="9"/>
      <c r="AC124" s="9"/>
      <c r="AD124" s="9"/>
      <c r="AE124" s="7">
        <f>($O$5 *'6050_Module3Project_Data'!E123) + ((1 - $O$5) * AE123)</f>
        <v>135.75681486780132</v>
      </c>
      <c r="AF124" s="8">
        <f>(ABS(('6050_Module3Project_Data'!E124 - AE124)))</f>
        <v>4.4330688678013246</v>
      </c>
      <c r="AH124" s="7">
        <f>($O$6 *'6050_Module3Project_Data'!E123) + ((1 - $O$6) * AH123)</f>
        <v>135.35633951054126</v>
      </c>
      <c r="AI124" s="8">
        <f>(ABS(('6050_Module3Project_Data'!E124 - AH124)))</f>
        <v>4.0325935105412611</v>
      </c>
      <c r="AK124" s="7">
        <f>($O$7 *'6050_Module3Project_Data'!E123) + ((1 - $O$7) * AK123)</f>
        <v>134.17322265964603</v>
      </c>
      <c r="AL124" s="8">
        <f>(ABS(('6050_Module3Project_Data'!E124 - AK124)))</f>
        <v>2.8494766596460295</v>
      </c>
      <c r="AN124" s="7">
        <f>($O$8 *'6050_Module3Project_Data'!E123) + ((1 - $O$8) * AN123)</f>
        <v>133.42194160306855</v>
      </c>
      <c r="AO124" s="8">
        <f>(ABS(('6050_Module3Project_Data'!E124 - AN124)))</f>
        <v>2.0981956030685467</v>
      </c>
      <c r="AU124" s="7">
        <f t="shared" si="24"/>
        <v>0.47662277715229751</v>
      </c>
      <c r="AV124" s="7">
        <f t="shared" si="16"/>
        <v>73.121503939082828</v>
      </c>
      <c r="AW124" s="8">
        <f>ABS('6050_Module3Project_Data'!C124 - AV124)/'6050_Module3Project_Data'!C124</f>
        <v>1.2995712922171179E-2</v>
      </c>
      <c r="AY124" s="7">
        <f t="shared" si="25"/>
        <v>0.55316140299254513</v>
      </c>
      <c r="AZ124" s="7">
        <f t="shared" si="17"/>
        <v>73.198042564923071</v>
      </c>
      <c r="BA124" s="8">
        <f>ABS('6050_Module3Project_Data'!C124 - AZ124)/'6050_Module3Project_Data'!C124</f>
        <v>1.1962583845746534E-2</v>
      </c>
      <c r="BB124" s="21"/>
      <c r="BC124" s="7">
        <f t="shared" si="26"/>
        <v>0.64395981465242857</v>
      </c>
      <c r="BD124" s="7">
        <f t="shared" si="18"/>
        <v>73.288840976582961</v>
      </c>
      <c r="BE124" s="8">
        <f>ABS('6050_Module3Project_Data'!C124 - BD124)/'6050_Module3Project_Data'!C124</f>
        <v>1.0736974185928413E-2</v>
      </c>
      <c r="BF124" s="22"/>
      <c r="BG124" s="7">
        <f t="shared" si="27"/>
        <v>0.78002570124249182</v>
      </c>
      <c r="BH124" s="7">
        <f t="shared" si="19"/>
        <v>73.424906863173021</v>
      </c>
      <c r="BI124" s="8">
        <f>ABS('6050_Module3Project_Data'!C124 - BH124)/'6050_Module3Project_Data'!C124</f>
        <v>8.9003378183105109E-3</v>
      </c>
      <c r="BM124" s="7">
        <f t="shared" si="28"/>
        <v>-0.32661589293203486</v>
      </c>
      <c r="BN124" s="7">
        <f t="shared" si="20"/>
        <v>133.84660676671399</v>
      </c>
      <c r="BO124" s="8">
        <f>ABS('6050_Module3Project_Data'!E124 - BN124)/'6050_Module3Project_Data'!E124</f>
        <v>1.9211002149710152E-2</v>
      </c>
      <c r="BQ124" s="7">
        <f t="shared" si="29"/>
        <v>-0.75336909285416109</v>
      </c>
      <c r="BR124" s="7">
        <f t="shared" si="21"/>
        <v>133.41985356679186</v>
      </c>
      <c r="BS124" s="8">
        <f>ABS('6050_Module3Project_Data'!E124 - BR124)/'6050_Module3Project_Data'!E124</f>
        <v>1.5961375079811217E-2</v>
      </c>
      <c r="BT124" s="21"/>
      <c r="BU124" s="7">
        <f t="shared" si="30"/>
        <v>-1.4163353949398905</v>
      </c>
      <c r="BV124" s="7">
        <f t="shared" si="22"/>
        <v>132.75688726470614</v>
      </c>
      <c r="BW124" s="8">
        <f>ABS('6050_Module3Project_Data'!E124 - BV124)/'6050_Module3Project_Data'!E124</f>
        <v>1.0913039784184477E-2</v>
      </c>
      <c r="BX124" s="22"/>
      <c r="BY124" s="7">
        <f t="shared" si="31"/>
        <v>-1.4513754680596758</v>
      </c>
      <c r="BZ124" s="7">
        <f t="shared" si="23"/>
        <v>132.72184719158636</v>
      </c>
      <c r="CA124" s="8">
        <f>ABS('6050_Module3Project_Data'!E124 - BZ124)/'6050_Module3Project_Data'!E124</f>
        <v>1.0646217718967316E-2</v>
      </c>
    </row>
    <row r="125" spans="17:79" x14ac:dyDescent="0.35">
      <c r="Q125" s="7">
        <f>($O$5 *'6050_Module3Project_Data'!C124) + ((1 - $O$5) * Q124)</f>
        <v>70.896527721195099</v>
      </c>
      <c r="R125" s="8">
        <f>(ABS(('6050_Module3Project_Data'!C125-Q125)))</f>
        <v>3.9541422788048948</v>
      </c>
      <c r="T125" s="7">
        <f>($O$6 *'6050_Module3Project_Data'!C124) + ((1 - $O$6) * T124)</f>
        <v>72.738270267378482</v>
      </c>
      <c r="U125" s="8">
        <f>(ABS(('6050_Module3Project_Data'!C125 - T125)))</f>
        <v>2.1123997326215118</v>
      </c>
      <c r="W125" s="7">
        <f>($O$7 *'6050_Module3Project_Data'!C124) + ((1 - $O$7) * W124)</f>
        <v>73.436551622868734</v>
      </c>
      <c r="X125" s="8">
        <f>(ABS(('6050_Module3Project_Data'!C125 - W125)))</f>
        <v>1.4141183771312598</v>
      </c>
      <c r="Z125" s="7">
        <f>($O$8 *'6050_Module3Project_Data'!C124) + ((1 - $O$8) * Z124)</f>
        <v>73.814231555653009</v>
      </c>
      <c r="AA125" s="8">
        <f>(ABS(('6050_Module3Project_Data'!C125 - Z125)))</f>
        <v>1.0364384443469845</v>
      </c>
      <c r="AB125" s="9"/>
      <c r="AC125" s="9"/>
      <c r="AD125" s="9"/>
      <c r="AE125" s="7">
        <f>($O$5 *'6050_Module3Project_Data'!E124) + ((1 - $O$5) * AE124)</f>
        <v>135.09185453763112</v>
      </c>
      <c r="AF125" s="8">
        <f>(ABS(('6050_Module3Project_Data'!E125 - AE125)))</f>
        <v>4.0148895376311202</v>
      </c>
      <c r="AH125" s="7">
        <f>($O$6 *'6050_Module3Project_Data'!E124) + ((1 - $O$6) * AH124)</f>
        <v>133.94493178185184</v>
      </c>
      <c r="AI125" s="8">
        <f>(ABS(('6050_Module3Project_Data'!E125 - AH125)))</f>
        <v>2.867966781851834</v>
      </c>
      <c r="AK125" s="7">
        <f>($O$7 *'6050_Module3Project_Data'!E124) + ((1 - $O$7) * AK124)</f>
        <v>132.60601049684072</v>
      </c>
      <c r="AL125" s="8">
        <f>(ABS(('6050_Module3Project_Data'!E125 - AK125)))</f>
        <v>1.5290454968407232</v>
      </c>
      <c r="AN125" s="7">
        <f>($O$8 *'6050_Module3Project_Data'!E124) + ((1 - $O$8) * AN124)</f>
        <v>131.84829490076714</v>
      </c>
      <c r="AO125" s="8">
        <f>(ABS(('6050_Module3Project_Data'!E125 - AN125)))</f>
        <v>0.77132990076714236</v>
      </c>
      <c r="AU125" s="7">
        <f t="shared" si="24"/>
        <v>0.52387992972018382</v>
      </c>
      <c r="AV125" s="7">
        <f t="shared" si="16"/>
        <v>73.960431552588915</v>
      </c>
      <c r="AW125" s="8">
        <f>ABS('6050_Module3Project_Data'!C125 - AV125)/'6050_Module3Project_Data'!C125</f>
        <v>1.1893526770182272E-2</v>
      </c>
      <c r="AY125" s="7">
        <f t="shared" si="25"/>
        <v>0.61278866747896044</v>
      </c>
      <c r="AZ125" s="7">
        <f t="shared" si="17"/>
        <v>74.0493402903477</v>
      </c>
      <c r="BA125" s="8">
        <f>ABS('6050_Module3Project_Data'!C125 - AZ125)/'6050_Module3Project_Data'!C125</f>
        <v>1.0705711914833807E-2</v>
      </c>
      <c r="BB125" s="21"/>
      <c r="BC125" s="7">
        <f t="shared" si="26"/>
        <v>0.71042960548102874</v>
      </c>
      <c r="BD125" s="7">
        <f t="shared" si="18"/>
        <v>74.146981228349759</v>
      </c>
      <c r="BE125" s="8">
        <f>ABS('6050_Module3Project_Data'!C125 - BD125)/'6050_Module3Project_Data'!C125</f>
        <v>9.4012354418502187E-3</v>
      </c>
      <c r="BF125" s="22"/>
      <c r="BG125" s="7">
        <f t="shared" si="27"/>
        <v>0.78992374698384937</v>
      </c>
      <c r="BH125" s="7">
        <f t="shared" si="19"/>
        <v>74.226475369852579</v>
      </c>
      <c r="BI125" s="8">
        <f>ABS('6050_Module3Project_Data'!C125 - BH125)/'6050_Module3Project_Data'!C125</f>
        <v>8.3391989697275178E-3</v>
      </c>
      <c r="BM125" s="7">
        <f t="shared" si="28"/>
        <v>-0.51270533341302538</v>
      </c>
      <c r="BN125" s="7">
        <f t="shared" si="20"/>
        <v>132.09330516342769</v>
      </c>
      <c r="BO125" s="8">
        <f>ABS('6050_Module3Project_Data'!E125 - BN125)/'6050_Module3Project_Data'!E125</f>
        <v>7.7537663725101144E-3</v>
      </c>
      <c r="BQ125" s="7">
        <f t="shared" si="29"/>
        <v>-0.95682986034194706</v>
      </c>
      <c r="BR125" s="7">
        <f t="shared" si="21"/>
        <v>131.64918063649878</v>
      </c>
      <c r="BS125" s="8">
        <f>ABS('6050_Module3Project_Data'!E125 - BR125)/'6050_Module3Project_Data'!E125</f>
        <v>4.3654934831515403E-3</v>
      </c>
      <c r="BT125" s="21"/>
      <c r="BU125" s="7">
        <f t="shared" si="30"/>
        <v>-1.4842299404793269</v>
      </c>
      <c r="BV125" s="7">
        <f t="shared" si="22"/>
        <v>131.12178055636139</v>
      </c>
      <c r="BW125" s="8">
        <f>ABS('6050_Module3Project_Data'!E125 - BV125)/'6050_Module3Project_Data'!E125</f>
        <v>3.4190260936683444E-4</v>
      </c>
      <c r="BX125" s="22"/>
      <c r="BY125" s="7">
        <f t="shared" si="31"/>
        <v>-1.5498366585934604</v>
      </c>
      <c r="BZ125" s="7">
        <f t="shared" si="23"/>
        <v>131.05617383824728</v>
      </c>
      <c r="CA125" s="8">
        <f>ABS('6050_Module3Project_Data'!E125 - BZ125)/'6050_Module3Project_Data'!E125</f>
        <v>1.5861796733488516E-4</v>
      </c>
    </row>
    <row r="126" spans="17:79" x14ac:dyDescent="0.35">
      <c r="Q126" s="7">
        <f>($O$5 *'6050_Module3Project_Data'!C125) + ((1 - $O$5) * Q125)</f>
        <v>71.489649063015833</v>
      </c>
      <c r="R126" s="8">
        <f>(ABS(('6050_Module3Project_Data'!C126-Q126)))</f>
        <v>5.7700249369841714</v>
      </c>
      <c r="T126" s="7">
        <f>($O$6 *'6050_Module3Project_Data'!C125) + ((1 - $O$6) * T125)</f>
        <v>73.477610173796009</v>
      </c>
      <c r="U126" s="8">
        <f>(ABS(('6050_Module3Project_Data'!C126 - T126)))</f>
        <v>3.7820638262039949</v>
      </c>
      <c r="W126" s="7">
        <f>($O$7 *'6050_Module3Project_Data'!C125) + ((1 - $O$7) * W125)</f>
        <v>74.214316730290932</v>
      </c>
      <c r="X126" s="8">
        <f>(ABS(('6050_Module3Project_Data'!C126 - W126)))</f>
        <v>3.0453572697090721</v>
      </c>
      <c r="Z126" s="7">
        <f>($O$8 *'6050_Module3Project_Data'!C125) + ((1 - $O$8) * Z125)</f>
        <v>74.591560388913251</v>
      </c>
      <c r="AA126" s="8">
        <f>(ABS(('6050_Module3Project_Data'!C126 - Z126)))</f>
        <v>2.6681136110867527</v>
      </c>
      <c r="AB126" s="9"/>
      <c r="AC126" s="9"/>
      <c r="AD126" s="9"/>
      <c r="AE126" s="7">
        <f>($O$5 *'6050_Module3Project_Data'!E125) + ((1 - $O$5) * AE125)</f>
        <v>134.48962110698645</v>
      </c>
      <c r="AF126" s="8">
        <f>(ABS(('6050_Module3Project_Data'!E126 - AE126)))</f>
        <v>0.65420789301356308</v>
      </c>
      <c r="AH126" s="7">
        <f>($O$6 *'6050_Module3Project_Data'!E125) + ((1 - $O$6) * AH125)</f>
        <v>132.94114340820369</v>
      </c>
      <c r="AI126" s="8">
        <f>(ABS(('6050_Module3Project_Data'!E126 - AH126)))</f>
        <v>2.2026855917963246</v>
      </c>
      <c r="AK126" s="7">
        <f>($O$7 *'6050_Module3Project_Data'!E125) + ((1 - $O$7) * AK125)</f>
        <v>131.76503547357834</v>
      </c>
      <c r="AL126" s="8">
        <f>(ABS(('6050_Module3Project_Data'!E126 - AK126)))</f>
        <v>3.3787935264216742</v>
      </c>
      <c r="AN126" s="7">
        <f>($O$8 *'6050_Module3Project_Data'!E125) + ((1 - $O$8) * AN125)</f>
        <v>131.26979747519181</v>
      </c>
      <c r="AO126" s="8">
        <f>(ABS(('6050_Module3Project_Data'!E126 - AN126)))</f>
        <v>3.8740315248082027</v>
      </c>
      <c r="AU126" s="7">
        <f t="shared" si="24"/>
        <v>0.56196270637548595</v>
      </c>
      <c r="AV126" s="7">
        <f t="shared" si="16"/>
        <v>74.776279436666414</v>
      </c>
      <c r="AW126" s="8">
        <f>ABS('6050_Module3Project_Data'!C126 - AV126)/'6050_Module3Project_Data'!C126</f>
        <v>3.214347711761753E-2</v>
      </c>
      <c r="AY126" s="7">
        <f t="shared" si="25"/>
        <v>0.65403277746476984</v>
      </c>
      <c r="AZ126" s="7">
        <f t="shared" si="17"/>
        <v>74.868349507755696</v>
      </c>
      <c r="BA126" s="8">
        <f>ABS('6050_Module3Project_Data'!C126 - AZ126)/'6050_Module3Project_Data'!C126</f>
        <v>3.0951780773037021E-2</v>
      </c>
      <c r="BB126" s="21"/>
      <c r="BC126" s="7">
        <f t="shared" si="26"/>
        <v>0.74073058135455483</v>
      </c>
      <c r="BD126" s="7">
        <f t="shared" si="18"/>
        <v>74.955047311645487</v>
      </c>
      <c r="BE126" s="8">
        <f>ABS('6050_Module3Project_Data'!C126 - BD126)/'6050_Module3Project_Data'!C126</f>
        <v>2.9829619632546173E-2</v>
      </c>
      <c r="BF126" s="22"/>
      <c r="BG126" s="7">
        <f t="shared" si="27"/>
        <v>0.77958890335644559</v>
      </c>
      <c r="BH126" s="7">
        <f t="shared" si="19"/>
        <v>74.993905633647373</v>
      </c>
      <c r="BI126" s="8">
        <f>ABS('6050_Module3Project_Data'!C126 - BH126)/'6050_Module3Project_Data'!C126</f>
        <v>2.9326662268243989E-2</v>
      </c>
      <c r="BM126" s="7">
        <f t="shared" si="28"/>
        <v>-0.56194578689042973</v>
      </c>
      <c r="BN126" s="7">
        <f t="shared" si="20"/>
        <v>131.20308968668792</v>
      </c>
      <c r="BO126" s="8">
        <f>ABS('6050_Module3Project_Data'!E126 - BN126)/'6050_Module3Project_Data'!E126</f>
        <v>2.9159594947632372E-2</v>
      </c>
      <c r="BQ126" s="7">
        <f t="shared" si="29"/>
        <v>-0.92786615107205728</v>
      </c>
      <c r="BR126" s="7">
        <f t="shared" si="21"/>
        <v>130.83716932250627</v>
      </c>
      <c r="BS126" s="8">
        <f>ABS('6050_Module3Project_Data'!E126 - BR126)/'6050_Module3Project_Data'!E126</f>
        <v>3.1867231447865373E-2</v>
      </c>
      <c r="BT126" s="21"/>
      <c r="BU126" s="7">
        <f t="shared" si="30"/>
        <v>-1.1947652277317045</v>
      </c>
      <c r="BV126" s="7">
        <f t="shared" si="22"/>
        <v>130.57027024584664</v>
      </c>
      <c r="BW126" s="8">
        <f>ABS('6050_Module3Project_Data'!E126 - BV126)/'6050_Module3Project_Data'!E126</f>
        <v>3.3842157559065215E-2</v>
      </c>
      <c r="BX126" s="22"/>
      <c r="BY126" s="7">
        <f t="shared" si="31"/>
        <v>-0.94730426856204875</v>
      </c>
      <c r="BZ126" s="7">
        <f t="shared" si="23"/>
        <v>130.81773120501629</v>
      </c>
      <c r="CA126" s="8">
        <f>ABS('6050_Module3Project_Data'!E126 - BZ126)/'6050_Module3Project_Data'!E126</f>
        <v>3.2011064263864568E-2</v>
      </c>
    </row>
    <row r="127" spans="17:79" x14ac:dyDescent="0.35">
      <c r="Q127" s="7">
        <f>($O$5 *'6050_Module3Project_Data'!C126) + ((1 - $O$5) * Q126)</f>
        <v>72.355152803563456</v>
      </c>
      <c r="R127" s="8">
        <f>(ABS(('6050_Module3Project_Data'!C127-Q127)))</f>
        <v>6.1202191964365369</v>
      </c>
      <c r="T127" s="7">
        <f>($O$6 *'6050_Module3Project_Data'!C126) + ((1 - $O$6) * T126)</f>
        <v>74.801332512967406</v>
      </c>
      <c r="U127" s="8">
        <f>(ABS(('6050_Module3Project_Data'!C127 - T127)))</f>
        <v>3.6740394870325872</v>
      </c>
      <c r="W127" s="7">
        <f>($O$7 *'6050_Module3Project_Data'!C126) + ((1 - $O$7) * W126)</f>
        <v>75.889263228630909</v>
      </c>
      <c r="X127" s="8">
        <f>(ABS(('6050_Module3Project_Data'!C127 - W127)))</f>
        <v>2.5861087713690836</v>
      </c>
      <c r="Z127" s="7">
        <f>($O$8 *'6050_Module3Project_Data'!C126) + ((1 - $O$8) * Z126)</f>
        <v>76.592645597228312</v>
      </c>
      <c r="AA127" s="8">
        <f>(ABS(('6050_Module3Project_Data'!C127 - Z127)))</f>
        <v>1.8827264027716808</v>
      </c>
      <c r="AB127" s="9"/>
      <c r="AC127" s="9"/>
      <c r="AD127" s="9"/>
      <c r="AE127" s="7">
        <f>($O$5 *'6050_Module3Project_Data'!E126) + ((1 - $O$5) * AE126)</f>
        <v>134.58775229093848</v>
      </c>
      <c r="AF127" s="8">
        <f>(ABS(('6050_Module3Project_Data'!E127 - AE127)))</f>
        <v>2.0399922909384713</v>
      </c>
      <c r="AH127" s="7">
        <f>($O$6 *'6050_Module3Project_Data'!E126) + ((1 - $O$6) * AH126)</f>
        <v>133.7120833653324</v>
      </c>
      <c r="AI127" s="8">
        <f>(ABS(('6050_Module3Project_Data'!E127 - AH127)))</f>
        <v>1.1643233653323932</v>
      </c>
      <c r="AK127" s="7">
        <f>($O$7 *'6050_Module3Project_Data'!E126) + ((1 - $O$7) * AK126)</f>
        <v>133.62337191311025</v>
      </c>
      <c r="AL127" s="8">
        <f>(ABS(('6050_Module3Project_Data'!E127 - AK127)))</f>
        <v>1.0756119131102366</v>
      </c>
      <c r="AN127" s="7">
        <f>($O$8 *'6050_Module3Project_Data'!E126) + ((1 - $O$8) * AN126)</f>
        <v>134.17532111879797</v>
      </c>
      <c r="AO127" s="8">
        <f>(ABS(('6050_Module3Project_Data'!E127 - AN127)))</f>
        <v>1.6275611187979564</v>
      </c>
      <c r="AU127" s="7">
        <f t="shared" si="24"/>
        <v>0.72891027517015972</v>
      </c>
      <c r="AV127" s="7">
        <f t="shared" si="16"/>
        <v>76.618173503801074</v>
      </c>
      <c r="AW127" s="8">
        <f>ABS('6050_Module3Project_Data'!C127 - AV127)/'6050_Module3Project_Data'!C127</f>
        <v>2.3666004363750184E-2</v>
      </c>
      <c r="AY127" s="7">
        <f t="shared" si="25"/>
        <v>0.90926120768357177</v>
      </c>
      <c r="AZ127" s="7">
        <f t="shared" si="17"/>
        <v>76.79852443631448</v>
      </c>
      <c r="BA127" s="8">
        <f>ABS('6050_Module3Project_Data'!C127 - AZ127)/'6050_Module3Project_Data'!C127</f>
        <v>2.1367819239971404E-2</v>
      </c>
      <c r="BB127" s="21"/>
      <c r="BC127" s="7">
        <f t="shared" si="26"/>
        <v>1.161127743997995</v>
      </c>
      <c r="BD127" s="7">
        <f t="shared" si="18"/>
        <v>77.050390972628904</v>
      </c>
      <c r="BE127" s="8">
        <f>ABS('6050_Module3Project_Data'!C127 - BD127)/'6050_Module3Project_Data'!C127</f>
        <v>1.8158321407779874E-2</v>
      </c>
      <c r="BF127" s="22"/>
      <c r="BG127" s="7">
        <f t="shared" si="27"/>
        <v>1.5406428590924477</v>
      </c>
      <c r="BH127" s="7">
        <f t="shared" si="19"/>
        <v>77.429906087723353</v>
      </c>
      <c r="BI127" s="8">
        <f>ABS('6050_Module3Project_Data'!C127 - BH127)/'6050_Module3Project_Data'!C127</f>
        <v>1.3322216711207691E-2</v>
      </c>
      <c r="BM127" s="7">
        <f t="shared" si="28"/>
        <v>-0.19890345292707862</v>
      </c>
      <c r="BN127" s="7">
        <f t="shared" si="20"/>
        <v>133.42446846018316</v>
      </c>
      <c r="BO127" s="8">
        <f>ABS('6050_Module3Project_Data'!E127 - BN127)/'6050_Module3Project_Data'!E127</f>
        <v>6.6142834868212989E-3</v>
      </c>
      <c r="BQ127" s="7">
        <f t="shared" si="29"/>
        <v>-0.23131550342106522</v>
      </c>
      <c r="BR127" s="7">
        <f t="shared" si="21"/>
        <v>133.39205640968919</v>
      </c>
      <c r="BS127" s="8">
        <f>ABS('6050_Module3Project_Data'!E127 - BR127)/'6050_Module3Project_Data'!E127</f>
        <v>6.3697523797397893E-3</v>
      </c>
      <c r="BT127" s="21"/>
      <c r="BU127" s="7">
        <f t="shared" si="30"/>
        <v>0.17913052253692241</v>
      </c>
      <c r="BV127" s="7">
        <f t="shared" si="22"/>
        <v>133.80250243564717</v>
      </c>
      <c r="BW127" s="8">
        <f>ABS('6050_Module3Project_Data'!E127 - BV127)/'6050_Module3Project_Data'!E127</f>
        <v>9.4663420615117098E-3</v>
      </c>
      <c r="BX127" s="22"/>
      <c r="BY127" s="7">
        <f t="shared" si="31"/>
        <v>1.4374903333178168</v>
      </c>
      <c r="BZ127" s="7">
        <f t="shared" si="23"/>
        <v>135.06086224642806</v>
      </c>
      <c r="CA127" s="8">
        <f>ABS('6050_Module3Project_Data'!E127 - BZ127)/'6050_Module3Project_Data'!E127</f>
        <v>1.8959975230272073E-2</v>
      </c>
    </row>
    <row r="128" spans="17:79" x14ac:dyDescent="0.35">
      <c r="Q128" s="7">
        <f>($O$5 *'6050_Module3Project_Data'!C127) + ((1 - $O$5) * Q127)</f>
        <v>73.273185683028927</v>
      </c>
      <c r="R128" s="8">
        <f>(ABS(('6050_Module3Project_Data'!C128-Q128)))</f>
        <v>4.3053513169710698</v>
      </c>
      <c r="T128" s="7">
        <f>($O$6 *'6050_Module3Project_Data'!C127) + ((1 - $O$6) * T127)</f>
        <v>76.087246333428808</v>
      </c>
      <c r="U128" s="8">
        <f>(ABS(('6050_Module3Project_Data'!C128 - T128)))</f>
        <v>1.4912906665711887</v>
      </c>
      <c r="W128" s="7">
        <f>($O$7 *'6050_Module3Project_Data'!C127) + ((1 - $O$7) * W127)</f>
        <v>77.311623052883903</v>
      </c>
      <c r="X128" s="8">
        <f>(ABS(('6050_Module3Project_Data'!C128 - W128)))</f>
        <v>0.26691394711609462</v>
      </c>
      <c r="Z128" s="7">
        <f>($O$8 *'6050_Module3Project_Data'!C127) + ((1 - $O$8) * Z127)</f>
        <v>78.004690399307066</v>
      </c>
      <c r="AA128" s="8">
        <f>(ABS(('6050_Module3Project_Data'!C128 - Z128)))</f>
        <v>0.42615339930706853</v>
      </c>
      <c r="AB128" s="9"/>
      <c r="AC128" s="9"/>
      <c r="AD128" s="9"/>
      <c r="AE128" s="7">
        <f>($O$5 *'6050_Module3Project_Data'!E127) + ((1 - $O$5) * AE127)</f>
        <v>134.28175344729769</v>
      </c>
      <c r="AF128" s="8">
        <f>(ABS(('6050_Module3Project_Data'!E128 - AE128)))</f>
        <v>8.3377074472976886</v>
      </c>
      <c r="AH128" s="7">
        <f>($O$6 *'6050_Module3Project_Data'!E127) + ((1 - $O$6) * AH127)</f>
        <v>133.30457018746608</v>
      </c>
      <c r="AI128" s="8">
        <f>(ABS(('6050_Module3Project_Data'!E128 - AH128)))</f>
        <v>7.3605241874660834</v>
      </c>
      <c r="AK128" s="7">
        <f>($O$7 *'6050_Module3Project_Data'!E127) + ((1 - $O$7) * AK127)</f>
        <v>133.03178536089962</v>
      </c>
      <c r="AL128" s="8">
        <f>(ABS(('6050_Module3Project_Data'!E128 - AK128)))</f>
        <v>7.0877393608996186</v>
      </c>
      <c r="AN128" s="7">
        <f>($O$8 *'6050_Module3Project_Data'!E127) + ((1 - $O$8) * AN127)</f>
        <v>132.95465027969948</v>
      </c>
      <c r="AO128" s="8">
        <f>(ABS(('6050_Module3Project_Data'!E128 - AN128)))</f>
        <v>7.0106042796994785</v>
      </c>
      <c r="AU128" s="7">
        <f t="shared" si="24"/>
        <v>0.83292770753258472</v>
      </c>
      <c r="AV128" s="7">
        <f t="shared" si="16"/>
        <v>78.144550760416493</v>
      </c>
      <c r="AW128" s="8">
        <f>ABS('6050_Module3Project_Data'!C128 - AV128)/'6050_Module3Project_Data'!C128</f>
        <v>7.2960097251704541E-3</v>
      </c>
      <c r="AY128" s="7">
        <f t="shared" si="25"/>
        <v>1.0375358618259272</v>
      </c>
      <c r="AZ128" s="7">
        <f t="shared" si="17"/>
        <v>78.349158914709832</v>
      </c>
      <c r="BA128" s="8">
        <f>ABS('6050_Module3Project_Data'!C128 - AZ128)/'6050_Module3Project_Data'!C128</f>
        <v>9.9334422188167223E-3</v>
      </c>
      <c r="BB128" s="21"/>
      <c r="BC128" s="7">
        <f t="shared" si="26"/>
        <v>1.2786821801127441</v>
      </c>
      <c r="BD128" s="7">
        <f t="shared" si="18"/>
        <v>78.590305232996641</v>
      </c>
      <c r="BE128" s="8">
        <f>ABS('6050_Module3Project_Data'!C128 - BD128)/'6050_Module3Project_Data'!C128</f>
        <v>1.3041857608073278E-2</v>
      </c>
      <c r="BF128" s="22"/>
      <c r="BG128" s="7">
        <f t="shared" si="27"/>
        <v>1.4401022794789113</v>
      </c>
      <c r="BH128" s="7">
        <f t="shared" si="19"/>
        <v>78.75172533236281</v>
      </c>
      <c r="BI128" s="8">
        <f>ABS('6050_Module3Project_Data'!C128 - BH128)/'6050_Module3Project_Data'!C128</f>
        <v>1.5122589026947138E-2</v>
      </c>
      <c r="BM128" s="7">
        <f t="shared" si="28"/>
        <v>-0.2578059178196111</v>
      </c>
      <c r="BN128" s="7">
        <f t="shared" si="20"/>
        <v>132.77397944308001</v>
      </c>
      <c r="BO128" s="8">
        <f>ABS('6050_Module3Project_Data'!E128 - BN128)/'6050_Module3Project_Data'!E128</f>
        <v>5.4229903357876946E-2</v>
      </c>
      <c r="BQ128" s="7">
        <f t="shared" si="29"/>
        <v>-0.32138326561845609</v>
      </c>
      <c r="BR128" s="7">
        <f t="shared" si="21"/>
        <v>132.71040209528115</v>
      </c>
      <c r="BS128" s="8">
        <f>ABS('6050_Module3Project_Data'!E128 - BR128)/'6050_Module3Project_Data'!E128</f>
        <v>5.3725097058428262E-2</v>
      </c>
      <c r="BT128" s="21"/>
      <c r="BU128" s="7">
        <f t="shared" si="30"/>
        <v>-0.1676921610994756</v>
      </c>
      <c r="BV128" s="7">
        <f t="shared" si="22"/>
        <v>132.86409319980015</v>
      </c>
      <c r="BW128" s="8">
        <f>ABS('6050_Module3Project_Data'!E128 - BV128)/'6050_Module3Project_Data'!E128</f>
        <v>5.494540964485254E-2</v>
      </c>
      <c r="BX128" s="22"/>
      <c r="BY128" s="7">
        <f t="shared" si="31"/>
        <v>-0.28722501938136191</v>
      </c>
      <c r="BZ128" s="7">
        <f t="shared" si="23"/>
        <v>132.74456034151825</v>
      </c>
      <c r="CA128" s="8">
        <f>ABS('6050_Module3Project_Data'!E128 - BZ128)/'6050_Module3Project_Data'!E128</f>
        <v>5.3996314692941118E-2</v>
      </c>
    </row>
    <row r="129" spans="17:79" x14ac:dyDescent="0.35">
      <c r="Q129" s="7">
        <f>($O$5 *'6050_Module3Project_Data'!C128) + ((1 - $O$5) * Q128)</f>
        <v>73.918988380574589</v>
      </c>
      <c r="R129" s="8">
        <f>(ABS(('6050_Module3Project_Data'!C129-Q129)))</f>
        <v>2.7228646194254083</v>
      </c>
      <c r="T129" s="7">
        <f>($O$6 *'6050_Module3Project_Data'!C128) + ((1 - $O$6) * T128)</f>
        <v>76.609198066728723</v>
      </c>
      <c r="U129" s="8">
        <f>(ABS(('6050_Module3Project_Data'!C129 - T129)))</f>
        <v>3.2654933271274444E-2</v>
      </c>
      <c r="W129" s="7">
        <f>($O$7 *'6050_Module3Project_Data'!C128) + ((1 - $O$7) * W128)</f>
        <v>77.45842572379776</v>
      </c>
      <c r="X129" s="8">
        <f>(ABS(('6050_Module3Project_Data'!C129 - W129)))</f>
        <v>0.81657272379776202</v>
      </c>
      <c r="Z129" s="7">
        <f>($O$8 *'6050_Module3Project_Data'!C128) + ((1 - $O$8) * Z128)</f>
        <v>77.685075349826775</v>
      </c>
      <c r="AA129" s="8">
        <f>(ABS(('6050_Module3Project_Data'!C129 - Z129)))</f>
        <v>1.0432223498267774</v>
      </c>
      <c r="AB129" s="9"/>
      <c r="AC129" s="9"/>
      <c r="AD129" s="9"/>
      <c r="AE129" s="7">
        <f>($O$5 *'6050_Module3Project_Data'!E128) + ((1 - $O$5) * AE128)</f>
        <v>133.03109733020301</v>
      </c>
      <c r="AF129" s="8">
        <f>(ABS(('6050_Module3Project_Data'!E129 - AE129)))</f>
        <v>11.647445330203013</v>
      </c>
      <c r="AH129" s="7">
        <f>($O$6 *'6050_Module3Project_Data'!E128) + ((1 - $O$6) * AH128)</f>
        <v>130.72838672185296</v>
      </c>
      <c r="AI129" s="8">
        <f>(ABS(('6050_Module3Project_Data'!E129 - AH129)))</f>
        <v>9.3447347218529586</v>
      </c>
      <c r="AK129" s="7">
        <f>($O$7 *'6050_Module3Project_Data'!E128) + ((1 - $O$7) * AK128)</f>
        <v>129.13352871240483</v>
      </c>
      <c r="AL129" s="8">
        <f>(ABS(('6050_Module3Project_Data'!E129 - AK129)))</f>
        <v>7.7498767124048271</v>
      </c>
      <c r="AN129" s="7">
        <f>($O$8 *'6050_Module3Project_Data'!E128) + ((1 - $O$8) * AN128)</f>
        <v>127.69669706992487</v>
      </c>
      <c r="AO129" s="8">
        <f>(ABS(('6050_Module3Project_Data'!E129 - AN129)))</f>
        <v>6.3130450699248684</v>
      </c>
      <c r="AU129" s="7">
        <f t="shared" si="24"/>
        <v>0.73000895203977556</v>
      </c>
      <c r="AV129" s="7">
        <f t="shared" si="16"/>
        <v>78.188434675837541</v>
      </c>
      <c r="AW129" s="8">
        <f>ABS('6050_Module3Project_Data'!C129 - AV129)/'6050_Module3Project_Data'!C129</f>
        <v>2.0179335641030808E-2</v>
      </c>
      <c r="AY129" s="7">
        <f t="shared" si="25"/>
        <v>0.81485256409790963</v>
      </c>
      <c r="AZ129" s="7">
        <f t="shared" si="17"/>
        <v>78.273278287895664</v>
      </c>
      <c r="BA129" s="8">
        <f>ABS('6050_Module3Project_Data'!C129 - AZ129)/'6050_Module3Project_Data'!C129</f>
        <v>2.1286349742818282E-2</v>
      </c>
      <c r="BB129" s="21"/>
      <c r="BC129" s="7">
        <f t="shared" si="26"/>
        <v>0.76933640097324496</v>
      </c>
      <c r="BD129" s="7">
        <f t="shared" si="18"/>
        <v>78.227762124771004</v>
      </c>
      <c r="BE129" s="8">
        <f>ABS('6050_Module3Project_Data'!C129 - BD129)/'6050_Module3Project_Data'!C129</f>
        <v>2.0692468445028422E-2</v>
      </c>
      <c r="BF129" s="22"/>
      <c r="BG129" s="7">
        <f t="shared" si="27"/>
        <v>0.34079761219861521</v>
      </c>
      <c r="BH129" s="7">
        <f t="shared" si="19"/>
        <v>77.799223335996373</v>
      </c>
      <c r="BI129" s="8">
        <f>ABS('6050_Module3Project_Data'!C129 - BH129)/'6050_Module3Project_Data'!C129</f>
        <v>1.5101022361716331E-2</v>
      </c>
      <c r="BM129" s="7">
        <f t="shared" si="28"/>
        <v>-0.80387352742088847</v>
      </c>
      <c r="BN129" s="7">
        <f t="shared" si="20"/>
        <v>128.32965518498395</v>
      </c>
      <c r="BO129" s="8">
        <f>ABS('6050_Module3Project_Data'!E129 - BN129)/'6050_Module3Project_Data'!E129</f>
        <v>5.7223547574462096E-2</v>
      </c>
      <c r="BQ129" s="7">
        <f t="shared" si="29"/>
        <v>-1.2156016113375405</v>
      </c>
      <c r="BR129" s="7">
        <f t="shared" si="21"/>
        <v>127.91792710106728</v>
      </c>
      <c r="BS129" s="8">
        <f>ABS('6050_Module3Project_Data'!E129 - BR129)/'6050_Module3Project_Data'!E129</f>
        <v>5.3831590938352061E-2</v>
      </c>
      <c r="BT129" s="21"/>
      <c r="BU129" s="7">
        <f t="shared" si="30"/>
        <v>-1.8464461804273689</v>
      </c>
      <c r="BV129" s="7">
        <f t="shared" si="22"/>
        <v>127.28708253197746</v>
      </c>
      <c r="BW129" s="8">
        <f>ABS('6050_Module3Project_Data'!E129 - BV129)/'6050_Module3Project_Data'!E129</f>
        <v>4.8634477828838625E-2</v>
      </c>
      <c r="BX129" s="22"/>
      <c r="BY129" s="7">
        <f t="shared" si="31"/>
        <v>-3.3566019041277788</v>
      </c>
      <c r="BZ129" s="7">
        <f t="shared" si="23"/>
        <v>125.77692680827704</v>
      </c>
      <c r="CA129" s="8">
        <f>ABS('6050_Module3Project_Data'!E129 - BZ129)/'6050_Module3Project_Data'!E129</f>
        <v>3.6193298981291498E-2</v>
      </c>
    </row>
    <row r="130" spans="17:79" x14ac:dyDescent="0.35">
      <c r="Q130" s="7">
        <f>($O$5 *'6050_Module3Project_Data'!C129) + ((1 - $O$5) * Q129)</f>
        <v>74.327418073488388</v>
      </c>
      <c r="R130" s="8">
        <f>(ABS(('6050_Module3Project_Data'!C130-Q130)))</f>
        <v>2.785267926511608</v>
      </c>
      <c r="T130" s="7">
        <f>($O$6 *'6050_Module3Project_Data'!C129) + ((1 - $O$6) * T129)</f>
        <v>76.620627293373673</v>
      </c>
      <c r="U130" s="8">
        <f>(ABS(('6050_Module3Project_Data'!C130 - T130)))</f>
        <v>0.49205870662632378</v>
      </c>
      <c r="W130" s="7">
        <f>($O$7 *'6050_Module3Project_Data'!C129) + ((1 - $O$7) * W129)</f>
        <v>77.009310725708986</v>
      </c>
      <c r="X130" s="8">
        <f>(ABS(('6050_Module3Project_Data'!C130 - W130)))</f>
        <v>0.10337527429101101</v>
      </c>
      <c r="Z130" s="7">
        <f>($O$8 *'6050_Module3Project_Data'!C129) + ((1 - $O$8) * Z129)</f>
        <v>76.902658587456699</v>
      </c>
      <c r="AA130" s="8">
        <f>(ABS(('6050_Module3Project_Data'!C130 - Z130)))</f>
        <v>0.21002741254329749</v>
      </c>
      <c r="AB130" s="9"/>
      <c r="AC130" s="9"/>
      <c r="AD130" s="9"/>
      <c r="AE130" s="7">
        <f>($O$5 *'6050_Module3Project_Data'!E129) + ((1 - $O$5) * AE129)</f>
        <v>131.28398053067255</v>
      </c>
      <c r="AF130" s="8">
        <f>(ABS(('6050_Module3Project_Data'!E130 - AE130)))</f>
        <v>4.9483255306725482</v>
      </c>
      <c r="AH130" s="7">
        <f>($O$6 *'6050_Module3Project_Data'!E129) + ((1 - $O$6) * AH129)</f>
        <v>127.45772956920442</v>
      </c>
      <c r="AI130" s="8">
        <f>(ABS(('6050_Module3Project_Data'!E130 - AH130)))</f>
        <v>1.1220745692044147</v>
      </c>
      <c r="AK130" s="7">
        <f>($O$7 *'6050_Module3Project_Data'!E129) + ((1 - $O$7) * AK129)</f>
        <v>124.87109652058217</v>
      </c>
      <c r="AL130" s="8">
        <f>(ABS(('6050_Module3Project_Data'!E130 - AK130)))</f>
        <v>1.4645584794178319</v>
      </c>
      <c r="AN130" s="7">
        <f>($O$8 *'6050_Module3Project_Data'!E129) + ((1 - $O$8) * AN129)</f>
        <v>122.96191326748122</v>
      </c>
      <c r="AO130" s="8">
        <f>(ABS(('6050_Module3Project_Data'!E130 - AN130)))</f>
        <v>3.3737417325187806</v>
      </c>
      <c r="AU130" s="7">
        <f t="shared" si="24"/>
        <v>0.55314035952049312</v>
      </c>
      <c r="AV130" s="7">
        <f t="shared" si="16"/>
        <v>77.562451085229483</v>
      </c>
      <c r="AW130" s="8">
        <f>ABS('6050_Module3Project_Data'!C130 - AV130)/'6050_Module3Project_Data'!C130</f>
        <v>5.832569302922308E-3</v>
      </c>
      <c r="AY130" s="7">
        <f t="shared" si="25"/>
        <v>0.49886067355123864</v>
      </c>
      <c r="AZ130" s="7">
        <f t="shared" si="17"/>
        <v>77.50817139926022</v>
      </c>
      <c r="BA130" s="8">
        <f>ABS('6050_Module3Project_Data'!C130 - AZ130)/'6050_Module3Project_Data'!C130</f>
        <v>5.1286684432211823E-3</v>
      </c>
      <c r="BB130" s="21"/>
      <c r="BC130" s="7">
        <f t="shared" si="26"/>
        <v>0.22103327139533643</v>
      </c>
      <c r="BD130" s="7">
        <f t="shared" si="18"/>
        <v>77.230343997104328</v>
      </c>
      <c r="BE130" s="8">
        <f>ABS('6050_Module3Project_Data'!C130 - BD130)/'6050_Module3Project_Data'!C130</f>
        <v>1.5257930077073312E-3</v>
      </c>
      <c r="BF130" s="22"/>
      <c r="BG130" s="7">
        <f t="shared" si="27"/>
        <v>-0.33062810654566566</v>
      </c>
      <c r="BH130" s="7">
        <f t="shared" si="19"/>
        <v>76.678682619163325</v>
      </c>
      <c r="BI130" s="8">
        <f>ABS('6050_Module3Project_Data'!C130 - BH130)/'6050_Module3Project_Data'!C130</f>
        <v>5.62817097094337E-3</v>
      </c>
      <c r="BM130" s="7">
        <f t="shared" si="28"/>
        <v>-1.3226573270811532</v>
      </c>
      <c r="BN130" s="7">
        <f t="shared" si="20"/>
        <v>123.54843919350101</v>
      </c>
      <c r="BO130" s="8">
        <f>ABS('6050_Module3Project_Data'!E130 - BN130)/'6050_Module3Project_Data'!E130</f>
        <v>2.2061988806714873E-2</v>
      </c>
      <c r="BQ130" s="7">
        <f t="shared" si="29"/>
        <v>-1.9773092564588191</v>
      </c>
      <c r="BR130" s="7">
        <f t="shared" si="21"/>
        <v>122.89378726412335</v>
      </c>
      <c r="BS130" s="8">
        <f>ABS('6050_Module3Project_Data'!E130 - BR130)/'6050_Module3Project_Data'!E130</f>
        <v>2.7243834971818967E-2</v>
      </c>
      <c r="BT130" s="21"/>
      <c r="BU130" s="7">
        <f t="shared" si="30"/>
        <v>-2.9336398855552472</v>
      </c>
      <c r="BV130" s="7">
        <f t="shared" si="22"/>
        <v>121.93745663502692</v>
      </c>
      <c r="BW130" s="8">
        <f>ABS('6050_Module3Project_Data'!E130 - BV130)/'6050_Module3Project_Data'!E130</f>
        <v>3.48135952987546E-2</v>
      </c>
      <c r="BX130" s="22"/>
      <c r="BY130" s="7">
        <f t="shared" si="31"/>
        <v>-4.126557648668423</v>
      </c>
      <c r="BZ130" s="7">
        <f t="shared" si="23"/>
        <v>120.74453887191375</v>
      </c>
      <c r="CA130" s="8">
        <f>ABS('6050_Module3Project_Data'!E130 - BZ130)/'6050_Module3Project_Data'!E130</f>
        <v>4.4256042588185066E-2</v>
      </c>
    </row>
    <row r="131" spans="17:79" x14ac:dyDescent="0.35">
      <c r="Q131" s="7">
        <f>($O$5 *'6050_Module3Project_Data'!C130) + ((1 - $O$5) * Q130)</f>
        <v>74.745208262465127</v>
      </c>
      <c r="R131" s="8">
        <f>(ABS(('6050_Module3Project_Data'!C131-Q131)))</f>
        <v>1.911583737534869</v>
      </c>
      <c r="T131" s="7">
        <f>($O$6 *'6050_Module3Project_Data'!C130) + ((1 - $O$6) * T130)</f>
        <v>76.792847840692886</v>
      </c>
      <c r="U131" s="8">
        <f>(ABS(('6050_Module3Project_Data'!C131 - T131)))</f>
        <v>0.13605584069289023</v>
      </c>
      <c r="W131" s="7">
        <f>($O$7 *'6050_Module3Project_Data'!C130) + ((1 - $O$7) * W130)</f>
        <v>77.066167126569042</v>
      </c>
      <c r="X131" s="8">
        <f>(ABS(('6050_Module3Project_Data'!C131 - W131)))</f>
        <v>0.40937512656904573</v>
      </c>
      <c r="Z131" s="7">
        <f>($O$8 *'6050_Module3Project_Data'!C130) + ((1 - $O$8) * Z130)</f>
        <v>77.060179146864172</v>
      </c>
      <c r="AA131" s="8">
        <f>(ABS(('6050_Module3Project_Data'!C131 - Z131)))</f>
        <v>0.40338714686417632</v>
      </c>
      <c r="AB131" s="9"/>
      <c r="AC131" s="9"/>
      <c r="AD131" s="9"/>
      <c r="AE131" s="7">
        <f>($O$5 *'6050_Module3Project_Data'!E130) + ((1 - $O$5) * AE130)</f>
        <v>130.54173170107165</v>
      </c>
      <c r="AF131" s="8">
        <f>(ABS(('6050_Module3Project_Data'!E131 - AE131)))</f>
        <v>5.8368517010716516</v>
      </c>
      <c r="AH131" s="7">
        <f>($O$6 *'6050_Module3Project_Data'!E130) + ((1 - $O$6) * AH130)</f>
        <v>127.06500346998287</v>
      </c>
      <c r="AI131" s="8">
        <f>(ABS(('6050_Module3Project_Data'!E131 - AH131)))</f>
        <v>2.3601234699828666</v>
      </c>
      <c r="AK131" s="7">
        <f>($O$7 *'6050_Module3Project_Data'!E130) + ((1 - $O$7) * AK130)</f>
        <v>125.67660368426198</v>
      </c>
      <c r="AL131" s="8">
        <f>(ABS(('6050_Module3Project_Data'!E131 - AK131)))</f>
        <v>0.97172368426197409</v>
      </c>
      <c r="AN131" s="7">
        <f>($O$8 *'6050_Module3Project_Data'!E130) + ((1 - $O$8) * AN130)</f>
        <v>125.49221956687032</v>
      </c>
      <c r="AO131" s="8">
        <f>(ABS(('6050_Module3Project_Data'!E131 - AN131)))</f>
        <v>0.78733956687031537</v>
      </c>
      <c r="AU131" s="7">
        <f t="shared" si="24"/>
        <v>0.47869776572142758</v>
      </c>
      <c r="AV131" s="7">
        <f t="shared" ref="AV131:AV194" si="32">AU131 + W131</f>
        <v>77.544864892290462</v>
      </c>
      <c r="AW131" s="8">
        <f>ABS('6050_Module3Project_Data'!C131 - AV131)/'6050_Module3Project_Data'!C131</f>
        <v>1.1585051619306827E-2</v>
      </c>
      <c r="AY131" s="7">
        <f t="shared" si="25"/>
        <v>0.388359605378443</v>
      </c>
      <c r="AZ131" s="7">
        <f t="shared" ref="AZ131:AZ194" si="33">AY131 + W131</f>
        <v>77.454526731947482</v>
      </c>
      <c r="BA131" s="8">
        <f>ABS('6050_Module3Project_Data'!C131 - AZ131)/'6050_Module3Project_Data'!C131</f>
        <v>1.0406576001086583E-2</v>
      </c>
      <c r="BB131" s="21"/>
      <c r="BC131" s="7">
        <f t="shared" si="26"/>
        <v>0.14715367965446027</v>
      </c>
      <c r="BD131" s="7">
        <f t="shared" ref="BD131:BD194" si="34">BC131 + W131</f>
        <v>77.213320806223507</v>
      </c>
      <c r="BE131" s="8">
        <f>ABS('6050_Module3Project_Data'!C131 - BD131)/'6050_Module3Project_Data'!C131</f>
        <v>7.2600064743579568E-3</v>
      </c>
      <c r="BF131" s="22"/>
      <c r="BG131" s="7">
        <f t="shared" si="27"/>
        <v>-1.2662752508022096E-3</v>
      </c>
      <c r="BH131" s="7">
        <f t="shared" ref="BH131:BH194" si="35">BG131 + W131</f>
        <v>77.064900851318242</v>
      </c>
      <c r="BI131" s="8">
        <f>ABS('6050_Module3Project_Data'!C131 - BH131)/'6050_Module3Project_Data'!C131</f>
        <v>5.323844641427814E-3</v>
      </c>
      <c r="BM131" s="7">
        <f t="shared" si="28"/>
        <v>-1.0034326534670093</v>
      </c>
      <c r="BN131" s="7">
        <f t="shared" ref="BN131:BN194" si="36">BM131 + AK131</f>
        <v>124.67317103079496</v>
      </c>
      <c r="BO131" s="8">
        <f>ABS('6050_Module3Project_Data'!E131 - BN131)/'6050_Module3Project_Data'!E131</f>
        <v>2.5427207984997558E-4</v>
      </c>
      <c r="BQ131" s="7">
        <f t="shared" si="29"/>
        <v>-1.2816051514241629</v>
      </c>
      <c r="BR131" s="7">
        <f t="shared" ref="BR131:BR194" si="37">BQ131 + AK131</f>
        <v>124.39499853283782</v>
      </c>
      <c r="BS131" s="8">
        <f>ABS('6050_Module3Project_Data'!E131 - BR131)/'6050_Module3Project_Data'!E131</f>
        <v>2.4849185305513724E-3</v>
      </c>
      <c r="BT131" s="21"/>
      <c r="BU131" s="7">
        <f t="shared" si="30"/>
        <v>-1.2510237133994733</v>
      </c>
      <c r="BV131" s="7">
        <f t="shared" ref="BV131:BV194" si="38">BU131 + AK131</f>
        <v>124.4255799708625</v>
      </c>
      <c r="BW131" s="8">
        <f>ABS('6050_Module3Project_Data'!E131 - BV131)/'6050_Module3Project_Data'!E131</f>
        <v>2.2396880469914434E-3</v>
      </c>
      <c r="BX131" s="22"/>
      <c r="BY131" s="7">
        <f t="shared" si="31"/>
        <v>6.5697441827571645E-2</v>
      </c>
      <c r="BZ131" s="7">
        <f t="shared" ref="BZ131:BZ194" si="39">BY131 + AK131</f>
        <v>125.74230112608954</v>
      </c>
      <c r="CA131" s="8">
        <f>ABS('6050_Module3Project_Data'!E131 - BZ131)/'6050_Module3Project_Data'!E131</f>
        <v>8.3190098582312157E-3</v>
      </c>
    </row>
    <row r="132" spans="17:79" x14ac:dyDescent="0.35">
      <c r="Q132" s="7">
        <f>($O$5 *'6050_Module3Project_Data'!C131) + ((1 - $O$5) * Q131)</f>
        <v>75.031945823095356</v>
      </c>
      <c r="R132" s="8">
        <f>(ABS(('6050_Module3Project_Data'!C132-Q132)))</f>
        <v>3.4309681769046421</v>
      </c>
      <c r="T132" s="7">
        <f>($O$6 *'6050_Module3Project_Data'!C131) + ((1 - $O$6) * T131)</f>
        <v>76.745228296450378</v>
      </c>
      <c r="U132" s="8">
        <f>(ABS(('6050_Module3Project_Data'!C132 - T132)))</f>
        <v>1.7176857035496198</v>
      </c>
      <c r="W132" s="7">
        <f>($O$7 *'6050_Module3Project_Data'!C131) + ((1 - $O$7) * W131)</f>
        <v>76.841010806956064</v>
      </c>
      <c r="X132" s="8">
        <f>(ABS(('6050_Module3Project_Data'!C132 - W132)))</f>
        <v>1.6219031930439343</v>
      </c>
      <c r="Z132" s="7">
        <f>($O$8 *'6050_Module3Project_Data'!C131) + ((1 - $O$8) * Z131)</f>
        <v>76.757638786716043</v>
      </c>
      <c r="AA132" s="8">
        <f>(ABS(('6050_Module3Project_Data'!C132 - Z132)))</f>
        <v>1.7052752132839544</v>
      </c>
      <c r="AB132" s="9"/>
      <c r="AC132" s="9"/>
      <c r="AD132" s="9"/>
      <c r="AE132" s="7">
        <f>($O$5 *'6050_Module3Project_Data'!E131) + ((1 - $O$5) * AE131)</f>
        <v>129.66620394591089</v>
      </c>
      <c r="AF132" s="8">
        <f>(ABS(('6050_Module3Project_Data'!E132 - AE132)))</f>
        <v>5.6088970540891125</v>
      </c>
      <c r="AH132" s="7">
        <f>($O$6 *'6050_Module3Project_Data'!E131) + ((1 - $O$6) * AH131)</f>
        <v>126.23896025548888</v>
      </c>
      <c r="AI132" s="8">
        <f>(ABS(('6050_Module3Project_Data'!E132 - AH132)))</f>
        <v>9.0361407445111297</v>
      </c>
      <c r="AK132" s="7">
        <f>($O$7 *'6050_Module3Project_Data'!E131) + ((1 - $O$7) * AK131)</f>
        <v>125.1421556579179</v>
      </c>
      <c r="AL132" s="8">
        <f>(ABS(('6050_Module3Project_Data'!E132 - AK132)))</f>
        <v>10.13294534208211</v>
      </c>
      <c r="AN132" s="7">
        <f>($O$8 *'6050_Module3Project_Data'!E131) + ((1 - $O$8) * AN131)</f>
        <v>124.90171489171757</v>
      </c>
      <c r="AO132" s="8">
        <f>(ABS(('6050_Module3Project_Data'!E132 - AN132)))</f>
        <v>10.373386108282432</v>
      </c>
      <c r="AU132" s="7">
        <f t="shared" ref="AU132:AU195" si="40" xml:space="preserve"> $AS$7 * (W132 - W131) + (1 - $AS$7) * AU131</f>
        <v>0.37311965292126675</v>
      </c>
      <c r="AV132" s="7">
        <f t="shared" si="32"/>
        <v>77.214130459877325</v>
      </c>
      <c r="AW132" s="8">
        <f>ABS('6050_Module3Project_Data'!C132 - AV132)/'6050_Module3Project_Data'!C132</f>
        <v>1.5915589626491228E-2</v>
      </c>
      <c r="AY132" s="7">
        <f t="shared" ref="AY132:AY195" si="41" xml:space="preserve"> $AS$8 * (W132 - W131) + (1 - $AS$8) * AY131</f>
        <v>0.23498062413058773</v>
      </c>
      <c r="AZ132" s="7">
        <f t="shared" si="33"/>
        <v>77.075991431086649</v>
      </c>
      <c r="BA132" s="8">
        <f>ABS('6050_Module3Project_Data'!C132 - AZ132)/'6050_Module3Project_Data'!C132</f>
        <v>1.7676154226356527E-2</v>
      </c>
      <c r="BB132" s="21"/>
      <c r="BC132" s="7">
        <f t="shared" ref="BC132:BC195" si="42" xml:space="preserve"> $AS$9 * (W132 - W131) + (1 - $AS$9) * BC131</f>
        <v>-2.0385820015886943E-2</v>
      </c>
      <c r="BD132" s="7">
        <f t="shared" si="34"/>
        <v>76.820624986940174</v>
      </c>
      <c r="BE132" s="8">
        <f>ABS('6050_Module3Project_Data'!C132 - BD132)/'6050_Module3Project_Data'!C132</f>
        <v>2.0930767535090825E-2</v>
      </c>
      <c r="BF132" s="22"/>
      <c r="BG132" s="7">
        <f t="shared" ref="BG132:BG195" si="43" xml:space="preserve"> $AS$10 * (W132 - W131) + (1 - $AS$10) * BG131</f>
        <v>-0.19157281295865164</v>
      </c>
      <c r="BH132" s="7">
        <f t="shared" si="35"/>
        <v>76.64943799399741</v>
      </c>
      <c r="BI132" s="8">
        <f>ABS('6050_Module3Project_Data'!C132 - BH132)/'6050_Module3Project_Data'!C132</f>
        <v>2.3112524293994338E-2</v>
      </c>
      <c r="BM132" s="7">
        <f t="shared" ref="BM132:BM195" si="44" xml:space="preserve"> $AS$7 * (AK132 - AK131) + (1 - $AS$7) * BM131</f>
        <v>-0.93308495939856984</v>
      </c>
      <c r="BN132" s="7">
        <f t="shared" si="36"/>
        <v>124.20907069851933</v>
      </c>
      <c r="BO132" s="8">
        <f>ABS('6050_Module3Project_Data'!E132 - BN132)/'6050_Module3Project_Data'!E132</f>
        <v>8.1803896058304765E-2</v>
      </c>
      <c r="BQ132" s="7">
        <f t="shared" ref="BQ132:BQ195" si="45" xml:space="preserve"> $AS$8 * (AK132 - AK131) + (1 - $AS$8) * BQ131</f>
        <v>-1.0948158701541422</v>
      </c>
      <c r="BR132" s="7">
        <f t="shared" si="37"/>
        <v>124.04733978776376</v>
      </c>
      <c r="BS132" s="8">
        <f>ABS('6050_Module3Project_Data'!E132 - BR132)/'6050_Module3Project_Data'!E132</f>
        <v>8.2999466488930917E-2</v>
      </c>
      <c r="BT132" s="21"/>
      <c r="BU132" s="7">
        <f t="shared" ref="BU132:BU195" si="46" xml:space="preserve"> $AS$9 * (AK132 - AK131) + (1 - $AS$9) * BU131</f>
        <v>-0.92856465422454648</v>
      </c>
      <c r="BV132" s="7">
        <f t="shared" si="38"/>
        <v>124.21359100369335</v>
      </c>
      <c r="BW132" s="8">
        <f>ABS('6050_Module3Project_Data'!E132 - BV132)/'6050_Module3Project_Data'!E132</f>
        <v>8.177048041018764E-2</v>
      </c>
      <c r="BX132" s="22"/>
      <c r="BY132" s="7">
        <f t="shared" ref="BY132:BY195" si="47" xml:space="preserve"> $AS$10 * (AK132 - AK131) + (1 - $AS$10) * BY131</f>
        <v>-0.44442620611833228</v>
      </c>
      <c r="BZ132" s="7">
        <f t="shared" si="39"/>
        <v>124.69772945179956</v>
      </c>
      <c r="CA132" s="8">
        <f>ABS('6050_Module3Project_Data'!E132 - BZ132)/'6050_Module3Project_Data'!E132</f>
        <v>7.8191562748864227E-2</v>
      </c>
    </row>
    <row r="133" spans="17:79" x14ac:dyDescent="0.35">
      <c r="Q133" s="7">
        <f>($O$5 *'6050_Module3Project_Data'!C132) + ((1 - $O$5) * Q132)</f>
        <v>75.546591049631047</v>
      </c>
      <c r="R133" s="8">
        <f>(ABS(('6050_Module3Project_Data'!C133-Q133)))</f>
        <v>2.4629299503689595</v>
      </c>
      <c r="T133" s="7">
        <f>($O$6 *'6050_Module3Project_Data'!C132) + ((1 - $O$6) * T132)</f>
        <v>77.346418292692746</v>
      </c>
      <c r="U133" s="8">
        <f>(ABS(('6050_Module3Project_Data'!C133 - T133)))</f>
        <v>0.66310270730726018</v>
      </c>
      <c r="W133" s="7">
        <f>($O$7 *'6050_Module3Project_Data'!C132) + ((1 - $O$7) * W132)</f>
        <v>77.733057563130231</v>
      </c>
      <c r="X133" s="8">
        <f>(ABS(('6050_Module3Project_Data'!C133 - W133)))</f>
        <v>0.27646343686977559</v>
      </c>
      <c r="Z133" s="7">
        <f>($O$8 *'6050_Module3Project_Data'!C132) + ((1 - $O$8) * Z132)</f>
        <v>78.036595196679002</v>
      </c>
      <c r="AA133" s="8">
        <f>(ABS(('6050_Module3Project_Data'!C133 - Z133)))</f>
        <v>2.7074196678995577E-2</v>
      </c>
      <c r="AB133" s="9"/>
      <c r="AC133" s="9"/>
      <c r="AD133" s="9"/>
      <c r="AE133" s="7">
        <f>($O$5 *'6050_Module3Project_Data'!E132) + ((1 - $O$5) * AE132)</f>
        <v>130.50753850402424</v>
      </c>
      <c r="AF133" s="8">
        <f>(ABS(('6050_Module3Project_Data'!E133 - AE133)))</f>
        <v>0.70056049597576475</v>
      </c>
      <c r="AH133" s="7">
        <f>($O$6 *'6050_Module3Project_Data'!E132) + ((1 - $O$6) * AH132)</f>
        <v>129.40160951606777</v>
      </c>
      <c r="AI133" s="8">
        <f>(ABS(('6050_Module3Project_Data'!E133 - AH133)))</f>
        <v>1.8064894839322392</v>
      </c>
      <c r="AK133" s="7">
        <f>($O$7 *'6050_Module3Project_Data'!E132) + ((1 - $O$7) * AK132)</f>
        <v>130.71527559606307</v>
      </c>
      <c r="AL133" s="8">
        <f>(ABS(('6050_Module3Project_Data'!E133 - AK133)))</f>
        <v>0.49282340393693858</v>
      </c>
      <c r="AN133" s="7">
        <f>($O$8 *'6050_Module3Project_Data'!E132) + ((1 - $O$8) * AN132)</f>
        <v>132.68175447292941</v>
      </c>
      <c r="AO133" s="8">
        <f>(ABS(('6050_Module3Project_Data'!E133 - AN133)))</f>
        <v>1.4736554729294085</v>
      </c>
      <c r="AU133" s="7">
        <f t="shared" si="40"/>
        <v>0.45095871840920182</v>
      </c>
      <c r="AV133" s="7">
        <f t="shared" si="32"/>
        <v>78.184016281539428</v>
      </c>
      <c r="AW133" s="8">
        <f>ABS('6050_Module3Project_Data'!C133 - AV133)/'6050_Module3Project_Data'!C133</f>
        <v>2.2368459555010137E-3</v>
      </c>
      <c r="AY133" s="7">
        <f t="shared" si="41"/>
        <v>0.39924715714148262</v>
      </c>
      <c r="AZ133" s="7">
        <f t="shared" si="33"/>
        <v>78.132304720271719</v>
      </c>
      <c r="BA133" s="8">
        <f>ABS('6050_Module3Project_Data'!C133 - AZ133)/'6050_Module3Project_Data'!C133</f>
        <v>1.5739581361063936E-3</v>
      </c>
      <c r="BB133" s="21"/>
      <c r="BC133" s="7">
        <f t="shared" si="42"/>
        <v>0.39020883926963751</v>
      </c>
      <c r="BD133" s="7">
        <f t="shared" si="34"/>
        <v>78.123266402399864</v>
      </c>
      <c r="BE133" s="8">
        <f>ABS('6050_Module3Project_Data'!C133 - BD133)/'6050_Module3Project_Data'!C133</f>
        <v>1.4580964085122018E-3</v>
      </c>
      <c r="BF133" s="22"/>
      <c r="BG133" s="7">
        <f t="shared" si="43"/>
        <v>0.72950382080424458</v>
      </c>
      <c r="BH133" s="7">
        <f t="shared" si="35"/>
        <v>78.462561383934471</v>
      </c>
      <c r="BI133" s="8">
        <f>ABS('6050_Module3Project_Data'!C133 - BH133)/'6050_Module3Project_Data'!C133</f>
        <v>5.8075011630242456E-3</v>
      </c>
      <c r="BM133" s="7">
        <f t="shared" si="44"/>
        <v>4.2845775232990935E-2</v>
      </c>
      <c r="BN133" s="7">
        <f t="shared" si="36"/>
        <v>130.75812137129606</v>
      </c>
      <c r="BO133" s="8">
        <f>ABS('6050_Module3Project_Data'!E133 - BN133)/'6050_Module3Project_Data'!E133</f>
        <v>3.4294958324481788E-3</v>
      </c>
      <c r="BQ133" s="7">
        <f t="shared" si="45"/>
        <v>0.57216808192068558</v>
      </c>
      <c r="BR133" s="7">
        <f t="shared" si="37"/>
        <v>131.28744367798376</v>
      </c>
      <c r="BS133" s="8">
        <f>ABS('6050_Module3Project_Data'!E133 - BR133)/'6050_Module3Project_Data'!E133</f>
        <v>6.0472393540093297E-4</v>
      </c>
      <c r="BT133" s="21"/>
      <c r="BU133" s="7">
        <f t="shared" si="46"/>
        <v>1.9971934123418258</v>
      </c>
      <c r="BV133" s="7">
        <f t="shared" si="38"/>
        <v>132.7124690084049</v>
      </c>
      <c r="BW133" s="8">
        <f>ABS('6050_Module3Project_Data'!E133 - BV133)/'6050_Module3Project_Data'!E133</f>
        <v>1.1465527051077012E-2</v>
      </c>
      <c r="BX133" s="22"/>
      <c r="BY133" s="7">
        <f t="shared" si="47"/>
        <v>4.6704880165056428</v>
      </c>
      <c r="BZ133" s="7">
        <f t="shared" si="39"/>
        <v>135.3857636125687</v>
      </c>
      <c r="CA133" s="8">
        <f>ABS('6050_Module3Project_Data'!E133 - BZ133)/'6050_Module3Project_Data'!E133</f>
        <v>3.183999040004909E-2</v>
      </c>
    </row>
    <row r="134" spans="17:79" x14ac:dyDescent="0.35">
      <c r="Q134" s="7">
        <f>($O$5 *'6050_Module3Project_Data'!C133) + ((1 - $O$5) * Q133)</f>
        <v>75.916030542186391</v>
      </c>
      <c r="R134" s="8">
        <f>(ABS(('6050_Module3Project_Data'!C134-Q134)))</f>
        <v>3.6106344578136031</v>
      </c>
      <c r="T134" s="7">
        <f>($O$6 *'6050_Module3Project_Data'!C133) + ((1 - $O$6) * T133)</f>
        <v>77.578504240250282</v>
      </c>
      <c r="U134" s="8">
        <f>(ABS(('6050_Module3Project_Data'!C134 - T134)))</f>
        <v>1.9481607597497117</v>
      </c>
      <c r="W134" s="7">
        <f>($O$7 *'6050_Module3Project_Data'!C133) + ((1 - $O$7) * W133)</f>
        <v>77.885112453408595</v>
      </c>
      <c r="X134" s="8">
        <f>(ABS(('6050_Module3Project_Data'!C134 - W134)))</f>
        <v>1.6415525465913987</v>
      </c>
      <c r="Z134" s="7">
        <f>($O$8 *'6050_Module3Project_Data'!C133) + ((1 - $O$8) * Z133)</f>
        <v>78.016289549169755</v>
      </c>
      <c r="AA134" s="8">
        <f>(ABS(('6050_Module3Project_Data'!C134 - Z134)))</f>
        <v>1.5103754508302387</v>
      </c>
      <c r="AB134" s="9"/>
      <c r="AC134" s="9"/>
      <c r="AD134" s="9"/>
      <c r="AE134" s="7">
        <f>($O$5 *'6050_Module3Project_Data'!E133) + ((1 - $O$5) * AE133)</f>
        <v>130.6126225784206</v>
      </c>
      <c r="AF134" s="8">
        <f>(ABS(('6050_Module3Project_Data'!E134 - AE134)))</f>
        <v>4.6525444215793925</v>
      </c>
      <c r="AH134" s="7">
        <f>($O$6 *'6050_Module3Project_Data'!E133) + ((1 - $O$6) * AH133)</f>
        <v>130.03388083544405</v>
      </c>
      <c r="AI134" s="8">
        <f>(ABS(('6050_Module3Project_Data'!E134 - AH134)))</f>
        <v>5.2312861645559394</v>
      </c>
      <c r="AK134" s="7">
        <f>($O$7 *'6050_Module3Project_Data'!E133) + ((1 - $O$7) * AK133)</f>
        <v>130.98632846822838</v>
      </c>
      <c r="AL134" s="8">
        <f>(ABS(('6050_Module3Project_Data'!E134 - AK134)))</f>
        <v>4.278838531771612</v>
      </c>
      <c r="AN134" s="7">
        <f>($O$8 *'6050_Module3Project_Data'!E133) + ((1 - $O$8) * AN133)</f>
        <v>131.57651286823236</v>
      </c>
      <c r="AO134" s="8">
        <f>(ABS(('6050_Module3Project_Data'!E134 - AN134)))</f>
        <v>3.6886541317676347</v>
      </c>
      <c r="AU134" s="7">
        <f t="shared" si="40"/>
        <v>0.40612314418957618</v>
      </c>
      <c r="AV134" s="7">
        <f t="shared" si="32"/>
        <v>78.291235597598174</v>
      </c>
      <c r="AW134" s="8">
        <f>ABS('6050_Module3Project_Data'!C134 - AV134)/'6050_Module3Project_Data'!C134</f>
        <v>1.5534781980381301E-2</v>
      </c>
      <c r="AY134" s="7">
        <f t="shared" si="41"/>
        <v>0.33744909042570309</v>
      </c>
      <c r="AZ134" s="7">
        <f t="shared" si="33"/>
        <v>78.222561543834303</v>
      </c>
      <c r="BA134" s="8">
        <f>ABS('6050_Module3Project_Data'!C134 - AZ134)/'6050_Module3Project_Data'!C134</f>
        <v>1.639831691880568E-2</v>
      </c>
      <c r="BB134" s="21"/>
      <c r="BC134" s="7">
        <f t="shared" si="42"/>
        <v>0.28303956222356469</v>
      </c>
      <c r="BD134" s="7">
        <f t="shared" si="34"/>
        <v>78.16815201563216</v>
      </c>
      <c r="BE134" s="8">
        <f>ABS('6050_Module3Project_Data'!C134 - BD134)/'6050_Module3Project_Data'!C134</f>
        <v>1.708248402429342E-2</v>
      </c>
      <c r="BF134" s="22"/>
      <c r="BG134" s="7">
        <f t="shared" si="43"/>
        <v>0.23867222985724651</v>
      </c>
      <c r="BH134" s="7">
        <f t="shared" si="35"/>
        <v>78.123784683265839</v>
      </c>
      <c r="BI134" s="8">
        <f>ABS('6050_Module3Project_Data'!C134 - BH134)/'6050_Module3Project_Data'!C134</f>
        <v>1.764037655463303E-2</v>
      </c>
      <c r="BM134" s="7">
        <f t="shared" si="44"/>
        <v>7.7076839772839301E-2</v>
      </c>
      <c r="BN134" s="7">
        <f t="shared" si="36"/>
        <v>131.06340530800122</v>
      </c>
      <c r="BO134" s="8">
        <f>ABS('6050_Module3Project_Data'!E134 - BN134)/'6050_Module3Project_Data'!E134</f>
        <v>3.1063146449216813E-2</v>
      </c>
      <c r="BQ134" s="7">
        <f t="shared" si="45"/>
        <v>0.49688927948184253</v>
      </c>
      <c r="BR134" s="7">
        <f t="shared" si="37"/>
        <v>131.48321774771023</v>
      </c>
      <c r="BS134" s="8">
        <f>ABS('6050_Module3Project_Data'!E134 - BR134)/'6050_Module3Project_Data'!E134</f>
        <v>2.7959520815065149E-2</v>
      </c>
      <c r="BT134" s="21"/>
      <c r="BU134" s="7">
        <f t="shared" si="46"/>
        <v>1.2204301692623953</v>
      </c>
      <c r="BV134" s="7">
        <f t="shared" si="38"/>
        <v>132.20675863749076</v>
      </c>
      <c r="BW134" s="8">
        <f>ABS('6050_Module3Project_Data'!E134 - BV134)/'6050_Module3Project_Data'!E134</f>
        <v>2.2610465283417914E-2</v>
      </c>
      <c r="BX134" s="22"/>
      <c r="BY134" s="7">
        <f t="shared" si="47"/>
        <v>0.93096814381636284</v>
      </c>
      <c r="BZ134" s="7">
        <f t="shared" si="39"/>
        <v>131.91729661204474</v>
      </c>
      <c r="CA134" s="8">
        <f>ABS('6050_Module3Project_Data'!E134 - BZ134)/'6050_Module3Project_Data'!E134</f>
        <v>2.4750425125747669E-2</v>
      </c>
    </row>
    <row r="135" spans="17:79" x14ac:dyDescent="0.35">
      <c r="Q135" s="7">
        <f>($O$5 *'6050_Module3Project_Data'!C134) + ((1 - $O$5) * Q134)</f>
        <v>76.457625710858437</v>
      </c>
      <c r="R135" s="8">
        <f>(ABS(('6050_Module3Project_Data'!C135-Q135)))</f>
        <v>2.4761282891415561</v>
      </c>
      <c r="T135" s="7">
        <f>($O$6 *'6050_Module3Project_Data'!C134) + ((1 - $O$6) * T134)</f>
        <v>78.260360506162684</v>
      </c>
      <c r="U135" s="8">
        <f>(ABS(('6050_Module3Project_Data'!C135 - T135)))</f>
        <v>0.67339349383730962</v>
      </c>
      <c r="W135" s="7">
        <f>($O$7 *'6050_Module3Project_Data'!C134) + ((1 - $O$7) * W134)</f>
        <v>78.78796635403387</v>
      </c>
      <c r="X135" s="8">
        <f>(ABS(('6050_Module3Project_Data'!C135 - W135)))</f>
        <v>0.14578764596612359</v>
      </c>
      <c r="Z135" s="7">
        <f>($O$8 *'6050_Module3Project_Data'!C134) + ((1 - $O$8) * Z134)</f>
        <v>79.149071137292438</v>
      </c>
      <c r="AA135" s="8">
        <f>(ABS(('6050_Module3Project_Data'!C135 - Z135)))</f>
        <v>0.21531713729244473</v>
      </c>
      <c r="AB135" s="9"/>
      <c r="AC135" s="9"/>
      <c r="AD135" s="9"/>
      <c r="AE135" s="7">
        <f>($O$5 *'6050_Module3Project_Data'!E134) + ((1 - $O$5) * AE134)</f>
        <v>131.3105042416575</v>
      </c>
      <c r="AF135" s="8">
        <f>(ABS(('6050_Module3Project_Data'!E135 - AE135)))</f>
        <v>5.6053287583424947</v>
      </c>
      <c r="AH135" s="7">
        <f>($O$6 *'6050_Module3Project_Data'!E134) + ((1 - $O$6) * AH134)</f>
        <v>131.86483099303862</v>
      </c>
      <c r="AI135" s="8">
        <f>(ABS(('6050_Module3Project_Data'!E135 - AH135)))</f>
        <v>5.0510020069613688</v>
      </c>
      <c r="AK135" s="7">
        <f>($O$7 *'6050_Module3Project_Data'!E134) + ((1 - $O$7) * AK134)</f>
        <v>133.33968966070276</v>
      </c>
      <c r="AL135" s="8">
        <f>(ABS(('6050_Module3Project_Data'!E135 - AK135)))</f>
        <v>3.5761433392972322</v>
      </c>
      <c r="AN135" s="7">
        <f>($O$8 *'6050_Module3Project_Data'!E134) + ((1 - $O$8) * AN134)</f>
        <v>134.34300346705808</v>
      </c>
      <c r="AO135" s="8">
        <f>(ABS(('6050_Module3Project_Data'!E135 - AN135)))</f>
        <v>2.5728295329419097</v>
      </c>
      <c r="AU135" s="7">
        <f t="shared" si="40"/>
        <v>0.48063275765493085</v>
      </c>
      <c r="AV135" s="7">
        <f t="shared" si="32"/>
        <v>79.2685991116888</v>
      </c>
      <c r="AW135" s="8">
        <f>ABS('6050_Module3Project_Data'!C135 - AV135)/'6050_Module3Project_Data'!C135</f>
        <v>4.2421029625527148E-3</v>
      </c>
      <c r="AY135" s="7">
        <f t="shared" si="41"/>
        <v>0.4788002929755959</v>
      </c>
      <c r="AZ135" s="7">
        <f t="shared" si="33"/>
        <v>79.266766647009462</v>
      </c>
      <c r="BA135" s="8">
        <f>ABS('6050_Module3Project_Data'!C135 - AZ135)/'6050_Module3Project_Data'!C135</f>
        <v>4.2188877398314081E-3</v>
      </c>
      <c r="BB135" s="21"/>
      <c r="BC135" s="7">
        <f t="shared" si="42"/>
        <v>0.56195601450433397</v>
      </c>
      <c r="BD135" s="7">
        <f t="shared" si="34"/>
        <v>79.349922368538202</v>
      </c>
      <c r="BE135" s="8">
        <f>ABS('6050_Module3Project_Data'!C135 - BD135)/'6050_Module3Project_Data'!C135</f>
        <v>5.2723752190755903E-3</v>
      </c>
      <c r="BF135" s="22"/>
      <c r="BG135" s="7">
        <f t="shared" si="43"/>
        <v>0.8032266500100701</v>
      </c>
      <c r="BH135" s="7">
        <f t="shared" si="35"/>
        <v>79.591193004043944</v>
      </c>
      <c r="BI135" s="8">
        <f>ABS('6050_Module3Project_Data'!C135 - BH135)/'6050_Module3Project_Data'!C135</f>
        <v>8.3289970478782893E-3</v>
      </c>
      <c r="BM135" s="7">
        <f t="shared" si="44"/>
        <v>0.41851949267807054</v>
      </c>
      <c r="BN135" s="7">
        <f t="shared" si="36"/>
        <v>133.75820915338082</v>
      </c>
      <c r="BO135" s="8">
        <f>ABS('6050_Module3Project_Data'!E135 - BN135)/'6050_Module3Project_Data'!E135</f>
        <v>2.306251788001154E-2</v>
      </c>
      <c r="BQ135" s="7">
        <f t="shared" si="45"/>
        <v>0.96100725772997708</v>
      </c>
      <c r="BR135" s="7">
        <f t="shared" si="37"/>
        <v>134.30069691843275</v>
      </c>
      <c r="BS135" s="8">
        <f>ABS('6050_Module3Project_Data'!E135 - BR135)/'6050_Module3Project_Data'!E135</f>
        <v>1.9100318964332223E-2</v>
      </c>
      <c r="BT135" s="21"/>
      <c r="BU135" s="7">
        <f t="shared" si="46"/>
        <v>1.7302491297077891</v>
      </c>
      <c r="BV135" s="7">
        <f t="shared" si="38"/>
        <v>135.06993879041056</v>
      </c>
      <c r="BW135" s="8">
        <f>ABS('6050_Module3Project_Data'!E135 - BV135)/'6050_Module3Project_Data'!E135</f>
        <v>1.3481963109331786E-2</v>
      </c>
      <c r="BX135" s="22"/>
      <c r="BY135" s="7">
        <f t="shared" si="47"/>
        <v>2.140002235175678</v>
      </c>
      <c r="BZ135" s="7">
        <f t="shared" si="39"/>
        <v>135.47969189587843</v>
      </c>
      <c r="CA135" s="8">
        <f>ABS('6050_Module3Project_Data'!E135 - BZ135)/'6050_Module3Project_Data'!E135</f>
        <v>1.0489225918243951E-2</v>
      </c>
    </row>
    <row r="136" spans="17:79" x14ac:dyDescent="0.35">
      <c r="Q136" s="7">
        <f>($O$5 *'6050_Module3Project_Data'!C135) + ((1 - $O$5) * Q135)</f>
        <v>76.829044954229659</v>
      </c>
      <c r="R136" s="8">
        <f>(ABS(('6050_Module3Project_Data'!C136-Q136)))</f>
        <v>2.6129180457703427</v>
      </c>
      <c r="T136" s="7">
        <f>($O$6 *'6050_Module3Project_Data'!C135) + ((1 - $O$6) * T135)</f>
        <v>78.496048229005737</v>
      </c>
      <c r="U136" s="8">
        <f>(ABS(('6050_Module3Project_Data'!C136 - T136)))</f>
        <v>0.94591477099426413</v>
      </c>
      <c r="W136" s="7">
        <f>($O$7 *'6050_Module3Project_Data'!C135) + ((1 - $O$7) * W135)</f>
        <v>78.868149559315242</v>
      </c>
      <c r="X136" s="8">
        <f>(ABS(('6050_Module3Project_Data'!C136 - W136)))</f>
        <v>0.57381344068475926</v>
      </c>
      <c r="Z136" s="7">
        <f>($O$8 *'6050_Module3Project_Data'!C135) + ((1 - $O$8) * Z135)</f>
        <v>78.987583284323108</v>
      </c>
      <c r="AA136" s="8">
        <f>(ABS(('6050_Module3Project_Data'!C136 - Z136)))</f>
        <v>0.45437971567689317</v>
      </c>
      <c r="AB136" s="9"/>
      <c r="AC136" s="9"/>
      <c r="AD136" s="9"/>
      <c r="AE136" s="7">
        <f>($O$5 *'6050_Module3Project_Data'!E135) + ((1 - $O$5) * AE135)</f>
        <v>132.15130355540887</v>
      </c>
      <c r="AF136" s="8">
        <f>(ABS(('6050_Module3Project_Data'!E136 - AE136)))</f>
        <v>6.2461424445911291</v>
      </c>
      <c r="AH136" s="7">
        <f>($O$6 *'6050_Module3Project_Data'!E135) + ((1 - $O$6) * AH135)</f>
        <v>133.6326816954751</v>
      </c>
      <c r="AI136" s="8">
        <f>(ABS(('6050_Module3Project_Data'!E136 - AH136)))</f>
        <v>4.7647643045249026</v>
      </c>
      <c r="AK136" s="7">
        <f>($O$7 *'6050_Module3Project_Data'!E135) + ((1 - $O$7) * AK135)</f>
        <v>135.30656849731625</v>
      </c>
      <c r="AL136" s="8">
        <f>(ABS(('6050_Module3Project_Data'!E136 - AK136)))</f>
        <v>3.0908775026837532</v>
      </c>
      <c r="AN136" s="7">
        <f>($O$8 *'6050_Module3Project_Data'!E135) + ((1 - $O$8) * AN135)</f>
        <v>136.27262561676451</v>
      </c>
      <c r="AO136" s="8">
        <f>(ABS(('6050_Module3Project_Data'!E136 - AN136)))</f>
        <v>2.1248203832354875</v>
      </c>
      <c r="AU136" s="7">
        <f t="shared" si="40"/>
        <v>0.42056532479889708</v>
      </c>
      <c r="AV136" s="7">
        <f t="shared" si="32"/>
        <v>79.288714884114142</v>
      </c>
      <c r="AW136" s="8">
        <f>ABS('6050_Module3Project_Data'!C136 - AV136)/'6050_Module3Project_Data'!C136</f>
        <v>1.9290575169430132E-3</v>
      </c>
      <c r="AY136" s="7">
        <f t="shared" si="41"/>
        <v>0.37914602105203998</v>
      </c>
      <c r="AZ136" s="7">
        <f t="shared" si="33"/>
        <v>79.247295580367279</v>
      </c>
      <c r="BA136" s="8">
        <f>ABS('6050_Module3Project_Data'!C136 - AZ136)/'6050_Module3Project_Data'!C136</f>
        <v>2.4504356675164518E-3</v>
      </c>
      <c r="BB136" s="21"/>
      <c r="BC136" s="7">
        <f t="shared" si="42"/>
        <v>0.34515825035400122</v>
      </c>
      <c r="BD136" s="7">
        <f t="shared" si="34"/>
        <v>79.213307809669246</v>
      </c>
      <c r="BE136" s="8">
        <f>ABS('6050_Module3Project_Data'!C136 - BD136)/'6050_Module3Project_Data'!C136</f>
        <v>2.8782671235195361E-3</v>
      </c>
      <c r="BF136" s="22"/>
      <c r="BG136" s="7">
        <f t="shared" si="43"/>
        <v>0.18863972199067694</v>
      </c>
      <c r="BH136" s="7">
        <f t="shared" si="35"/>
        <v>79.056789281305925</v>
      </c>
      <c r="BI136" s="8">
        <f>ABS('6050_Module3Project_Data'!C136 - BH136)/'6050_Module3Project_Data'!C136</f>
        <v>4.8484919575071004E-3</v>
      </c>
      <c r="BM136" s="7">
        <f t="shared" si="44"/>
        <v>0.65077339426838332</v>
      </c>
      <c r="BN136" s="7">
        <f t="shared" si="36"/>
        <v>135.95734189158463</v>
      </c>
      <c r="BO136" s="8">
        <f>ABS('6050_Module3Project_Data'!E136 - BN136)/'6050_Module3Project_Data'!E136</f>
        <v>1.7631135392595098E-2</v>
      </c>
      <c r="BQ136" s="7">
        <f t="shared" si="45"/>
        <v>1.212475152450855</v>
      </c>
      <c r="BR136" s="7">
        <f t="shared" si="37"/>
        <v>136.5190436497671</v>
      </c>
      <c r="BS136" s="8">
        <f>ABS('6050_Module3Project_Data'!E136 - BR136)/'6050_Module3Project_Data'!E136</f>
        <v>1.3572521780733609E-2</v>
      </c>
      <c r="BT136" s="21"/>
      <c r="BU136" s="7">
        <f t="shared" si="46"/>
        <v>1.8367324978153543</v>
      </c>
      <c r="BV136" s="7">
        <f t="shared" si="38"/>
        <v>137.1433009951316</v>
      </c>
      <c r="BW136" s="8">
        <f>ABS('6050_Module3Project_Data'!E136 - BV136)/'6050_Module3Project_Data'!E136</f>
        <v>9.0619085909172444E-3</v>
      </c>
      <c r="BX136" s="22"/>
      <c r="BY136" s="7">
        <f t="shared" si="47"/>
        <v>1.9928473463978174</v>
      </c>
      <c r="BZ136" s="7">
        <f t="shared" si="39"/>
        <v>137.29941584371406</v>
      </c>
      <c r="CA136" s="8">
        <f>ABS('6050_Module3Project_Data'!E136 - BZ136)/'6050_Module3Project_Data'!E136</f>
        <v>7.9338903138858781E-3</v>
      </c>
    </row>
    <row r="137" spans="17:79" x14ac:dyDescent="0.35">
      <c r="Q137" s="7">
        <f>($O$5 *'6050_Module3Project_Data'!C136) + ((1 - $O$5) * Q136)</f>
        <v>77.220982661095206</v>
      </c>
      <c r="R137" s="8">
        <f>(ABS(('6050_Module3Project_Data'!C137-Q137)))</f>
        <v>1.6828793389047974</v>
      </c>
      <c r="T137" s="7">
        <f>($O$6 *'6050_Module3Project_Data'!C136) + ((1 - $O$6) * T136)</f>
        <v>78.827118398853727</v>
      </c>
      <c r="U137" s="8">
        <f>(ABS(('6050_Module3Project_Data'!C137 - T137)))</f>
        <v>7.6743601146276319E-2</v>
      </c>
      <c r="W137" s="7">
        <f>($O$7 *'6050_Module3Project_Data'!C136) + ((1 - $O$7) * W136)</f>
        <v>79.183746951691859</v>
      </c>
      <c r="X137" s="8">
        <f>(ABS(('6050_Module3Project_Data'!C137 - W137)))</f>
        <v>0.27988495169185512</v>
      </c>
      <c r="Z137" s="7">
        <f>($O$8 *'6050_Module3Project_Data'!C136) + ((1 - $O$8) * Z136)</f>
        <v>79.328368071080774</v>
      </c>
      <c r="AA137" s="8">
        <f>(ABS(('6050_Module3Project_Data'!C137 - Z137)))</f>
        <v>0.42450607108077065</v>
      </c>
      <c r="AB137" s="9"/>
      <c r="AC137" s="9"/>
      <c r="AD137" s="9"/>
      <c r="AE137" s="7">
        <f>($O$5 *'6050_Module3Project_Data'!E136) + ((1 - $O$5) * AE136)</f>
        <v>133.08822492209754</v>
      </c>
      <c r="AF137" s="8">
        <f>(ABS(('6050_Module3Project_Data'!E137 - AE137)))</f>
        <v>11.03683607790245</v>
      </c>
      <c r="AH137" s="7">
        <f>($O$6 *'6050_Module3Project_Data'!E136) + ((1 - $O$6) * AH136)</f>
        <v>135.30034920205881</v>
      </c>
      <c r="AI137" s="8">
        <f>(ABS(('6050_Module3Project_Data'!E137 - AH137)))</f>
        <v>8.8247117979411769</v>
      </c>
      <c r="AK137" s="7">
        <f>($O$7 *'6050_Module3Project_Data'!E136) + ((1 - $O$7) * AK136)</f>
        <v>137.00655112379232</v>
      </c>
      <c r="AL137" s="8">
        <f>(ABS(('6050_Module3Project_Data'!E137 - AK137)))</f>
        <v>7.1185098762076677</v>
      </c>
      <c r="AN137" s="7">
        <f>($O$8 *'6050_Module3Project_Data'!E136) + ((1 - $O$8) * AN136)</f>
        <v>137.86624090419113</v>
      </c>
      <c r="AO137" s="8">
        <f>(ABS(('6050_Module3Project_Data'!E137 - AN137)))</f>
        <v>6.2588200958088578</v>
      </c>
      <c r="AU137" s="7">
        <f t="shared" si="40"/>
        <v>0.40482013493555502</v>
      </c>
      <c r="AV137" s="7">
        <f t="shared" si="32"/>
        <v>79.588567086627407</v>
      </c>
      <c r="AW137" s="8">
        <f>ABS('6050_Module3Project_Data'!C137 - AV137)/'6050_Module3Project_Data'!C137</f>
        <v>8.677713223053685E-3</v>
      </c>
      <c r="AY137" s="7">
        <f t="shared" si="41"/>
        <v>0.36325886388318418</v>
      </c>
      <c r="AZ137" s="7">
        <f t="shared" si="33"/>
        <v>79.547005815575048</v>
      </c>
      <c r="BA137" s="8">
        <f>ABS('6050_Module3Project_Data'!C137 - AZ137)/'6050_Module3Project_Data'!C137</f>
        <v>8.1509801836448029E-3</v>
      </c>
      <c r="BB137" s="21"/>
      <c r="BC137" s="7">
        <f t="shared" si="42"/>
        <v>0.33185586426417824</v>
      </c>
      <c r="BD137" s="7">
        <f t="shared" si="34"/>
        <v>79.515602815956044</v>
      </c>
      <c r="BE137" s="8">
        <f>ABS('6050_Module3Project_Data'!C137 - BD137)/'6050_Module3Project_Data'!C137</f>
        <v>7.7529895299173037E-3</v>
      </c>
      <c r="BF137" s="22"/>
      <c r="BG137" s="7">
        <f t="shared" si="43"/>
        <v>0.2965537418187259</v>
      </c>
      <c r="BH137" s="7">
        <f t="shared" si="35"/>
        <v>79.480300693510586</v>
      </c>
      <c r="BI137" s="8">
        <f>ABS('6050_Module3Project_Data'!C137 - BH137)/'6050_Module3Project_Data'!C137</f>
        <v>7.305582754752636E-3</v>
      </c>
      <c r="BM137" s="7">
        <f t="shared" si="44"/>
        <v>0.80815477909953648</v>
      </c>
      <c r="BN137" s="7">
        <f t="shared" si="36"/>
        <v>137.81470590289186</v>
      </c>
      <c r="BO137" s="8">
        <f>ABS('6050_Module3Project_Data'!E137 - BN137)/'6050_Module3Project_Data'!E137</f>
        <v>4.3783885004621992E-2</v>
      </c>
      <c r="BQ137" s="7">
        <f t="shared" si="45"/>
        <v>1.3343520209571591</v>
      </c>
      <c r="BR137" s="7">
        <f t="shared" si="37"/>
        <v>138.34090314474949</v>
      </c>
      <c r="BS137" s="8">
        <f>ABS('6050_Module3Project_Data'!E137 - BR137)/'6050_Module3Project_Data'!E137</f>
        <v>4.0132908288937334E-2</v>
      </c>
      <c r="BT137" s="21"/>
      <c r="BU137" s="7">
        <f t="shared" si="46"/>
        <v>1.7751950557126772</v>
      </c>
      <c r="BV137" s="7">
        <f t="shared" si="38"/>
        <v>138.78174617950501</v>
      </c>
      <c r="BW137" s="8">
        <f>ABS('6050_Module3Project_Data'!E137 - BV137)/'6050_Module3Project_Data'!E137</f>
        <v>3.7074154789047978E-2</v>
      </c>
      <c r="BX137" s="22"/>
      <c r="BY137" s="7">
        <f t="shared" si="47"/>
        <v>1.7439123344643332</v>
      </c>
      <c r="BZ137" s="7">
        <f t="shared" si="39"/>
        <v>138.75046345825666</v>
      </c>
      <c r="CA137" s="8">
        <f>ABS('6050_Module3Project_Data'!E137 - BZ137)/'6050_Module3Project_Data'!E137</f>
        <v>3.7291207403154732E-2</v>
      </c>
    </row>
    <row r="138" spans="17:79" x14ac:dyDescent="0.35">
      <c r="Q138" s="7">
        <f>($O$5 *'6050_Module3Project_Data'!C137) + ((1 - $O$5) * Q137)</f>
        <v>77.473414561930923</v>
      </c>
      <c r="R138" s="8">
        <f>(ABS(('6050_Module3Project_Data'!C138-Q138)))</f>
        <v>1.7742284380690734</v>
      </c>
      <c r="T138" s="7">
        <f>($O$6 *'6050_Module3Project_Data'!C137) + ((1 - $O$6) * T137)</f>
        <v>78.853978659254921</v>
      </c>
      <c r="U138" s="8">
        <f>(ABS(('6050_Module3Project_Data'!C138 - T138)))</f>
        <v>0.39366434074507595</v>
      </c>
      <c r="W138" s="7">
        <f>($O$7 *'6050_Module3Project_Data'!C137) + ((1 - $O$7) * W137)</f>
        <v>79.02981022826134</v>
      </c>
      <c r="X138" s="8">
        <f>(ABS(('6050_Module3Project_Data'!C138 - W138)))</f>
        <v>0.21783277173865656</v>
      </c>
      <c r="Z138" s="7">
        <f>($O$8 *'6050_Module3Project_Data'!C137) + ((1 - $O$8) * Z137)</f>
        <v>79.009988517770196</v>
      </c>
      <c r="AA138" s="8">
        <f>(ABS(('6050_Module3Project_Data'!C138 - Z138)))</f>
        <v>0.23765448222980012</v>
      </c>
      <c r="AB138" s="9"/>
      <c r="AC138" s="9"/>
      <c r="AD138" s="9"/>
      <c r="AE138" s="7">
        <f>($O$5 *'6050_Module3Project_Data'!E137) + ((1 - $O$5) * AE137)</f>
        <v>134.74375033378291</v>
      </c>
      <c r="AF138" s="8">
        <f>(ABS(('6050_Module3Project_Data'!E138 - AE138)))</f>
        <v>13.010781666217099</v>
      </c>
      <c r="AH138" s="7">
        <f>($O$6 *'6050_Module3Project_Data'!E137) + ((1 - $O$6) * AH137)</f>
        <v>138.38899833133823</v>
      </c>
      <c r="AI138" s="8">
        <f>(ABS(('6050_Module3Project_Data'!E138 - AH138)))</f>
        <v>9.3655336686617829</v>
      </c>
      <c r="AK138" s="7">
        <f>($O$7 *'6050_Module3Project_Data'!E137) + ((1 - $O$7) * AK137)</f>
        <v>140.92173155570654</v>
      </c>
      <c r="AL138" s="8">
        <f>(ABS(('6050_Module3Project_Data'!E138 - AK138)))</f>
        <v>6.8328004442934684</v>
      </c>
      <c r="AN138" s="7">
        <f>($O$8 *'6050_Module3Project_Data'!E137) + ((1 - $O$8) * AN137)</f>
        <v>142.56035597604779</v>
      </c>
      <c r="AO138" s="8">
        <f>(ABS(('6050_Module3Project_Data'!E138 - AN138)))</f>
        <v>5.1941760239522239</v>
      </c>
      <c r="AU138" s="7">
        <f t="shared" si="40"/>
        <v>0.32100660618064392</v>
      </c>
      <c r="AV138" s="7">
        <f t="shared" si="32"/>
        <v>79.350816834441986</v>
      </c>
      <c r="AW138" s="8">
        <f>ABS('6050_Module3Project_Data'!C138 - AV138)/'6050_Module3Project_Data'!C138</f>
        <v>1.3019167578522083E-3</v>
      </c>
      <c r="AY138" s="7">
        <f t="shared" si="41"/>
        <v>0.23395996705475841</v>
      </c>
      <c r="AZ138" s="7">
        <f t="shared" si="33"/>
        <v>79.263770195316098</v>
      </c>
      <c r="BA138" s="8">
        <f>ABS('6050_Module3Project_Data'!C138 - AZ138)/'6050_Module3Project_Data'!C138</f>
        <v>2.0350378516749025E-4</v>
      </c>
      <c r="BB138" s="21"/>
      <c r="BC138" s="7">
        <f t="shared" si="42"/>
        <v>0.11324919980156453</v>
      </c>
      <c r="BD138" s="7">
        <f t="shared" si="34"/>
        <v>79.143059428062898</v>
      </c>
      <c r="BE138" s="8">
        <f>ABS('6050_Module3Project_Data'!C138 - BD138)/'6050_Module3Project_Data'!C138</f>
        <v>1.3197057726637806E-3</v>
      </c>
      <c r="BF138" s="22"/>
      <c r="BG138" s="7">
        <f t="shared" si="43"/>
        <v>-8.6363153643132171E-2</v>
      </c>
      <c r="BH138" s="7">
        <f t="shared" si="35"/>
        <v>78.943447074618206</v>
      </c>
      <c r="BI138" s="8">
        <f>ABS('6050_Module3Project_Data'!C138 - BH138)/'6050_Module3Project_Data'!C138</f>
        <v>3.8385485531953391E-3</v>
      </c>
      <c r="BM138" s="7">
        <f t="shared" si="44"/>
        <v>1.2742086270217392</v>
      </c>
      <c r="BN138" s="7">
        <f t="shared" si="36"/>
        <v>142.19594018272829</v>
      </c>
      <c r="BO138" s="8">
        <f>ABS('6050_Module3Project_Data'!E138 - BN138)/'6050_Module3Project_Data'!E138</f>
        <v>3.7620448875786215E-2</v>
      </c>
      <c r="BQ138" s="7">
        <f t="shared" si="45"/>
        <v>1.9795591236964252</v>
      </c>
      <c r="BR138" s="7">
        <f t="shared" si="37"/>
        <v>142.90129067940296</v>
      </c>
      <c r="BS138" s="8">
        <f>ABS('6050_Module3Project_Data'!E138 - BR138)/'6050_Module3Project_Data'!E138</f>
        <v>3.2846649472633771E-2</v>
      </c>
      <c r="BT138" s="21"/>
      <c r="BU138" s="7">
        <f t="shared" si="46"/>
        <v>2.7381884750033731</v>
      </c>
      <c r="BV138" s="7">
        <f t="shared" si="38"/>
        <v>143.65992003070991</v>
      </c>
      <c r="BW138" s="8">
        <f>ABS('6050_Module3Project_Data'!E138 - BV138)/'6050_Module3Project_Data'!E138</f>
        <v>2.7712259745035089E-2</v>
      </c>
      <c r="BX138" s="22"/>
      <c r="BY138" s="7">
        <f t="shared" si="47"/>
        <v>3.5894902172967393</v>
      </c>
      <c r="BZ138" s="7">
        <f t="shared" si="39"/>
        <v>144.51122177300329</v>
      </c>
      <c r="CA138" s="8">
        <f>ABS('6050_Module3Project_Data'!E138 - BZ138)/'6050_Module3Project_Data'!E138</f>
        <v>2.1950664951493511E-2</v>
      </c>
    </row>
    <row r="139" spans="17:79" x14ac:dyDescent="0.35">
      <c r="Q139" s="7">
        <f>($O$5 *'6050_Module3Project_Data'!C138) + ((1 - $O$5) * Q138)</f>
        <v>77.739548827641286</v>
      </c>
      <c r="R139" s="8">
        <f>(ABS(('6050_Module3Project_Data'!C139-Q139)))</f>
        <v>1.5429751723587088</v>
      </c>
      <c r="T139" s="7">
        <f>($O$6 *'6050_Module3Project_Data'!C138) + ((1 - $O$6) * T138)</f>
        <v>78.991761178515702</v>
      </c>
      <c r="U139" s="8">
        <f>(ABS(('6050_Module3Project_Data'!C139 - T139)))</f>
        <v>0.290762821484293</v>
      </c>
      <c r="W139" s="7">
        <f>($O$7 *'6050_Module3Project_Data'!C138) + ((1 - $O$7) * W138)</f>
        <v>79.149618252717602</v>
      </c>
      <c r="X139" s="8">
        <f>(ABS(('6050_Module3Project_Data'!C139 - W139)))</f>
        <v>0.13290574728239335</v>
      </c>
      <c r="Z139" s="7">
        <f>($O$8 *'6050_Module3Project_Data'!C138) + ((1 - $O$8) * Z138)</f>
        <v>79.188229379442546</v>
      </c>
      <c r="AA139" s="8">
        <f>(ABS(('6050_Module3Project_Data'!C139 - Z139)))</f>
        <v>9.4294620557448638E-2</v>
      </c>
      <c r="AB139" s="9"/>
      <c r="AC139" s="9"/>
      <c r="AD139" s="9"/>
      <c r="AE139" s="7">
        <f>($O$5 *'6050_Module3Project_Data'!E138) + ((1 - $O$5) * AE138)</f>
        <v>136.69536758371547</v>
      </c>
      <c r="AF139" s="8">
        <f>(ABS(('6050_Module3Project_Data'!E139 - AE139)))</f>
        <v>10.03496341628454</v>
      </c>
      <c r="AH139" s="7">
        <f>($O$6 *'6050_Module3Project_Data'!E138) + ((1 - $O$6) * AH138)</f>
        <v>141.66693511536985</v>
      </c>
      <c r="AI139" s="8">
        <f>(ABS(('6050_Module3Project_Data'!E139 - AH139)))</f>
        <v>5.0633958846301539</v>
      </c>
      <c r="AK139" s="7">
        <f>($O$7 *'6050_Module3Project_Data'!E138) + ((1 - $O$7) * AK138)</f>
        <v>144.67977180006795</v>
      </c>
      <c r="AL139" s="8">
        <f>(ABS(('6050_Module3Project_Data'!E139 - AK139)))</f>
        <v>2.0505591999320529</v>
      </c>
      <c r="AN139" s="7">
        <f>($O$8 *'6050_Module3Project_Data'!E138) + ((1 - $O$8) * AN138)</f>
        <v>146.45598799401193</v>
      </c>
      <c r="AO139" s="8">
        <f>(ABS(('6050_Module3Project_Data'!E139 - AN139)))</f>
        <v>0.27434300598807226</v>
      </c>
      <c r="AU139" s="7">
        <f t="shared" si="40"/>
        <v>0.29082681892198664</v>
      </c>
      <c r="AV139" s="7">
        <f t="shared" si="32"/>
        <v>79.440445071639587</v>
      </c>
      <c r="AW139" s="8">
        <f>ABS('6050_Module3Project_Data'!C139 - AV139)/'6050_Module3Project_Data'!C139</f>
        <v>1.991877448800596E-3</v>
      </c>
      <c r="AY139" s="7">
        <f t="shared" si="41"/>
        <v>0.20542198140513426</v>
      </c>
      <c r="AZ139" s="7">
        <f t="shared" si="33"/>
        <v>79.35504023412274</v>
      </c>
      <c r="BA139" s="8">
        <f>ABS('6050_Module3Project_Data'!C139 - AZ139)/'6050_Module3Project_Data'!C139</f>
        <v>9.1465597289441185E-4</v>
      </c>
      <c r="BB139" s="21"/>
      <c r="BC139" s="7">
        <f t="shared" si="42"/>
        <v>0.11620067089617832</v>
      </c>
      <c r="BD139" s="7">
        <f t="shared" si="34"/>
        <v>79.265818923613779</v>
      </c>
      <c r="BE139" s="8">
        <f>ABS('6050_Module3Project_Data'!C139 - BD139)/'6050_Module3Project_Data'!C139</f>
        <v>2.1070313536204315E-4</v>
      </c>
      <c r="BF139" s="22"/>
      <c r="BG139" s="7">
        <f t="shared" si="43"/>
        <v>8.8882347741352716E-2</v>
      </c>
      <c r="BH139" s="7">
        <f t="shared" si="35"/>
        <v>79.238500600458948</v>
      </c>
      <c r="BI139" s="8">
        <f>ABS('6050_Module3Project_Data'!C139 - BH139)/'6050_Module3Project_Data'!C139</f>
        <v>5.5527242726337289E-4</v>
      </c>
      <c r="BM139" s="7">
        <f t="shared" si="44"/>
        <v>1.6467833696226899</v>
      </c>
      <c r="BN139" s="7">
        <f t="shared" si="36"/>
        <v>146.32655516969064</v>
      </c>
      <c r="BO139" s="8">
        <f>ABS('6050_Module3Project_Data'!E139 - BN139)/'6050_Module3Project_Data'!E139</f>
        <v>2.7518225274730077E-3</v>
      </c>
      <c r="BQ139" s="7">
        <f t="shared" si="45"/>
        <v>2.4241794038626714</v>
      </c>
      <c r="BR139" s="7">
        <f t="shared" si="37"/>
        <v>147.10395120393062</v>
      </c>
      <c r="BS139" s="8">
        <f>ABS('6050_Module3Project_Data'!E139 - BR139)/'6050_Module3Project_Data'!E139</f>
        <v>2.5463051939180422E-3</v>
      </c>
      <c r="BT139" s="21"/>
      <c r="BU139" s="7">
        <f t="shared" si="46"/>
        <v>3.1971217712144897</v>
      </c>
      <c r="BV139" s="7">
        <f t="shared" si="38"/>
        <v>147.87689357128244</v>
      </c>
      <c r="BW139" s="8">
        <f>ABS('6050_Module3Project_Data'!E139 - BV139)/'6050_Module3Project_Data'!E139</f>
        <v>7.8140801800714987E-3</v>
      </c>
      <c r="BX139" s="22"/>
      <c r="BY139" s="7">
        <f t="shared" si="47"/>
        <v>3.73275774030171</v>
      </c>
      <c r="BZ139" s="7">
        <f t="shared" si="39"/>
        <v>148.41252954036966</v>
      </c>
      <c r="CA139" s="8">
        <f>ABS('6050_Module3Project_Data'!E139 - BZ139)/'6050_Module3Project_Data'!E139</f>
        <v>1.1464559024062002E-2</v>
      </c>
    </row>
    <row r="140" spans="17:79" x14ac:dyDescent="0.35">
      <c r="Q140" s="7">
        <f>($O$5 *'6050_Module3Project_Data'!C139) + ((1 - $O$5) * Q139)</f>
        <v>77.970995103495099</v>
      </c>
      <c r="R140" s="8">
        <f>(ABS(('6050_Module3Project_Data'!C140-Q140)))</f>
        <v>1.2343038965048976</v>
      </c>
      <c r="T140" s="7">
        <f>($O$6 *'6050_Module3Project_Data'!C139) + ((1 - $O$6) * T139)</f>
        <v>79.093528166035213</v>
      </c>
      <c r="U140" s="8">
        <f>(ABS(('6050_Module3Project_Data'!C140 - T140)))</f>
        <v>0.11177083396478338</v>
      </c>
      <c r="W140" s="7">
        <f>($O$7 *'6050_Module3Project_Data'!C139) + ((1 - $O$7) * W139)</f>
        <v>79.222716413722921</v>
      </c>
      <c r="X140" s="8">
        <f>(ABS(('6050_Module3Project_Data'!C140 - W140)))</f>
        <v>1.741741372292438E-2</v>
      </c>
      <c r="Z140" s="7">
        <f>($O$8 *'6050_Module3Project_Data'!C139) + ((1 - $O$8) * Z139)</f>
        <v>79.258950344860637</v>
      </c>
      <c r="AA140" s="8">
        <f>(ABS(('6050_Module3Project_Data'!C140 - Z140)))</f>
        <v>5.3651344860639938E-2</v>
      </c>
      <c r="AB140" s="9"/>
      <c r="AC140" s="9"/>
      <c r="AD140" s="9"/>
      <c r="AE140" s="7">
        <f>($O$5 *'6050_Module3Project_Data'!E139) + ((1 - $O$5) * AE139)</f>
        <v>138.20061209615815</v>
      </c>
      <c r="AF140" s="8">
        <f>(ABS(('6050_Module3Project_Data'!E140 - AE140)))</f>
        <v>6.8293409038418531</v>
      </c>
      <c r="AH140" s="7">
        <f>($O$6 *'6050_Module3Project_Data'!E139) + ((1 - $O$6) * AH139)</f>
        <v>143.43912367499041</v>
      </c>
      <c r="AI140" s="8">
        <f>(ABS(('6050_Module3Project_Data'!E140 - AH140)))</f>
        <v>1.5908293250095937</v>
      </c>
      <c r="AK140" s="7">
        <f>($O$7 *'6050_Module3Project_Data'!E139) + ((1 - $O$7) * AK139)</f>
        <v>145.80757936003059</v>
      </c>
      <c r="AL140" s="8">
        <f>(ABS(('6050_Module3Project_Data'!E140 - AK140)))</f>
        <v>0.77762636003058105</v>
      </c>
      <c r="AN140" s="7">
        <f>($O$8 *'6050_Module3Project_Data'!E139) + ((1 - $O$8) * AN139)</f>
        <v>146.661745248503</v>
      </c>
      <c r="AO140" s="8">
        <f>(ABS(('6050_Module3Project_Data'!E140 - AN140)))</f>
        <v>1.6317922485029897</v>
      </c>
      <c r="AU140" s="7">
        <f t="shared" si="40"/>
        <v>0.25816752023448652</v>
      </c>
      <c r="AV140" s="7">
        <f t="shared" si="32"/>
        <v>79.480883933957401</v>
      </c>
      <c r="AW140" s="8">
        <f>ABS('6050_Module3Project_Data'!C140 - AV140)/'6050_Module3Project_Data'!C140</f>
        <v>3.4793749589582907E-3</v>
      </c>
      <c r="AY140" s="7">
        <f t="shared" si="41"/>
        <v>0.1723410263051805</v>
      </c>
      <c r="AZ140" s="7">
        <f t="shared" si="33"/>
        <v>79.395057440028097</v>
      </c>
      <c r="BA140" s="8">
        <f>ABS('6050_Module3Project_Data'!C140 - AZ140)/'6050_Module3Project_Data'!C140</f>
        <v>2.3957796059591984E-3</v>
      </c>
      <c r="BB140" s="21"/>
      <c r="BC140" s="7">
        <f t="shared" si="42"/>
        <v>9.6804541445291714E-2</v>
      </c>
      <c r="BD140" s="7">
        <f t="shared" si="34"/>
        <v>79.319520955168215</v>
      </c>
      <c r="BE140" s="8">
        <f>ABS('6050_Module3Project_Data'!C140 - BD140)/'6050_Module3Project_Data'!C140</f>
        <v>1.4420999176863012E-3</v>
      </c>
      <c r="BF140" s="22"/>
      <c r="BG140" s="7">
        <f t="shared" si="43"/>
        <v>7.5465789015724219E-2</v>
      </c>
      <c r="BH140" s="7">
        <f t="shared" si="35"/>
        <v>79.298182202738644</v>
      </c>
      <c r="BI140" s="8">
        <f>ABS('6050_Module3Project_Data'!C140 - BH140)/'6050_Module3Project_Data'!C140</f>
        <v>1.1726892507362128E-3</v>
      </c>
      <c r="BM140" s="7">
        <f t="shared" si="44"/>
        <v>1.5689369981736814</v>
      </c>
      <c r="BN140" s="7">
        <f t="shared" si="36"/>
        <v>147.37651635820427</v>
      </c>
      <c r="BO140" s="8">
        <f>ABS('6050_Module3Project_Data'!E140 - BN140)/'6050_Module3Project_Data'!E140</f>
        <v>1.6179853262479262E-2</v>
      </c>
      <c r="BQ140" s="7">
        <f t="shared" si="45"/>
        <v>2.1000864428876618</v>
      </c>
      <c r="BR140" s="7">
        <f t="shared" si="37"/>
        <v>147.90766580291825</v>
      </c>
      <c r="BS140" s="8">
        <f>ABS('6050_Module3Project_Data'!E140 - BR140)/'6050_Module3Project_Data'!E140</f>
        <v>1.9842196342146227E-2</v>
      </c>
      <c r="BT140" s="21"/>
      <c r="BU140" s="7">
        <f t="shared" si="46"/>
        <v>2.2659303761511547</v>
      </c>
      <c r="BV140" s="7">
        <f t="shared" si="38"/>
        <v>148.07350973618173</v>
      </c>
      <c r="BW140" s="8">
        <f>ABS('6050_Module3Project_Data'!E140 - BV140)/'6050_Module3Project_Data'!E140</f>
        <v>2.0985711387369252E-2</v>
      </c>
      <c r="BX140" s="22"/>
      <c r="BY140" s="7">
        <f t="shared" si="47"/>
        <v>1.5185500870134949</v>
      </c>
      <c r="BZ140" s="7">
        <f t="shared" si="39"/>
        <v>147.32612944704408</v>
      </c>
      <c r="CA140" s="8">
        <f>ABS('6050_Module3Project_Data'!E140 - BZ140)/'6050_Module3Project_Data'!E140</f>
        <v>1.5832429091693048E-2</v>
      </c>
    </row>
    <row r="141" spans="17:79" x14ac:dyDescent="0.35">
      <c r="Q141" s="7">
        <f>($O$5 *'6050_Module3Project_Data'!C140) + ((1 - $O$5) * Q140)</f>
        <v>78.156140687970833</v>
      </c>
      <c r="R141" s="8">
        <f>(ABS(('6050_Module3Project_Data'!C141-Q141)))</f>
        <v>2.0232183120291722</v>
      </c>
      <c r="T141" s="7">
        <f>($O$6 *'6050_Module3Project_Data'!C140) + ((1 - $O$6) * T140)</f>
        <v>79.132647957922885</v>
      </c>
      <c r="U141" s="8">
        <f>(ABS(('6050_Module3Project_Data'!C141 - T141)))</f>
        <v>1.0467110420771206</v>
      </c>
      <c r="W141" s="7">
        <f>($O$7 *'6050_Module3Project_Data'!C140) + ((1 - $O$7) * W140)</f>
        <v>79.213136836175309</v>
      </c>
      <c r="X141" s="8">
        <f>(ABS(('6050_Module3Project_Data'!C141 - W141)))</f>
        <v>0.96622216382469617</v>
      </c>
      <c r="Z141" s="7">
        <f>($O$8 *'6050_Module3Project_Data'!C140) + ((1 - $O$8) * Z140)</f>
        <v>79.218711836215164</v>
      </c>
      <c r="AA141" s="8">
        <f>(ABS(('6050_Module3Project_Data'!C141 - Z141)))</f>
        <v>0.9606471637848415</v>
      </c>
      <c r="AB141" s="9"/>
      <c r="AC141" s="9"/>
      <c r="AD141" s="9"/>
      <c r="AE141" s="7">
        <f>($O$5 *'6050_Module3Project_Data'!E140) + ((1 - $O$5) * AE140)</f>
        <v>139.22501323173441</v>
      </c>
      <c r="AF141" s="8">
        <f>(ABS(('6050_Module3Project_Data'!E141 - AE141)))</f>
        <v>6.1330797682655884</v>
      </c>
      <c r="AH141" s="7">
        <f>($O$6 *'6050_Module3Project_Data'!E140) + ((1 - $O$6) * AH140)</f>
        <v>143.99591393874377</v>
      </c>
      <c r="AI141" s="8">
        <f>(ABS(('6050_Module3Project_Data'!E141 - AH141)))</f>
        <v>1.3621790612562279</v>
      </c>
      <c r="AK141" s="7">
        <f>($O$7 *'6050_Module3Project_Data'!E140) + ((1 - $O$7) * AK140)</f>
        <v>145.37988486201377</v>
      </c>
      <c r="AL141" s="8">
        <f>(ABS(('6050_Module3Project_Data'!E141 - AK141)))</f>
        <v>2.1791862013770924E-2</v>
      </c>
      <c r="AN141" s="7">
        <f>($O$8 *'6050_Module3Project_Data'!E140) + ((1 - $O$8) * AN140)</f>
        <v>145.43790106212577</v>
      </c>
      <c r="AO141" s="8">
        <f>(ABS(('6050_Module3Project_Data'!E141 - AN141)))</f>
        <v>7.9808062125778179E-2</v>
      </c>
      <c r="AU141" s="7">
        <f t="shared" si="40"/>
        <v>0.21800545556717177</v>
      </c>
      <c r="AV141" s="7">
        <f t="shared" si="32"/>
        <v>79.431142291742475</v>
      </c>
      <c r="AW141" s="8">
        <f>ABS('6050_Module3Project_Data'!C141 - AV141)/'6050_Module3Project_Data'!C141</f>
        <v>9.3317871031811332E-3</v>
      </c>
      <c r="AY141" s="7">
        <f t="shared" si="41"/>
        <v>0.12686087534198237</v>
      </c>
      <c r="AZ141" s="7">
        <f t="shared" si="33"/>
        <v>79.339997711517285</v>
      </c>
      <c r="BA141" s="8">
        <f>ABS('6050_Module3Project_Data'!C141 - AZ141)/'6050_Module3Project_Data'!C141</f>
        <v>1.0468545757302956E-2</v>
      </c>
      <c r="BB141" s="21"/>
      <c r="BC141" s="7">
        <f t="shared" si="42"/>
        <v>4.8931687898485066E-2</v>
      </c>
      <c r="BD141" s="7">
        <f t="shared" si="34"/>
        <v>79.262068524073797</v>
      </c>
      <c r="BE141" s="8">
        <f>ABS('6050_Module3Project_Data'!C141 - BD141)/'6050_Module3Project_Data'!C141</f>
        <v>1.1440481532487784E-2</v>
      </c>
      <c r="BF141" s="22"/>
      <c r="BG141" s="7">
        <f t="shared" si="43"/>
        <v>3.1772274368884676E-3</v>
      </c>
      <c r="BH141" s="7">
        <f t="shared" si="35"/>
        <v>79.216314063612202</v>
      </c>
      <c r="BI141" s="8">
        <f>ABS('6050_Module3Project_Data'!C141 - BH141)/'6050_Module3Project_Data'!C141</f>
        <v>1.2011132895036025E-2</v>
      </c>
      <c r="BM141" s="7">
        <f t="shared" si="44"/>
        <v>1.2694422737451061</v>
      </c>
      <c r="BN141" s="7">
        <f t="shared" si="36"/>
        <v>146.64932713575888</v>
      </c>
      <c r="BO141" s="8">
        <f>ABS('6050_Module3Project_Data'!E141 - BN141)/'6050_Module3Project_Data'!E141</f>
        <v>8.8831251780310868E-3</v>
      </c>
      <c r="BQ141" s="7">
        <f t="shared" si="45"/>
        <v>1.4681412076615414</v>
      </c>
      <c r="BR141" s="7">
        <f t="shared" si="37"/>
        <v>146.84802606967531</v>
      </c>
      <c r="BS141" s="8">
        <f>ABS('6050_Module3Project_Data'!E141 - BR141)/'6050_Module3Project_Data'!E141</f>
        <v>1.0250086795479058E-2</v>
      </c>
      <c r="BT141" s="21"/>
      <c r="BU141" s="7">
        <f t="shared" si="46"/>
        <v>1.0537991827755664</v>
      </c>
      <c r="BV141" s="7">
        <f t="shared" si="38"/>
        <v>146.43368404478935</v>
      </c>
      <c r="BW141" s="8">
        <f>ABS('6050_Module3Project_Data'!E141 - BV141)/'6050_Module3Project_Data'!E141</f>
        <v>7.3995951831133918E-3</v>
      </c>
      <c r="BX141" s="22"/>
      <c r="BY141" s="7">
        <f t="shared" si="47"/>
        <v>-0.13575781026227238</v>
      </c>
      <c r="BZ141" s="7">
        <f t="shared" si="39"/>
        <v>145.24412705175149</v>
      </c>
      <c r="CA141" s="8">
        <f>ABS('6050_Module3Project_Data'!E141 - BZ141)/'6050_Module3Project_Data'!E141</f>
        <v>7.8403579667563343E-4</v>
      </c>
    </row>
    <row r="142" spans="17:79" x14ac:dyDescent="0.35">
      <c r="Q142" s="7">
        <f>($O$5 *'6050_Module3Project_Data'!C141) + ((1 - $O$5) * Q141)</f>
        <v>78.459623434775196</v>
      </c>
      <c r="R142" s="8">
        <f>(ABS(('6050_Module3Project_Data'!C142-Q142)))</f>
        <v>2.0909215652248037</v>
      </c>
      <c r="T142" s="7">
        <f>($O$6 *'6050_Module3Project_Data'!C141) + ((1 - $O$6) * T141)</f>
        <v>79.498996822649872</v>
      </c>
      <c r="U142" s="8">
        <f>(ABS(('6050_Module3Project_Data'!C142 - T142)))</f>
        <v>1.0515481773501278</v>
      </c>
      <c r="W142" s="7">
        <f>($O$7 *'6050_Module3Project_Data'!C141) + ((1 - $O$7) * W141)</f>
        <v>79.744559026278893</v>
      </c>
      <c r="X142" s="8">
        <f>(ABS(('6050_Module3Project_Data'!C142 - W142)))</f>
        <v>0.80598597372110703</v>
      </c>
      <c r="Z142" s="7">
        <f>($O$8 *'6050_Module3Project_Data'!C141) + ((1 - $O$8) * Z141)</f>
        <v>79.939197209053788</v>
      </c>
      <c r="AA142" s="8">
        <f>(ABS(('6050_Module3Project_Data'!C142 - Z142)))</f>
        <v>0.61134779094621194</v>
      </c>
      <c r="AB142" s="9"/>
      <c r="AC142" s="9"/>
      <c r="AD142" s="9"/>
      <c r="AE142" s="7">
        <f>($O$5 *'6050_Module3Project_Data'!E141) + ((1 - $O$5) * AE141)</f>
        <v>140.14497519697423</v>
      </c>
      <c r="AF142" s="8">
        <f>(ABS(('6050_Module3Project_Data'!E142 - AE142)))</f>
        <v>7.3709248030257584</v>
      </c>
      <c r="AH142" s="7">
        <f>($O$6 *'6050_Module3Project_Data'!E141) + ((1 - $O$6) * AH141)</f>
        <v>144.47267661018344</v>
      </c>
      <c r="AI142" s="8">
        <f>(ABS(('6050_Module3Project_Data'!E142 - AH142)))</f>
        <v>3.0432233898165464</v>
      </c>
      <c r="AK142" s="7">
        <f>($O$7 *'6050_Module3Project_Data'!E141) + ((1 - $O$7) * AK141)</f>
        <v>145.36789933790618</v>
      </c>
      <c r="AL142" s="8">
        <f>(ABS(('6050_Module3Project_Data'!E142 - AK142)))</f>
        <v>2.148000662093807</v>
      </c>
      <c r="AN142" s="7">
        <f>($O$8 *'6050_Module3Project_Data'!E141) + ((1 - $O$8) * AN141)</f>
        <v>145.37804501553143</v>
      </c>
      <c r="AO142" s="8">
        <f>(ABS(('6050_Module3Project_Data'!E142 - AN142)))</f>
        <v>2.1378549844685608</v>
      </c>
      <c r="AU142" s="7">
        <f t="shared" si="40"/>
        <v>0.26501796574763353</v>
      </c>
      <c r="AV142" s="7">
        <f t="shared" si="32"/>
        <v>80.009576992026524</v>
      </c>
      <c r="AW142" s="8">
        <f>ABS('6050_Module3Project_Data'!C142 - AV142)/'6050_Module3Project_Data'!C142</f>
        <v>6.7158826544683903E-3</v>
      </c>
      <c r="AY142" s="7">
        <f t="shared" si="41"/>
        <v>0.22800120403238266</v>
      </c>
      <c r="AZ142" s="7">
        <f t="shared" si="33"/>
        <v>79.972560230311274</v>
      </c>
      <c r="BA142" s="8">
        <f>ABS('6050_Module3Project_Data'!C142 - AZ142)/'6050_Module3Project_Data'!C142</f>
        <v>7.1754296595848725E-3</v>
      </c>
      <c r="BB142" s="21"/>
      <c r="BC142" s="7">
        <f t="shared" si="42"/>
        <v>0.26605241389077938</v>
      </c>
      <c r="BD142" s="7">
        <f t="shared" si="34"/>
        <v>80.010611440169669</v>
      </c>
      <c r="BE142" s="8">
        <f>ABS('6050_Module3Project_Data'!C142 - BD142)/'6050_Module3Project_Data'!C142</f>
        <v>6.7030404304568138E-3</v>
      </c>
      <c r="BF142" s="22"/>
      <c r="BG142" s="7">
        <f t="shared" si="43"/>
        <v>0.45218544570357933</v>
      </c>
      <c r="BH142" s="7">
        <f t="shared" si="35"/>
        <v>80.19674447198247</v>
      </c>
      <c r="BI142" s="8">
        <f>ABS('6050_Module3Project_Data'!C142 - BH142)/'6050_Module3Project_Data'!C142</f>
        <v>4.3922797545011003E-3</v>
      </c>
      <c r="BM142" s="7">
        <f t="shared" si="44"/>
        <v>1.0772281040672023</v>
      </c>
      <c r="BN142" s="7">
        <f t="shared" si="36"/>
        <v>146.44512744197337</v>
      </c>
      <c r="BO142" s="8">
        <f>ABS('6050_Module3Project_Data'!E142 - BN142)/'6050_Module3Project_Data'!E142</f>
        <v>7.2586925072254489E-3</v>
      </c>
      <c r="BQ142" s="7">
        <f t="shared" si="45"/>
        <v>1.0981095247192594</v>
      </c>
      <c r="BR142" s="7">
        <f t="shared" si="37"/>
        <v>146.46600886262544</v>
      </c>
      <c r="BS142" s="8">
        <f>ABS('6050_Module3Project_Data'!E142 - BR142)/'6050_Module3Project_Data'!E142</f>
        <v>7.1171388126604956E-3</v>
      </c>
      <c r="BT142" s="21"/>
      <c r="BU142" s="7">
        <f t="shared" si="46"/>
        <v>0.57419606467814754</v>
      </c>
      <c r="BV142" s="7">
        <f t="shared" si="38"/>
        <v>145.94209540258433</v>
      </c>
      <c r="BW142" s="8">
        <f>ABS('6050_Module3Project_Data'!E142 - BV142)/'6050_Module3Project_Data'!E142</f>
        <v>1.0668711626446094E-2</v>
      </c>
      <c r="BX142" s="22"/>
      <c r="BY142" s="7">
        <f t="shared" si="47"/>
        <v>-3.0551367030789638E-2</v>
      </c>
      <c r="BZ142" s="7">
        <f t="shared" si="39"/>
        <v>145.33734797087538</v>
      </c>
      <c r="CA142" s="8">
        <f>ABS('6050_Module3Project_Data'!E142 - BZ142)/'6050_Module3Project_Data'!E142</f>
        <v>1.4768252297715726E-2</v>
      </c>
    </row>
    <row r="143" spans="17:79" x14ac:dyDescent="0.35">
      <c r="Q143" s="7">
        <f>($O$5 *'6050_Module3Project_Data'!C142) + ((1 - $O$5) * Q142)</f>
        <v>78.77326166955892</v>
      </c>
      <c r="R143" s="8">
        <f>(ABS(('6050_Module3Project_Data'!C143-Q143)))</f>
        <v>2.2207183304410734</v>
      </c>
      <c r="T143" s="7">
        <f>($O$6 *'6050_Module3Project_Data'!C142) + ((1 - $O$6) * T142)</f>
        <v>79.867038684722417</v>
      </c>
      <c r="U143" s="8">
        <f>(ABS(('6050_Module3Project_Data'!C143 - T143)))</f>
        <v>1.1269413152775769</v>
      </c>
      <c r="W143" s="7">
        <f>($O$7 *'6050_Module3Project_Data'!C142) + ((1 - $O$7) * W142)</f>
        <v>80.187851311825511</v>
      </c>
      <c r="X143" s="8">
        <f>(ABS(('6050_Module3Project_Data'!C143 - W143)))</f>
        <v>0.80612868817448202</v>
      </c>
      <c r="Z143" s="7">
        <f>($O$8 *'6050_Module3Project_Data'!C142) + ((1 - $O$8) * Z142)</f>
        <v>80.397708052263454</v>
      </c>
      <c r="AA143" s="8">
        <f>(ABS(('6050_Module3Project_Data'!C143 - Z143)))</f>
        <v>0.59627194773653969</v>
      </c>
      <c r="AB143" s="9"/>
      <c r="AC143" s="9"/>
      <c r="AD143" s="9"/>
      <c r="AE143" s="7">
        <f>($O$5 *'6050_Module3Project_Data'!E142) + ((1 - $O$5) * AE142)</f>
        <v>141.2506139174281</v>
      </c>
      <c r="AF143" s="8">
        <f>(ABS(('6050_Module3Project_Data'!E143 - AE143)))</f>
        <v>11.237179082571913</v>
      </c>
      <c r="AH143" s="7">
        <f>($O$6 *'6050_Module3Project_Data'!E142) + ((1 - $O$6) * AH142)</f>
        <v>145.53780479661924</v>
      </c>
      <c r="AI143" s="8">
        <f>(ABS(('6050_Module3Project_Data'!E143 - AH143)))</f>
        <v>6.9499882033807694</v>
      </c>
      <c r="AK143" s="7">
        <f>($O$7 *'6050_Module3Project_Data'!E142) + ((1 - $O$7) * AK142)</f>
        <v>146.54929970205779</v>
      </c>
      <c r="AL143" s="8">
        <f>(ABS(('6050_Module3Project_Data'!E143 - AK143)))</f>
        <v>5.938493297942216</v>
      </c>
      <c r="AN143" s="7">
        <f>($O$8 *'6050_Module3Project_Data'!E142) + ((1 - $O$8) * AN142)</f>
        <v>146.98143625388286</v>
      </c>
      <c r="AO143" s="8">
        <f>(ABS(('6050_Module3Project_Data'!E143 - AN143)))</f>
        <v>5.5063567461171488</v>
      </c>
      <c r="AU143" s="7">
        <f t="shared" si="40"/>
        <v>0.29175911371748131</v>
      </c>
      <c r="AV143" s="7">
        <f t="shared" si="32"/>
        <v>80.479610425542987</v>
      </c>
      <c r="AW143" s="8">
        <f>ABS('6050_Module3Project_Data'!C143 - AV143)/'6050_Module3Project_Data'!C143</f>
        <v>6.3507136512739185E-3</v>
      </c>
      <c r="AY143" s="7">
        <f t="shared" si="41"/>
        <v>0.2818239744109417</v>
      </c>
      <c r="AZ143" s="7">
        <f t="shared" si="33"/>
        <v>80.469675286236452</v>
      </c>
      <c r="BA143" s="8">
        <f>ABS('6050_Module3Project_Data'!C143 - AZ143)/'6050_Module3Project_Data'!C143</f>
        <v>6.4733788086909858E-3</v>
      </c>
      <c r="BB143" s="21"/>
      <c r="BC143" s="7">
        <f t="shared" si="42"/>
        <v>0.34581035613590716</v>
      </c>
      <c r="BD143" s="7">
        <f t="shared" si="34"/>
        <v>80.533661667961425</v>
      </c>
      <c r="BE143" s="8">
        <f>ABS('6050_Module3Project_Data'!C143 - BD143)/'6050_Module3Project_Data'!C143</f>
        <v>5.6833647641289916E-3</v>
      </c>
      <c r="BF143" s="22"/>
      <c r="BG143" s="7">
        <f t="shared" si="43"/>
        <v>0.44462625957016289</v>
      </c>
      <c r="BH143" s="7">
        <f t="shared" si="35"/>
        <v>80.632477571395668</v>
      </c>
      <c r="BI143" s="8">
        <f>ABS('6050_Module3Project_Data'!C143 - BH143)/'6050_Module3Project_Data'!C143</f>
        <v>4.4633246644296921E-3</v>
      </c>
      <c r="BM143" s="7">
        <f t="shared" si="44"/>
        <v>1.0928539430798638</v>
      </c>
      <c r="BN143" s="7">
        <f t="shared" si="36"/>
        <v>147.64215364513765</v>
      </c>
      <c r="BO143" s="8">
        <f>ABS('6050_Module3Project_Data'!E143 - BN143)/'6050_Module3Project_Data'!E143</f>
        <v>3.1777227931040722E-2</v>
      </c>
      <c r="BQ143" s="7">
        <f t="shared" si="45"/>
        <v>1.118932234577348</v>
      </c>
      <c r="BR143" s="7">
        <f t="shared" si="37"/>
        <v>147.66823193663515</v>
      </c>
      <c r="BS143" s="8">
        <f>ABS('6050_Module3Project_Data'!E143 - BR143)/'6050_Module3Project_Data'!E143</f>
        <v>3.1606209051532788E-2</v>
      </c>
      <c r="BT143" s="21"/>
      <c r="BU143" s="7">
        <f t="shared" si="46"/>
        <v>0.84743799944120746</v>
      </c>
      <c r="BV143" s="7">
        <f t="shared" si="38"/>
        <v>147.39673770149901</v>
      </c>
      <c r="BW143" s="8">
        <f>ABS('6050_Module3Project_Data'!E143 - BV143)/'6050_Module3Project_Data'!E143</f>
        <v>3.3386641634330715E-2</v>
      </c>
      <c r="BX143" s="22"/>
      <c r="BY143" s="7">
        <f t="shared" si="47"/>
        <v>0.99960760447425312</v>
      </c>
      <c r="BZ143" s="7">
        <f t="shared" si="39"/>
        <v>147.54890730653204</v>
      </c>
      <c r="CA143" s="8">
        <f>ABS('6050_Module3Project_Data'!E143 - BZ143)/'6050_Module3Project_Data'!E143</f>
        <v>3.2388728279830019E-2</v>
      </c>
    </row>
    <row r="144" spans="17:79" x14ac:dyDescent="0.35">
      <c r="Q144" s="7">
        <f>($O$5 *'6050_Module3Project_Data'!C143) + ((1 - $O$5) * Q143)</f>
        <v>79.106369419125073</v>
      </c>
      <c r="R144" s="8">
        <f>(ABS(('6050_Module3Project_Data'!C144-Q144)))</f>
        <v>1.1900785808749248</v>
      </c>
      <c r="T144" s="7">
        <f>($O$6 *'6050_Module3Project_Data'!C143) + ((1 - $O$6) * T143)</f>
        <v>80.261468145069571</v>
      </c>
      <c r="U144" s="8">
        <f>(ABS(('6050_Module3Project_Data'!C144 - T144)))</f>
        <v>3.4979854930426768E-2</v>
      </c>
      <c r="W144" s="7">
        <f>($O$7 *'6050_Module3Project_Data'!C143) + ((1 - $O$7) * W143)</f>
        <v>80.631222090321472</v>
      </c>
      <c r="X144" s="8">
        <f>(ABS(('6050_Module3Project_Data'!C144 - W144)))</f>
        <v>0.3347740903214742</v>
      </c>
      <c r="Z144" s="7">
        <f>($O$8 *'6050_Module3Project_Data'!C143) + ((1 - $O$8) * Z143)</f>
        <v>80.844912013065851</v>
      </c>
      <c r="AA144" s="8">
        <f>(ABS(('6050_Module3Project_Data'!C144 - Z144)))</f>
        <v>0.54846401306585335</v>
      </c>
      <c r="AB144" s="9"/>
      <c r="AC144" s="9"/>
      <c r="AD144" s="9"/>
      <c r="AE144" s="7">
        <f>($O$5 *'6050_Module3Project_Data'!E143) + ((1 - $O$5) * AE143)</f>
        <v>142.93619077981387</v>
      </c>
      <c r="AF144" s="8">
        <f>(ABS(('6050_Module3Project_Data'!E144 - AE144)))</f>
        <v>12.097195220186137</v>
      </c>
      <c r="AH144" s="7">
        <f>($O$6 *'6050_Module3Project_Data'!E143) + ((1 - $O$6) * AH143)</f>
        <v>147.97030066780252</v>
      </c>
      <c r="AI144" s="8">
        <f>(ABS(('6050_Module3Project_Data'!E144 - AH144)))</f>
        <v>7.0630853321974882</v>
      </c>
      <c r="AK144" s="7">
        <f>($O$7 *'6050_Module3Project_Data'!E143) + ((1 - $O$7) * AK143)</f>
        <v>149.81547101592602</v>
      </c>
      <c r="AL144" s="8">
        <f>(ABS(('6050_Module3Project_Data'!E144 - AK144)))</f>
        <v>5.2179149840739854</v>
      </c>
      <c r="AN144" s="7">
        <f>($O$8 *'6050_Module3Project_Data'!E143) + ((1 - $O$8) * AN143)</f>
        <v>151.11120381347072</v>
      </c>
      <c r="AO144" s="8">
        <f>(ABS(('6050_Module3Project_Data'!E144 - AN144)))</f>
        <v>3.9221821865292839</v>
      </c>
      <c r="AU144" s="7">
        <f t="shared" si="40"/>
        <v>0.31450086343425321</v>
      </c>
      <c r="AV144" s="7">
        <f t="shared" si="32"/>
        <v>80.94572295375572</v>
      </c>
      <c r="AW144" s="8">
        <f>ABS('6050_Module3Project_Data'!C144 - AV144)/'6050_Module3Project_Data'!C144</f>
        <v>8.0859735384026157E-3</v>
      </c>
      <c r="AY144" s="7">
        <f t="shared" si="41"/>
        <v>0.3222106754321965</v>
      </c>
      <c r="AZ144" s="7">
        <f t="shared" si="33"/>
        <v>80.953432765753675</v>
      </c>
      <c r="BA144" s="8">
        <f>ABS('6050_Module3Project_Data'!C144 - AZ144)/'6050_Module3Project_Data'!C144</f>
        <v>8.1819903883379366E-3</v>
      </c>
      <c r="BB144" s="21"/>
      <c r="BC144" s="7">
        <f t="shared" si="42"/>
        <v>0.38971254619793139</v>
      </c>
      <c r="BD144" s="7">
        <f t="shared" si="34"/>
        <v>81.020934636519399</v>
      </c>
      <c r="BE144" s="8">
        <f>ABS('6050_Module3Project_Data'!C144 - BD144)/'6050_Module3Project_Data'!C144</f>
        <v>9.0226486297301893E-3</v>
      </c>
      <c r="BF144" s="22"/>
      <c r="BG144" s="7">
        <f t="shared" si="43"/>
        <v>0.44355910065709114</v>
      </c>
      <c r="BH144" s="7">
        <f t="shared" si="35"/>
        <v>81.07478119097857</v>
      </c>
      <c r="BI144" s="8">
        <f>ABS('6050_Module3Project_Data'!C144 - BH144)/'6050_Module3Project_Data'!C144</f>
        <v>9.6932455963503091E-3</v>
      </c>
      <c r="BM144" s="7">
        <f t="shared" si="44"/>
        <v>1.4188515486981184</v>
      </c>
      <c r="BN144" s="7">
        <f t="shared" si="36"/>
        <v>151.23432256462414</v>
      </c>
      <c r="BO144" s="8">
        <f>ABS('6050_Module3Project_Data'!E144 - BN144)/'6050_Module3Project_Data'!E144</f>
        <v>2.4504808502188495E-2</v>
      </c>
      <c r="BQ144" s="7">
        <f t="shared" si="45"/>
        <v>1.6557420044000679</v>
      </c>
      <c r="BR144" s="7">
        <f t="shared" si="37"/>
        <v>151.4712130203261</v>
      </c>
      <c r="BS144" s="8">
        <f>ABS('6050_Module3Project_Data'!E144 - BR144)/'6050_Module3Project_Data'!E144</f>
        <v>2.2976812102097177E-2</v>
      </c>
      <c r="BT144" s="21"/>
      <c r="BU144" s="7">
        <f t="shared" si="46"/>
        <v>1.9358679909333665</v>
      </c>
      <c r="BV144" s="7">
        <f t="shared" si="38"/>
        <v>151.75133900685938</v>
      </c>
      <c r="BW144" s="8">
        <f>ABS('6050_Module3Project_Data'!E144 - BV144)/'6050_Module3Project_Data'!E144</f>
        <v>2.1169936862119654E-2</v>
      </c>
      <c r="BX144" s="22"/>
      <c r="BY144" s="7">
        <f t="shared" si="47"/>
        <v>2.9261867574591309</v>
      </c>
      <c r="BZ144" s="7">
        <f t="shared" si="39"/>
        <v>152.74165777338516</v>
      </c>
      <c r="CA144" s="8">
        <f>ABS('6050_Module3Project_Data'!E144 - BZ144)/'6050_Module3Project_Data'!E144</f>
        <v>1.4782159415745783E-2</v>
      </c>
    </row>
    <row r="145" spans="17:79" x14ac:dyDescent="0.35">
      <c r="Q145" s="7">
        <f>($O$5 *'6050_Module3Project_Data'!C144) + ((1 - $O$5) * Q144)</f>
        <v>79.284881206256316</v>
      </c>
      <c r="R145" s="8">
        <f>(ABS(('6050_Module3Project_Data'!C145-Q145)))</f>
        <v>3.2984927937436908</v>
      </c>
      <c r="T145" s="7">
        <f>($O$6 *'6050_Module3Project_Data'!C144) + ((1 - $O$6) * T144)</f>
        <v>80.273711094295223</v>
      </c>
      <c r="U145" s="8">
        <f>(ABS(('6050_Module3Project_Data'!C145 - T145)))</f>
        <v>2.3096629057047835</v>
      </c>
      <c r="W145" s="7">
        <f>($O$7 *'6050_Module3Project_Data'!C144) + ((1 - $O$7) * W144)</f>
        <v>80.447096340644663</v>
      </c>
      <c r="X145" s="8">
        <f>(ABS(('6050_Module3Project_Data'!C145 - W145)))</f>
        <v>2.1362776593553434</v>
      </c>
      <c r="Z145" s="7">
        <f>($O$8 *'6050_Module3Project_Data'!C144) + ((1 - $O$8) * Z144)</f>
        <v>80.433564003266468</v>
      </c>
      <c r="AA145" s="8">
        <f>(ABS(('6050_Module3Project_Data'!C145 - Z145)))</f>
        <v>2.1498099967335378</v>
      </c>
      <c r="AB145" s="9"/>
      <c r="AC145" s="9"/>
      <c r="AD145" s="9"/>
      <c r="AE145" s="7">
        <f>($O$5 *'6050_Module3Project_Data'!E144) + ((1 - $O$5) * AE144)</f>
        <v>144.75077006284178</v>
      </c>
      <c r="AF145" s="8">
        <f>(ABS(('6050_Module3Project_Data'!E145 - AE145)))</f>
        <v>15.711906937158233</v>
      </c>
      <c r="AH145" s="7">
        <f>($O$6 *'6050_Module3Project_Data'!E144) + ((1 - $O$6) * AH144)</f>
        <v>150.44238053407165</v>
      </c>
      <c r="AI145" s="8">
        <f>(ABS(('6050_Module3Project_Data'!E145 - AH145)))</f>
        <v>10.020296465928368</v>
      </c>
      <c r="AK145" s="7">
        <f>($O$7 *'6050_Module3Project_Data'!E144) + ((1 - $O$7) * AK144)</f>
        <v>152.68532425716671</v>
      </c>
      <c r="AL145" s="8">
        <f>(ABS(('6050_Module3Project_Data'!E145 - AK145)))</f>
        <v>7.7773527428333011</v>
      </c>
      <c r="AN145" s="7">
        <f>($O$8 *'6050_Module3Project_Data'!E144) + ((1 - $O$8) * AN144)</f>
        <v>154.05284045336768</v>
      </c>
      <c r="AO145" s="8">
        <f>(ABS(('6050_Module3Project_Data'!E145 - AN145)))</f>
        <v>6.4098365466323344</v>
      </c>
      <c r="AU145" s="7">
        <f t="shared" si="40"/>
        <v>0.23970687146759384</v>
      </c>
      <c r="AV145" s="7">
        <f t="shared" si="32"/>
        <v>80.686803212112252</v>
      </c>
      <c r="AW145" s="8">
        <f>ABS('6050_Module3Project_Data'!C145 - AV145)/'6050_Module3Project_Data'!C145</f>
        <v>2.2965527999470617E-2</v>
      </c>
      <c r="AY145" s="7">
        <f t="shared" si="41"/>
        <v>0.19562656915494503</v>
      </c>
      <c r="AZ145" s="7">
        <f t="shared" si="33"/>
        <v>80.642722909799602</v>
      </c>
      <c r="BA145" s="8">
        <f>ABS('6050_Module3Project_Data'!C145 - AZ145)/'6050_Module3Project_Data'!C145</f>
        <v>2.3499295272198545E-2</v>
      </c>
      <c r="BB145" s="21"/>
      <c r="BC145" s="7">
        <f t="shared" si="42"/>
        <v>0.13148531305429806</v>
      </c>
      <c r="BD145" s="7">
        <f t="shared" si="34"/>
        <v>80.578581653698961</v>
      </c>
      <c r="BE145" s="8">
        <f>ABS('6050_Module3Project_Data'!C145 - BD145)/'6050_Module3Project_Data'!C145</f>
        <v>2.4275980130105179E-2</v>
      </c>
      <c r="BF145" s="22"/>
      <c r="BG145" s="7">
        <f t="shared" si="43"/>
        <v>-8.9973022126724284E-2</v>
      </c>
      <c r="BH145" s="7">
        <f t="shared" si="35"/>
        <v>80.357123318517935</v>
      </c>
      <c r="BI145" s="8">
        <f>ABS('6050_Module3Project_Data'!C145 - BH145)/'6050_Module3Project_Data'!C145</f>
        <v>2.695761354436876E-2</v>
      </c>
      <c r="BM145" s="7">
        <f t="shared" si="44"/>
        <v>1.6365018025795042</v>
      </c>
      <c r="BN145" s="7">
        <f t="shared" si="36"/>
        <v>154.32182605974623</v>
      </c>
      <c r="BO145" s="8">
        <f>ABS('6050_Module3Project_Data'!E145 - BN145)/'6050_Module3Project_Data'!E145</f>
        <v>3.8269652825583755E-2</v>
      </c>
      <c r="BQ145" s="7">
        <f t="shared" si="45"/>
        <v>1.9592698136102236</v>
      </c>
      <c r="BR145" s="7">
        <f t="shared" si="37"/>
        <v>154.64459407077695</v>
      </c>
      <c r="BS145" s="8">
        <f>ABS('6050_Module3Project_Data'!E145 - BR145)/'6050_Module3Project_Data'!E145</f>
        <v>3.6258169426047072E-2</v>
      </c>
      <c r="BT145" s="21"/>
      <c r="BU145" s="7">
        <f t="shared" si="46"/>
        <v>2.3561613535716623</v>
      </c>
      <c r="BV145" s="7">
        <f t="shared" si="38"/>
        <v>155.04148561073836</v>
      </c>
      <c r="BW145" s="8">
        <f>ABS('6050_Module3Project_Data'!E145 - BV145)/'6050_Module3Project_Data'!E145</f>
        <v>3.3784749766212929E-2</v>
      </c>
      <c r="BX145" s="22"/>
      <c r="BY145" s="7">
        <f t="shared" si="47"/>
        <v>2.8783032686734566</v>
      </c>
      <c r="BZ145" s="7">
        <f t="shared" si="39"/>
        <v>155.56362752584016</v>
      </c>
      <c r="CA145" s="8">
        <f>ABS('6050_Module3Project_Data'!E145 - BZ145)/'6050_Module3Project_Data'!E145</f>
        <v>3.0530772424791668E-2</v>
      </c>
    </row>
    <row r="146" spans="17:79" x14ac:dyDescent="0.35">
      <c r="Q146" s="7">
        <f>($O$5 *'6050_Module3Project_Data'!C145) + ((1 - $O$5) * Q145)</f>
        <v>79.779655125317859</v>
      </c>
      <c r="R146" s="8">
        <f>(ABS(('6050_Module3Project_Data'!C146-Q146)))</f>
        <v>3.291984874682143</v>
      </c>
      <c r="T146" s="7">
        <f>($O$6 *'6050_Module3Project_Data'!C145) + ((1 - $O$6) * T145)</f>
        <v>81.082093111291897</v>
      </c>
      <c r="U146" s="8">
        <f>(ABS(('6050_Module3Project_Data'!C146 - T146)))</f>
        <v>1.9895468887081051</v>
      </c>
      <c r="W146" s="7">
        <f>($O$7 *'6050_Module3Project_Data'!C145) + ((1 - $O$7) * W145)</f>
        <v>81.622049053290098</v>
      </c>
      <c r="X146" s="8">
        <f>(ABS(('6050_Module3Project_Data'!C146 - W146)))</f>
        <v>1.449590946709904</v>
      </c>
      <c r="Z146" s="7">
        <f>($O$8 *'6050_Module3Project_Data'!C145) + ((1 - $O$8) * Z145)</f>
        <v>82.045921500816632</v>
      </c>
      <c r="AA146" s="8">
        <f>(ABS(('6050_Module3Project_Data'!C146 - Z146)))</f>
        <v>1.0257184991833697</v>
      </c>
      <c r="AB146" s="9"/>
      <c r="AC146" s="9"/>
      <c r="AD146" s="9"/>
      <c r="AE146" s="7">
        <f>($O$5 *'6050_Module3Project_Data'!E145) + ((1 - $O$5) * AE145)</f>
        <v>147.1075561034155</v>
      </c>
      <c r="AF146" s="8">
        <f>(ABS(('6050_Module3Project_Data'!E146 - AE146)))</f>
        <v>14.896410896584484</v>
      </c>
      <c r="AH146" s="7">
        <f>($O$6 *'6050_Module3Project_Data'!E145) + ((1 - $O$6) * AH145)</f>
        <v>153.94948429714657</v>
      </c>
      <c r="AI146" s="8">
        <f>(ABS(('6050_Module3Project_Data'!E146 - AH146)))</f>
        <v>8.0544827028534201</v>
      </c>
      <c r="AK146" s="7">
        <f>($O$7 *'6050_Module3Project_Data'!E145) + ((1 - $O$7) * AK145)</f>
        <v>156.96286826572504</v>
      </c>
      <c r="AL146" s="8">
        <f>(ABS(('6050_Module3Project_Data'!E146 - AK146)))</f>
        <v>5.0410987342749536</v>
      </c>
      <c r="AN146" s="7">
        <f>($O$8 *'6050_Module3Project_Data'!E145) + ((1 - $O$8) * AN145)</f>
        <v>158.86021786334194</v>
      </c>
      <c r="AO146" s="8">
        <f>(ABS(('6050_Module3Project_Data'!E146 - AN146)))</f>
        <v>3.1437491366580446</v>
      </c>
      <c r="AU146" s="7">
        <f t="shared" si="40"/>
        <v>0.37999374764427007</v>
      </c>
      <c r="AV146" s="7">
        <f t="shared" si="32"/>
        <v>82.002042800934362</v>
      </c>
      <c r="AW146" s="8">
        <f>ABS('6050_Module3Project_Data'!C146 - AV146)/'6050_Module3Project_Data'!C146</f>
        <v>1.2875599892642546E-2</v>
      </c>
      <c r="AY146" s="7">
        <f t="shared" si="41"/>
        <v>0.4404581050275676</v>
      </c>
      <c r="AZ146" s="7">
        <f t="shared" si="33"/>
        <v>82.062507158317672</v>
      </c>
      <c r="BA146" s="8">
        <f>ABS('6050_Module3Project_Data'!C146 - AZ146)/'6050_Module3Project_Data'!C146</f>
        <v>1.2147741897022018E-2</v>
      </c>
      <c r="BB146" s="21"/>
      <c r="BC146" s="7">
        <f t="shared" si="42"/>
        <v>0.60104564287030993</v>
      </c>
      <c r="BD146" s="7">
        <f t="shared" si="34"/>
        <v>82.223094696160402</v>
      </c>
      <c r="BE146" s="8">
        <f>ABS('6050_Module3Project_Data'!C146 - BD146)/'6050_Module3Project_Data'!C146</f>
        <v>1.021462082414167E-2</v>
      </c>
      <c r="BF146" s="22"/>
      <c r="BG146" s="7">
        <f t="shared" si="43"/>
        <v>0.98521385242961135</v>
      </c>
      <c r="BH146" s="7">
        <f t="shared" si="35"/>
        <v>82.607262905719708</v>
      </c>
      <c r="BI146" s="8">
        <f>ABS('6050_Module3Project_Data'!C146 - BH146)/'6050_Module3Project_Data'!C146</f>
        <v>5.5900797706689613E-3</v>
      </c>
      <c r="BM146" s="7">
        <f t="shared" si="44"/>
        <v>2.032658133476327</v>
      </c>
      <c r="BN146" s="7">
        <f t="shared" si="36"/>
        <v>158.99552639920137</v>
      </c>
      <c r="BO146" s="8">
        <f>ABS('6050_Module3Project_Data'!E146 - BN146)/'6050_Module3Project_Data'!E146</f>
        <v>1.8570166252772205E-2</v>
      </c>
      <c r="BQ146" s="7">
        <f t="shared" si="45"/>
        <v>2.5388383623472484</v>
      </c>
      <c r="BR146" s="7">
        <f t="shared" si="37"/>
        <v>159.50170662807227</v>
      </c>
      <c r="BS146" s="8">
        <f>ABS('6050_Module3Project_Data'!E146 - BR146)/'6050_Module3Project_Data'!E146</f>
        <v>1.5445673450253961E-2</v>
      </c>
      <c r="BT146" s="21"/>
      <c r="BU146" s="7">
        <f t="shared" si="46"/>
        <v>3.2207835483156595</v>
      </c>
      <c r="BV146" s="7">
        <f t="shared" si="38"/>
        <v>160.1836518140407</v>
      </c>
      <c r="BW146" s="8">
        <f>ABS('6050_Module3Project_Data'!E146 - BV146)/'6050_Module3Project_Data'!E146</f>
        <v>1.1236238344455404E-2</v>
      </c>
      <c r="BX146" s="22"/>
      <c r="BY146" s="7">
        <f t="shared" si="47"/>
        <v>4.067657897575593</v>
      </c>
      <c r="BZ146" s="7">
        <f t="shared" si="39"/>
        <v>161.03052616330064</v>
      </c>
      <c r="CA146" s="8">
        <f>ABS('6050_Module3Project_Data'!E146 - BZ146)/'6050_Module3Project_Data'!E146</f>
        <v>6.0087469135823909E-3</v>
      </c>
    </row>
    <row r="147" spans="17:79" x14ac:dyDescent="0.35">
      <c r="Q147" s="7">
        <f>($O$5 *'6050_Module3Project_Data'!C146) + ((1 - $O$5) * Q146)</f>
        <v>80.27345285652018</v>
      </c>
      <c r="R147" s="8">
        <f>(ABS(('6050_Module3Project_Data'!C147-Q147)))</f>
        <v>5.4214251434798229</v>
      </c>
      <c r="T147" s="7">
        <f>($O$6 *'6050_Module3Project_Data'!C146) + ((1 - $O$6) * T146)</f>
        <v>81.778434522339737</v>
      </c>
      <c r="U147" s="8">
        <f>(ABS(('6050_Module3Project_Data'!C147 - T147)))</f>
        <v>3.9164434776602661</v>
      </c>
      <c r="W147" s="7">
        <f>($O$7 *'6050_Module3Project_Data'!C146) + ((1 - $O$7) * W146)</f>
        <v>82.419324073980547</v>
      </c>
      <c r="X147" s="8">
        <f>(ABS(('6050_Module3Project_Data'!C147 - W147)))</f>
        <v>3.2755539260194553</v>
      </c>
      <c r="Z147" s="7">
        <f>($O$8 *'6050_Module3Project_Data'!C146) + ((1 - $O$8) * Z146)</f>
        <v>82.81521037520416</v>
      </c>
      <c r="AA147" s="8">
        <f>(ABS(('6050_Module3Project_Data'!C147 - Z147)))</f>
        <v>2.879667624795843</v>
      </c>
      <c r="AB147" s="9"/>
      <c r="AC147" s="9"/>
      <c r="AD147" s="9"/>
      <c r="AE147" s="7">
        <f>($O$5 *'6050_Module3Project_Data'!E146) + ((1 - $O$5) * AE146)</f>
        <v>149.34201773790318</v>
      </c>
      <c r="AF147" s="8">
        <f>(ABS(('6050_Module3Project_Data'!E147 - AE147)))</f>
        <v>7.8690572620968169</v>
      </c>
      <c r="AH147" s="7">
        <f>($O$6 *'6050_Module3Project_Data'!E146) + ((1 - $O$6) * AH146)</f>
        <v>156.76855324314525</v>
      </c>
      <c r="AI147" s="8">
        <f>(ABS(('6050_Module3Project_Data'!E147 - AH147)))</f>
        <v>0.44252175685474526</v>
      </c>
      <c r="AK147" s="7">
        <f>($O$7 *'6050_Module3Project_Data'!E146) + ((1 - $O$7) * AK146)</f>
        <v>159.73547256957627</v>
      </c>
      <c r="AL147" s="8">
        <f>(ABS(('6050_Module3Project_Data'!E147 - AK147)))</f>
        <v>2.5243975695762799</v>
      </c>
      <c r="AN147" s="7">
        <f>($O$8 *'6050_Module3Project_Data'!E146) + ((1 - $O$8) * AN146)</f>
        <v>161.21802971583548</v>
      </c>
      <c r="AO147" s="8">
        <f>(ABS(('6050_Module3Project_Data'!E147 - AN147)))</f>
        <v>4.0069547158354908</v>
      </c>
      <c r="AU147" s="7">
        <f t="shared" si="40"/>
        <v>0.44258593860119694</v>
      </c>
      <c r="AV147" s="7">
        <f t="shared" si="32"/>
        <v>82.861910012581745</v>
      </c>
      <c r="AW147" s="8">
        <f>ABS('6050_Module3Project_Data'!C147 - AV147)/'6050_Module3Project_Data'!C147</f>
        <v>3.3058778465362391E-2</v>
      </c>
      <c r="AY147" s="7">
        <f t="shared" si="41"/>
        <v>0.52966233394328799</v>
      </c>
      <c r="AZ147" s="7">
        <f t="shared" si="33"/>
        <v>82.94898640792384</v>
      </c>
      <c r="BA147" s="8">
        <f>ABS('6050_Module3Project_Data'!C147 - AZ147)/'6050_Module3Project_Data'!C147</f>
        <v>3.2042657112787566E-2</v>
      </c>
      <c r="BB147" s="21"/>
      <c r="BC147" s="7">
        <f t="shared" si="42"/>
        <v>0.68934886288937269</v>
      </c>
      <c r="BD147" s="7">
        <f t="shared" si="34"/>
        <v>83.108672936869922</v>
      </c>
      <c r="BE147" s="8">
        <f>ABS('6050_Module3Project_Data'!C147 - BD147)/'6050_Module3Project_Data'!C147</f>
        <v>3.0179225684061076E-2</v>
      </c>
      <c r="BF147" s="22"/>
      <c r="BG147" s="7">
        <f t="shared" si="43"/>
        <v>0.82546584545132362</v>
      </c>
      <c r="BH147" s="7">
        <f t="shared" si="35"/>
        <v>83.244789919431867</v>
      </c>
      <c r="BI147" s="8">
        <f>ABS('6050_Module3Project_Data'!C147 - BH147)/'6050_Module3Project_Data'!C147</f>
        <v>2.859083457202817E-2</v>
      </c>
      <c r="BM147" s="7">
        <f t="shared" si="44"/>
        <v>2.1436500590325638</v>
      </c>
      <c r="BN147" s="7">
        <f t="shared" si="36"/>
        <v>161.87912262860883</v>
      </c>
      <c r="BO147" s="8">
        <f>ABS('6050_Module3Project_Data'!E147 - BN147)/'6050_Module3Project_Data'!E147</f>
        <v>2.9692867557892039E-2</v>
      </c>
      <c r="BQ147" s="7">
        <f t="shared" si="45"/>
        <v>2.5972798477232457</v>
      </c>
      <c r="BR147" s="7">
        <f t="shared" si="37"/>
        <v>162.33275241729953</v>
      </c>
      <c r="BS147" s="8">
        <f>ABS('6050_Module3Project_Data'!E147 - BR147)/'6050_Module3Project_Data'!E147</f>
        <v>3.2578349949579172E-2</v>
      </c>
      <c r="BT147" s="21"/>
      <c r="BU147" s="7">
        <f t="shared" si="46"/>
        <v>3.0191028883066702</v>
      </c>
      <c r="BV147" s="7">
        <f t="shared" si="38"/>
        <v>162.75457545788294</v>
      </c>
      <c r="BW147" s="8">
        <f>ABS('6050_Module3Project_Data'!E147 - BV147)/'6050_Module3Project_Data'!E147</f>
        <v>3.5261513591729729E-2</v>
      </c>
      <c r="BX147" s="22"/>
      <c r="BY147" s="7">
        <f t="shared" si="47"/>
        <v>2.9668623429098915</v>
      </c>
      <c r="BZ147" s="7">
        <f t="shared" si="39"/>
        <v>162.70233491248615</v>
      </c>
      <c r="CA147" s="8">
        <f>ABS('6050_Module3Project_Data'!E147 - BZ147)/'6050_Module3Project_Data'!E147</f>
        <v>3.4929218011429265E-2</v>
      </c>
    </row>
    <row r="148" spans="17:79" x14ac:dyDescent="0.35">
      <c r="Q148" s="7">
        <f>($O$5 *'6050_Module3Project_Data'!C147) + ((1 - $O$5) * Q147)</f>
        <v>81.086666628042153</v>
      </c>
      <c r="R148" s="8">
        <f>(ABS(('6050_Module3Project_Data'!C148-Q148)))</f>
        <v>6.8129233719578508</v>
      </c>
      <c r="T148" s="7">
        <f>($O$6 *'6050_Module3Project_Data'!C147) + ((1 - $O$6) * T147)</f>
        <v>83.149189739520835</v>
      </c>
      <c r="U148" s="8">
        <f>(ABS(('6050_Module3Project_Data'!C148 - T148)))</f>
        <v>4.750400260479168</v>
      </c>
      <c r="W148" s="7">
        <f>($O$7 *'6050_Module3Project_Data'!C147) + ((1 - $O$7) * W147)</f>
        <v>84.220878733291244</v>
      </c>
      <c r="X148" s="8">
        <f>(ABS(('6050_Module3Project_Data'!C148 - W148)))</f>
        <v>3.6787112667087598</v>
      </c>
      <c r="Z148" s="7">
        <f>($O$8 *'6050_Module3Project_Data'!C147) + ((1 - $O$8) * Z147)</f>
        <v>84.974961093801042</v>
      </c>
      <c r="AA148" s="8">
        <f>(ABS(('6050_Module3Project_Data'!C148 - Z148)))</f>
        <v>2.9246289061989614</v>
      </c>
      <c r="AB148" s="9"/>
      <c r="AC148" s="9"/>
      <c r="AD148" s="9"/>
      <c r="AE148" s="7">
        <f>($O$5 *'6050_Module3Project_Data'!E147) + ((1 - $O$5) * AE147)</f>
        <v>150.5223763272177</v>
      </c>
      <c r="AF148" s="8">
        <f>(ABS(('6050_Module3Project_Data'!E148 - AE148)))</f>
        <v>2.7310716727822921</v>
      </c>
      <c r="AH148" s="7">
        <f>($O$6 *'6050_Module3Project_Data'!E147) + ((1 - $O$6) * AH147)</f>
        <v>156.9234358580444</v>
      </c>
      <c r="AI148" s="8">
        <f>(ABS(('6050_Module3Project_Data'!E148 - AH148)))</f>
        <v>3.6699878580444079</v>
      </c>
      <c r="AK148" s="7">
        <f>($O$7 *'6050_Module3Project_Data'!E147) + ((1 - $O$7) * AK147)</f>
        <v>158.34705390630933</v>
      </c>
      <c r="AL148" s="8">
        <f>(ABS(('6050_Module3Project_Data'!E148 - AK148)))</f>
        <v>5.0936059063093353</v>
      </c>
      <c r="AN148" s="7">
        <f>($O$8 *'6050_Module3Project_Data'!E147) + ((1 - $O$8) * AN147)</f>
        <v>158.21281367895887</v>
      </c>
      <c r="AO148" s="8">
        <f>(ABS(('6050_Module3Project_Data'!E148 - AN148)))</f>
        <v>4.9593656789588749</v>
      </c>
      <c r="AU148" s="7">
        <f t="shared" si="40"/>
        <v>0.64643124670762186</v>
      </c>
      <c r="AV148" s="7">
        <f t="shared" si="32"/>
        <v>84.867309979998865</v>
      </c>
      <c r="AW148" s="8">
        <f>ABS('6050_Module3Project_Data'!C148 - AV148)/'6050_Module3Project_Data'!C148</f>
        <v>3.449708946311511E-2</v>
      </c>
      <c r="AY148" s="7">
        <f t="shared" si="41"/>
        <v>0.84763541528513997</v>
      </c>
      <c r="AZ148" s="7">
        <f t="shared" si="33"/>
        <v>85.068514148576384</v>
      </c>
      <c r="BA148" s="8">
        <f>ABS('6050_Module3Project_Data'!C148 - AZ148)/'6050_Module3Project_Data'!C148</f>
        <v>3.2208066629475972E-2</v>
      </c>
      <c r="BB148" s="21"/>
      <c r="BC148" s="7">
        <f t="shared" si="42"/>
        <v>1.1898414712789682</v>
      </c>
      <c r="BD148" s="7">
        <f t="shared" si="34"/>
        <v>85.410720204570211</v>
      </c>
      <c r="BE148" s="8">
        <f>ABS('6050_Module3Project_Data'!C148 - BD148)/'6050_Module3Project_Data'!C148</f>
        <v>2.8314919278119414E-2</v>
      </c>
      <c r="BF148" s="22"/>
      <c r="BG148" s="7">
        <f t="shared" si="43"/>
        <v>1.6551413372317902</v>
      </c>
      <c r="BH148" s="7">
        <f t="shared" si="35"/>
        <v>85.87602007052304</v>
      </c>
      <c r="BI148" s="8">
        <f>ABS('6050_Module3Project_Data'!C148 - BH148)/'6050_Module3Project_Data'!C148</f>
        <v>2.3021380753618568E-2</v>
      </c>
      <c r="BM148" s="7">
        <f t="shared" si="44"/>
        <v>1.613839750687637</v>
      </c>
      <c r="BN148" s="7">
        <f t="shared" si="36"/>
        <v>159.96089365699697</v>
      </c>
      <c r="BO148" s="8">
        <f>ABS('6050_Module3Project_Data'!E148 - BN148)/'6050_Module3Project_Data'!E148</f>
        <v>4.3767013039713025E-2</v>
      </c>
      <c r="BQ148" s="7">
        <f t="shared" si="45"/>
        <v>1.6008552199756976</v>
      </c>
      <c r="BR148" s="7">
        <f t="shared" si="37"/>
        <v>159.94790912628503</v>
      </c>
      <c r="BS148" s="8">
        <f>ABS('6050_Module3Project_Data'!E148 - BR148)/'6050_Module3Project_Data'!E148</f>
        <v>4.3682287176240467E-2</v>
      </c>
      <c r="BT148" s="21"/>
      <c r="BU148" s="7">
        <f t="shared" si="46"/>
        <v>1.0357181900985426</v>
      </c>
      <c r="BV148" s="7">
        <f t="shared" si="38"/>
        <v>159.38277209640788</v>
      </c>
      <c r="BW148" s="8">
        <f>ABS('6050_Module3Project_Data'!E148 - BV148)/'6050_Module3Project_Data'!E148</f>
        <v>3.9994689688207768E-2</v>
      </c>
      <c r="BX148" s="22"/>
      <c r="BY148" s="7">
        <f t="shared" si="47"/>
        <v>-0.73512651234042092</v>
      </c>
      <c r="BZ148" s="7">
        <f t="shared" si="39"/>
        <v>157.6119273939689</v>
      </c>
      <c r="CA148" s="8">
        <f>ABS('6050_Module3Project_Data'!E148 - BZ148)/'6050_Module3Project_Data'!E148</f>
        <v>2.8439682440090396E-2</v>
      </c>
    </row>
    <row r="149" spans="17:79" x14ac:dyDescent="0.35">
      <c r="Q149" s="7">
        <f>($O$5 *'6050_Module3Project_Data'!C148) + ((1 - $O$5) * Q148)</f>
        <v>82.108605133835823</v>
      </c>
      <c r="R149" s="8">
        <f>(ABS(('6050_Module3Project_Data'!C149-Q149)))</f>
        <v>1.5708918661641746</v>
      </c>
      <c r="T149" s="7">
        <f>($O$6 *'6050_Module3Project_Data'!C148) + ((1 - $O$6) * T148)</f>
        <v>84.811829830688538</v>
      </c>
      <c r="U149" s="8">
        <f>(ABS(('6050_Module3Project_Data'!C149 - T149)))</f>
        <v>1.1323328306885401</v>
      </c>
      <c r="W149" s="7">
        <f>($O$7 *'6050_Module3Project_Data'!C148) + ((1 - $O$7) * W148)</f>
        <v>86.244169929981069</v>
      </c>
      <c r="X149" s="8">
        <f>(ABS(('6050_Module3Project_Data'!C149 - W149)))</f>
        <v>2.5646729299810715</v>
      </c>
      <c r="Z149" s="7">
        <f>($O$8 *'6050_Module3Project_Data'!C148) + ((1 - $O$8) * Z148)</f>
        <v>87.168432773450263</v>
      </c>
      <c r="AA149" s="8">
        <f>(ABS(('6050_Module3Project_Data'!C149 - Z149)))</f>
        <v>3.4889357734502653</v>
      </c>
      <c r="AB149" s="9"/>
      <c r="AC149" s="9"/>
      <c r="AD149" s="9"/>
      <c r="AE149" s="7">
        <f>($O$5 *'6050_Module3Project_Data'!E148) + ((1 - $O$5) * AE148)</f>
        <v>150.93203707813504</v>
      </c>
      <c r="AF149" s="8">
        <f>(ABS(('6050_Module3Project_Data'!E149 - AE149)))</f>
        <v>8.2985380781350386</v>
      </c>
      <c r="AH149" s="7">
        <f>($O$6 *'6050_Module3Project_Data'!E148) + ((1 - $O$6) * AH148)</f>
        <v>155.63894010772884</v>
      </c>
      <c r="AI149" s="8">
        <f>(ABS(('6050_Module3Project_Data'!E149 - AH149)))</f>
        <v>13.005441107728842</v>
      </c>
      <c r="AK149" s="7">
        <f>($O$7 *'6050_Module3Project_Data'!E148) + ((1 - $O$7) * AK148)</f>
        <v>155.54557065783919</v>
      </c>
      <c r="AL149" s="8">
        <f>(ABS(('6050_Module3Project_Data'!E149 - AK149)))</f>
        <v>12.912071657839192</v>
      </c>
      <c r="AN149" s="7">
        <f>($O$8 *'6050_Module3Project_Data'!E148) + ((1 - $O$8) * AN148)</f>
        <v>154.49328941973971</v>
      </c>
      <c r="AO149" s="8">
        <f>(ABS(('6050_Module3Project_Data'!E149 - AN149)))</f>
        <v>11.85979041973971</v>
      </c>
      <c r="AU149" s="7">
        <f t="shared" si="40"/>
        <v>0.85296023920495245</v>
      </c>
      <c r="AV149" s="7">
        <f t="shared" si="32"/>
        <v>87.097130169186016</v>
      </c>
      <c r="AW149" s="8">
        <f>ABS('6050_Module3Project_Data'!C149 - AV149)/'6050_Module3Project_Data'!C149</f>
        <v>4.0841942073170191E-2</v>
      </c>
      <c r="AY149" s="7">
        <f t="shared" si="41"/>
        <v>1.1415493606363114</v>
      </c>
      <c r="AZ149" s="7">
        <f t="shared" si="33"/>
        <v>87.385719290617374</v>
      </c>
      <c r="BA149" s="8">
        <f>ABS('6050_Module3Project_Data'!C149 - AZ149)/'6050_Module3Project_Data'!C149</f>
        <v>4.4290685573998803E-2</v>
      </c>
      <c r="BB149" s="21"/>
      <c r="BC149" s="7">
        <f t="shared" si="42"/>
        <v>1.5648938477138543</v>
      </c>
      <c r="BD149" s="7">
        <f t="shared" si="34"/>
        <v>87.809063777694917</v>
      </c>
      <c r="BE149" s="8">
        <f>ABS('6050_Module3Project_Data'!C149 - BD149)/'6050_Module3Project_Data'!C149</f>
        <v>4.9349804023020347E-2</v>
      </c>
      <c r="BF149" s="22"/>
      <c r="BG149" s="7">
        <f t="shared" si="43"/>
        <v>1.9680687177711202</v>
      </c>
      <c r="BH149" s="7">
        <f t="shared" si="35"/>
        <v>88.212238647752187</v>
      </c>
      <c r="BI149" s="8">
        <f>ABS('6050_Module3Project_Data'!C149 - BH149)/'6050_Module3Project_Data'!C149</f>
        <v>5.4167888315009703E-2</v>
      </c>
      <c r="BM149" s="7">
        <f t="shared" si="44"/>
        <v>0.95154130081397115</v>
      </c>
      <c r="BN149" s="7">
        <f t="shared" si="36"/>
        <v>156.49711195865316</v>
      </c>
      <c r="BO149" s="8">
        <f>ABS('6050_Module3Project_Data'!E149 - BN149)/'6050_Module3Project_Data'!E149</f>
        <v>9.7197454005199468E-2</v>
      </c>
      <c r="BQ149" s="7">
        <f t="shared" si="45"/>
        <v>0.50027060286423963</v>
      </c>
      <c r="BR149" s="7">
        <f t="shared" si="37"/>
        <v>156.04584126070344</v>
      </c>
      <c r="BS149" s="8">
        <f>ABS('6050_Module3Project_Data'!E149 - BR149)/'6050_Module3Project_Data'!E149</f>
        <v>9.4033606093498701E-2</v>
      </c>
      <c r="BT149" s="21"/>
      <c r="BU149" s="7">
        <f t="shared" si="46"/>
        <v>-0.691022457257362</v>
      </c>
      <c r="BV149" s="7">
        <f t="shared" si="38"/>
        <v>154.85454820058183</v>
      </c>
      <c r="BW149" s="8">
        <f>ABS('6050_Module3Project_Data'!E149 - BV149)/'6050_Module3Project_Data'!E149</f>
        <v>8.5681479359780904E-2</v>
      </c>
      <c r="BX149" s="22"/>
      <c r="BY149" s="7">
        <f t="shared" si="47"/>
        <v>-2.4915297380506773</v>
      </c>
      <c r="BZ149" s="7">
        <f t="shared" si="39"/>
        <v>153.05404091978852</v>
      </c>
      <c r="CA149" s="8">
        <f>ABS('6050_Module3Project_Data'!E149 - BZ149)/'6050_Module3Project_Data'!E149</f>
        <v>7.305816650959758E-2</v>
      </c>
    </row>
    <row r="150" spans="17:79" x14ac:dyDescent="0.35">
      <c r="Q150" s="7">
        <f>($O$5 *'6050_Module3Project_Data'!C149) + ((1 - $O$5) * Q149)</f>
        <v>82.344238913760449</v>
      </c>
      <c r="R150" s="8">
        <f>(ABS(('6050_Module3Project_Data'!C150-Q150)))</f>
        <v>2.0577080862395576</v>
      </c>
      <c r="T150" s="7">
        <f>($O$6 *'6050_Module3Project_Data'!C149) + ((1 - $O$6) * T149)</f>
        <v>84.415513339947552</v>
      </c>
      <c r="U150" s="8">
        <f>(ABS(('6050_Module3Project_Data'!C150 - T150)))</f>
        <v>1.3566339947544748E-2</v>
      </c>
      <c r="W150" s="7">
        <f>($O$7 *'6050_Module3Project_Data'!C149) + ((1 - $O$7) * W149)</f>
        <v>84.833599818491479</v>
      </c>
      <c r="X150" s="8">
        <f>(ABS(('6050_Module3Project_Data'!C150 - W150)))</f>
        <v>0.43165281849147163</v>
      </c>
      <c r="Z150" s="7">
        <f>($O$8 *'6050_Module3Project_Data'!C149) + ((1 - $O$8) * Z149)</f>
        <v>84.551730943362571</v>
      </c>
      <c r="AA150" s="8">
        <f>(ABS(('6050_Module3Project_Data'!C150 - Z150)))</f>
        <v>0.14978394336256429</v>
      </c>
      <c r="AB150" s="9"/>
      <c r="AC150" s="9"/>
      <c r="AD150" s="9"/>
      <c r="AE150" s="7">
        <f>($O$5 *'6050_Module3Project_Data'!E149) + ((1 - $O$5) * AE149)</f>
        <v>149.68725636641477</v>
      </c>
      <c r="AF150" s="8">
        <f>(ABS(('6050_Module3Project_Data'!E150 - AE150)))</f>
        <v>5.9897773664147849</v>
      </c>
      <c r="AH150" s="7">
        <f>($O$6 *'6050_Module3Project_Data'!E149) + ((1 - $O$6) * AH149)</f>
        <v>151.08703572002375</v>
      </c>
      <c r="AI150" s="8">
        <f>(ABS(('6050_Module3Project_Data'!E150 - AH150)))</f>
        <v>7.3895567200237622</v>
      </c>
      <c r="AK150" s="7">
        <f>($O$7 *'6050_Module3Project_Data'!E149) + ((1 - $O$7) * AK149)</f>
        <v>148.44393124602763</v>
      </c>
      <c r="AL150" s="8">
        <f>(ABS(('6050_Module3Project_Data'!E150 - AK150)))</f>
        <v>4.7464522460276442</v>
      </c>
      <c r="AN150" s="7">
        <f>($O$8 *'6050_Module3Project_Data'!E149) + ((1 - $O$8) * AN149)</f>
        <v>145.59844660493491</v>
      </c>
      <c r="AO150" s="8">
        <f>(ABS(('6050_Module3Project_Data'!E150 - AN150)))</f>
        <v>1.9009676049349196</v>
      </c>
      <c r="AU150" s="7">
        <f t="shared" si="40"/>
        <v>0.51343068660077096</v>
      </c>
      <c r="AV150" s="7">
        <f t="shared" si="32"/>
        <v>85.347030505092249</v>
      </c>
      <c r="AW150" s="8">
        <f>ABS('6050_Module3Project_Data'!C150 - AV150)/'6050_Module3Project_Data'!C150</f>
        <v>1.1197413551280304E-2</v>
      </c>
      <c r="AY150" s="7">
        <f t="shared" si="41"/>
        <v>0.50351949260483586</v>
      </c>
      <c r="AZ150" s="7">
        <f t="shared" si="33"/>
        <v>85.337119311096316</v>
      </c>
      <c r="BA150" s="8">
        <f>ABS('6050_Module3Project_Data'!C150 - AZ150)/'6050_Module3Project_Data'!C150</f>
        <v>1.1079985051722909E-2</v>
      </c>
      <c r="BB150" s="21"/>
      <c r="BC150" s="7">
        <f t="shared" si="42"/>
        <v>0.22593506607230407</v>
      </c>
      <c r="BD150" s="7">
        <f t="shared" si="34"/>
        <v>85.059534884563789</v>
      </c>
      <c r="BE150" s="8">
        <f>ABS('6050_Module3Project_Data'!C150 - BD150)/'6050_Module3Project_Data'!C150</f>
        <v>7.7911459147237639E-3</v>
      </c>
      <c r="BF150" s="22"/>
      <c r="BG150" s="7">
        <f t="shared" si="43"/>
        <v>-0.90377428710048413</v>
      </c>
      <c r="BH150" s="7">
        <f t="shared" si="35"/>
        <v>83.929825531390989</v>
      </c>
      <c r="BI150" s="8">
        <f>ABS('6050_Module3Project_Data'!C150 - BH150)/'6050_Module3Project_Data'!C150</f>
        <v>5.5937272230108361E-3</v>
      </c>
      <c r="BM150" s="7">
        <f t="shared" si="44"/>
        <v>-0.25643580607985861</v>
      </c>
      <c r="BN150" s="7">
        <f t="shared" si="36"/>
        <v>148.18749543994778</v>
      </c>
      <c r="BO150" s="8">
        <f>ABS('6050_Module3Project_Data'!E150 - BN150)/'6050_Module3Project_Data'!E150</f>
        <v>3.1246313235236332E-2</v>
      </c>
      <c r="BQ150" s="7">
        <f t="shared" si="45"/>
        <v>-1.4002069008047107</v>
      </c>
      <c r="BR150" s="7">
        <f t="shared" si="37"/>
        <v>147.04372434522293</v>
      </c>
      <c r="BS150" s="8">
        <f>ABS('6050_Module3Project_Data'!E150 - BR150)/'6050_Module3Project_Data'!E150</f>
        <v>2.3286736611593164E-2</v>
      </c>
      <c r="BT150" s="21"/>
      <c r="BU150" s="7">
        <f t="shared" si="46"/>
        <v>-3.5758000868067521</v>
      </c>
      <c r="BV150" s="7">
        <f t="shared" si="38"/>
        <v>144.86813115922087</v>
      </c>
      <c r="BW150" s="8">
        <f>ABS('6050_Module3Project_Data'!E150 - BV150)/'6050_Module3Project_Data'!E150</f>
        <v>8.1466436806513411E-3</v>
      </c>
      <c r="BX150" s="22"/>
      <c r="BY150" s="7">
        <f t="shared" si="47"/>
        <v>-6.4101229607474286</v>
      </c>
      <c r="BZ150" s="7">
        <f t="shared" si="39"/>
        <v>142.0338082852802</v>
      </c>
      <c r="CA150" s="8">
        <f>ABS('6050_Module3Project_Data'!E150 - BZ150)/'6050_Module3Project_Data'!E150</f>
        <v>1.1577591522811513E-2</v>
      </c>
    </row>
    <row r="151" spans="17:79" x14ac:dyDescent="0.35">
      <c r="Q151" s="7">
        <f>($O$5 *'6050_Module3Project_Data'!C150) + ((1 - $O$5) * Q150)</f>
        <v>82.652895126696379</v>
      </c>
      <c r="R151" s="8">
        <f>(ABS(('6050_Module3Project_Data'!C151-Q151)))</f>
        <v>2.7928598733036267</v>
      </c>
      <c r="T151" s="7">
        <f>($O$6 *'6050_Module3Project_Data'!C150) + ((1 - $O$6) * T150)</f>
        <v>84.41076512096592</v>
      </c>
      <c r="U151" s="8">
        <f>(ABS(('6050_Module3Project_Data'!C151 - T151)))</f>
        <v>1.0349898790340859</v>
      </c>
      <c r="W151" s="7">
        <f>($O$7 *'6050_Module3Project_Data'!C150) + ((1 - $O$7) * W150)</f>
        <v>84.596190768321165</v>
      </c>
      <c r="X151" s="8">
        <f>(ABS(('6050_Module3Project_Data'!C151 - W151)))</f>
        <v>0.84956423167884054</v>
      </c>
      <c r="Z151" s="7">
        <f>($O$8 *'6050_Module3Project_Data'!C150) + ((1 - $O$8) * Z150)</f>
        <v>84.439392985840641</v>
      </c>
      <c r="AA151" s="8">
        <f>(ABS(('6050_Module3Project_Data'!C151 - Z151)))</f>
        <v>1.0063620141593645</v>
      </c>
      <c r="AB151" s="9"/>
      <c r="AC151" s="9"/>
      <c r="AD151" s="9"/>
      <c r="AE151" s="7">
        <f>($O$5 *'6050_Module3Project_Data'!E150) + ((1 - $O$5) * AE150)</f>
        <v>148.78878976145256</v>
      </c>
      <c r="AF151" s="8">
        <f>(ABS(('6050_Module3Project_Data'!E151 - AE151)))</f>
        <v>2.9832167614525531</v>
      </c>
      <c r="AH151" s="7">
        <f>($O$6 *'6050_Module3Project_Data'!E150) + ((1 - $O$6) * AH150)</f>
        <v>148.50069086801543</v>
      </c>
      <c r="AI151" s="8">
        <f>(ABS(('6050_Module3Project_Data'!E151 - AH151)))</f>
        <v>2.6951178680154158</v>
      </c>
      <c r="AK151" s="7">
        <f>($O$7 *'6050_Module3Project_Data'!E150) + ((1 - $O$7) * AK150)</f>
        <v>145.83338251071243</v>
      </c>
      <c r="AL151" s="8">
        <f>(ABS(('6050_Module3Project_Data'!E151 - AK151)))</f>
        <v>2.7809510712415886E-2</v>
      </c>
      <c r="AN151" s="7">
        <f>($O$8 *'6050_Module3Project_Data'!E150) + ((1 - $O$8) * AN150)</f>
        <v>144.17272090123373</v>
      </c>
      <c r="AO151" s="8">
        <f>(ABS(('6050_Module3Project_Data'!E151 - AN151)))</f>
        <v>1.6328520987662785</v>
      </c>
      <c r="AU151" s="7">
        <f t="shared" si="40"/>
        <v>0.40080472608510825</v>
      </c>
      <c r="AV151" s="7">
        <f t="shared" si="32"/>
        <v>84.996995494406278</v>
      </c>
      <c r="AW151" s="8">
        <f>ABS('6050_Module3Project_Data'!C151 - AV151)/'6050_Module3Project_Data'!C151</f>
        <v>5.2519812785752507E-3</v>
      </c>
      <c r="AY151" s="7">
        <f t="shared" si="41"/>
        <v>0.31828735691104848</v>
      </c>
      <c r="AZ151" s="7">
        <f t="shared" si="33"/>
        <v>84.914478125232208</v>
      </c>
      <c r="BA151" s="8">
        <f>ABS('6050_Module3Project_Data'!C151 - AZ151)/'6050_Module3Project_Data'!C151</f>
        <v>6.2177094083585285E-3</v>
      </c>
      <c r="BB151" s="21"/>
      <c r="BC151" s="7">
        <f t="shared" si="42"/>
        <v>1.743021376312609E-2</v>
      </c>
      <c r="BD151" s="7">
        <f t="shared" si="34"/>
        <v>84.613620982084285</v>
      </c>
      <c r="BE151" s="8">
        <f>ABS('6050_Module3Project_Data'!C151 - BD151)/'6050_Module3Project_Data'!C151</f>
        <v>9.7387403027303157E-3</v>
      </c>
      <c r="BF151" s="22"/>
      <c r="BG151" s="7">
        <f t="shared" si="43"/>
        <v>-0.33736383570983924</v>
      </c>
      <c r="BH151" s="7">
        <f t="shared" si="35"/>
        <v>84.258826932611328</v>
      </c>
      <c r="BI151" s="8">
        <f>ABS('6050_Module3Project_Data'!C151 - BH151)/'6050_Module3Project_Data'!C151</f>
        <v>1.3891012694412702E-2</v>
      </c>
      <c r="BM151" s="7">
        <f t="shared" si="44"/>
        <v>-0.60955274546516069</v>
      </c>
      <c r="BN151" s="7">
        <f t="shared" si="36"/>
        <v>145.22382976524727</v>
      </c>
      <c r="BO151" s="8">
        <f>ABS('6050_Module3Project_Data'!E151 - BN151)/'6050_Module3Project_Data'!E151</f>
        <v>3.9898559621773565E-3</v>
      </c>
      <c r="BQ151" s="7">
        <f t="shared" si="45"/>
        <v>-1.7027923594323344</v>
      </c>
      <c r="BR151" s="7">
        <f t="shared" si="37"/>
        <v>144.1305901512801</v>
      </c>
      <c r="BS151" s="8">
        <f>ABS('6050_Module3Project_Data'!E151 - BR151)/'6050_Module3Project_Data'!E151</f>
        <v>1.1487783452007742E-2</v>
      </c>
      <c r="BT151" s="21"/>
      <c r="BU151" s="7">
        <f t="shared" si="46"/>
        <v>-3.1414369786355563</v>
      </c>
      <c r="BV151" s="7">
        <f t="shared" si="38"/>
        <v>142.69194553207686</v>
      </c>
      <c r="BW151" s="8">
        <f>ABS('6050_Module3Project_Data'!E151 - BV151)/'6050_Module3Project_Data'!E151</f>
        <v>2.1354653350068805E-2</v>
      </c>
      <c r="BX151" s="22"/>
      <c r="BY151" s="7">
        <f t="shared" si="47"/>
        <v>-3.1804848691300394</v>
      </c>
      <c r="BZ151" s="7">
        <f t="shared" si="39"/>
        <v>142.6528976415824</v>
      </c>
      <c r="CA151" s="8">
        <f>ABS('6050_Module3Project_Data'!E151 - BZ151)/'6050_Module3Project_Data'!E151</f>
        <v>2.1622461292461093E-2</v>
      </c>
    </row>
    <row r="152" spans="17:79" x14ac:dyDescent="0.35">
      <c r="Q152" s="7">
        <f>($O$5 *'6050_Module3Project_Data'!C151) + ((1 - $O$5) * Q151)</f>
        <v>83.071824107691924</v>
      </c>
      <c r="R152" s="8">
        <f>(ABS(('6050_Module3Project_Data'!C152-Q152)))</f>
        <v>4.6384338923080719</v>
      </c>
      <c r="T152" s="7">
        <f>($O$6 *'6050_Module3Project_Data'!C151) + ((1 - $O$6) * T151)</f>
        <v>84.773011578627845</v>
      </c>
      <c r="U152" s="8">
        <f>(ABS(('6050_Module3Project_Data'!C152 - T152)))</f>
        <v>2.9372464213721514</v>
      </c>
      <c r="W152" s="7">
        <f>($O$7 *'6050_Module3Project_Data'!C151) + ((1 - $O$7) * W151)</f>
        <v>85.063451095744526</v>
      </c>
      <c r="X152" s="8">
        <f>(ABS(('6050_Module3Project_Data'!C152 - W152)))</f>
        <v>2.6468069042554703</v>
      </c>
      <c r="Z152" s="7">
        <f>($O$8 *'6050_Module3Project_Data'!C151) + ((1 - $O$8) * Z151)</f>
        <v>85.194164496460161</v>
      </c>
      <c r="AA152" s="8">
        <f>(ABS(('6050_Module3Project_Data'!C152 - Z152)))</f>
        <v>2.5160935035398353</v>
      </c>
      <c r="AB152" s="9"/>
      <c r="AC152" s="9"/>
      <c r="AD152" s="9"/>
      <c r="AE152" s="7">
        <f>($O$5 *'6050_Module3Project_Data'!E151) + ((1 - $O$5) * AE151)</f>
        <v>148.34130724723468</v>
      </c>
      <c r="AF152" s="8">
        <f>(ABS(('6050_Module3Project_Data'!E152 - AE152)))</f>
        <v>6.9685247234673398E-2</v>
      </c>
      <c r="AH152" s="7">
        <f>($O$6 *'6050_Module3Project_Data'!E151) + ((1 - $O$6) * AH151)</f>
        <v>147.55739961421003</v>
      </c>
      <c r="AI152" s="8">
        <f>(ABS(('6050_Module3Project_Data'!E152 - AH152)))</f>
        <v>0.71422238578998076</v>
      </c>
      <c r="AK152" s="7">
        <f>($O$7 *'6050_Module3Project_Data'!E151) + ((1 - $O$7) * AK151)</f>
        <v>145.81808727982059</v>
      </c>
      <c r="AL152" s="8">
        <f>(ABS(('6050_Module3Project_Data'!E152 - AK152)))</f>
        <v>2.4535347201794195</v>
      </c>
      <c r="AN152" s="7">
        <f>($O$8 *'6050_Module3Project_Data'!E151) + ((1 - $O$8) * AN151)</f>
        <v>145.39735997530846</v>
      </c>
      <c r="AO152" s="8">
        <f>(ABS(('6050_Module3Project_Data'!E152 - AN152)))</f>
        <v>2.8742620246915465</v>
      </c>
      <c r="AU152" s="7">
        <f t="shared" si="40"/>
        <v>0.41077306628584609</v>
      </c>
      <c r="AV152" s="7">
        <f t="shared" si="32"/>
        <v>85.474224162030367</v>
      </c>
      <c r="AW152" s="8">
        <f>ABS('6050_Module3Project_Data'!C152 - AV152)/'6050_Module3Project_Data'!C152</f>
        <v>2.5493413073413018E-2</v>
      </c>
      <c r="AY152" s="7">
        <f t="shared" si="41"/>
        <v>0.35553059953912658</v>
      </c>
      <c r="AZ152" s="7">
        <f t="shared" si="33"/>
        <v>85.418981695283648</v>
      </c>
      <c r="BA152" s="8">
        <f>ABS('6050_Module3Project_Data'!C152 - AZ152)/'6050_Module3Project_Data'!C152</f>
        <v>2.6123242103749691E-2</v>
      </c>
      <c r="BB152" s="21"/>
      <c r="BC152" s="7">
        <f t="shared" si="42"/>
        <v>0.21985376491023176</v>
      </c>
      <c r="BD152" s="7">
        <f t="shared" si="34"/>
        <v>85.283304860654752</v>
      </c>
      <c r="BE152" s="8">
        <f>ABS('6050_Module3Project_Data'!C152 - BD152)/'6050_Module3Project_Data'!C152</f>
        <v>2.7670117437634763E-2</v>
      </c>
      <c r="BF152" s="22"/>
      <c r="BG152" s="7">
        <f t="shared" si="43"/>
        <v>0.34656670295338082</v>
      </c>
      <c r="BH152" s="7">
        <f t="shared" si="35"/>
        <v>85.410017798697908</v>
      </c>
      <c r="BI152" s="8">
        <f>ABS('6050_Module3Project_Data'!C152 - BH152)/'6050_Module3Project_Data'!C152</f>
        <v>2.6225441057328647E-2</v>
      </c>
      <c r="BM152" s="7">
        <f t="shared" si="44"/>
        <v>-0.52041411827916217</v>
      </c>
      <c r="BN152" s="7">
        <f t="shared" si="36"/>
        <v>145.29767316154144</v>
      </c>
      <c r="BO152" s="8">
        <f>ABS('6050_Module3Project_Data'!E152 - BN152)/'6050_Module3Project_Data'!E152</f>
        <v>2.0057437818131969E-2</v>
      </c>
      <c r="BQ152" s="7">
        <f t="shared" si="45"/>
        <v>-1.2809180772972102</v>
      </c>
      <c r="BR152" s="7">
        <f t="shared" si="37"/>
        <v>144.53716920252339</v>
      </c>
      <c r="BS152" s="8">
        <f>ABS('6050_Module3Project_Data'!E152 - BR152)/'6050_Module3Project_Data'!E152</f>
        <v>2.5186564678415811E-2</v>
      </c>
      <c r="BT152" s="21"/>
      <c r="BU152" s="7">
        <f t="shared" si="46"/>
        <v>-1.7346731921508829</v>
      </c>
      <c r="BV152" s="7">
        <f t="shared" si="38"/>
        <v>144.08341408766969</v>
      </c>
      <c r="BW152" s="8">
        <f>ABS('6050_Module3Project_Data'!E152 - BV152)/'6050_Module3Project_Data'!E152</f>
        <v>2.8246861104212595E-2</v>
      </c>
      <c r="BX152" s="22"/>
      <c r="BY152" s="7">
        <f t="shared" si="47"/>
        <v>-0.49007367662756768</v>
      </c>
      <c r="BZ152" s="7">
        <f t="shared" si="39"/>
        <v>145.32801360319303</v>
      </c>
      <c r="CA152" s="8">
        <f>ABS('6050_Module3Project_Data'!E152 - BZ152)/'6050_Module3Project_Data'!E152</f>
        <v>1.9852810383412273E-2</v>
      </c>
    </row>
    <row r="153" spans="17:79" x14ac:dyDescent="0.35">
      <c r="Q153" s="7">
        <f>($O$5 *'6050_Module3Project_Data'!C152) + ((1 - $O$5) * Q152)</f>
        <v>83.767589191538136</v>
      </c>
      <c r="R153" s="8">
        <f>(ABS(('6050_Module3Project_Data'!C153-Q153)))</f>
        <v>3.8206068084618607</v>
      </c>
      <c r="T153" s="7">
        <f>($O$6 *'6050_Module3Project_Data'!C152) + ((1 - $O$6) * T152)</f>
        <v>85.801047826108103</v>
      </c>
      <c r="U153" s="8">
        <f>(ABS(('6050_Module3Project_Data'!C153 - T153)))</f>
        <v>1.7871481738918931</v>
      </c>
      <c r="W153" s="7">
        <f>($O$7 *'6050_Module3Project_Data'!C152) + ((1 - $O$7) * W152)</f>
        <v>86.519194893085029</v>
      </c>
      <c r="X153" s="8">
        <f>(ABS(('6050_Module3Project_Data'!C153 - W153)))</f>
        <v>1.0690011069149676</v>
      </c>
      <c r="Z153" s="7">
        <f>($O$8 *'6050_Module3Project_Data'!C152) + ((1 - $O$8) * Z152)</f>
        <v>87.081234624115041</v>
      </c>
      <c r="AA153" s="8">
        <f>(ABS(('6050_Module3Project_Data'!C153 - Z153)))</f>
        <v>0.5069613758849556</v>
      </c>
      <c r="AB153" s="9"/>
      <c r="AC153" s="9"/>
      <c r="AD153" s="9"/>
      <c r="AE153" s="7">
        <f>($O$5 *'6050_Module3Project_Data'!E152) + ((1 - $O$5) * AE152)</f>
        <v>148.33085446014948</v>
      </c>
      <c r="AF153" s="8">
        <f>(ABS(('6050_Module3Project_Data'!E153 - AE153)))</f>
        <v>0.82490346014947136</v>
      </c>
      <c r="AH153" s="7">
        <f>($O$6 *'6050_Module3Project_Data'!E152) + ((1 - $O$6) * AH152)</f>
        <v>147.80737744923653</v>
      </c>
      <c r="AI153" s="8">
        <f>(ABS(('6050_Module3Project_Data'!E153 - AH153)))</f>
        <v>0.30142644923651574</v>
      </c>
      <c r="AK153" s="7">
        <f>($O$7 *'6050_Module3Project_Data'!E152) + ((1 - $O$7) * AK152)</f>
        <v>147.16753137591928</v>
      </c>
      <c r="AL153" s="8">
        <f>(ABS(('6050_Module3Project_Data'!E153 - AK153)))</f>
        <v>0.33841962408072845</v>
      </c>
      <c r="AN153" s="7">
        <f>($O$8 *'6050_Module3Project_Data'!E152) + ((1 - $O$8) * AN152)</f>
        <v>147.55305649382711</v>
      </c>
      <c r="AO153" s="8">
        <f>(ABS(('6050_Module3Project_Data'!E153 - AN153)))</f>
        <v>4.7105493827103828E-2</v>
      </c>
      <c r="AU153" s="7">
        <f t="shared" si="40"/>
        <v>0.56751867594404459</v>
      </c>
      <c r="AV153" s="7">
        <f t="shared" si="32"/>
        <v>87.086713569029072</v>
      </c>
      <c r="AW153" s="8">
        <f>ABS('6050_Module3Project_Data'!C153 - AV153)/'6050_Module3Project_Data'!C153</f>
        <v>5.7254567838219209E-3</v>
      </c>
      <c r="AY153" s="7">
        <f t="shared" si="41"/>
        <v>0.63058389898947065</v>
      </c>
      <c r="AZ153" s="7">
        <f t="shared" si="33"/>
        <v>87.1497787920745</v>
      </c>
      <c r="BA153" s="8">
        <f>ABS('6050_Module3Project_Data'!C153 - AZ153)/'6050_Module3Project_Data'!C153</f>
        <v>5.0054371244898877E-3</v>
      </c>
      <c r="BB153" s="21"/>
      <c r="BC153" s="7">
        <f t="shared" si="42"/>
        <v>0.77600427950385376</v>
      </c>
      <c r="BD153" s="7">
        <f t="shared" si="34"/>
        <v>87.29519917258888</v>
      </c>
      <c r="BE153" s="8">
        <f>ABS('6050_Module3Project_Data'!C153 - BD153)/'6050_Module3Project_Data'!C153</f>
        <v>3.3451633986286934E-3</v>
      </c>
      <c r="BF153" s="22"/>
      <c r="BG153" s="7">
        <f t="shared" si="43"/>
        <v>1.2893672331824346</v>
      </c>
      <c r="BH153" s="7">
        <f t="shared" si="35"/>
        <v>87.808562126267461</v>
      </c>
      <c r="BI153" s="8">
        <f>ABS('6050_Module3Project_Data'!C153 - BH153)/'6050_Module3Project_Data'!C153</f>
        <v>2.5159340679589328E-3</v>
      </c>
      <c r="BM153" s="7">
        <f t="shared" si="44"/>
        <v>-0.23993538612248383</v>
      </c>
      <c r="BN153" s="7">
        <f t="shared" si="36"/>
        <v>146.9275959897968</v>
      </c>
      <c r="BO153" s="8">
        <f>ABS('6050_Module3Project_Data'!E153 - BN153)/'6050_Module3Project_Data'!E153</f>
        <v>3.920892725224427E-3</v>
      </c>
      <c r="BQ153" s="7">
        <f t="shared" si="45"/>
        <v>-0.62332753394823426</v>
      </c>
      <c r="BR153" s="7">
        <f t="shared" si="37"/>
        <v>146.54420384197104</v>
      </c>
      <c r="BS153" s="8">
        <f>ABS('6050_Module3Project_Data'!E153 - BR153)/'6050_Module3Project_Data'!E153</f>
        <v>6.5200566587918221E-3</v>
      </c>
      <c r="BT153" s="21"/>
      <c r="BU153" s="7">
        <f t="shared" si="46"/>
        <v>-0.34682041243857353</v>
      </c>
      <c r="BV153" s="7">
        <f t="shared" si="38"/>
        <v>146.82071096348071</v>
      </c>
      <c r="BW153" s="8">
        <f>ABS('6050_Module3Project_Data'!E153 - BV153)/'6050_Module3Project_Data'!E153</f>
        <v>4.6455077362899302E-3</v>
      </c>
      <c r="BX153" s="22"/>
      <c r="BY153" s="7">
        <f t="shared" si="47"/>
        <v>1.0735164301897544</v>
      </c>
      <c r="BZ153" s="7">
        <f t="shared" si="39"/>
        <v>148.24104780610904</v>
      </c>
      <c r="CA153" s="8">
        <f>ABS('6050_Module3Project_Data'!E153 - BZ153)/'6050_Module3Project_Data'!E153</f>
        <v>4.9835060967067489E-3</v>
      </c>
    </row>
    <row r="154" spans="17:79" x14ac:dyDescent="0.35">
      <c r="Q154" s="7">
        <f>($O$5 *'6050_Module3Project_Data'!C153) + ((1 - $O$5) * Q153)</f>
        <v>84.340680212807413</v>
      </c>
      <c r="R154" s="8">
        <f>(ABS(('6050_Module3Project_Data'!C154-Q154)))</f>
        <v>3.2823967871925817</v>
      </c>
      <c r="T154" s="7">
        <f>($O$6 *'6050_Module3Project_Data'!C153) + ((1 - $O$6) * T153)</f>
        <v>86.426549686970276</v>
      </c>
      <c r="U154" s="8">
        <f>(ABS(('6050_Module3Project_Data'!C154 - T154)))</f>
        <v>1.1965273130297192</v>
      </c>
      <c r="W154" s="7">
        <f>($O$7 *'6050_Module3Project_Data'!C153) + ((1 - $O$7) * W153)</f>
        <v>87.107145501888255</v>
      </c>
      <c r="X154" s="8">
        <f>(ABS(('6050_Module3Project_Data'!C154 - W154)))</f>
        <v>0.51593149811174044</v>
      </c>
      <c r="Z154" s="7">
        <f>($O$8 *'6050_Module3Project_Data'!C153) + ((1 - $O$8) * Z153)</f>
        <v>87.461455656028761</v>
      </c>
      <c r="AA154" s="8">
        <f>(ABS(('6050_Module3Project_Data'!C154 - Z154)))</f>
        <v>0.16162134397123396</v>
      </c>
      <c r="AB154" s="9"/>
      <c r="AC154" s="9"/>
      <c r="AD154" s="9"/>
      <c r="AE154" s="7">
        <f>($O$5 *'6050_Module3Project_Data'!E153) + ((1 - $O$5) * AE153)</f>
        <v>148.20711894112705</v>
      </c>
      <c r="AF154" s="8">
        <f>(ABS(('6050_Module3Project_Data'!E154 - AE154)))</f>
        <v>0.81055794112705826</v>
      </c>
      <c r="AH154" s="7">
        <f>($O$6 *'6050_Module3Project_Data'!E153) + ((1 - $O$6) * AH153)</f>
        <v>147.70187819200373</v>
      </c>
      <c r="AI154" s="8">
        <f>(ABS(('6050_Module3Project_Data'!E154 - AH154)))</f>
        <v>0.30531719200374141</v>
      </c>
      <c r="AK154" s="7">
        <f>($O$7 *'6050_Module3Project_Data'!E153) + ((1 - $O$7) * AK153)</f>
        <v>147.35366216916367</v>
      </c>
      <c r="AL154" s="8">
        <f>(ABS(('6050_Module3Project_Data'!E154 - AK154)))</f>
        <v>4.2898830836321622E-2</v>
      </c>
      <c r="AN154" s="7">
        <f>($O$8 *'6050_Module3Project_Data'!E153) + ((1 - $O$8) * AN153)</f>
        <v>147.51772737345681</v>
      </c>
      <c r="AO154" s="8">
        <f>(ABS(('6050_Module3Project_Data'!E154 - AN154)))</f>
        <v>0.12116637345681625</v>
      </c>
      <c r="AU154" s="7">
        <f t="shared" si="40"/>
        <v>0.57058346587292175</v>
      </c>
      <c r="AV154" s="7">
        <f t="shared" si="32"/>
        <v>87.677728967761183</v>
      </c>
      <c r="AW154" s="8">
        <f>ABS('6050_Module3Project_Data'!C154 - AV154)/'6050_Module3Project_Data'!C154</f>
        <v>6.2371660106376209E-4</v>
      </c>
      <c r="AY154" s="7">
        <f t="shared" si="41"/>
        <v>0.61992557644290947</v>
      </c>
      <c r="AZ154" s="7">
        <f t="shared" si="33"/>
        <v>87.727071078331164</v>
      </c>
      <c r="BA154" s="8">
        <f>ABS('6050_Module3Project_Data'!C154 - AZ154)/'6050_Module3Project_Data'!C154</f>
        <v>1.186834357930266E-3</v>
      </c>
      <c r="BB154" s="21"/>
      <c r="BC154" s="7">
        <f t="shared" si="42"/>
        <v>0.69138012768857116</v>
      </c>
      <c r="BD154" s="7">
        <f t="shared" si="34"/>
        <v>87.798525629576829</v>
      </c>
      <c r="BE154" s="8">
        <f>ABS('6050_Module3Project_Data'!C154 - BD154)/'6050_Module3Project_Data'!C154</f>
        <v>2.0023107562957931E-3</v>
      </c>
      <c r="BF154" s="22"/>
      <c r="BG154" s="7">
        <f t="shared" si="43"/>
        <v>0.69316310246010715</v>
      </c>
      <c r="BH154" s="7">
        <f t="shared" si="35"/>
        <v>87.800308604348359</v>
      </c>
      <c r="BI154" s="8">
        <f>ABS('6050_Module3Project_Data'!C154 - BH154)/'6050_Module3Project_Data'!C154</f>
        <v>2.0226589891195463E-3</v>
      </c>
      <c r="BM154" s="7">
        <f t="shared" si="44"/>
        <v>-0.17602545921745308</v>
      </c>
      <c r="BN154" s="7">
        <f t="shared" si="36"/>
        <v>147.17763670994623</v>
      </c>
      <c r="BO154" s="8">
        <f>ABS('6050_Module3Project_Data'!E154 - BN154)/'6050_Module3Project_Data'!E154</f>
        <v>1.4852740699544786E-3</v>
      </c>
      <c r="BQ154" s="7">
        <f t="shared" si="45"/>
        <v>-0.42096295215007873</v>
      </c>
      <c r="BR154" s="7">
        <f t="shared" si="37"/>
        <v>146.93269921701358</v>
      </c>
      <c r="BS154" s="8">
        <f>ABS('6050_Module3Project_Data'!E154 - BR154)/'6050_Module3Project_Data'!E154</f>
        <v>3.1470326026562666E-3</v>
      </c>
      <c r="BT154" s="21"/>
      <c r="BU154" s="7">
        <f t="shared" si="46"/>
        <v>-0.10699236988124092</v>
      </c>
      <c r="BV154" s="7">
        <f t="shared" si="38"/>
        <v>147.24666979928242</v>
      </c>
      <c r="BW154" s="8">
        <f>ABS('6050_Module3Project_Data'!E154 - BV154)/'6050_Module3Project_Data'!E154</f>
        <v>1.016924680607549E-3</v>
      </c>
      <c r="BX154" s="22"/>
      <c r="BY154" s="7">
        <f t="shared" si="47"/>
        <v>0.31923863878619285</v>
      </c>
      <c r="BZ154" s="7">
        <f t="shared" si="39"/>
        <v>147.67290080794987</v>
      </c>
      <c r="CA154" s="8">
        <f>ABS('6050_Module3Project_Data'!E154 - BZ154)/'6050_Module3Project_Data'!E154</f>
        <v>1.8748049891739425E-3</v>
      </c>
    </row>
    <row r="155" spans="17:79" x14ac:dyDescent="0.35">
      <c r="Q155" s="7">
        <f>($O$5 *'6050_Module3Project_Data'!C154) + ((1 - $O$5) * Q154)</f>
        <v>84.833039730886298</v>
      </c>
      <c r="R155" s="8">
        <f>(ABS(('6050_Module3Project_Data'!C155-Q155)))</f>
        <v>2.2892972691137032</v>
      </c>
      <c r="T155" s="7">
        <f>($O$6 *'6050_Module3Project_Data'!C154) + ((1 - $O$6) * T154)</f>
        <v>86.845334246530683</v>
      </c>
      <c r="U155" s="8">
        <f>(ABS(('6050_Module3Project_Data'!C155 - T155)))</f>
        <v>0.27700275346931846</v>
      </c>
      <c r="W155" s="7">
        <f>($O$7 *'6050_Module3Project_Data'!C154) + ((1 - $O$7) * W154)</f>
        <v>87.390907825849709</v>
      </c>
      <c r="X155" s="8">
        <f>(ABS(('6050_Module3Project_Data'!C155 - W155)))</f>
        <v>0.26857082584970726</v>
      </c>
      <c r="Z155" s="7">
        <f>($O$8 *'6050_Module3Project_Data'!C154) + ((1 - $O$8) * Z154)</f>
        <v>87.582671664007194</v>
      </c>
      <c r="AA155" s="8">
        <f>(ABS(('6050_Module3Project_Data'!C155 - Z155)))</f>
        <v>0.46033466400719192</v>
      </c>
      <c r="AB155" s="9"/>
      <c r="AC155" s="9"/>
      <c r="AD155" s="9"/>
      <c r="AE155" s="7">
        <f>($O$5 *'6050_Module3Project_Data'!E154) + ((1 - $O$5) * AE154)</f>
        <v>148.08553524995799</v>
      </c>
      <c r="AF155" s="8">
        <f>(ABS(('6050_Module3Project_Data'!E155 - AE155)))</f>
        <v>3.532892249957996</v>
      </c>
      <c r="AH155" s="7">
        <f>($O$6 *'6050_Module3Project_Data'!E154) + ((1 - $O$6) * AH154)</f>
        <v>147.59501717480242</v>
      </c>
      <c r="AI155" s="8">
        <f>(ABS(('6050_Module3Project_Data'!E155 - AH155)))</f>
        <v>3.0423741748024327</v>
      </c>
      <c r="AK155" s="7">
        <f>($O$7 *'6050_Module3Project_Data'!E154) + ((1 - $O$7) * AK154)</f>
        <v>147.37725652612363</v>
      </c>
      <c r="AL155" s="8">
        <f>(ABS(('6050_Module3Project_Data'!E155 - AK155)))</f>
        <v>2.8246135261236418</v>
      </c>
      <c r="AN155" s="7">
        <f>($O$8 *'6050_Module3Project_Data'!E154) + ((1 - $O$8) * AN154)</f>
        <v>147.42685259336417</v>
      </c>
      <c r="AO155" s="8">
        <f>(ABS(('6050_Module3Project_Data'!E155 - AN155)))</f>
        <v>2.8742095933641849</v>
      </c>
      <c r="AU155" s="7">
        <f t="shared" si="40"/>
        <v>0.52756029458620168</v>
      </c>
      <c r="AV155" s="7">
        <f t="shared" si="32"/>
        <v>87.918468120435904</v>
      </c>
      <c r="AW155" s="8">
        <f>ABS('6050_Module3Project_Data'!C155 - AV155)/'6050_Module3Project_Data'!C155</f>
        <v>9.1380826989971818E-3</v>
      </c>
      <c r="AY155" s="7">
        <f t="shared" si="41"/>
        <v>0.53588476332254564</v>
      </c>
      <c r="AZ155" s="7">
        <f t="shared" si="33"/>
        <v>87.926792589172251</v>
      </c>
      <c r="BA155" s="8">
        <f>ABS('6050_Module3Project_Data'!C155 - AZ155)/'6050_Module3Project_Data'!C155</f>
        <v>9.2336318890556112E-3</v>
      </c>
      <c r="BB155" s="21"/>
      <c r="BC155" s="7">
        <f t="shared" si="42"/>
        <v>0.50795211601136869</v>
      </c>
      <c r="BD155" s="7">
        <f t="shared" si="34"/>
        <v>87.898859941861076</v>
      </c>
      <c r="BE155" s="8">
        <f>ABS('6050_Module3Project_Data'!C155 - BD155)/'6050_Module3Project_Data'!C155</f>
        <v>8.9130178160977749E-3</v>
      </c>
      <c r="BF155" s="22"/>
      <c r="BG155" s="7">
        <f t="shared" si="43"/>
        <v>0.34517244073625231</v>
      </c>
      <c r="BH155" s="7">
        <f t="shared" si="35"/>
        <v>87.736080266585958</v>
      </c>
      <c r="BI155" s="8">
        <f>ABS('6050_Module3Project_Data'!C155 - BH155)/'6050_Module3Project_Data'!C155</f>
        <v>7.0446143632023591E-3</v>
      </c>
      <c r="BM155" s="7">
        <f t="shared" si="44"/>
        <v>-0.1460824867908409</v>
      </c>
      <c r="BN155" s="7">
        <f t="shared" si="36"/>
        <v>147.23117403933279</v>
      </c>
      <c r="BO155" s="8">
        <f>ABS('6050_Module3Project_Data'!E155 - BN155)/'6050_Module3Project_Data'!E155</f>
        <v>1.8529796368599059E-2</v>
      </c>
      <c r="BQ155" s="7">
        <f t="shared" si="45"/>
        <v>-0.30982362487256876</v>
      </c>
      <c r="BR155" s="7">
        <f t="shared" si="37"/>
        <v>147.06743290125107</v>
      </c>
      <c r="BS155" s="8">
        <f>ABS('6050_Module3Project_Data'!E155 - BR155)/'6050_Module3Project_Data'!E155</f>
        <v>1.7397052375244897E-2</v>
      </c>
      <c r="BT155" s="21"/>
      <c r="BU155" s="7">
        <f t="shared" si="46"/>
        <v>-4.8228342802699942E-2</v>
      </c>
      <c r="BV155" s="7">
        <f t="shared" si="38"/>
        <v>147.32902818332093</v>
      </c>
      <c r="BW155" s="8">
        <f>ABS('6050_Module3Project_Data'!E155 - BV155)/'6050_Module3Project_Data'!E155</f>
        <v>1.9206741057795396E-2</v>
      </c>
      <c r="BX155" s="22"/>
      <c r="BY155" s="7">
        <f t="shared" si="47"/>
        <v>6.7940999233896002E-2</v>
      </c>
      <c r="BZ155" s="7">
        <f t="shared" si="39"/>
        <v>147.44519752535751</v>
      </c>
      <c r="CA155" s="8">
        <f>ABS('6050_Module3Project_Data'!E155 - BZ155)/'6050_Module3Project_Data'!E155</f>
        <v>2.0010388363203607E-2</v>
      </c>
    </row>
    <row r="156" spans="17:79" x14ac:dyDescent="0.35">
      <c r="Q156" s="7">
        <f>($O$5 *'6050_Module3Project_Data'!C155) + ((1 - $O$5) * Q155)</f>
        <v>85.176434321253353</v>
      </c>
      <c r="R156" s="8">
        <f>(ABS(('6050_Module3Project_Data'!C156-Q156)))</f>
        <v>4.2253526787466456</v>
      </c>
      <c r="T156" s="7">
        <f>($O$6 *'6050_Module3Project_Data'!C155) + ((1 - $O$6) * T155)</f>
        <v>86.942285210244947</v>
      </c>
      <c r="U156" s="8">
        <f>(ABS(('6050_Module3Project_Data'!C156 - T156)))</f>
        <v>2.459501789755052</v>
      </c>
      <c r="W156" s="7">
        <f>($O$7 *'6050_Module3Project_Data'!C155) + ((1 - $O$7) * W155)</f>
        <v>87.243193871632371</v>
      </c>
      <c r="X156" s="8">
        <f>(ABS(('6050_Module3Project_Data'!C156 - W156)))</f>
        <v>2.1585931283676274</v>
      </c>
      <c r="Z156" s="7">
        <f>($O$8 *'6050_Module3Project_Data'!C155) + ((1 - $O$8) * Z155)</f>
        <v>87.237420666001796</v>
      </c>
      <c r="AA156" s="8">
        <f>(ABS(('6050_Module3Project_Data'!C156 - Z156)))</f>
        <v>2.1643663339982027</v>
      </c>
      <c r="AB156" s="9"/>
      <c r="AC156" s="9"/>
      <c r="AD156" s="9"/>
      <c r="AE156" s="7">
        <f>($O$5 *'6050_Module3Project_Data'!E155) + ((1 - $O$5) * AE155)</f>
        <v>147.55560141246428</v>
      </c>
      <c r="AF156" s="8">
        <f>(ABS(('6050_Module3Project_Data'!E156 - AE156)))</f>
        <v>3.4305404124642962</v>
      </c>
      <c r="AH156" s="7">
        <f>($O$6 *'6050_Module3Project_Data'!E155) + ((1 - $O$6) * AH155)</f>
        <v>146.53018621362156</v>
      </c>
      <c r="AI156" s="8">
        <f>(ABS(('6050_Module3Project_Data'!E156 - AH156)))</f>
        <v>2.4051252136215737</v>
      </c>
      <c r="AK156" s="7">
        <f>($O$7 *'6050_Module3Project_Data'!E155) + ((1 - $O$7) * AK155)</f>
        <v>145.82371908675563</v>
      </c>
      <c r="AL156" s="8">
        <f>(ABS(('6050_Module3Project_Data'!E156 - AK156)))</f>
        <v>1.6986580867556427</v>
      </c>
      <c r="AN156" s="7">
        <f>($O$8 *'6050_Module3Project_Data'!E155) + ((1 - $O$8) * AN155)</f>
        <v>145.27119539834104</v>
      </c>
      <c r="AO156" s="8">
        <f>(ABS(('6050_Module3Project_Data'!E156 - AN156)))</f>
        <v>1.1461343983410472</v>
      </c>
      <c r="AU156" s="7">
        <f t="shared" si="40"/>
        <v>0.42626915726567083</v>
      </c>
      <c r="AV156" s="7">
        <f t="shared" si="32"/>
        <v>87.669463028898036</v>
      </c>
      <c r="AW156" s="8">
        <f>ABS('6050_Module3Project_Data'!C156 - AV156)/'6050_Module3Project_Data'!C156</f>
        <v>1.9376838307515739E-2</v>
      </c>
      <c r="AY156" s="7">
        <f t="shared" si="41"/>
        <v>0.36498508393757484</v>
      </c>
      <c r="AZ156" s="7">
        <f t="shared" si="33"/>
        <v>87.60817895556994</v>
      </c>
      <c r="BA156" s="8">
        <f>ABS('6050_Module3Project_Data'!C156 - AZ156)/'6050_Module3Project_Data'!C156</f>
        <v>2.0062328781303429E-2</v>
      </c>
      <c r="BB156" s="21"/>
      <c r="BC156" s="7">
        <f t="shared" si="42"/>
        <v>0.21290238440845088</v>
      </c>
      <c r="BD156" s="7">
        <f t="shared" si="34"/>
        <v>87.456096256040823</v>
      </c>
      <c r="BE156" s="8">
        <f>ABS('6050_Module3Project_Data'!C156 - BD156)/'6050_Module3Project_Data'!C156</f>
        <v>2.1763443542344135E-2</v>
      </c>
      <c r="BF156" s="22"/>
      <c r="BG156" s="7">
        <f t="shared" si="43"/>
        <v>-7.3780994974299074E-2</v>
      </c>
      <c r="BH156" s="7">
        <f t="shared" si="35"/>
        <v>87.169412876658072</v>
      </c>
      <c r="BI156" s="8">
        <f>ABS('6050_Module3Project_Data'!C156 - BH156)/'6050_Module3Project_Data'!C156</f>
        <v>2.497012865460874E-2</v>
      </c>
      <c r="BM156" s="7">
        <f t="shared" si="44"/>
        <v>-0.35720072967741479</v>
      </c>
      <c r="BN156" s="7">
        <f t="shared" si="36"/>
        <v>145.46651835707823</v>
      </c>
      <c r="BO156" s="8">
        <f>ABS('6050_Module3Project_Data'!E156 - BN156)/'6050_Module3Project_Data'!E156</f>
        <v>9.307592640521006E-3</v>
      </c>
      <c r="BQ156" s="7">
        <f t="shared" si="45"/>
        <v>-0.62075207849642666</v>
      </c>
      <c r="BR156" s="7">
        <f t="shared" si="37"/>
        <v>145.20296700825921</v>
      </c>
      <c r="BS156" s="8">
        <f>ABS('6050_Module3Project_Data'!E156 - BR156)/'6050_Module3Project_Data'!E156</f>
        <v>7.4789630670769993E-3</v>
      </c>
      <c r="BT156" s="21"/>
      <c r="BU156" s="7">
        <f t="shared" si="46"/>
        <v>-0.72561743625708508</v>
      </c>
      <c r="BV156" s="7">
        <f t="shared" si="38"/>
        <v>145.09810165049853</v>
      </c>
      <c r="BW156" s="8">
        <f>ABS('6050_Module3Project_Data'!E156 - BV156)/'6050_Module3Project_Data'!E156</f>
        <v>6.751363321182197E-3</v>
      </c>
      <c r="BX156" s="22"/>
      <c r="BY156" s="7">
        <f t="shared" si="47"/>
        <v>-1.3103156735777157</v>
      </c>
      <c r="BZ156" s="7">
        <f t="shared" si="39"/>
        <v>144.51340341317791</v>
      </c>
      <c r="CA156" s="8">
        <f>ABS('6050_Module3Project_Data'!E156 - BZ156)/'6050_Module3Project_Data'!E156</f>
        <v>2.6944822120694447E-3</v>
      </c>
    </row>
    <row r="157" spans="17:79" x14ac:dyDescent="0.35">
      <c r="Q157" s="7">
        <f>($O$5 *'6050_Module3Project_Data'!C156) + ((1 - $O$5) * Q156)</f>
        <v>85.810237223065343</v>
      </c>
      <c r="R157" s="8">
        <f>(ABS(('6050_Module3Project_Data'!C157-Q157)))</f>
        <v>5.4998137769346584</v>
      </c>
      <c r="T157" s="7">
        <f>($O$6 *'6050_Module3Project_Data'!C156) + ((1 - $O$6) * T156)</f>
        <v>87.803110836659215</v>
      </c>
      <c r="U157" s="8">
        <f>(ABS(('6050_Module3Project_Data'!C157 - T157)))</f>
        <v>3.5069401633407864</v>
      </c>
      <c r="W157" s="7">
        <f>($O$7 *'6050_Module3Project_Data'!C156) + ((1 - $O$7) * W156)</f>
        <v>88.430420092234556</v>
      </c>
      <c r="X157" s="8">
        <f>(ABS(('6050_Module3Project_Data'!C157 - W157)))</f>
        <v>2.8796309077654456</v>
      </c>
      <c r="Z157" s="7">
        <f>($O$8 *'6050_Module3Project_Data'!C156) + ((1 - $O$8) * Z156)</f>
        <v>88.860695416500448</v>
      </c>
      <c r="AA157" s="8">
        <f>(ABS(('6050_Module3Project_Data'!C157 - Z157)))</f>
        <v>2.4493555834995533</v>
      </c>
      <c r="AB157" s="9"/>
      <c r="AC157" s="9"/>
      <c r="AD157" s="9"/>
      <c r="AE157" s="7">
        <f>($O$5 *'6050_Module3Project_Data'!E156) + ((1 - $O$5) * AE156)</f>
        <v>147.04102035059464</v>
      </c>
      <c r="AF157" s="8">
        <f>(ABS(('6050_Module3Project_Data'!E157 - AE157)))</f>
        <v>2.995503350594646</v>
      </c>
      <c r="AH157" s="7">
        <f>($O$6 *'6050_Module3Project_Data'!E156) + ((1 - $O$6) * AH156)</f>
        <v>145.68839238885403</v>
      </c>
      <c r="AI157" s="8">
        <f>(ABS(('6050_Module3Project_Data'!E157 - AH157)))</f>
        <v>1.6428753888540371</v>
      </c>
      <c r="AK157" s="7">
        <f>($O$7 *'6050_Module3Project_Data'!E156) + ((1 - $O$7) * AK156)</f>
        <v>144.88945713904002</v>
      </c>
      <c r="AL157" s="8">
        <f>(ABS(('6050_Module3Project_Data'!E157 - AK157)))</f>
        <v>0.84394013904002918</v>
      </c>
      <c r="AN157" s="7">
        <f>($O$8 *'6050_Module3Project_Data'!E156) + ((1 - $O$8) * AN156)</f>
        <v>144.41159459958527</v>
      </c>
      <c r="AO157" s="8">
        <f>(ABS(('6050_Module3Project_Data'!E157 - AN157)))</f>
        <v>0.36607759958528163</v>
      </c>
      <c r="AU157" s="7">
        <f t="shared" si="40"/>
        <v>0.54041271676614788</v>
      </c>
      <c r="AV157" s="7">
        <f t="shared" si="32"/>
        <v>88.970832809000697</v>
      </c>
      <c r="AW157" s="8">
        <f>ABS('6050_Module3Project_Data'!C157 - AV157)/'6050_Module3Project_Data'!C157</f>
        <v>2.5618408547371244E-2</v>
      </c>
      <c r="AY157" s="7">
        <f t="shared" si="41"/>
        <v>0.57054536810372725</v>
      </c>
      <c r="AZ157" s="7">
        <f t="shared" si="33"/>
        <v>89.000965460338278</v>
      </c>
      <c r="BA157" s="8">
        <f>ABS('6050_Module3Project_Data'!C157 - AZ157)/'6050_Module3Project_Data'!C157</f>
        <v>2.5288404883945612E-2</v>
      </c>
      <c r="BB157" s="21"/>
      <c r="BC157" s="7">
        <f t="shared" si="42"/>
        <v>0.65134811069563092</v>
      </c>
      <c r="BD157" s="7">
        <f t="shared" si="34"/>
        <v>89.081768202930192</v>
      </c>
      <c r="BE157" s="8">
        <f>ABS('6050_Module3Project_Data'!C157 - BD157)/'6050_Module3Project_Data'!C157</f>
        <v>2.440347774058093E-2</v>
      </c>
      <c r="BF157" s="22"/>
      <c r="BG157" s="7">
        <f t="shared" si="43"/>
        <v>0.99807513826571193</v>
      </c>
      <c r="BH157" s="7">
        <f t="shared" si="35"/>
        <v>89.428495230500275</v>
      </c>
      <c r="BI157" s="8">
        <f>ABS('6050_Module3Project_Data'!C157 - BH157)/'6050_Module3Project_Data'!C157</f>
        <v>2.060622843699569E-2</v>
      </c>
      <c r="BM157" s="7">
        <f t="shared" si="44"/>
        <v>-0.44375991238314438</v>
      </c>
      <c r="BN157" s="7">
        <f t="shared" si="36"/>
        <v>144.44569722665688</v>
      </c>
      <c r="BO157" s="8">
        <f>ABS('6050_Module3Project_Data'!E157 - BN157)/'6050_Module3Project_Data'!E157</f>
        <v>2.7781512051977706E-3</v>
      </c>
      <c r="BQ157" s="7">
        <f t="shared" si="45"/>
        <v>-0.699129545801223</v>
      </c>
      <c r="BR157" s="7">
        <f t="shared" si="37"/>
        <v>144.19032759323881</v>
      </c>
      <c r="BS157" s="8">
        <f>ABS('6050_Module3Project_Data'!E157 - BR157)/'6050_Module3Project_Data'!E157</f>
        <v>1.0053113505699449E-3</v>
      </c>
      <c r="BT157" s="21"/>
      <c r="BU157" s="7">
        <f t="shared" si="46"/>
        <v>-0.8195074664134222</v>
      </c>
      <c r="BV157" s="7">
        <f t="shared" si="38"/>
        <v>144.06994967262659</v>
      </c>
      <c r="BW157" s="8">
        <f>ABS('6050_Module3Project_Data'!E157 - BV157)/'6050_Module3Project_Data'!E157</f>
        <v>1.6961772317150575E-4</v>
      </c>
      <c r="BX157" s="22"/>
      <c r="BY157" s="7">
        <f t="shared" si="47"/>
        <v>-0.99067000659492765</v>
      </c>
      <c r="BZ157" s="7">
        <f t="shared" si="39"/>
        <v>143.89878713244508</v>
      </c>
      <c r="CA157" s="8">
        <f>ABS('6050_Module3Project_Data'!E157 - BZ157)/'6050_Module3Project_Data'!E157</f>
        <v>1.0186354328188517E-3</v>
      </c>
    </row>
    <row r="158" spans="17:79" x14ac:dyDescent="0.35">
      <c r="Q158" s="7">
        <f>($O$5 *'6050_Module3Project_Data'!C157) + ((1 - $O$5) * Q157)</f>
        <v>86.635209289605541</v>
      </c>
      <c r="R158" s="8">
        <f>(ABS(('6050_Module3Project_Data'!C158-Q158)))</f>
        <v>3.0630327103944524</v>
      </c>
      <c r="T158" s="7">
        <f>($O$6 *'6050_Module3Project_Data'!C157) + ((1 - $O$6) * T157)</f>
        <v>89.03053989382849</v>
      </c>
      <c r="U158" s="8">
        <f>(ABS(('6050_Module3Project_Data'!C158 - T158)))</f>
        <v>0.66770210617150383</v>
      </c>
      <c r="W158" s="7">
        <f>($O$7 *'6050_Module3Project_Data'!C157) + ((1 - $O$7) * W157)</f>
        <v>90.014217091505543</v>
      </c>
      <c r="X158" s="8">
        <f>(ABS(('6050_Module3Project_Data'!C158 - W158)))</f>
        <v>0.3159750915055497</v>
      </c>
      <c r="Z158" s="7">
        <f>($O$8 *'6050_Module3Project_Data'!C157) + ((1 - $O$8) * Z157)</f>
        <v>90.697712104125117</v>
      </c>
      <c r="AA158" s="8">
        <f>(ABS(('6050_Module3Project_Data'!C158 - Z158)))</f>
        <v>0.99947010412512327</v>
      </c>
      <c r="AB158" s="9"/>
      <c r="AC158" s="9"/>
      <c r="AD158" s="9"/>
      <c r="AE158" s="7">
        <f>($O$5 *'6050_Module3Project_Data'!E157) + ((1 - $O$5) * AE157)</f>
        <v>146.59169484800543</v>
      </c>
      <c r="AF158" s="8">
        <f>(ABS(('6050_Module3Project_Data'!E158 - AE158)))</f>
        <v>9.0195668480054394</v>
      </c>
      <c r="AH158" s="7">
        <f>($O$6 *'6050_Module3Project_Data'!E157) + ((1 - $O$6) * AH157)</f>
        <v>145.11338600275511</v>
      </c>
      <c r="AI158" s="8">
        <f>(ABS(('6050_Module3Project_Data'!E158 - AH158)))</f>
        <v>7.5412580027551144</v>
      </c>
      <c r="AK158" s="7">
        <f>($O$7 *'6050_Module3Project_Data'!E157) + ((1 - $O$7) * AK157)</f>
        <v>144.42529006256802</v>
      </c>
      <c r="AL158" s="8">
        <f>(ABS(('6050_Module3Project_Data'!E158 - AK158)))</f>
        <v>6.8531620625680318</v>
      </c>
      <c r="AN158" s="7">
        <f>($O$8 *'6050_Module3Project_Data'!E157) + ((1 - $O$8) * AN157)</f>
        <v>144.13703639989632</v>
      </c>
      <c r="AO158" s="8">
        <f>(ABS(('6050_Module3Project_Data'!E158 - AN158)))</f>
        <v>6.5649083998963249</v>
      </c>
      <c r="AU158" s="7">
        <f t="shared" si="40"/>
        <v>0.69692035914187378</v>
      </c>
      <c r="AV158" s="7">
        <f t="shared" si="32"/>
        <v>90.711137450647414</v>
      </c>
      <c r="AW158" s="8">
        <f>ABS('6050_Module3Project_Data'!C158 - AV158)/'6050_Module3Project_Data'!C158</f>
        <v>1.1292255322544896E-2</v>
      </c>
      <c r="AY158" s="7">
        <f t="shared" si="41"/>
        <v>0.82385827589554228</v>
      </c>
      <c r="AZ158" s="7">
        <f t="shared" si="33"/>
        <v>90.838075367401089</v>
      </c>
      <c r="BA158" s="8">
        <f>ABS('6050_Module3Project_Data'!C158 - AZ158)/'6050_Module3Project_Data'!C158</f>
        <v>1.2707421483256001E-2</v>
      </c>
      <c r="BB158" s="21"/>
      <c r="BC158" s="7">
        <f t="shared" si="42"/>
        <v>1.0709501105545414</v>
      </c>
      <c r="BD158" s="7">
        <f t="shared" si="34"/>
        <v>91.085167202060092</v>
      </c>
      <c r="BE158" s="8">
        <f>ABS('6050_Module3Project_Data'!C158 - BD158)/'6050_Module3Project_Data'!C158</f>
        <v>1.5462122457874908E-2</v>
      </c>
      <c r="BF158" s="22"/>
      <c r="BG158" s="7">
        <f t="shared" si="43"/>
        <v>1.4959387201201961</v>
      </c>
      <c r="BH158" s="7">
        <f t="shared" si="35"/>
        <v>91.510155811625737</v>
      </c>
      <c r="BI158" s="8">
        <f>ABS('6050_Module3Project_Data'!C158 - BH158)/'6050_Module3Project_Data'!C158</f>
        <v>2.0200103939893754E-2</v>
      </c>
      <c r="BM158" s="7">
        <f t="shared" si="44"/>
        <v>-0.44682098699647194</v>
      </c>
      <c r="BN158" s="7">
        <f t="shared" si="36"/>
        <v>143.97846907557155</v>
      </c>
      <c r="BO158" s="8">
        <f>ABS('6050_Module3Project_Data'!E158 - BN158)/'6050_Module3Project_Data'!E158</f>
        <v>4.656714385904942E-2</v>
      </c>
      <c r="BQ158" s="7">
        <f t="shared" si="45"/>
        <v>-0.64038892846891593</v>
      </c>
      <c r="BR158" s="7">
        <f t="shared" si="37"/>
        <v>143.7849011340991</v>
      </c>
      <c r="BS158" s="8">
        <f>ABS('6050_Module3Project_Data'!E158 - BR158)/'6050_Module3Project_Data'!E158</f>
        <v>4.5160115093219384E-2</v>
      </c>
      <c r="BT158" s="21"/>
      <c r="BU158" s="7">
        <f t="shared" si="46"/>
        <v>-0.6596042909397799</v>
      </c>
      <c r="BV158" s="7">
        <f t="shared" si="38"/>
        <v>143.76568577162826</v>
      </c>
      <c r="BW158" s="8">
        <f>ABS('6050_Module3Project_Data'!E158 - BV158)/'6050_Module3Project_Data'!E158</f>
        <v>4.5020440271362698E-2</v>
      </c>
      <c r="BX158" s="22"/>
      <c r="BY158" s="7">
        <f t="shared" si="47"/>
        <v>-0.54314251599043462</v>
      </c>
      <c r="BZ158" s="7">
        <f t="shared" si="39"/>
        <v>143.88214754657758</v>
      </c>
      <c r="CA158" s="8">
        <f>ABS('6050_Module3Project_Data'!E158 - BZ158)/'6050_Module3Project_Data'!E158</f>
        <v>4.5866990925499042E-2</v>
      </c>
    </row>
    <row r="159" spans="17:79" x14ac:dyDescent="0.35">
      <c r="Q159" s="7">
        <f>($O$5 *'6050_Module3Project_Data'!C158) + ((1 - $O$5) * Q158)</f>
        <v>87.0946641961647</v>
      </c>
      <c r="R159" s="8">
        <f>(ABS(('6050_Module3Project_Data'!C159-Q159)))</f>
        <v>3.794373803835299</v>
      </c>
      <c r="T159" s="7">
        <f>($O$6 *'6050_Module3Project_Data'!C158) + ((1 - $O$6) * T158)</f>
        <v>89.264235630988509</v>
      </c>
      <c r="U159" s="8">
        <f>(ABS(('6050_Module3Project_Data'!C159 - T159)))</f>
        <v>1.6248023690114906</v>
      </c>
      <c r="W159" s="7">
        <f>($O$7 *'6050_Module3Project_Data'!C158) + ((1 - $O$7) * W158)</f>
        <v>89.840430791177482</v>
      </c>
      <c r="X159" s="8">
        <f>(ABS(('6050_Module3Project_Data'!C159 - W159)))</f>
        <v>1.0486072088225171</v>
      </c>
      <c r="Z159" s="7">
        <f>($O$8 *'6050_Module3Project_Data'!C158) + ((1 - $O$8) * Z158)</f>
        <v>89.948109526031274</v>
      </c>
      <c r="AA159" s="8">
        <f>(ABS(('6050_Module3Project_Data'!C159 - Z159)))</f>
        <v>0.94092847396872514</v>
      </c>
      <c r="AB159" s="9"/>
      <c r="AC159" s="9"/>
      <c r="AD159" s="9"/>
      <c r="AE159" s="7">
        <f>($O$5 *'6050_Module3Project_Data'!E158) + ((1 - $O$5) * AE158)</f>
        <v>145.2387598208046</v>
      </c>
      <c r="AF159" s="8">
        <f>(ABS(('6050_Module3Project_Data'!E159 - AE159)))</f>
        <v>3.579747820804613</v>
      </c>
      <c r="AH159" s="7">
        <f>($O$6 *'6050_Module3Project_Data'!E158) + ((1 - $O$6) * AH158)</f>
        <v>142.47394570179083</v>
      </c>
      <c r="AI159" s="8">
        <f>(ABS(('6050_Module3Project_Data'!E159 - AH159)))</f>
        <v>0.81493370179083513</v>
      </c>
      <c r="AK159" s="7">
        <f>($O$7 *'6050_Module3Project_Data'!E158) + ((1 - $O$7) * AK158)</f>
        <v>140.65605092815559</v>
      </c>
      <c r="AL159" s="8">
        <f>(ABS(('6050_Module3Project_Data'!E159 - AK159)))</f>
        <v>1.0029610718443962</v>
      </c>
      <c r="AN159" s="7">
        <f>($O$8 *'6050_Module3Project_Data'!E158) + ((1 - $O$8) * AN158)</f>
        <v>139.21335509997408</v>
      </c>
      <c r="AO159" s="8">
        <f>(ABS(('6050_Module3Project_Data'!E159 - AN159)))</f>
        <v>2.4456569000259094</v>
      </c>
      <c r="AU159" s="7">
        <f t="shared" si="40"/>
        <v>0.56631436022138348</v>
      </c>
      <c r="AV159" s="7">
        <f t="shared" si="32"/>
        <v>90.406745151398866</v>
      </c>
      <c r="AW159" s="8">
        <f>ABS('6050_Module3Project_Data'!C159 - AV159)/'6050_Module3Project_Data'!C159</f>
        <v>5.3063918291349228E-3</v>
      </c>
      <c r="AY159" s="7">
        <f t="shared" si="41"/>
        <v>0.57444713183964147</v>
      </c>
      <c r="AZ159" s="7">
        <f t="shared" si="33"/>
        <v>90.41487792301713</v>
      </c>
      <c r="BA159" s="8">
        <f>ABS('6050_Module3Project_Data'!C159 - AZ159)/'6050_Module3Project_Data'!C159</f>
        <v>5.2169116036069095E-3</v>
      </c>
      <c r="BB159" s="21"/>
      <c r="BC159" s="7">
        <f t="shared" si="42"/>
        <v>0.51081872565737041</v>
      </c>
      <c r="BD159" s="7">
        <f t="shared" si="34"/>
        <v>90.351249516834855</v>
      </c>
      <c r="BE159" s="8">
        <f>ABS('6050_Module3Project_Data'!C159 - BD159)/'6050_Module3Project_Data'!C159</f>
        <v>5.9169784937666992E-3</v>
      </c>
      <c r="BF159" s="22"/>
      <c r="BG159" s="7">
        <f t="shared" si="43"/>
        <v>7.6672452739177749E-2</v>
      </c>
      <c r="BH159" s="7">
        <f t="shared" si="35"/>
        <v>89.917103243916657</v>
      </c>
      <c r="BI159" s="8">
        <f>ABS('6050_Module3Project_Data'!C159 - BH159)/'6050_Module3Project_Data'!C159</f>
        <v>1.0693641141667081E-2</v>
      </c>
      <c r="BM159" s="7">
        <f t="shared" si="44"/>
        <v>-0.94518370910886562</v>
      </c>
      <c r="BN159" s="7">
        <f t="shared" si="36"/>
        <v>139.71086721904672</v>
      </c>
      <c r="BO159" s="8">
        <f>ABS('6050_Module3Project_Data'!E159 - BN159)/'6050_Module3Project_Data'!E159</f>
        <v>1.37523532985905E-2</v>
      </c>
      <c r="BQ159" s="7">
        <f t="shared" si="45"/>
        <v>-1.4226014799547946</v>
      </c>
      <c r="BR159" s="7">
        <f t="shared" si="37"/>
        <v>139.23344944820079</v>
      </c>
      <c r="BS159" s="8">
        <f>ABS('6050_Module3Project_Data'!E159 - BR159)/'6050_Module3Project_Data'!E159</f>
        <v>1.7122543194069455E-2</v>
      </c>
      <c r="BT159" s="21"/>
      <c r="BU159" s="7">
        <f t="shared" si="46"/>
        <v>-2.0589399705024727</v>
      </c>
      <c r="BV159" s="7">
        <f t="shared" si="38"/>
        <v>138.59711095765311</v>
      </c>
      <c r="BW159" s="8">
        <f>ABS('6050_Module3Project_Data'!E159 - BV159)/'6050_Module3Project_Data'!E159</f>
        <v>2.1614587022157655E-2</v>
      </c>
      <c r="BX159" s="22"/>
      <c r="BY159" s="7">
        <f t="shared" si="47"/>
        <v>-3.2853246416491309</v>
      </c>
      <c r="BZ159" s="7">
        <f t="shared" si="39"/>
        <v>137.37072628650645</v>
      </c>
      <c r="CA159" s="8">
        <f>ABS('6050_Module3Project_Data'!E159 - BZ159)/'6050_Module3Project_Data'!E159</f>
        <v>3.0271887774379908E-2</v>
      </c>
    </row>
    <row r="160" spans="17:79" x14ac:dyDescent="0.35">
      <c r="Q160" s="7">
        <f>($O$5 *'6050_Module3Project_Data'!C159) + ((1 - $O$5) * Q159)</f>
        <v>87.66382026673999</v>
      </c>
      <c r="R160" s="8">
        <f>(ABS(('6050_Module3Project_Data'!C160-Q160)))</f>
        <v>0.43258473326001479</v>
      </c>
      <c r="T160" s="7">
        <f>($O$6 *'6050_Module3Project_Data'!C159) + ((1 - $O$6) * T159)</f>
        <v>89.832916460142528</v>
      </c>
      <c r="U160" s="8">
        <f>(ABS(('6050_Module3Project_Data'!C160 - T160)))</f>
        <v>1.7365114601425233</v>
      </c>
      <c r="W160" s="7">
        <f>($O$7 *'6050_Module3Project_Data'!C159) + ((1 - $O$7) * W159)</f>
        <v>90.417164756029877</v>
      </c>
      <c r="X160" s="8">
        <f>(ABS(('6050_Module3Project_Data'!C160 - W160)))</f>
        <v>2.3207597560298723</v>
      </c>
      <c r="Z160" s="7">
        <f>($O$8 *'6050_Module3Project_Data'!C159) + ((1 - $O$8) * Z159)</f>
        <v>90.653805881507807</v>
      </c>
      <c r="AA160" s="8">
        <f>(ABS(('6050_Module3Project_Data'!C160 - Z160)))</f>
        <v>2.5574008815078031</v>
      </c>
      <c r="AB160" s="9"/>
      <c r="AC160" s="9"/>
      <c r="AD160" s="9"/>
      <c r="AE160" s="7">
        <f>($O$5 *'6050_Module3Project_Data'!E159) + ((1 - $O$5) * AE159)</f>
        <v>144.70179764768392</v>
      </c>
      <c r="AF160" s="8">
        <f>(ABS(('6050_Module3Project_Data'!E160 - AE160)))</f>
        <v>7.2688906476839179</v>
      </c>
      <c r="AH160" s="7">
        <f>($O$6 *'6050_Module3Project_Data'!E159) + ((1 - $O$6) * AH159)</f>
        <v>142.18871890616404</v>
      </c>
      <c r="AI160" s="8">
        <f>(ABS(('6050_Module3Project_Data'!E160 - AH160)))</f>
        <v>4.7558119061640411</v>
      </c>
      <c r="AK160" s="7">
        <f>($O$7 *'6050_Module3Project_Data'!E159) + ((1 - $O$7) * AK159)</f>
        <v>141.20767951767002</v>
      </c>
      <c r="AL160" s="8">
        <f>(ABS(('6050_Module3Project_Data'!E160 - AK160)))</f>
        <v>3.7747725176700158</v>
      </c>
      <c r="AN160" s="7">
        <f>($O$8 *'6050_Module3Project_Data'!E159) + ((1 - $O$8) * AN159)</f>
        <v>141.04759777499351</v>
      </c>
      <c r="AO160" s="8">
        <f>(ABS(('6050_Module3Project_Data'!E160 - AN160)))</f>
        <v>3.6146907749935053</v>
      </c>
      <c r="AU160" s="7">
        <f t="shared" si="40"/>
        <v>0.56787730091603517</v>
      </c>
      <c r="AV160" s="7">
        <f t="shared" si="32"/>
        <v>90.985042056945915</v>
      </c>
      <c r="AW160" s="8">
        <f>ABS('6050_Module3Project_Data'!C160 - AV160)/'6050_Module3Project_Data'!C160</f>
        <v>3.2789499831984176E-2</v>
      </c>
      <c r="AY160" s="7">
        <f t="shared" si="41"/>
        <v>0.57501884009282966</v>
      </c>
      <c r="AZ160" s="7">
        <f t="shared" si="33"/>
        <v>90.9921835961227</v>
      </c>
      <c r="BA160" s="8">
        <f>ABS('6050_Module3Project_Data'!C160 - AZ160)/'6050_Module3Project_Data'!C160</f>
        <v>3.2870564878586091E-2</v>
      </c>
      <c r="BB160" s="21"/>
      <c r="BC160" s="7">
        <f t="shared" si="42"/>
        <v>0.54048058329513116</v>
      </c>
      <c r="BD160" s="7">
        <f t="shared" si="34"/>
        <v>90.957645339325012</v>
      </c>
      <c r="BE160" s="8">
        <f>ABS('6050_Module3Project_Data'!C160 - BD160)/'6050_Module3Project_Data'!C160</f>
        <v>3.2478514183694643E-2</v>
      </c>
      <c r="BF160" s="22"/>
      <c r="BG160" s="7">
        <f t="shared" si="43"/>
        <v>0.50172473803541184</v>
      </c>
      <c r="BH160" s="7">
        <f t="shared" si="35"/>
        <v>90.918889494065283</v>
      </c>
      <c r="BI160" s="8">
        <f>ABS('6050_Module3Project_Data'!C160 - BH160)/'6050_Module3Project_Data'!C160</f>
        <v>3.2038588794460782E-2</v>
      </c>
      <c r="BM160" s="7">
        <f t="shared" si="44"/>
        <v>-0.72066186431537249</v>
      </c>
      <c r="BN160" s="7">
        <f t="shared" si="36"/>
        <v>140.48701765335466</v>
      </c>
      <c r="BO160" s="8">
        <f>ABS('6050_Module3Project_Data'!E160 - BN160)/'6050_Module3Project_Data'!E160</f>
        <v>2.22225573192209E-2</v>
      </c>
      <c r="BQ160" s="7">
        <f t="shared" si="45"/>
        <v>-0.92904396258749045</v>
      </c>
      <c r="BR160" s="7">
        <f t="shared" si="37"/>
        <v>140.27863555508253</v>
      </c>
      <c r="BS160" s="8">
        <f>ABS('6050_Module3Project_Data'!E160 - BR160)/'6050_Module3Project_Data'!E160</f>
        <v>2.070631129910197E-2</v>
      </c>
      <c r="BT160" s="21"/>
      <c r="BU160" s="7">
        <f t="shared" si="46"/>
        <v>-0.88418411849487</v>
      </c>
      <c r="BV160" s="7">
        <f t="shared" si="38"/>
        <v>140.32349539917516</v>
      </c>
      <c r="BW160" s="8">
        <f>ABS('6050_Module3Project_Data'!E160 - BV160)/'6050_Module3Project_Data'!E160</f>
        <v>2.1032723983457308E-2</v>
      </c>
      <c r="BX160" s="22"/>
      <c r="BY160" s="7">
        <f t="shared" si="47"/>
        <v>-2.3914395160110902E-2</v>
      </c>
      <c r="BZ160" s="7">
        <f t="shared" si="39"/>
        <v>141.1837651225099</v>
      </c>
      <c r="CA160" s="8">
        <f>ABS('6050_Module3Project_Data'!E160 - BZ160)/'6050_Module3Project_Data'!E160</f>
        <v>2.7292285409562765E-2</v>
      </c>
    </row>
    <row r="161" spans="17:79" x14ac:dyDescent="0.35">
      <c r="Q161" s="7">
        <f>($O$5 *'6050_Module3Project_Data'!C160) + ((1 - $O$5) * Q160)</f>
        <v>87.728707976728984</v>
      </c>
      <c r="R161" s="8">
        <f>(ABS(('6050_Module3Project_Data'!C161-Q161)))</f>
        <v>2.3980240232710202</v>
      </c>
      <c r="T161" s="7">
        <f>($O$6 *'6050_Module3Project_Data'!C160) + ((1 - $O$6) * T160)</f>
        <v>89.225137449092642</v>
      </c>
      <c r="U161" s="8">
        <f>(ABS(('6050_Module3Project_Data'!C161 - T161)))</f>
        <v>0.90159455090736174</v>
      </c>
      <c r="W161" s="7">
        <f>($O$7 *'6050_Module3Project_Data'!C160) + ((1 - $O$7) * W160)</f>
        <v>89.14074689021345</v>
      </c>
      <c r="X161" s="8">
        <f>(ABS(('6050_Module3Project_Data'!C161 - W161)))</f>
        <v>0.9859851097865544</v>
      </c>
      <c r="Z161" s="7">
        <f>($O$8 *'6050_Module3Project_Data'!C160) + ((1 - $O$8) * Z160)</f>
        <v>88.735755220376959</v>
      </c>
      <c r="AA161" s="8">
        <f>(ABS(('6050_Module3Project_Data'!C161 - Z161)))</f>
        <v>1.3909767796230454</v>
      </c>
      <c r="AB161" s="9"/>
      <c r="AC161" s="9"/>
      <c r="AD161" s="9"/>
      <c r="AE161" s="7">
        <f>($O$5 *'6050_Module3Project_Data'!E160) + ((1 - $O$5) * AE160)</f>
        <v>143.61146405053134</v>
      </c>
      <c r="AF161" s="8">
        <f>(ABS(('6050_Module3Project_Data'!E161 - AE161)))</f>
        <v>1.1768330505313429</v>
      </c>
      <c r="AH161" s="7">
        <f>($O$6 *'6050_Module3Project_Data'!E160) + ((1 - $O$6) * AH160)</f>
        <v>140.52418473900661</v>
      </c>
      <c r="AI161" s="8">
        <f>(ABS(('6050_Module3Project_Data'!E161 - AH161)))</f>
        <v>1.9104462609933819</v>
      </c>
      <c r="AK161" s="7">
        <f>($O$7 *'6050_Module3Project_Data'!E160) + ((1 - $O$7) * AK160)</f>
        <v>139.13155463295152</v>
      </c>
      <c r="AL161" s="8">
        <f>(ABS(('6050_Module3Project_Data'!E161 - AK161)))</f>
        <v>3.303076367048476</v>
      </c>
      <c r="AN161" s="7">
        <f>($O$8 *'6050_Module3Project_Data'!E160) + ((1 - $O$8) * AN160)</f>
        <v>138.33657969374838</v>
      </c>
      <c r="AO161" s="8">
        <f>(ABS(('6050_Module3Project_Data'!E161 - AN161)))</f>
        <v>4.0980513062516195</v>
      </c>
      <c r="AU161" s="7">
        <f t="shared" si="40"/>
        <v>0.29123302590616584</v>
      </c>
      <c r="AV161" s="7">
        <f t="shared" si="32"/>
        <v>89.431979916119616</v>
      </c>
      <c r="AW161" s="8">
        <f>ABS('6050_Module3Project_Data'!C161 - AV161)/'6050_Module3Project_Data'!C161</f>
        <v>7.7086128439716219E-3</v>
      </c>
      <c r="AY161" s="7">
        <f t="shared" si="41"/>
        <v>0.11215966361551555</v>
      </c>
      <c r="AZ161" s="7">
        <f t="shared" si="33"/>
        <v>89.252906553828964</v>
      </c>
      <c r="BA161" s="8">
        <f>ABS('6050_Module3Project_Data'!C161 - AZ161)/'6050_Module3Project_Data'!C161</f>
        <v>9.6955190405776572E-3</v>
      </c>
      <c r="BB161" s="21"/>
      <c r="BC161" s="7">
        <f t="shared" si="42"/>
        <v>-0.27712371880506997</v>
      </c>
      <c r="BD161" s="7">
        <f t="shared" si="34"/>
        <v>88.863623171408378</v>
      </c>
      <c r="BE161" s="8">
        <f>ABS('6050_Module3Project_Data'!C161 - BD161)/'6050_Module3Project_Data'!C161</f>
        <v>1.4014807821852746E-2</v>
      </c>
      <c r="BF161" s="22"/>
      <c r="BG161" s="7">
        <f t="shared" si="43"/>
        <v>-1.009696475238651</v>
      </c>
      <c r="BH161" s="7">
        <f t="shared" si="35"/>
        <v>88.131050414974794</v>
      </c>
      <c r="BI161" s="8">
        <f>ABS('6050_Module3Project_Data'!C161 - BH161)/'6050_Module3Project_Data'!C161</f>
        <v>2.2143059453494995E-2</v>
      </c>
      <c r="BM161" s="7">
        <f t="shared" si="44"/>
        <v>-0.92398131737584088</v>
      </c>
      <c r="BN161" s="7">
        <f t="shared" si="36"/>
        <v>138.20757331557567</v>
      </c>
      <c r="BO161" s="8">
        <f>ABS('6050_Module3Project_Data'!E161 - BN161)/'6050_Module3Project_Data'!E161</f>
        <v>2.9677176503685569E-2</v>
      </c>
      <c r="BQ161" s="7">
        <f t="shared" si="45"/>
        <v>-1.2158141931202417</v>
      </c>
      <c r="BR161" s="7">
        <f t="shared" si="37"/>
        <v>137.91574043983127</v>
      </c>
      <c r="BS161" s="8">
        <f>ABS('6050_Module3Project_Data'!E161 - BR161)/'6050_Module3Project_Data'!E161</f>
        <v>3.1726066395810215E-2</v>
      </c>
      <c r="BT161" s="21"/>
      <c r="BU161" s="7">
        <f t="shared" si="46"/>
        <v>-1.4205574632955016</v>
      </c>
      <c r="BV161" s="7">
        <f t="shared" si="38"/>
        <v>137.71099716965603</v>
      </c>
      <c r="BW161" s="8">
        <f>ABS('6050_Module3Project_Data'!E161 - BV161)/'6050_Module3Project_Data'!E161</f>
        <v>3.3163520677383374E-2</v>
      </c>
      <c r="BX161" s="22"/>
      <c r="BY161" s="7">
        <f t="shared" si="47"/>
        <v>-1.7682933112847381</v>
      </c>
      <c r="BZ161" s="7">
        <f t="shared" si="39"/>
        <v>137.36326132166678</v>
      </c>
      <c r="CA161" s="8">
        <f>ABS('6050_Module3Project_Data'!E161 - BZ161)/'6050_Module3Project_Data'!E161</f>
        <v>3.5604892172137637E-2</v>
      </c>
    </row>
    <row r="162" spans="17:79" x14ac:dyDescent="0.35">
      <c r="Q162" s="7">
        <f>($O$5 *'6050_Module3Project_Data'!C161) + ((1 - $O$5) * Q161)</f>
        <v>88.088411580219642</v>
      </c>
      <c r="R162" s="8">
        <f>(ABS(('6050_Module3Project_Data'!C162-Q162)))</f>
        <v>2.7906544197803527</v>
      </c>
      <c r="T162" s="7">
        <f>($O$6 *'6050_Module3Project_Data'!C161) + ((1 - $O$6) * T161)</f>
        <v>89.540695541910225</v>
      </c>
      <c r="U162" s="8">
        <f>(ABS(('6050_Module3Project_Data'!C162 - T162)))</f>
        <v>1.33837045808977</v>
      </c>
      <c r="W162" s="7">
        <f>($O$7 *'6050_Module3Project_Data'!C161) + ((1 - $O$7) * W161)</f>
        <v>89.683038700596057</v>
      </c>
      <c r="X162" s="8">
        <f>(ABS(('6050_Module3Project_Data'!C162 - W162)))</f>
        <v>1.1960272994039371</v>
      </c>
      <c r="Z162" s="7">
        <f>($O$8 *'6050_Module3Project_Data'!C161) + ((1 - $O$8) * Z161)</f>
        <v>89.778987805094246</v>
      </c>
      <c r="AA162" s="8">
        <f>(ABS(('6050_Module3Project_Data'!C162 - Z162)))</f>
        <v>1.1000781949057483</v>
      </c>
      <c r="AB162" s="9"/>
      <c r="AC162" s="9"/>
      <c r="AD162" s="9"/>
      <c r="AE162" s="7">
        <f>($O$5 *'6050_Module3Project_Data'!E161) + ((1 - $O$5) * AE161)</f>
        <v>143.43493909295162</v>
      </c>
      <c r="AF162" s="8">
        <f>(ABS(('6050_Module3Project_Data'!E162 - AE162)))</f>
        <v>0.34208390704839076</v>
      </c>
      <c r="AH162" s="7">
        <f>($O$6 *'6050_Module3Project_Data'!E161) + ((1 - $O$6) * AH161)</f>
        <v>141.19284093035429</v>
      </c>
      <c r="AI162" s="8">
        <f>(ABS(('6050_Module3Project_Data'!E162 - AH162)))</f>
        <v>2.5841820696457205</v>
      </c>
      <c r="AK162" s="7">
        <f>($O$7 *'6050_Module3Project_Data'!E161) + ((1 - $O$7) * AK161)</f>
        <v>140.94824663482819</v>
      </c>
      <c r="AL162" s="8">
        <f>(ABS(('6050_Module3Project_Data'!E162 - AK162)))</f>
        <v>2.8287763651718194</v>
      </c>
      <c r="AN162" s="7">
        <f>($O$8 *'6050_Module3Project_Data'!E161) + ((1 - $O$8) * AN161)</f>
        <v>141.4101181734371</v>
      </c>
      <c r="AO162" s="8">
        <f>(ABS(('6050_Module3Project_Data'!E162 - AN162)))</f>
        <v>2.3669048265629158</v>
      </c>
      <c r="AU162" s="7">
        <f t="shared" si="40"/>
        <v>0.32889184357763213</v>
      </c>
      <c r="AV162" s="7">
        <f t="shared" si="32"/>
        <v>90.011930544173694</v>
      </c>
      <c r="AW162" s="8">
        <f>ABS('6050_Module3Project_Data'!C162 - AV162)/'6050_Module3Project_Data'!C162</f>
        <v>9.541641370151191E-3</v>
      </c>
      <c r="AY162" s="7">
        <f t="shared" si="41"/>
        <v>0.2196927003072886</v>
      </c>
      <c r="AZ162" s="7">
        <f t="shared" si="33"/>
        <v>89.902731400903349</v>
      </c>
      <c r="BA162" s="8">
        <f>ABS('6050_Module3Project_Data'!C162 - AZ162)/'6050_Module3Project_Data'!C162</f>
        <v>1.0743228799211534E-2</v>
      </c>
      <c r="BB162" s="21"/>
      <c r="BC162" s="7">
        <f t="shared" si="42"/>
        <v>9.1613269329385016E-2</v>
      </c>
      <c r="BD162" s="7">
        <f t="shared" si="34"/>
        <v>89.774651969925443</v>
      </c>
      <c r="BE162" s="8">
        <f>ABS('6050_Module3Project_Data'!C162 - BD162)/'6050_Module3Project_Data'!C162</f>
        <v>1.2152568008066359E-2</v>
      </c>
      <c r="BF162" s="22"/>
      <c r="BG162" s="7">
        <f t="shared" si="43"/>
        <v>0.30949356753941892</v>
      </c>
      <c r="BH162" s="7">
        <f t="shared" si="35"/>
        <v>89.992532268135477</v>
      </c>
      <c r="BI162" s="8">
        <f>ABS('6050_Module3Project_Data'!C162 - BH162)/'6050_Module3Project_Data'!C162</f>
        <v>9.7550929040634889E-3</v>
      </c>
      <c r="BM162" s="7">
        <f t="shared" si="44"/>
        <v>-0.51288031948796364</v>
      </c>
      <c r="BN162" s="7">
        <f t="shared" si="36"/>
        <v>140.43536631534022</v>
      </c>
      <c r="BO162" s="8">
        <f>ABS('6050_Module3Project_Data'!E162 - BN162)/'6050_Module3Project_Data'!E162</f>
        <v>2.3241938210528921E-2</v>
      </c>
      <c r="BQ162" s="7">
        <f t="shared" si="45"/>
        <v>-0.45768764437101273</v>
      </c>
      <c r="BR162" s="7">
        <f t="shared" si="37"/>
        <v>140.49055899045717</v>
      </c>
      <c r="BS162" s="8">
        <f>ABS('6050_Module3Project_Data'!E162 - BR162)/'6050_Module3Project_Data'!E162</f>
        <v>2.2858061329749744E-2</v>
      </c>
      <c r="BT162" s="21"/>
      <c r="BU162" s="7">
        <f t="shared" si="46"/>
        <v>3.6204796031977682E-2</v>
      </c>
      <c r="BV162" s="7">
        <f t="shared" si="38"/>
        <v>140.98445143086016</v>
      </c>
      <c r="BW162" s="8">
        <f>ABS('6050_Module3Project_Data'!E162 - BV162)/'6050_Module3Project_Data'!E162</f>
        <v>1.9422933587516636E-2</v>
      </c>
      <c r="BX162" s="22"/>
      <c r="BY162" s="7">
        <f t="shared" si="47"/>
        <v>1.2789442049024626</v>
      </c>
      <c r="BZ162" s="7">
        <f t="shared" si="39"/>
        <v>142.22719083973067</v>
      </c>
      <c r="CA162" s="8">
        <f>ABS('6050_Module3Project_Data'!E162 - BZ162)/'6050_Module3Project_Data'!E162</f>
        <v>1.0779414734921493E-2</v>
      </c>
    </row>
    <row r="163" spans="17:79" x14ac:dyDescent="0.35">
      <c r="Q163" s="7">
        <f>($O$5 *'6050_Module3Project_Data'!C162) + ((1 - $O$5) * Q162)</f>
        <v>88.507009743186686</v>
      </c>
      <c r="R163" s="8">
        <f>(ABS(('6050_Module3Project_Data'!C163-Q163)))</f>
        <v>2.2001662568133185</v>
      </c>
      <c r="T163" s="7">
        <f>($O$6 *'6050_Module3Project_Data'!C162) + ((1 - $O$6) * T162)</f>
        <v>90.009125202241648</v>
      </c>
      <c r="U163" s="8">
        <f>(ABS(('6050_Module3Project_Data'!C163 - T163)))</f>
        <v>0.69805079775835566</v>
      </c>
      <c r="W163" s="7">
        <f>($O$7 *'6050_Module3Project_Data'!C162) + ((1 - $O$7) * W162)</f>
        <v>90.340853715268224</v>
      </c>
      <c r="X163" s="8">
        <f>(ABS(('6050_Module3Project_Data'!C163 - W163)))</f>
        <v>0.36632228473177975</v>
      </c>
      <c r="Z163" s="7">
        <f>($O$8 *'6050_Module3Project_Data'!C162) + ((1 - $O$8) * Z162)</f>
        <v>90.604046451273561</v>
      </c>
      <c r="AA163" s="8">
        <f>(ABS(('6050_Module3Project_Data'!C163 - Z163)))</f>
        <v>0.10312954872644298</v>
      </c>
      <c r="AB163" s="9"/>
      <c r="AC163" s="9"/>
      <c r="AD163" s="9"/>
      <c r="AE163" s="7">
        <f>($O$5 *'6050_Module3Project_Data'!E162) + ((1 - $O$5) * AE162)</f>
        <v>143.48625167900889</v>
      </c>
      <c r="AF163" s="8">
        <f>(ABS(('6050_Module3Project_Data'!E163 - AE163)))</f>
        <v>0.18652367900889999</v>
      </c>
      <c r="AH163" s="7">
        <f>($O$6 *'6050_Module3Project_Data'!E162) + ((1 - $O$6) * AH162)</f>
        <v>142.09730465473029</v>
      </c>
      <c r="AI163" s="8">
        <f>(ABS(('6050_Module3Project_Data'!E163 - AH163)))</f>
        <v>1.2024233452696933</v>
      </c>
      <c r="AK163" s="7">
        <f>($O$7 *'6050_Module3Project_Data'!E162) + ((1 - $O$7) * AK162)</f>
        <v>142.50407363567268</v>
      </c>
      <c r="AL163" s="8">
        <f>(ABS(('6050_Module3Project_Data'!E163 - AK163)))</f>
        <v>0.79565436432730507</v>
      </c>
      <c r="AN163" s="7">
        <f>($O$8 *'6050_Module3Project_Data'!E162) + ((1 - $O$8) * AN162)</f>
        <v>143.1852967933593</v>
      </c>
      <c r="AO163" s="8">
        <f>(ABS(('6050_Module3Project_Data'!E163 - AN163)))</f>
        <v>0.11443120664068829</v>
      </c>
      <c r="AU163" s="7">
        <f t="shared" si="40"/>
        <v>0.37823031924181233</v>
      </c>
      <c r="AV163" s="7">
        <f t="shared" si="32"/>
        <v>90.719084034510033</v>
      </c>
      <c r="AW163" s="8">
        <f>ABS('6050_Module3Project_Data'!C163 - AV163)/'6050_Module3Project_Data'!C163</f>
        <v>1.3127996080518085E-4</v>
      </c>
      <c r="AY163" s="7">
        <f t="shared" si="41"/>
        <v>0.32922327889850816</v>
      </c>
      <c r="AZ163" s="7">
        <f t="shared" si="33"/>
        <v>90.670076994166735</v>
      </c>
      <c r="BA163" s="8">
        <f>ABS('6050_Module3Project_Data'!C163 - AZ163)/'6050_Module3Project_Data'!C163</f>
        <v>4.0899747373095835E-4</v>
      </c>
      <c r="BB163" s="21"/>
      <c r="BC163" s="7">
        <f t="shared" si="42"/>
        <v>0.34640405473363689</v>
      </c>
      <c r="BD163" s="7">
        <f t="shared" si="34"/>
        <v>90.687257770001864</v>
      </c>
      <c r="BE163" s="8">
        <f>ABS('6050_Module3Project_Data'!C163 - BD163)/'6050_Module3Project_Data'!C163</f>
        <v>2.195882495354082E-4</v>
      </c>
      <c r="BF163" s="22"/>
      <c r="BG163" s="7">
        <f t="shared" si="43"/>
        <v>0.60556679760225463</v>
      </c>
      <c r="BH163" s="7">
        <f t="shared" si="35"/>
        <v>90.946420512870475</v>
      </c>
      <c r="BI163" s="8">
        <f>ABS('6050_Module3Project_Data'!C163 - BH163)/'6050_Module3Project_Data'!C163</f>
        <v>2.637547804051035E-3</v>
      </c>
      <c r="BM163" s="7">
        <f t="shared" si="44"/>
        <v>-0.20257422143809589</v>
      </c>
      <c r="BN163" s="7">
        <f t="shared" si="36"/>
        <v>142.3014994142346</v>
      </c>
      <c r="BO163" s="8">
        <f>ABS('6050_Module3Project_Data'!E163 - BN163)/'6050_Module3Project_Data'!E163</f>
        <v>6.966018705669764E-3</v>
      </c>
      <c r="BQ163" s="7">
        <f t="shared" si="45"/>
        <v>4.5691016932862427E-2</v>
      </c>
      <c r="BR163" s="7">
        <f t="shared" si="37"/>
        <v>142.54976465260555</v>
      </c>
      <c r="BS163" s="8">
        <f>ABS('6050_Module3Project_Data'!E163 - BR163)/'6050_Module3Project_Data'!E163</f>
        <v>5.2335294550903922E-3</v>
      </c>
      <c r="BT163" s="21"/>
      <c r="BU163" s="7">
        <f t="shared" si="46"/>
        <v>0.72003478819760725</v>
      </c>
      <c r="BV163" s="7">
        <f t="shared" si="38"/>
        <v>143.22410842387029</v>
      </c>
      <c r="BW163" s="8">
        <f>ABS('6050_Module3Project_Data'!E163 - BV163)/'6050_Module3Project_Data'!E163</f>
        <v>5.2770216095383306E-4</v>
      </c>
      <c r="BX163" s="22"/>
      <c r="BY163" s="7">
        <f t="shared" si="47"/>
        <v>1.5142945814531841</v>
      </c>
      <c r="BZ163" s="7">
        <f t="shared" si="39"/>
        <v>144.01836821712587</v>
      </c>
      <c r="CA163" s="8">
        <f>ABS('6050_Module3Project_Data'!E163 - BZ163)/'6050_Module3Project_Data'!E163</f>
        <v>5.0149447396430555E-3</v>
      </c>
    </row>
    <row r="164" spans="17:79" x14ac:dyDescent="0.35">
      <c r="Q164" s="7">
        <f>($O$5 *'6050_Module3Project_Data'!C163) + ((1 - $O$5) * Q163)</f>
        <v>88.837034681708687</v>
      </c>
      <c r="R164" s="8">
        <f>(ABS(('6050_Module3Project_Data'!C164-Q164)))</f>
        <v>1.8701413182913171</v>
      </c>
      <c r="T164" s="7">
        <f>($O$6 *'6050_Module3Project_Data'!C163) + ((1 - $O$6) * T163)</f>
        <v>90.25344298145707</v>
      </c>
      <c r="U164" s="8">
        <f>(ABS(('6050_Module3Project_Data'!C164 - T164)))</f>
        <v>0.45373301854293402</v>
      </c>
      <c r="W164" s="7">
        <f>($O$7 *'6050_Module3Project_Data'!C163) + ((1 - $O$7) * W163)</f>
        <v>90.542330971870712</v>
      </c>
      <c r="X164" s="8">
        <f>(ABS(('6050_Module3Project_Data'!C164 - W164)))</f>
        <v>0.16484502812929236</v>
      </c>
      <c r="Z164" s="7">
        <f>($O$8 *'6050_Module3Project_Data'!C163) + ((1 - $O$8) * Z163)</f>
        <v>90.681393612818397</v>
      </c>
      <c r="AA164" s="8">
        <f>(ABS(('6050_Module3Project_Data'!C164 - Z164)))</f>
        <v>2.5782387181607191E-2</v>
      </c>
      <c r="AB164" s="9"/>
      <c r="AC164" s="9"/>
      <c r="AD164" s="9"/>
      <c r="AE164" s="7">
        <f>($O$5 *'6050_Module3Project_Data'!E163) + ((1 - $O$5) * AE163)</f>
        <v>143.45827312715755</v>
      </c>
      <c r="AF164" s="8">
        <f>(ABS(('6050_Module3Project_Data'!E164 - AE164)))</f>
        <v>0.7463468728424516</v>
      </c>
      <c r="AH164" s="7">
        <f>($O$6 *'6050_Module3Project_Data'!E163) + ((1 - $O$6) * AH163)</f>
        <v>142.51815282557467</v>
      </c>
      <c r="AI164" s="8">
        <f>(ABS(('6050_Module3Project_Data'!E164 - AH164)))</f>
        <v>1.6864671744253315</v>
      </c>
      <c r="AK164" s="7">
        <f>($O$7 *'6050_Module3Project_Data'!E163) + ((1 - $O$7) * AK163)</f>
        <v>142.94168353605269</v>
      </c>
      <c r="AL164" s="8">
        <f>(ABS(('6050_Module3Project_Data'!E164 - AK164)))</f>
        <v>1.2629364639473124</v>
      </c>
      <c r="AN164" s="7">
        <f>($O$8 *'6050_Module3Project_Data'!E163) + ((1 - $O$8) * AN163)</f>
        <v>143.27112019833982</v>
      </c>
      <c r="AO164" s="8">
        <f>(ABS(('6050_Module3Project_Data'!E164 - AN164)))</f>
        <v>0.93349980166019009</v>
      </c>
      <c r="AU164" s="7">
        <f t="shared" si="40"/>
        <v>0.35171735984591357</v>
      </c>
      <c r="AV164" s="7">
        <f t="shared" si="32"/>
        <v>90.894048331716618</v>
      </c>
      <c r="AW164" s="8">
        <f>ABS('6050_Module3Project_Data'!C164 - AV164)/'6050_Module3Project_Data'!C164</f>
        <v>2.0601714214607929E-3</v>
      </c>
      <c r="AY164" s="7">
        <f t="shared" si="41"/>
        <v>0.29728677332450298</v>
      </c>
      <c r="AZ164" s="7">
        <f t="shared" si="33"/>
        <v>90.839617745195213</v>
      </c>
      <c r="BA164" s="8">
        <f>ABS('6050_Module3Project_Data'!C164 - AZ164)/'6050_Module3Project_Data'!C164</f>
        <v>1.4601021775301293E-3</v>
      </c>
      <c r="BB164" s="21"/>
      <c r="BC164" s="7">
        <f t="shared" si="42"/>
        <v>0.28118699557461962</v>
      </c>
      <c r="BD164" s="7">
        <f t="shared" si="34"/>
        <v>90.823517967445326</v>
      </c>
      <c r="BE164" s="8">
        <f>ABS('6050_Module3Project_Data'!C164 - BD164)/'6050_Module3Project_Data'!C164</f>
        <v>1.2826104016877597E-3</v>
      </c>
      <c r="BF164" s="22"/>
      <c r="BG164" s="7">
        <f t="shared" si="43"/>
        <v>0.26209068775245248</v>
      </c>
      <c r="BH164" s="7">
        <f t="shared" si="35"/>
        <v>90.804421659623159</v>
      </c>
      <c r="BI164" s="8">
        <f>ABS('6050_Module3Project_Data'!C164 - BH164)/'6050_Module3Project_Data'!C164</f>
        <v>1.0720834217477482E-3</v>
      </c>
      <c r="BM164" s="7">
        <f t="shared" si="44"/>
        <v>-0.10654660316537989</v>
      </c>
      <c r="BN164" s="7">
        <f t="shared" si="36"/>
        <v>142.83513693288731</v>
      </c>
      <c r="BO164" s="8">
        <f>ABS('6050_Module3Project_Data'!E164 - BN164)/'6050_Module3Project_Data'!E164</f>
        <v>9.4968043819448813E-3</v>
      </c>
      <c r="BQ164" s="7">
        <f t="shared" si="45"/>
        <v>0.14367073779464951</v>
      </c>
      <c r="BR164" s="7">
        <f t="shared" si="37"/>
        <v>143.08535427384734</v>
      </c>
      <c r="BS164" s="8">
        <f>ABS('6050_Module3Project_Data'!E164 - BR164)/'6050_Module3Project_Data'!E164</f>
        <v>7.7616495654068635E-3</v>
      </c>
      <c r="BT164" s="21"/>
      <c r="BU164" s="7">
        <f t="shared" si="46"/>
        <v>0.59294358867968877</v>
      </c>
      <c r="BV164" s="7">
        <f t="shared" si="38"/>
        <v>143.5346271247324</v>
      </c>
      <c r="BW164" s="8">
        <f>ABS('6050_Module3Project_Data'!E164 - BV164)/'6050_Module3Project_Data'!E164</f>
        <v>4.6461262840789014E-3</v>
      </c>
      <c r="BX164" s="22"/>
      <c r="BY164" s="7">
        <f t="shared" si="47"/>
        <v>0.59911260254098675</v>
      </c>
      <c r="BZ164" s="7">
        <f t="shared" si="39"/>
        <v>143.54079613859369</v>
      </c>
      <c r="CA164" s="8">
        <f>ABS('6050_Module3Project_Data'!E164 - BZ164)/'6050_Module3Project_Data'!E164</f>
        <v>4.6033466986447041E-3</v>
      </c>
    </row>
    <row r="165" spans="17:79" x14ac:dyDescent="0.35">
      <c r="Q165" s="7">
        <f>($O$5 *'6050_Module3Project_Data'!C164) + ((1 - $O$5) * Q164)</f>
        <v>89.117555879452382</v>
      </c>
      <c r="R165" s="8">
        <f>(ABS(('6050_Module3Project_Data'!C165-Q165)))</f>
        <v>4.016058120547612</v>
      </c>
      <c r="T165" s="7">
        <f>($O$6 *'6050_Module3Project_Data'!C164) + ((1 - $O$6) * T164)</f>
        <v>90.412249537947091</v>
      </c>
      <c r="U165" s="8">
        <f>(ABS(('6050_Module3Project_Data'!C165 - T165)))</f>
        <v>2.7213644620529038</v>
      </c>
      <c r="W165" s="7">
        <f>($O$7 *'6050_Module3Project_Data'!C164) + ((1 - $O$7) * W164)</f>
        <v>90.632995737341815</v>
      </c>
      <c r="X165" s="8">
        <f>(ABS(('6050_Module3Project_Data'!C165 - W165)))</f>
        <v>2.500618262658179</v>
      </c>
      <c r="Z165" s="7">
        <f>($O$8 *'6050_Module3Project_Data'!C164) + ((1 - $O$8) * Z164)</f>
        <v>90.700730403204602</v>
      </c>
      <c r="AA165" s="8">
        <f>(ABS(('6050_Module3Project_Data'!C165 - Z165)))</f>
        <v>2.4328835967953921</v>
      </c>
      <c r="AB165" s="9"/>
      <c r="AC165" s="9"/>
      <c r="AD165" s="9"/>
      <c r="AE165" s="7">
        <f>($O$5 *'6050_Module3Project_Data'!E164) + ((1 - $O$5) * AE164)</f>
        <v>143.57022515808393</v>
      </c>
      <c r="AF165" s="8">
        <f>(ABS(('6050_Module3Project_Data'!E165 - AE165)))</f>
        <v>2.8220168419160814</v>
      </c>
      <c r="AH165" s="7">
        <f>($O$6 *'6050_Module3Project_Data'!E164) + ((1 - $O$6) * AH164)</f>
        <v>143.10841633662355</v>
      </c>
      <c r="AI165" s="8">
        <f>(ABS(('6050_Module3Project_Data'!E165 - AH165)))</f>
        <v>3.2838256633764615</v>
      </c>
      <c r="AK165" s="7">
        <f>($O$7 *'6050_Module3Project_Data'!E164) + ((1 - $O$7) * AK164)</f>
        <v>143.63629859122372</v>
      </c>
      <c r="AL165" s="8">
        <f>(ABS(('6050_Module3Project_Data'!E165 - AK165)))</f>
        <v>2.7559434087762895</v>
      </c>
      <c r="AN165" s="7">
        <f>($O$8 *'6050_Module3Project_Data'!E164) + ((1 - $O$8) * AN164)</f>
        <v>143.97124504958498</v>
      </c>
      <c r="AO165" s="8">
        <f>(ABS(('6050_Module3Project_Data'!E165 - AN165)))</f>
        <v>2.4209969504150308</v>
      </c>
      <c r="AU165" s="7">
        <f t="shared" si="40"/>
        <v>0.31255947068969209</v>
      </c>
      <c r="AV165" s="7">
        <f t="shared" si="32"/>
        <v>90.945555208031507</v>
      </c>
      <c r="AW165" s="8">
        <f>ABS('6050_Module3Project_Data'!C165 - AV165)/'6050_Module3Project_Data'!C165</f>
        <v>2.3493760179525376E-2</v>
      </c>
      <c r="AY165" s="7">
        <f t="shared" si="41"/>
        <v>0.24563127136115315</v>
      </c>
      <c r="AZ165" s="7">
        <f t="shared" si="33"/>
        <v>90.878627008702964</v>
      </c>
      <c r="BA165" s="8">
        <f>ABS('6050_Module3Project_Data'!C165 - AZ165)/'6050_Module3Project_Data'!C165</f>
        <v>2.4212385780466233E-2</v>
      </c>
      <c r="BB165" s="21"/>
      <c r="BC165" s="7">
        <f t="shared" si="42"/>
        <v>0.19545199202803748</v>
      </c>
      <c r="BD165" s="7">
        <f t="shared" si="34"/>
        <v>90.828447729369856</v>
      </c>
      <c r="BE165" s="8">
        <f>ABS('6050_Module3Project_Data'!C165 - BD165)/'6050_Module3Project_Data'!C165</f>
        <v>2.4751173841811171E-2</v>
      </c>
      <c r="BF165" s="22"/>
      <c r="BG165" s="7">
        <f t="shared" si="43"/>
        <v>0.116378653813306</v>
      </c>
      <c r="BH165" s="7">
        <f t="shared" si="35"/>
        <v>90.749374391155115</v>
      </c>
      <c r="BI165" s="8">
        <f>ABS('6050_Module3Project_Data'!C165 - BH165)/'6050_Module3Project_Data'!C165</f>
        <v>2.5600204979105392E-2</v>
      </c>
      <c r="BM165" s="7">
        <f t="shared" si="44"/>
        <v>1.3627645585081213E-2</v>
      </c>
      <c r="BN165" s="7">
        <f t="shared" si="36"/>
        <v>143.6499262368088</v>
      </c>
      <c r="BO165" s="8">
        <f>ABS('6050_Module3Project_Data'!E165 - BN165)/'6050_Module3Project_Data'!E165</f>
        <v>1.8732657726433444E-2</v>
      </c>
      <c r="BQ165" s="7">
        <f t="shared" si="45"/>
        <v>0.28140681713874399</v>
      </c>
      <c r="BR165" s="7">
        <f t="shared" si="37"/>
        <v>143.91770540836245</v>
      </c>
      <c r="BS165" s="8">
        <f>ABS('6050_Module3Project_Data'!E165 - BR165)/'6050_Module3Project_Data'!E165</f>
        <v>1.6903468092506972E-2</v>
      </c>
      <c r="BT165" s="21"/>
      <c r="BU165" s="7">
        <f t="shared" si="46"/>
        <v>0.63869574860079126</v>
      </c>
      <c r="BV165" s="7">
        <f t="shared" si="38"/>
        <v>144.2749943398245</v>
      </c>
      <c r="BW165" s="8">
        <f>ABS('6050_Module3Project_Data'!E165 - BV165)/'6050_Module3Project_Data'!E165</f>
        <v>1.4462840593530276E-2</v>
      </c>
      <c r="BX165" s="22"/>
      <c r="BY165" s="7">
        <f t="shared" si="47"/>
        <v>0.68028968727652139</v>
      </c>
      <c r="BZ165" s="7">
        <f t="shared" si="39"/>
        <v>144.31658827850023</v>
      </c>
      <c r="CA165" s="8">
        <f>ABS('6050_Module3Project_Data'!E165 - BZ165)/'6050_Module3Project_Data'!E165</f>
        <v>1.4178713934169928E-2</v>
      </c>
    </row>
    <row r="166" spans="17:79" x14ac:dyDescent="0.35">
      <c r="Q166" s="7">
        <f>($O$5 *'6050_Module3Project_Data'!C165) + ((1 - $O$5) * Q165)</f>
        <v>89.719964597534528</v>
      </c>
      <c r="R166" s="8">
        <f>(ABS(('6050_Module3Project_Data'!C166-Q166)))</f>
        <v>3.124670402465469</v>
      </c>
      <c r="T166" s="7">
        <f>($O$6 *'6050_Module3Project_Data'!C165) + ((1 - $O$6) * T165)</f>
        <v>91.3647270996656</v>
      </c>
      <c r="U166" s="8">
        <f>(ABS(('6050_Module3Project_Data'!C166 - T166)))</f>
        <v>1.4799079003343962</v>
      </c>
      <c r="W166" s="7">
        <f>($O$7 *'6050_Module3Project_Data'!C165) + ((1 - $O$7) * W165)</f>
        <v>92.008335781803822</v>
      </c>
      <c r="X166" s="8">
        <f>(ABS(('6050_Module3Project_Data'!C166 - W166)))</f>
        <v>0.83629921819617437</v>
      </c>
      <c r="Z166" s="7">
        <f>($O$8 *'6050_Module3Project_Data'!C165) + ((1 - $O$8) * Z165)</f>
        <v>92.525393100801153</v>
      </c>
      <c r="AA166" s="8">
        <f>(ABS(('6050_Module3Project_Data'!C166 - Z166)))</f>
        <v>0.31924189919884327</v>
      </c>
      <c r="AB166" s="9"/>
      <c r="AC166" s="9"/>
      <c r="AD166" s="9"/>
      <c r="AE166" s="7">
        <f>($O$5 *'6050_Module3Project_Data'!E165) + ((1 - $O$5) * AE165)</f>
        <v>143.99352768437134</v>
      </c>
      <c r="AF166" s="8">
        <f>(ABS(('6050_Module3Project_Data'!E166 - AE166)))</f>
        <v>0.16136431562864573</v>
      </c>
      <c r="AH166" s="7">
        <f>($O$6 *'6050_Module3Project_Data'!E165) + ((1 - $O$6) * AH165)</f>
        <v>144.25775531880532</v>
      </c>
      <c r="AI166" s="8">
        <f>(ABS(('6050_Module3Project_Data'!E166 - AH166)))</f>
        <v>0.10286331880533339</v>
      </c>
      <c r="AK166" s="7">
        <f>($O$7 *'6050_Module3Project_Data'!E165) + ((1 - $O$7) * AK165)</f>
        <v>145.15206746605065</v>
      </c>
      <c r="AL166" s="8">
        <f>(ABS(('6050_Module3Project_Data'!E166 - AK166)))</f>
        <v>0.99717546605066332</v>
      </c>
      <c r="AN166" s="7">
        <f>($O$8 *'6050_Module3Project_Data'!E165) + ((1 - $O$8) * AN165)</f>
        <v>145.78699276239627</v>
      </c>
      <c r="AO166" s="8">
        <f>(ABS(('6050_Module3Project_Data'!E166 - AN166)))</f>
        <v>1.6321007623962771</v>
      </c>
      <c r="AU166" s="7">
        <f t="shared" si="40"/>
        <v>0.47197655675553929</v>
      </c>
      <c r="AV166" s="7">
        <f t="shared" si="32"/>
        <v>92.480312338559358</v>
      </c>
      <c r="AW166" s="8">
        <f>ABS('6050_Module3Project_Data'!C166 - AV166)/'6050_Module3Project_Data'!C166</f>
        <v>3.9240033787696915E-3</v>
      </c>
      <c r="AY166" s="7">
        <f t="shared" si="41"/>
        <v>0.52805846463636663</v>
      </c>
      <c r="AZ166" s="7">
        <f t="shared" si="33"/>
        <v>92.536394246440196</v>
      </c>
      <c r="BA166" s="8">
        <f>ABS('6050_Module3Project_Data'!C166 - AZ166)/'6050_Module3Project_Data'!C166</f>
        <v>3.3199630065840731E-3</v>
      </c>
      <c r="BB166" s="21"/>
      <c r="BC166" s="7">
        <f t="shared" si="42"/>
        <v>0.72640161562332384</v>
      </c>
      <c r="BD166" s="7">
        <f t="shared" si="34"/>
        <v>92.734737397427139</v>
      </c>
      <c r="BE166" s="8">
        <f>ABS('6050_Module3Project_Data'!C166 - BD166)/'6050_Module3Project_Data'!C166</f>
        <v>1.1836720837219892E-3</v>
      </c>
      <c r="BF166" s="22"/>
      <c r="BG166" s="7">
        <f t="shared" si="43"/>
        <v>1.1864958358647018</v>
      </c>
      <c r="BH166" s="7">
        <f t="shared" si="35"/>
        <v>93.194831617668527</v>
      </c>
      <c r="BI166" s="8">
        <f>ABS('6050_Module3Project_Data'!C166 - BH166)/'6050_Module3Project_Data'!C166</f>
        <v>3.7718562593146072E-3</v>
      </c>
      <c r="BM166" s="7">
        <f t="shared" si="44"/>
        <v>0.23894882997135886</v>
      </c>
      <c r="BN166" s="7">
        <f t="shared" si="36"/>
        <v>145.391016296022</v>
      </c>
      <c r="BO166" s="8">
        <f>ABS('6050_Module3Project_Data'!E166 - BN166)/'6050_Module3Project_Data'!E166</f>
        <v>8.574972925802702E-3</v>
      </c>
      <c r="BQ166" s="7">
        <f t="shared" si="45"/>
        <v>0.58999733156079104</v>
      </c>
      <c r="BR166" s="7">
        <f t="shared" si="37"/>
        <v>145.74206479761145</v>
      </c>
      <c r="BS166" s="8">
        <f>ABS('6050_Module3Project_Data'!E166 - BR166)/'6050_Module3Project_Data'!E166</f>
        <v>1.101019032785553E-2</v>
      </c>
      <c r="BT166" s="21"/>
      <c r="BU166" s="7">
        <f t="shared" si="46"/>
        <v>1.0333786554025548</v>
      </c>
      <c r="BV166" s="7">
        <f t="shared" si="38"/>
        <v>146.1854461214532</v>
      </c>
      <c r="BW166" s="8">
        <f>ABS('6050_Module3Project_Data'!E166 - BV166)/'6050_Module3Project_Data'!E166</f>
        <v>1.4085918925687288E-2</v>
      </c>
      <c r="BX166" s="22"/>
      <c r="BY166" s="7">
        <f t="shared" si="47"/>
        <v>1.3904469966943707</v>
      </c>
      <c r="BZ166" s="7">
        <f t="shared" si="39"/>
        <v>146.54251446274503</v>
      </c>
      <c r="CA166" s="8">
        <f>ABS('6050_Module3Project_Data'!E166 - BZ166)/'6050_Module3Project_Data'!E166</f>
        <v>1.6562895851949602E-2</v>
      </c>
    </row>
    <row r="167" spans="17:79" x14ac:dyDescent="0.35">
      <c r="Q167" s="7">
        <f>($O$5 *'6050_Module3Project_Data'!C166) + ((1 - $O$5) * Q166)</f>
        <v>90.188665157904339</v>
      </c>
      <c r="R167" s="8">
        <f>(ABS(('6050_Module3Project_Data'!C167-Q167)))</f>
        <v>4.8183308420956621</v>
      </c>
      <c r="T167" s="7">
        <f>($O$6 *'6050_Module3Project_Data'!C166) + ((1 - $O$6) * T166)</f>
        <v>91.882694864782636</v>
      </c>
      <c r="U167" s="8">
        <f>(ABS(('6050_Module3Project_Data'!C167 - T167)))</f>
        <v>3.1243011352173653</v>
      </c>
      <c r="W167" s="7">
        <f>($O$7 *'6050_Module3Project_Data'!C166) + ((1 - $O$7) * W166)</f>
        <v>92.468300351811706</v>
      </c>
      <c r="X167" s="8">
        <f>(ABS(('6050_Module3Project_Data'!C167 - W167)))</f>
        <v>2.5386956481882947</v>
      </c>
      <c r="Z167" s="7">
        <f>($O$8 *'6050_Module3Project_Data'!C166) + ((1 - $O$8) * Z166)</f>
        <v>92.764824525200282</v>
      </c>
      <c r="AA167" s="8">
        <f>(ABS(('6050_Module3Project_Data'!C167 - Z167)))</f>
        <v>2.2421714747997186</v>
      </c>
      <c r="AB167" s="9"/>
      <c r="AC167" s="9"/>
      <c r="AD167" s="9"/>
      <c r="AE167" s="7">
        <f>($O$5 *'6050_Module3Project_Data'!E166) + ((1 - $O$5) * AE166)</f>
        <v>144.01773233171565</v>
      </c>
      <c r="AF167" s="8">
        <f>(ABS(('6050_Module3Project_Data'!E167 - AE167)))</f>
        <v>0.75367566828435884</v>
      </c>
      <c r="AH167" s="7">
        <f>($O$6 *'6050_Module3Project_Data'!E166) + ((1 - $O$6) * AH166)</f>
        <v>144.22175315722345</v>
      </c>
      <c r="AI167" s="8">
        <f>(ABS(('6050_Module3Project_Data'!E167 - AH167)))</f>
        <v>0.54965484277656174</v>
      </c>
      <c r="AK167" s="7">
        <f>($O$7 *'6050_Module3Project_Data'!E166) + ((1 - $O$7) * AK166)</f>
        <v>144.60362095972278</v>
      </c>
      <c r="AL167" s="8">
        <f>(ABS(('6050_Module3Project_Data'!E167 - AK167)))</f>
        <v>0.16778704027723279</v>
      </c>
      <c r="AN167" s="7">
        <f>($O$8 *'6050_Module3Project_Data'!E166) + ((1 - $O$8) * AN166)</f>
        <v>144.56291719059905</v>
      </c>
      <c r="AO167" s="8">
        <f>(ABS(('6050_Module3Project_Data'!E167 - AN167)))</f>
        <v>0.20849080940095632</v>
      </c>
      <c r="AU167" s="7">
        <f t="shared" si="40"/>
        <v>0.47017475874339099</v>
      </c>
      <c r="AV167" s="7">
        <f t="shared" si="32"/>
        <v>92.938475110555103</v>
      </c>
      <c r="AW167" s="8">
        <f>ABS('6050_Module3Project_Data'!C167 - AV167)/'6050_Module3Project_Data'!C167</f>
        <v>2.177230074135696E-2</v>
      </c>
      <c r="AY167" s="7">
        <f t="shared" si="41"/>
        <v>0.51103499097924598</v>
      </c>
      <c r="AZ167" s="7">
        <f t="shared" si="33"/>
        <v>92.979335342790947</v>
      </c>
      <c r="BA167" s="8">
        <f>ABS('6050_Module3Project_Data'!C167 - AZ167)/'6050_Module3Project_Data'!C167</f>
        <v>2.1342224705315958E-2</v>
      </c>
      <c r="BB167" s="21"/>
      <c r="BC167" s="7">
        <f t="shared" si="42"/>
        <v>0.60650494509637587</v>
      </c>
      <c r="BD167" s="7">
        <f t="shared" si="34"/>
        <v>93.074805296908082</v>
      </c>
      <c r="BE167" s="8">
        <f>ABS('6050_Module3Project_Data'!C167 - BD167)/'6050_Module3Project_Data'!C167</f>
        <v>2.0337351820827167E-2</v>
      </c>
      <c r="BF167" s="22"/>
      <c r="BG167" s="7">
        <f t="shared" si="43"/>
        <v>0.56894425988640651</v>
      </c>
      <c r="BH167" s="7">
        <f t="shared" si="35"/>
        <v>93.037244611698114</v>
      </c>
      <c r="BI167" s="8">
        <f>ABS('6050_Module3Project_Data'!C167 - BH167)/'6050_Module3Project_Data'!C167</f>
        <v>2.0732698340466288E-2</v>
      </c>
      <c r="BM167" s="7">
        <f t="shared" si="44"/>
        <v>0.12083952952647339</v>
      </c>
      <c r="BN167" s="7">
        <f t="shared" si="36"/>
        <v>144.72446048924925</v>
      </c>
      <c r="BO167" s="8">
        <f>ABS('6050_Module3Project_Data'!E167 - BN167)/'6050_Module3Project_Data'!E167</f>
        <v>3.2428717382340351E-4</v>
      </c>
      <c r="BQ167" s="7">
        <f t="shared" si="45"/>
        <v>0.30538637208862385</v>
      </c>
      <c r="BR167" s="7">
        <f t="shared" si="37"/>
        <v>144.90900733181141</v>
      </c>
      <c r="BS167" s="8">
        <f>ABS('6050_Module3Project_Data'!E167 - BR167)/'6050_Module3Project_Data'!E167</f>
        <v>9.5045930486081385E-4</v>
      </c>
      <c r="BT167" s="21"/>
      <c r="BU167" s="7">
        <f t="shared" si="46"/>
        <v>0.32155733262386021</v>
      </c>
      <c r="BV167" s="7">
        <f t="shared" si="38"/>
        <v>144.92517829234663</v>
      </c>
      <c r="BW167" s="8">
        <f>ABS('6050_Module3Project_Data'!E167 - BV167)/'6050_Module3Project_Data'!E167</f>
        <v>1.0621592652232913E-3</v>
      </c>
      <c r="BX167" s="22"/>
      <c r="BY167" s="7">
        <f t="shared" si="47"/>
        <v>-0.25761248087454036</v>
      </c>
      <c r="BZ167" s="7">
        <f t="shared" si="39"/>
        <v>144.34600847884823</v>
      </c>
      <c r="CA167" s="8">
        <f>ABS('6050_Module3Project_Data'!E167 - BZ167)/'6050_Module3Project_Data'!E167</f>
        <v>2.9384222135338677E-3</v>
      </c>
    </row>
    <row r="168" spans="17:79" x14ac:dyDescent="0.35">
      <c r="Q168" s="7">
        <f>($O$5 *'6050_Module3Project_Data'!C167) + ((1 - $O$5) * Q167)</f>
        <v>90.911414784218692</v>
      </c>
      <c r="R168" s="8">
        <f>(ABS(('6050_Module3Project_Data'!C168-Q168)))</f>
        <v>4.5041432157813119</v>
      </c>
      <c r="T168" s="7">
        <f>($O$6 *'6050_Module3Project_Data'!C167) + ((1 - $O$6) * T167)</f>
        <v>92.976200262108719</v>
      </c>
      <c r="U168" s="8">
        <f>(ABS(('6050_Module3Project_Data'!C168 - T168)))</f>
        <v>2.4393577378912852</v>
      </c>
      <c r="W168" s="7">
        <f>($O$7 *'6050_Module3Project_Data'!C167) + ((1 - $O$7) * W167)</f>
        <v>93.864582958315268</v>
      </c>
      <c r="X168" s="8">
        <f>(ABS(('6050_Module3Project_Data'!C168 - W168)))</f>
        <v>1.5509750416847368</v>
      </c>
      <c r="Z168" s="7">
        <f>($O$8 *'6050_Module3Project_Data'!C167) + ((1 - $O$8) * Z167)</f>
        <v>94.446453131300075</v>
      </c>
      <c r="AA168" s="8">
        <f>(ABS(('6050_Module3Project_Data'!C168 - Z168)))</f>
        <v>0.96910486869992951</v>
      </c>
      <c r="AB168" s="9"/>
      <c r="AC168" s="9"/>
      <c r="AD168" s="9"/>
      <c r="AE168" s="7">
        <f>($O$5 *'6050_Module3Project_Data'!E167) + ((1 - $O$5) * AE167)</f>
        <v>144.13078368195829</v>
      </c>
      <c r="AF168" s="8">
        <f>(ABS(('6050_Module3Project_Data'!E168 - AE168)))</f>
        <v>3.5556496819583003</v>
      </c>
      <c r="AH168" s="7">
        <f>($O$6 *'6050_Module3Project_Data'!E167) + ((1 - $O$6) * AH167)</f>
        <v>144.41413235219525</v>
      </c>
      <c r="AI168" s="8">
        <f>(ABS(('6050_Module3Project_Data'!E168 - AH168)))</f>
        <v>3.8389983521952615</v>
      </c>
      <c r="AK168" s="7">
        <f>($O$7 *'6050_Module3Project_Data'!E167) + ((1 - $O$7) * AK167)</f>
        <v>144.69590383187523</v>
      </c>
      <c r="AL168" s="8">
        <f>(ABS(('6050_Module3Project_Data'!E168 - AK168)))</f>
        <v>4.1207698318752364</v>
      </c>
      <c r="AN168" s="7">
        <f>($O$8 *'6050_Module3Project_Data'!E167) + ((1 - $O$8) * AN167)</f>
        <v>144.71928529764978</v>
      </c>
      <c r="AO168" s="8">
        <f>(ABS(('6050_Module3Project_Data'!E168 - AN168)))</f>
        <v>4.1441512976497847</v>
      </c>
      <c r="AU168" s="7">
        <f t="shared" si="40"/>
        <v>0.60909093590741659</v>
      </c>
      <c r="AV168" s="7">
        <f t="shared" si="32"/>
        <v>94.473673894222685</v>
      </c>
      <c r="AW168" s="8">
        <f>ABS('6050_Module3Project_Data'!C168 - AV168)/'6050_Module3Project_Data'!C168</f>
        <v>9.8713891688116447E-3</v>
      </c>
      <c r="AY168" s="7">
        <f t="shared" si="41"/>
        <v>0.73234689486032489</v>
      </c>
      <c r="AZ168" s="7">
        <f t="shared" si="33"/>
        <v>94.596929853175595</v>
      </c>
      <c r="BA168" s="8">
        <f>ABS('6050_Module3Project_Data'!C168 - AZ168)/'6050_Module3Project_Data'!C168</f>
        <v>8.5796086506606077E-3</v>
      </c>
      <c r="BB168" s="21"/>
      <c r="BC168" s="7">
        <f t="shared" si="42"/>
        <v>0.96190489272960944</v>
      </c>
      <c r="BD168" s="7">
        <f t="shared" si="34"/>
        <v>94.826487851044874</v>
      </c>
      <c r="BE168" s="8">
        <f>ABS('6050_Module3Project_Data'!C168 - BD168)/'6050_Module3Project_Data'!C168</f>
        <v>6.1737326836691598E-3</v>
      </c>
      <c r="BF168" s="22"/>
      <c r="BG168" s="7">
        <f t="shared" si="43"/>
        <v>1.272181854510988</v>
      </c>
      <c r="BH168" s="7">
        <f t="shared" si="35"/>
        <v>95.136764812826257</v>
      </c>
      <c r="BI168" s="8">
        <f>ABS('6050_Module3Project_Data'!C168 - BH168)/'6050_Module3Project_Data'!C168</f>
        <v>2.9218839465755364E-3</v>
      </c>
      <c r="BM168" s="7">
        <f t="shared" si="44"/>
        <v>0.11655603092037026</v>
      </c>
      <c r="BN168" s="7">
        <f t="shared" si="36"/>
        <v>144.81245986279561</v>
      </c>
      <c r="BO168" s="8">
        <f>ABS('6050_Module3Project_Data'!E168 - BN168)/'6050_Module3Project_Data'!E168</f>
        <v>3.014278373581785E-2</v>
      </c>
      <c r="BQ168" s="7">
        <f t="shared" si="45"/>
        <v>0.252110497104581</v>
      </c>
      <c r="BR168" s="7">
        <f t="shared" si="37"/>
        <v>144.94801432897981</v>
      </c>
      <c r="BS168" s="8">
        <f>ABS('6050_Module3Project_Data'!E168 - BR168)/'6050_Module3Project_Data'!E168</f>
        <v>3.1107068544425631E-2</v>
      </c>
      <c r="BT168" s="21"/>
      <c r="BU168" s="7">
        <f t="shared" si="46"/>
        <v>0.21838382541172674</v>
      </c>
      <c r="BV168" s="7">
        <f t="shared" si="38"/>
        <v>144.91428765728696</v>
      </c>
      <c r="BW168" s="8">
        <f>ABS('6050_Module3Project_Data'!E168 - BV168)/'6050_Module3Project_Data'!E168</f>
        <v>3.0867149358626764E-2</v>
      </c>
      <c r="BX168" s="22"/>
      <c r="BY168" s="7">
        <f t="shared" si="47"/>
        <v>3.9798569198403522E-2</v>
      </c>
      <c r="BZ168" s="7">
        <f t="shared" si="39"/>
        <v>144.73570240107364</v>
      </c>
      <c r="CA168" s="8">
        <f>ABS('6050_Module3Project_Data'!E168 - BZ168)/'6050_Module3Project_Data'!E168</f>
        <v>2.9596759275176271E-2</v>
      </c>
    </row>
    <row r="169" spans="17:79" x14ac:dyDescent="0.35">
      <c r="Q169" s="7">
        <f>($O$5 *'6050_Module3Project_Data'!C168) + ((1 - $O$5) * Q168)</f>
        <v>91.587036266585883</v>
      </c>
      <c r="R169" s="8">
        <f>(ABS(('6050_Module3Project_Data'!C169-Q169)))</f>
        <v>3.9954297334141131</v>
      </c>
      <c r="T169" s="7">
        <f>($O$6 *'6050_Module3Project_Data'!C168) + ((1 - $O$6) * T168)</f>
        <v>93.82997547037067</v>
      </c>
      <c r="U169" s="8">
        <f>(ABS(('6050_Module3Project_Data'!C169 - T169)))</f>
        <v>1.7524905296293269</v>
      </c>
      <c r="W169" s="7">
        <f>($O$7 *'6050_Module3Project_Data'!C168) + ((1 - $O$7) * W168)</f>
        <v>94.717619231241883</v>
      </c>
      <c r="X169" s="8">
        <f>(ABS(('6050_Module3Project_Data'!C169 - W169)))</f>
        <v>0.86484676875811317</v>
      </c>
      <c r="Z169" s="7">
        <f>($O$8 *'6050_Module3Project_Data'!C168) + ((1 - $O$8) * Z168)</f>
        <v>95.173281782825015</v>
      </c>
      <c r="AA169" s="8">
        <f>(ABS(('6050_Module3Project_Data'!C169 - Z169)))</f>
        <v>0.40918421717498177</v>
      </c>
      <c r="AB169" s="9"/>
      <c r="AC169" s="9"/>
      <c r="AD169" s="9"/>
      <c r="AE169" s="7">
        <f>($O$5 *'6050_Module3Project_Data'!E168) + ((1 - $O$5) * AE168)</f>
        <v>143.59743622966454</v>
      </c>
      <c r="AF169" s="8">
        <f>(ABS(('6050_Module3Project_Data'!E169 - AE169)))</f>
        <v>1.9483732296645258</v>
      </c>
      <c r="AH169" s="7">
        <f>($O$6 *'6050_Module3Project_Data'!E168) + ((1 - $O$6) * AH168)</f>
        <v>143.07048292892691</v>
      </c>
      <c r="AI169" s="8">
        <f>(ABS(('6050_Module3Project_Data'!E169 - AH169)))</f>
        <v>1.4214199289268947</v>
      </c>
      <c r="AK169" s="7">
        <f>($O$7 *'6050_Module3Project_Data'!E168) + ((1 - $O$7) * AK168)</f>
        <v>142.42948042434386</v>
      </c>
      <c r="AL169" s="8">
        <f>(ABS(('6050_Module3Project_Data'!E169 - AK169)))</f>
        <v>0.78041742434385242</v>
      </c>
      <c r="AN169" s="7">
        <f>($O$8 *'6050_Module3Project_Data'!E168) + ((1 - $O$8) * AN168)</f>
        <v>141.61117182441245</v>
      </c>
      <c r="AO169" s="8">
        <f>(ABS(('6050_Module3Project_Data'!E169 - AN169)))</f>
        <v>3.789117558756061E-2</v>
      </c>
      <c r="AU169" s="7">
        <f t="shared" si="40"/>
        <v>0.64568273646029639</v>
      </c>
      <c r="AV169" s="7">
        <f t="shared" si="32"/>
        <v>95.363301967702185</v>
      </c>
      <c r="AW169" s="8">
        <f>ABS('6050_Module3Project_Data'!C169 - AV169)/'6050_Module3Project_Data'!C169</f>
        <v>2.2929313447281395E-3</v>
      </c>
      <c r="AY169" s="7">
        <f t="shared" si="41"/>
        <v>0.76251923937689758</v>
      </c>
      <c r="AZ169" s="7">
        <f t="shared" si="33"/>
        <v>95.480138470618783</v>
      </c>
      <c r="BA169" s="8">
        <f>ABS('6050_Module3Project_Data'!C169 - AZ169)/'6050_Module3Project_Data'!C169</f>
        <v>1.070567999168523E-3</v>
      </c>
      <c r="BB169" s="21"/>
      <c r="BC169" s="7">
        <f t="shared" si="42"/>
        <v>0.91291401381826232</v>
      </c>
      <c r="BD169" s="7">
        <f t="shared" si="34"/>
        <v>95.63053324506015</v>
      </c>
      <c r="BE169" s="8">
        <f>ABS('6050_Module3Project_Data'!C169 - BD169)/'6050_Module3Project_Data'!C169</f>
        <v>5.0288768507137217E-4</v>
      </c>
      <c r="BF169" s="22"/>
      <c r="BG169" s="7">
        <f t="shared" si="43"/>
        <v>0.91590811016427176</v>
      </c>
      <c r="BH169" s="7">
        <f t="shared" si="35"/>
        <v>95.63352734140615</v>
      </c>
      <c r="BI169" s="8">
        <f>ABS('6050_Module3Project_Data'!C169 - BH169)/'6050_Module3Project_Data'!C169</f>
        <v>5.3421242977926323E-4</v>
      </c>
      <c r="BM169" s="7">
        <f t="shared" si="44"/>
        <v>-0.24089088484738969</v>
      </c>
      <c r="BN169" s="7">
        <f t="shared" si="36"/>
        <v>142.18858953949646</v>
      </c>
      <c r="BO169" s="8">
        <f>ABS('6050_Module3Project_Data'!E169 - BN169)/'6050_Module3Project_Data'!E169</f>
        <v>3.8088959296289143E-3</v>
      </c>
      <c r="BQ169" s="7">
        <f t="shared" si="45"/>
        <v>-0.37752297905440502</v>
      </c>
      <c r="BR169" s="7">
        <f t="shared" si="37"/>
        <v>142.05195744528945</v>
      </c>
      <c r="BS169" s="8">
        <f>ABS('6050_Module3Project_Data'!E169 - BR169)/'6050_Module3Project_Data'!E169</f>
        <v>2.8443142281105917E-3</v>
      </c>
      <c r="BT169" s="21"/>
      <c r="BU169" s="7">
        <f t="shared" si="46"/>
        <v>-0.89977942941266353</v>
      </c>
      <c r="BV169" s="7">
        <f t="shared" si="38"/>
        <v>141.5297009949312</v>
      </c>
      <c r="BW169" s="8">
        <f>ABS('6050_Module3Project_Data'!E169 - BV169)/'6050_Module3Project_Data'!E169</f>
        <v>8.4266003982538329E-4</v>
      </c>
      <c r="BX169" s="22"/>
      <c r="BY169" s="7">
        <f t="shared" si="47"/>
        <v>-1.9204901110218979</v>
      </c>
      <c r="BZ169" s="7">
        <f t="shared" si="39"/>
        <v>140.50899031332196</v>
      </c>
      <c r="CA169" s="8">
        <f>ABS('6050_Module3Project_Data'!E169 - BZ169)/'6050_Module3Project_Data'!E169</f>
        <v>8.0485720309922057E-3</v>
      </c>
    </row>
    <row r="170" spans="17:79" x14ac:dyDescent="0.35">
      <c r="Q170" s="7">
        <f>($O$5 *'6050_Module3Project_Data'!C169) + ((1 - $O$5) * Q169)</f>
        <v>92.186350726597993</v>
      </c>
      <c r="R170" s="8">
        <f>(ABS(('6050_Module3Project_Data'!C170-Q170)))</f>
        <v>2.9551742734020081</v>
      </c>
      <c r="T170" s="7">
        <f>($O$6 *'6050_Module3Project_Data'!C169) + ((1 - $O$6) * T169)</f>
        <v>94.443347155740938</v>
      </c>
      <c r="U170" s="8">
        <f>(ABS(('6050_Module3Project_Data'!C170 - T170)))</f>
        <v>0.69817784425906382</v>
      </c>
      <c r="W170" s="7">
        <f>($O$7 *'6050_Module3Project_Data'!C169) + ((1 - $O$7) * W169)</f>
        <v>95.193284954058839</v>
      </c>
      <c r="X170" s="8">
        <f>(ABS(('6050_Module3Project_Data'!C170 - W170)))</f>
        <v>5.175995405883782E-2</v>
      </c>
      <c r="Z170" s="7">
        <f>($O$8 *'6050_Module3Project_Data'!C169) + ((1 - $O$8) * Z169)</f>
        <v>95.480169945706251</v>
      </c>
      <c r="AA170" s="8">
        <f>(ABS(('6050_Module3Project_Data'!C170 - Z170)))</f>
        <v>0.3386449457062497</v>
      </c>
      <c r="AB170" s="9"/>
      <c r="AC170" s="9"/>
      <c r="AD170" s="9"/>
      <c r="AE170" s="7">
        <f>($O$5 *'6050_Module3Project_Data'!E169) + ((1 - $O$5) * AE169)</f>
        <v>143.30518024521484</v>
      </c>
      <c r="AF170" s="8">
        <f>(ABS(('6050_Module3Project_Data'!E170 - AE170)))</f>
        <v>0.62195224521482828</v>
      </c>
      <c r="AH170" s="7">
        <f>($O$6 *'6050_Module3Project_Data'!E169) + ((1 - $O$6) * AH169)</f>
        <v>142.57298595380252</v>
      </c>
      <c r="AI170" s="8">
        <f>(ABS(('6050_Module3Project_Data'!E170 - AH170)))</f>
        <v>0.11024204619749867</v>
      </c>
      <c r="AK170" s="7">
        <f>($O$7 *'6050_Module3Project_Data'!E169) + ((1 - $O$7) * AK169)</f>
        <v>142.00025084095475</v>
      </c>
      <c r="AL170" s="8">
        <f>(ABS(('6050_Module3Project_Data'!E170 - AK170)))</f>
        <v>0.68297715904526513</v>
      </c>
      <c r="AN170" s="7">
        <f>($O$8 *'6050_Module3Project_Data'!E169) + ((1 - $O$8) * AN169)</f>
        <v>141.63959020610312</v>
      </c>
      <c r="AO170" s="8">
        <f>(ABS(('6050_Module3Project_Data'!E170 - AN170)))</f>
        <v>1.0436377938968917</v>
      </c>
      <c r="AU170" s="7">
        <f t="shared" si="40"/>
        <v>0.6201801844137953</v>
      </c>
      <c r="AV170" s="7">
        <f t="shared" si="32"/>
        <v>95.813465138472637</v>
      </c>
      <c r="AW170" s="8">
        <f>ABS('6050_Module3Project_Data'!C170 - AV170)/'6050_Module3Project_Data'!C170</f>
        <v>7.0625327739137602E-3</v>
      </c>
      <c r="AY170" s="7">
        <f t="shared" si="41"/>
        <v>0.69080586023691215</v>
      </c>
      <c r="AZ170" s="7">
        <f t="shared" si="33"/>
        <v>95.884090814295746</v>
      </c>
      <c r="BA170" s="8">
        <f>ABS('6050_Module3Project_Data'!C170 - AZ170)/'6050_Module3Project_Data'!C170</f>
        <v>7.8048550755912783E-3</v>
      </c>
      <c r="BB170" s="21"/>
      <c r="BC170" s="7">
        <f t="shared" si="42"/>
        <v>0.71615228286767441</v>
      </c>
      <c r="BD170" s="7">
        <f t="shared" si="34"/>
        <v>95.909437236926507</v>
      </c>
      <c r="BE170" s="8">
        <f>ABS('6050_Module3Project_Data'!C170 - BD170)/'6050_Module3Project_Data'!C170</f>
        <v>8.0712626471617505E-3</v>
      </c>
      <c r="BF170" s="22"/>
      <c r="BG170" s="7">
        <f t="shared" si="43"/>
        <v>0.54170208091905325</v>
      </c>
      <c r="BH170" s="7">
        <f t="shared" si="35"/>
        <v>95.734987034977891</v>
      </c>
      <c r="BI170" s="8">
        <f>ABS('6050_Module3Project_Data'!C170 - BH170)/'6050_Module3Project_Data'!C170</f>
        <v>6.2376762930580485E-3</v>
      </c>
      <c r="BM170" s="7">
        <f t="shared" si="44"/>
        <v>-0.26914168962864859</v>
      </c>
      <c r="BN170" s="7">
        <f t="shared" si="36"/>
        <v>141.73110915132611</v>
      </c>
      <c r="BO170" s="8">
        <f>ABS('6050_Module3Project_Data'!E170 - BN170)/'6050_Module3Project_Data'!E170</f>
        <v>6.6729556235853096E-3</v>
      </c>
      <c r="BQ170" s="7">
        <f t="shared" si="45"/>
        <v>-0.39044963013808276</v>
      </c>
      <c r="BR170" s="7">
        <f t="shared" si="37"/>
        <v>141.60980121081667</v>
      </c>
      <c r="BS170" s="8">
        <f>ABS('6050_Module3Project_Data'!E170 - BR170)/'6050_Module3Project_Data'!E170</f>
        <v>7.5231462325995591E-3</v>
      </c>
      <c r="BT170" s="21"/>
      <c r="BU170" s="7">
        <f t="shared" si="46"/>
        <v>-0.68803199870206722</v>
      </c>
      <c r="BV170" s="7">
        <f t="shared" si="38"/>
        <v>141.31221884225269</v>
      </c>
      <c r="BW170" s="8">
        <f>ABS('6050_Module3Project_Data'!E170 - BV170)/'6050_Module3Project_Data'!E170</f>
        <v>9.6087618493416998E-3</v>
      </c>
      <c r="BX170" s="22"/>
      <c r="BY170" s="7">
        <f t="shared" si="47"/>
        <v>-0.6529186625340333</v>
      </c>
      <c r="BZ170" s="7">
        <f t="shared" si="39"/>
        <v>141.34733217842071</v>
      </c>
      <c r="CA170" s="8">
        <f>ABS('6050_Module3Project_Data'!E170 - BZ170)/'6050_Module3Project_Data'!E170</f>
        <v>9.3626689016266113E-3</v>
      </c>
    </row>
    <row r="171" spans="17:79" x14ac:dyDescent="0.35">
      <c r="Q171" s="7">
        <f>($O$5 *'6050_Module3Project_Data'!C170) + ((1 - $O$5) * Q170)</f>
        <v>92.629626867608295</v>
      </c>
      <c r="R171" s="8">
        <f>(ABS(('6050_Module3Project_Data'!C171-Q171)))</f>
        <v>4.0863381323917025</v>
      </c>
      <c r="T171" s="7">
        <f>($O$6 *'6050_Module3Project_Data'!C170) + ((1 - $O$6) * T170)</f>
        <v>94.687709401231615</v>
      </c>
      <c r="U171" s="8">
        <f>(ABS(('6050_Module3Project_Data'!C171 - T171)))</f>
        <v>2.0282555987683821</v>
      </c>
      <c r="W171" s="7">
        <f>($O$7 *'6050_Module3Project_Data'!C170) + ((1 - $O$7) * W170)</f>
        <v>95.164816979326474</v>
      </c>
      <c r="X171" s="8">
        <f>(ABS(('6050_Module3Project_Data'!C171 - W171)))</f>
        <v>1.5511480206735229</v>
      </c>
      <c r="Z171" s="7">
        <f>($O$8 *'6050_Module3Project_Data'!C170) + ((1 - $O$8) * Z170)</f>
        <v>95.226186236426571</v>
      </c>
      <c r="AA171" s="8">
        <f>(ABS(('6050_Module3Project_Data'!C171 - Z171)))</f>
        <v>1.4897787635734261</v>
      </c>
      <c r="AB171" s="9"/>
      <c r="AC171" s="9"/>
      <c r="AD171" s="9"/>
      <c r="AE171" s="7">
        <f>($O$5 *'6050_Module3Project_Data'!E170) + ((1 - $O$5) * AE170)</f>
        <v>143.2118874084326</v>
      </c>
      <c r="AF171" s="8">
        <f>(ABS(('6050_Module3Project_Data'!E171 - AE171)))</f>
        <v>4.0554155915673959</v>
      </c>
      <c r="AH171" s="7">
        <f>($O$6 *'6050_Module3Project_Data'!E170) + ((1 - $O$6) * AH170)</f>
        <v>142.61157066997163</v>
      </c>
      <c r="AI171" s="8">
        <f>(ABS(('6050_Module3Project_Data'!E171 - AH171)))</f>
        <v>4.6557323300283713</v>
      </c>
      <c r="AK171" s="7">
        <f>($O$7 *'6050_Module3Project_Data'!E170) + ((1 - $O$7) * AK170)</f>
        <v>142.37588827842964</v>
      </c>
      <c r="AL171" s="8">
        <f>(ABS(('6050_Module3Project_Data'!E171 - AK171)))</f>
        <v>4.8914147215703565</v>
      </c>
      <c r="AN171" s="7">
        <f>($O$8 *'6050_Module3Project_Data'!E170) + ((1 - $O$8) * AN170)</f>
        <v>142.42231855152579</v>
      </c>
      <c r="AO171" s="8">
        <f>(ABS(('6050_Module3Project_Data'!E171 - AN171)))</f>
        <v>4.8449844484742073</v>
      </c>
      <c r="AU171" s="7">
        <f t="shared" si="40"/>
        <v>0.52288296054187122</v>
      </c>
      <c r="AV171" s="7">
        <f t="shared" si="32"/>
        <v>95.687699939868352</v>
      </c>
      <c r="AW171" s="8">
        <f>ABS('6050_Module3Project_Data'!C171 - AV171)/'6050_Module3Project_Data'!C171</f>
        <v>1.0631802723900286E-2</v>
      </c>
      <c r="AY171" s="7">
        <f t="shared" si="41"/>
        <v>0.51098740149459287</v>
      </c>
      <c r="AZ171" s="7">
        <f t="shared" si="33"/>
        <v>95.675804380821063</v>
      </c>
      <c r="BA171" s="8">
        <f>ABS('6050_Module3Project_Data'!C171 - AZ171)/'6050_Module3Project_Data'!C171</f>
        <v>1.0754797506067733E-2</v>
      </c>
      <c r="BB171" s="21"/>
      <c r="BC171" s="7">
        <f t="shared" si="42"/>
        <v>0.38107316694765664</v>
      </c>
      <c r="BD171" s="7">
        <f t="shared" si="34"/>
        <v>95.545890146274132</v>
      </c>
      <c r="BE171" s="8">
        <f>ABS('6050_Module3Project_Data'!C171 - BD171)/'6050_Module3Project_Data'!C171</f>
        <v>1.2098052826395981E-2</v>
      </c>
      <c r="BF171" s="22"/>
      <c r="BG171" s="7">
        <f t="shared" si="43"/>
        <v>5.7057533615347697E-2</v>
      </c>
      <c r="BH171" s="7">
        <f t="shared" si="35"/>
        <v>95.221874512941824</v>
      </c>
      <c r="BI171" s="8">
        <f>ABS('6050_Module3Project_Data'!C171 - BH171)/'6050_Module3Project_Data'!C171</f>
        <v>1.5448230155778038E-2</v>
      </c>
      <c r="BM171" s="7">
        <f t="shared" si="44"/>
        <v>-0.17242482056311736</v>
      </c>
      <c r="BN171" s="7">
        <f t="shared" si="36"/>
        <v>142.20346345786652</v>
      </c>
      <c r="BO171" s="8">
        <f>ABS('6050_Module3Project_Data'!E171 - BN171)/'6050_Module3Project_Data'!E171</f>
        <v>3.4385362120290065E-2</v>
      </c>
      <c r="BQ171" s="7">
        <f t="shared" si="45"/>
        <v>-0.1989278632348388</v>
      </c>
      <c r="BR171" s="7">
        <f t="shared" si="37"/>
        <v>142.1769604151948</v>
      </c>
      <c r="BS171" s="8">
        <f>ABS('6050_Module3Project_Data'!E171 - BR171)/'6050_Module3Project_Data'!E171</f>
        <v>3.4565327680409819E-2</v>
      </c>
      <c r="BT171" s="21"/>
      <c r="BU171" s="7">
        <f t="shared" si="46"/>
        <v>-0.20938075242243515</v>
      </c>
      <c r="BV171" s="7">
        <f t="shared" si="38"/>
        <v>142.16650752600719</v>
      </c>
      <c r="BW171" s="8">
        <f>ABS('6050_Module3Project_Data'!E171 - BV171)/'6050_Module3Project_Data'!E171</f>
        <v>3.463630670273634E-2</v>
      </c>
      <c r="BX171" s="22"/>
      <c r="BY171" s="7">
        <f t="shared" si="47"/>
        <v>0.22135402247355401</v>
      </c>
      <c r="BZ171" s="7">
        <f t="shared" si="39"/>
        <v>142.59724230090319</v>
      </c>
      <c r="CA171" s="8">
        <f>ABS('6050_Module3Project_Data'!E171 - BZ171)/'6050_Module3Project_Data'!E171</f>
        <v>3.1711456677500291E-2</v>
      </c>
    </row>
    <row r="172" spans="17:79" x14ac:dyDescent="0.35">
      <c r="Q172" s="7">
        <f>($O$5 *'6050_Module3Project_Data'!C171) + ((1 - $O$5) * Q171)</f>
        <v>93.242577587467053</v>
      </c>
      <c r="R172" s="8">
        <f>(ABS(('6050_Module3Project_Data'!C172-Q172)))</f>
        <v>4.1385334125329507</v>
      </c>
      <c r="T172" s="7">
        <f>($O$6 *'6050_Module3Project_Data'!C171) + ((1 - $O$6) * T171)</f>
        <v>95.397598860800542</v>
      </c>
      <c r="U172" s="8">
        <f>(ABS(('6050_Module3Project_Data'!C172 - T172)))</f>
        <v>1.9835121391994619</v>
      </c>
      <c r="W172" s="7">
        <f>($O$7 *'6050_Module3Project_Data'!C171) + ((1 - $O$7) * W171)</f>
        <v>96.017948390696915</v>
      </c>
      <c r="X172" s="8">
        <f>(ABS(('6050_Module3Project_Data'!C172 - W172)))</f>
        <v>1.3631626093030889</v>
      </c>
      <c r="Z172" s="7">
        <f>($O$8 *'6050_Module3Project_Data'!C171) + ((1 - $O$8) * Z171)</f>
        <v>96.343520309106651</v>
      </c>
      <c r="AA172" s="8">
        <f>(ABS(('6050_Module3Project_Data'!C172 - Z172)))</f>
        <v>1.037590690893353</v>
      </c>
      <c r="AB172" s="9"/>
      <c r="AC172" s="9"/>
      <c r="AD172" s="9"/>
      <c r="AE172" s="7">
        <f>($O$5 *'6050_Module3Project_Data'!E171) + ((1 - $O$5) * AE171)</f>
        <v>143.82019974716772</v>
      </c>
      <c r="AF172" s="8">
        <f>(ABS(('6050_Module3Project_Data'!E172 - AE172)))</f>
        <v>7.2555602528322822</v>
      </c>
      <c r="AH172" s="7">
        <f>($O$6 *'6050_Module3Project_Data'!E171) + ((1 - $O$6) * AH171)</f>
        <v>144.24107698548156</v>
      </c>
      <c r="AI172" s="8">
        <f>(ABS(('6050_Module3Project_Data'!E172 - AH172)))</f>
        <v>6.834683014518447</v>
      </c>
      <c r="AK172" s="7">
        <f>($O$7 *'6050_Module3Project_Data'!E171) + ((1 - $O$7) * AK171)</f>
        <v>145.06616637529334</v>
      </c>
      <c r="AL172" s="8">
        <f>(ABS(('6050_Module3Project_Data'!E172 - AK172)))</f>
        <v>6.0095936247066675</v>
      </c>
      <c r="AN172" s="7">
        <f>($O$8 *'6050_Module3Project_Data'!E171) + ((1 - $O$8) * AN171)</f>
        <v>146.05605688788145</v>
      </c>
      <c r="AO172" s="8">
        <f>(ABS(('6050_Module3Project_Data'!E172 - AN172)))</f>
        <v>5.0197031121185489</v>
      </c>
      <c r="AU172" s="7">
        <f t="shared" si="40"/>
        <v>0.57242022816615667</v>
      </c>
      <c r="AV172" s="7">
        <f t="shared" si="32"/>
        <v>96.590368618863067</v>
      </c>
      <c r="AW172" s="8">
        <f>ABS('6050_Module3Project_Data'!C172 - AV172)/'6050_Module3Project_Data'!C172</f>
        <v>8.120079685031905E-3</v>
      </c>
      <c r="AY172" s="7">
        <f t="shared" si="41"/>
        <v>0.59652340396355497</v>
      </c>
      <c r="AZ172" s="7">
        <f t="shared" si="33"/>
        <v>96.614471794660474</v>
      </c>
      <c r="BA172" s="8">
        <f>ABS('6050_Module3Project_Data'!C172 - AZ172)/'6050_Module3Project_Data'!C172</f>
        <v>7.8725658135028864E-3</v>
      </c>
      <c r="BB172" s="21"/>
      <c r="BC172" s="7">
        <f t="shared" si="42"/>
        <v>0.59349937693790966</v>
      </c>
      <c r="BD172" s="7">
        <f t="shared" si="34"/>
        <v>96.611447767634829</v>
      </c>
      <c r="BE172" s="8">
        <f>ABS('6050_Module3Project_Data'!C172 - BD172)/'6050_Module3Project_Data'!C172</f>
        <v>7.9036193411797847E-3</v>
      </c>
      <c r="BF172" s="22"/>
      <c r="BG172" s="7">
        <f t="shared" si="43"/>
        <v>0.73372032970717715</v>
      </c>
      <c r="BH172" s="7">
        <f t="shared" si="35"/>
        <v>96.751668720404098</v>
      </c>
      <c r="BI172" s="8">
        <f>ABS('6050_Module3Project_Data'!C172 - BH172)/'6050_Module3Project_Data'!C172</f>
        <v>6.4636999222149605E-3</v>
      </c>
      <c r="BM172" s="7">
        <f t="shared" si="44"/>
        <v>0.25698061705090419</v>
      </c>
      <c r="BN172" s="7">
        <f t="shared" si="36"/>
        <v>145.32314699234425</v>
      </c>
      <c r="BO172" s="8">
        <f>ABS('6050_Module3Project_Data'!E172 - BN172)/'6050_Module3Project_Data'!E172</f>
        <v>3.8077670485693757E-2</v>
      </c>
      <c r="BQ172" s="7">
        <f t="shared" si="45"/>
        <v>0.52337362678979416</v>
      </c>
      <c r="BR172" s="7">
        <f t="shared" si="37"/>
        <v>145.58954000208314</v>
      </c>
      <c r="BS172" s="8">
        <f>ABS('6050_Module3Project_Data'!E172 - BR172)/'6050_Module3Project_Data'!E172</f>
        <v>3.6314363058089945E-2</v>
      </c>
      <c r="BT172" s="21"/>
      <c r="BU172" s="7">
        <f t="shared" si="46"/>
        <v>1.0954657297563226</v>
      </c>
      <c r="BV172" s="7">
        <f t="shared" si="38"/>
        <v>146.16163210504965</v>
      </c>
      <c r="BW172" s="8">
        <f>ABS('6050_Module3Project_Data'!E172 - BV172)/'6050_Module3Project_Data'!E172</f>
        <v>3.2527573549524784E-2</v>
      </c>
      <c r="BX172" s="22"/>
      <c r="BY172" s="7">
        <f t="shared" si="47"/>
        <v>2.3199394857051723</v>
      </c>
      <c r="BZ172" s="7">
        <f t="shared" si="39"/>
        <v>147.3861058609985</v>
      </c>
      <c r="CA172" s="8">
        <f>ABS('6050_Module3Project_Data'!E172 - BZ172)/'6050_Module3Project_Data'!E172</f>
        <v>2.4422542299317274E-2</v>
      </c>
    </row>
    <row r="173" spans="17:79" x14ac:dyDescent="0.35">
      <c r="Q173" s="7">
        <f>($O$5 *'6050_Module3Project_Data'!C172) + ((1 - $O$5) * Q172)</f>
        <v>93.863357599346983</v>
      </c>
      <c r="R173" s="8">
        <f>(ABS(('6050_Module3Project_Data'!C173-Q173)))</f>
        <v>2.3194884006530145</v>
      </c>
      <c r="T173" s="7">
        <f>($O$6 *'6050_Module3Project_Data'!C172) + ((1 - $O$6) * T172)</f>
        <v>96.09182810952035</v>
      </c>
      <c r="U173" s="8">
        <f>(ABS(('6050_Module3Project_Data'!C173 - T173)))</f>
        <v>9.1017890479648145E-2</v>
      </c>
      <c r="W173" s="7">
        <f>($O$7 *'6050_Module3Project_Data'!C172) + ((1 - $O$7) * W172)</f>
        <v>96.767687825813624</v>
      </c>
      <c r="X173" s="8">
        <f>(ABS(('6050_Module3Project_Data'!C173 - W173)))</f>
        <v>0.58484182581362631</v>
      </c>
      <c r="Z173" s="7">
        <f>($O$8 *'6050_Module3Project_Data'!C172) + ((1 - $O$8) * Z172)</f>
        <v>97.121713327276666</v>
      </c>
      <c r="AA173" s="8">
        <f>(ABS(('6050_Module3Project_Data'!C173 - Z173)))</f>
        <v>0.93886732727666811</v>
      </c>
      <c r="AB173" s="9"/>
      <c r="AC173" s="9"/>
      <c r="AD173" s="9"/>
      <c r="AE173" s="7">
        <f>($O$5 *'6050_Module3Project_Data'!E172) + ((1 - $O$5) * AE172)</f>
        <v>144.90853378509254</v>
      </c>
      <c r="AF173" s="8">
        <f>(ABS(('6050_Module3Project_Data'!E173 - AE173)))</f>
        <v>7.3107652149074625</v>
      </c>
      <c r="AH173" s="7">
        <f>($O$6 *'6050_Module3Project_Data'!E172) + ((1 - $O$6) * AH172)</f>
        <v>146.63321604056301</v>
      </c>
      <c r="AI173" s="8">
        <f>(ABS(('6050_Module3Project_Data'!E173 - AH173)))</f>
        <v>5.5860829594369932</v>
      </c>
      <c r="AK173" s="7">
        <f>($O$7 *'6050_Module3Project_Data'!E172) + ((1 - $O$7) * AK172)</f>
        <v>148.37144286888201</v>
      </c>
      <c r="AL173" s="8">
        <f>(ABS(('6050_Module3Project_Data'!E173 - AK173)))</f>
        <v>3.8478561311179931</v>
      </c>
      <c r="AN173" s="7">
        <f>($O$8 *'6050_Module3Project_Data'!E172) + ((1 - $O$8) * AN172)</f>
        <v>149.82083422197036</v>
      </c>
      <c r="AO173" s="8">
        <f>(ABS(('6050_Module3Project_Data'!E173 - AN173)))</f>
        <v>2.3984647780296484</v>
      </c>
      <c r="AU173" s="7">
        <f t="shared" si="40"/>
        <v>0.59901810920873944</v>
      </c>
      <c r="AV173" s="7">
        <f t="shared" si="32"/>
        <v>97.366705935022367</v>
      </c>
      <c r="AW173" s="8">
        <f>ABS('6050_Module3Project_Data'!C173 - AV173)/'6050_Module3Project_Data'!C173</f>
        <v>1.2308431121100003E-2</v>
      </c>
      <c r="AY173" s="7">
        <f t="shared" si="41"/>
        <v>0.63482741175184343</v>
      </c>
      <c r="AZ173" s="7">
        <f t="shared" si="33"/>
        <v>97.402515237565467</v>
      </c>
      <c r="BA173" s="8">
        <f>ABS('6050_Module3Project_Data'!C173 - AZ173)/'6050_Module3Project_Data'!C173</f>
        <v>1.2680735581118791E-2</v>
      </c>
      <c r="BB173" s="21"/>
      <c r="BC173" s="7">
        <f t="shared" si="42"/>
        <v>0.66380740311836939</v>
      </c>
      <c r="BD173" s="7">
        <f t="shared" si="34"/>
        <v>97.431495228931993</v>
      </c>
      <c r="BE173" s="8">
        <f>ABS('6050_Module3Project_Data'!C173 - BD173)/'6050_Module3Project_Data'!C173</f>
        <v>1.2982036619419594E-2</v>
      </c>
      <c r="BF173" s="22"/>
      <c r="BG173" s="7">
        <f t="shared" si="43"/>
        <v>0.74733656930527903</v>
      </c>
      <c r="BH173" s="7">
        <f t="shared" si="35"/>
        <v>97.5150243951189</v>
      </c>
      <c r="BI173" s="8">
        <f>ABS('6050_Module3Project_Data'!C173 - BH173)/'6050_Module3Project_Data'!C173</f>
        <v>1.3850478027224333E-2</v>
      </c>
      <c r="BM173" s="7">
        <f t="shared" si="44"/>
        <v>0.71422499853157029</v>
      </c>
      <c r="BN173" s="7">
        <f t="shared" si="36"/>
        <v>149.08566786741358</v>
      </c>
      <c r="BO173" s="8">
        <f>ABS('6050_Module3Project_Data'!E173 - BN173)/'6050_Module3Project_Data'!E173</f>
        <v>2.0586293283261212E-2</v>
      </c>
      <c r="BQ173" s="7">
        <f t="shared" si="45"/>
        <v>1.2188493434895151</v>
      </c>
      <c r="BR173" s="7">
        <f t="shared" si="37"/>
        <v>149.59029221237154</v>
      </c>
      <c r="BS173" s="8">
        <f>ABS('6050_Module3Project_Data'!E173 - BR173)/'6050_Module3Project_Data'!E173</f>
        <v>1.7271179179641796E-2</v>
      </c>
      <c r="BT173" s="21"/>
      <c r="BU173" s="7">
        <f t="shared" si="46"/>
        <v>2.0898805734808832</v>
      </c>
      <c r="BV173" s="7">
        <f t="shared" si="38"/>
        <v>150.4613234423629</v>
      </c>
      <c r="BW173" s="8">
        <f>ABS('6050_Module3Project_Data'!E173 - BV173)/'6050_Module3Project_Data'!E173</f>
        <v>1.1548966321524775E-2</v>
      </c>
      <c r="BX173" s="22"/>
      <c r="BY173" s="7">
        <f t="shared" si="47"/>
        <v>3.1574759424061525</v>
      </c>
      <c r="BZ173" s="7">
        <f t="shared" si="39"/>
        <v>151.52891881128818</v>
      </c>
      <c r="CA173" s="8">
        <f>ABS('6050_Module3Project_Data'!E173 - BZ173)/'6050_Module3Project_Data'!E173</f>
        <v>4.5354314022417594E-3</v>
      </c>
    </row>
    <row r="174" spans="17:79" x14ac:dyDescent="0.35">
      <c r="Q174" s="7">
        <f>($O$5 *'6050_Module3Project_Data'!C173) + ((1 - $O$5) * Q173)</f>
        <v>94.21128085944494</v>
      </c>
      <c r="R174" s="8">
        <f>(ABS(('6050_Module3Project_Data'!C174-Q174)))</f>
        <v>1.7772521405550634</v>
      </c>
      <c r="T174" s="7">
        <f>($O$6 *'6050_Module3Project_Data'!C173) + ((1 - $O$6) * T173)</f>
        <v>96.123684371188233</v>
      </c>
      <c r="U174" s="8">
        <f>(ABS(('6050_Module3Project_Data'!C174 - T174)))</f>
        <v>0.13515137118822906</v>
      </c>
      <c r="W174" s="7">
        <f>($O$7 *'6050_Module3Project_Data'!C173) + ((1 - $O$7) * W173)</f>
        <v>96.446024821616135</v>
      </c>
      <c r="X174" s="8">
        <f>(ABS(('6050_Module3Project_Data'!C174 - W174)))</f>
        <v>0.45749182161613078</v>
      </c>
      <c r="Z174" s="7">
        <f>($O$8 *'6050_Module3Project_Data'!C173) + ((1 - $O$8) * Z173)</f>
        <v>96.417562831819168</v>
      </c>
      <c r="AA174" s="8">
        <f>(ABS(('6050_Module3Project_Data'!C174 - Z174)))</f>
        <v>0.42902983181916454</v>
      </c>
      <c r="AB174" s="9"/>
      <c r="AC174" s="9"/>
      <c r="AD174" s="9"/>
      <c r="AE174" s="7">
        <f>($O$5 *'6050_Module3Project_Data'!E173) + ((1 - $O$5) * AE173)</f>
        <v>146.00514856732866</v>
      </c>
      <c r="AF174" s="8">
        <f>(ABS(('6050_Module3Project_Data'!E174 - AE174)))</f>
        <v>8.123361432671345</v>
      </c>
      <c r="AH174" s="7">
        <f>($O$6 *'6050_Module3Project_Data'!E173) + ((1 - $O$6) * AH173)</f>
        <v>148.58834507636595</v>
      </c>
      <c r="AI174" s="8">
        <f>(ABS(('6050_Module3Project_Data'!E174 - AH174)))</f>
        <v>5.5401649236340518</v>
      </c>
      <c r="AK174" s="7">
        <f>($O$7 *'6050_Module3Project_Data'!E173) + ((1 - $O$7) * AK173)</f>
        <v>150.48776374099691</v>
      </c>
      <c r="AL174" s="8">
        <f>(ABS(('6050_Module3Project_Data'!E174 - AK174)))</f>
        <v>3.6407462590030946</v>
      </c>
      <c r="AN174" s="7">
        <f>($O$8 *'6050_Module3Project_Data'!E173) + ((1 - $O$8) * AN173)</f>
        <v>151.6196828054926</v>
      </c>
      <c r="AO174" s="8">
        <f>(ABS(('6050_Module3Project_Data'!E174 - AN174)))</f>
        <v>2.5088271945074041</v>
      </c>
      <c r="AU174" s="7">
        <f t="shared" si="40"/>
        <v>0.46091594219780502</v>
      </c>
      <c r="AV174" s="7">
        <f t="shared" si="32"/>
        <v>96.906940763813935</v>
      </c>
      <c r="AW174" s="8">
        <f>ABS('6050_Module3Project_Data'!C174 - AV174)/'6050_Module3Project_Data'!C174</f>
        <v>9.5678904043041413E-3</v>
      </c>
      <c r="AY174" s="7">
        <f t="shared" si="41"/>
        <v>0.39570480776451022</v>
      </c>
      <c r="AZ174" s="7">
        <f t="shared" si="33"/>
        <v>96.841729629380652</v>
      </c>
      <c r="BA174" s="8">
        <f>ABS('6050_Module3Project_Data'!C174 - AZ174)/'6050_Module3Project_Data'!C174</f>
        <v>8.8885266053669934E-3</v>
      </c>
      <c r="BB174" s="21"/>
      <c r="BC174" s="7">
        <f t="shared" si="42"/>
        <v>0.22034571982623294</v>
      </c>
      <c r="BD174" s="7">
        <f t="shared" si="34"/>
        <v>96.666370541442362</v>
      </c>
      <c r="BE174" s="8">
        <f>ABS('6050_Module3Project_Data'!C174 - BD174)/'6050_Module3Project_Data'!C174</f>
        <v>7.0616512228846946E-3</v>
      </c>
      <c r="BF174" s="22"/>
      <c r="BG174" s="7">
        <f t="shared" si="43"/>
        <v>-0.16131306817207419</v>
      </c>
      <c r="BH174" s="7">
        <f t="shared" si="35"/>
        <v>96.284711753444057</v>
      </c>
      <c r="BI174" s="8">
        <f>ABS('6050_Module3Project_Data'!C174 - BH174)/'6050_Module3Project_Data'!C174</f>
        <v>3.0855639125566508E-3</v>
      </c>
      <c r="BM174" s="7">
        <f t="shared" si="44"/>
        <v>0.92453937956906929</v>
      </c>
      <c r="BN174" s="7">
        <f t="shared" si="36"/>
        <v>151.41230312056598</v>
      </c>
      <c r="BO174" s="8">
        <f>ABS('6050_Module3Project_Data'!E174 - BN174)/'6050_Module3Project_Data'!E174</f>
        <v>1.7623000958317352E-2</v>
      </c>
      <c r="BQ174" s="7">
        <f t="shared" si="45"/>
        <v>1.4432172256458609</v>
      </c>
      <c r="BR174" s="7">
        <f t="shared" si="37"/>
        <v>151.93098096664278</v>
      </c>
      <c r="BS174" s="8">
        <f>ABS('6050_Module3Project_Data'!E174 - BR174)/'6050_Module3Project_Data'!E174</f>
        <v>1.4257771215443707E-2</v>
      </c>
      <c r="BT174" s="21"/>
      <c r="BU174" s="7">
        <f t="shared" si="46"/>
        <v>2.10177870786619</v>
      </c>
      <c r="BV174" s="7">
        <f t="shared" si="38"/>
        <v>152.58954244886311</v>
      </c>
      <c r="BW174" s="8">
        <f>ABS('6050_Module3Project_Data'!E174 - BV174)/'6050_Module3Project_Data'!E174</f>
        <v>9.9849635290504783E-3</v>
      </c>
      <c r="BX174" s="22"/>
      <c r="BY174" s="7">
        <f t="shared" si="47"/>
        <v>2.2724941326585859</v>
      </c>
      <c r="BZ174" s="7">
        <f t="shared" si="39"/>
        <v>152.76025787365549</v>
      </c>
      <c r="CA174" s="8">
        <f>ABS('6050_Module3Project_Data'!E174 - BZ174)/'6050_Module3Project_Data'!E174</f>
        <v>8.8773460947913878E-3</v>
      </c>
    </row>
    <row r="175" spans="17:79" x14ac:dyDescent="0.35">
      <c r="Q175" s="7">
        <f>($O$5 *'6050_Module3Project_Data'!C174) + ((1 - $O$5) * Q174)</f>
        <v>94.477868680528204</v>
      </c>
      <c r="R175" s="8">
        <f>(ABS(('6050_Module3Project_Data'!C175-Q175)))</f>
        <v>3.5335223194717997</v>
      </c>
      <c r="T175" s="7">
        <f>($O$6 *'6050_Module3Project_Data'!C174) + ((1 - $O$6) * T174)</f>
        <v>96.076381391272349</v>
      </c>
      <c r="U175" s="8">
        <f>(ABS(('6050_Module3Project_Data'!C175 - T175)))</f>
        <v>1.935009608727654</v>
      </c>
      <c r="W175" s="7">
        <f>($O$7 *'6050_Module3Project_Data'!C174) + ((1 - $O$7) * W174)</f>
        <v>96.194404319727269</v>
      </c>
      <c r="X175" s="8">
        <f>(ABS(('6050_Module3Project_Data'!C175 - W175)))</f>
        <v>1.8169866802727341</v>
      </c>
      <c r="Z175" s="7">
        <f>($O$8 *'6050_Module3Project_Data'!C174) + ((1 - $O$8) * Z174)</f>
        <v>96.095790457954791</v>
      </c>
      <c r="AA175" s="8">
        <f>(ABS(('6050_Module3Project_Data'!C175 - Z175)))</f>
        <v>1.9156005420452118</v>
      </c>
      <c r="AB175" s="9"/>
      <c r="AC175" s="9"/>
      <c r="AD175" s="9"/>
      <c r="AE175" s="7">
        <f>($O$5 *'6050_Module3Project_Data'!E174) + ((1 - $O$5) * AE174)</f>
        <v>147.22365278222935</v>
      </c>
      <c r="AF175" s="8">
        <f>(ABS(('6050_Module3Project_Data'!E175 - AE175)))</f>
        <v>5.3039042177706506</v>
      </c>
      <c r="AH175" s="7">
        <f>($O$6 *'6050_Module3Project_Data'!E174) + ((1 - $O$6) * AH174)</f>
        <v>150.52740279963788</v>
      </c>
      <c r="AI175" s="8">
        <f>(ABS(('6050_Module3Project_Data'!E175 - AH175)))</f>
        <v>2.0001542003621182</v>
      </c>
      <c r="AK175" s="7">
        <f>($O$7 *'6050_Module3Project_Data'!E174) + ((1 - $O$7) * AK174)</f>
        <v>152.49017418344863</v>
      </c>
      <c r="AL175" s="8">
        <f>(ABS(('6050_Module3Project_Data'!E175 - AK175)))</f>
        <v>3.7382816551371434E-2</v>
      </c>
      <c r="AN175" s="7">
        <f>($O$8 *'6050_Module3Project_Data'!E174) + ((1 - $O$8) * AN174)</f>
        <v>153.50130320137316</v>
      </c>
      <c r="AO175" s="8">
        <f>(ABS(('6050_Module3Project_Data'!E175 - AN175)))</f>
        <v>0.97374620137316015</v>
      </c>
      <c r="AU175" s="7">
        <f t="shared" si="40"/>
        <v>0.35403547558480442</v>
      </c>
      <c r="AV175" s="7">
        <f t="shared" si="32"/>
        <v>96.548439795312078</v>
      </c>
      <c r="AW175" s="8">
        <f>ABS('6050_Module3Project_Data'!C175 - AV175)/'6050_Module3Project_Data'!C175</f>
        <v>1.4926338558830632E-2</v>
      </c>
      <c r="AY175" s="7">
        <f t="shared" si="41"/>
        <v>0.23387348035116629</v>
      </c>
      <c r="AZ175" s="7">
        <f t="shared" si="33"/>
        <v>96.428277800078433</v>
      </c>
      <c r="BA175" s="8">
        <f>ABS('6050_Module3Project_Data'!C175 - AZ175)/'6050_Module3Project_Data'!C175</f>
        <v>1.6152338863567092E-2</v>
      </c>
      <c r="BB175" s="21"/>
      <c r="BC175" s="7">
        <f t="shared" si="42"/>
        <v>7.9609200544386305E-3</v>
      </c>
      <c r="BD175" s="7">
        <f t="shared" si="34"/>
        <v>96.202365239781713</v>
      </c>
      <c r="BE175" s="8">
        <f>ABS('6050_Module3Project_Data'!C175 - BD175)/'6050_Module3Project_Data'!C175</f>
        <v>1.8457301154090243E-2</v>
      </c>
      <c r="BF175" s="22"/>
      <c r="BG175" s="7">
        <f t="shared" si="43"/>
        <v>-0.23807438683134682</v>
      </c>
      <c r="BH175" s="7">
        <f t="shared" si="35"/>
        <v>95.956329932895926</v>
      </c>
      <c r="BI175" s="8">
        <f>ABS('6050_Module3Project_Data'!C175 - BH175)/'6050_Module3Project_Data'!C175</f>
        <v>2.0967573729303333E-2</v>
      </c>
      <c r="BM175" s="7">
        <f t="shared" si="44"/>
        <v>1.0862200390014667</v>
      </c>
      <c r="BN175" s="7">
        <f t="shared" si="36"/>
        <v>153.57639422245009</v>
      </c>
      <c r="BO175" s="8">
        <f>ABS('6050_Module3Project_Data'!E175 - BN175)/'6050_Module3Project_Data'!E175</f>
        <v>6.8763785579420856E-3</v>
      </c>
      <c r="BQ175" s="7">
        <f t="shared" si="45"/>
        <v>1.5830155298473254</v>
      </c>
      <c r="BR175" s="7">
        <f t="shared" si="37"/>
        <v>154.07318971329596</v>
      </c>
      <c r="BS175" s="8">
        <f>ABS('6050_Module3Project_Data'!E175 - BR175)/'6050_Module3Project_Data'!E175</f>
        <v>1.0133465346828827E-2</v>
      </c>
      <c r="BT175" s="21"/>
      <c r="BU175" s="7">
        <f t="shared" si="46"/>
        <v>2.0570629884296783</v>
      </c>
      <c r="BV175" s="7">
        <f t="shared" si="38"/>
        <v>154.54723717187832</v>
      </c>
      <c r="BW175" s="8">
        <f>ABS('6050_Module3Project_Data'!E175 - BV175)/'6050_Module3Project_Data'!E175</f>
        <v>1.3241411660965111E-2</v>
      </c>
      <c r="BX175" s="22"/>
      <c r="BY175" s="7">
        <f t="shared" si="47"/>
        <v>2.0429229959827491</v>
      </c>
      <c r="BZ175" s="7">
        <f t="shared" si="39"/>
        <v>154.53309717943137</v>
      </c>
      <c r="CA175" s="8">
        <f>ABS('6050_Module3Project_Data'!E175 - BZ175)/'6050_Module3Project_Data'!E175</f>
        <v>1.3148707150874801E-2</v>
      </c>
    </row>
    <row r="176" spans="17:79" x14ac:dyDescent="0.35">
      <c r="Q176" s="7">
        <f>($O$5 *'6050_Module3Project_Data'!C175) + ((1 - $O$5) * Q175)</f>
        <v>95.007897028448966</v>
      </c>
      <c r="R176" s="8">
        <f>(ABS(('6050_Module3Project_Data'!C176-Q176)))</f>
        <v>1.6507639715510294</v>
      </c>
      <c r="T176" s="7">
        <f>($O$6 *'6050_Module3Project_Data'!C175) + ((1 - $O$6) * T175)</f>
        <v>96.753634754327038</v>
      </c>
      <c r="U176" s="8">
        <f>(ABS(('6050_Module3Project_Data'!C176 - T176)))</f>
        <v>9.4973754327043025E-2</v>
      </c>
      <c r="W176" s="7">
        <f>($O$7 *'6050_Module3Project_Data'!C175) + ((1 - $O$7) * W175)</f>
        <v>97.193746993877284</v>
      </c>
      <c r="X176" s="8">
        <f>(ABS(('6050_Module3Project_Data'!C176 - W176)))</f>
        <v>0.5350859938772885</v>
      </c>
      <c r="Z176" s="7">
        <f>($O$8 *'6050_Module3Project_Data'!C175) + ((1 - $O$8) * Z175)</f>
        <v>97.532490864488693</v>
      </c>
      <c r="AA176" s="8">
        <f>(ABS(('6050_Module3Project_Data'!C176 - Z176)))</f>
        <v>0.87382986448869815</v>
      </c>
      <c r="AB176" s="9"/>
      <c r="AC176" s="9"/>
      <c r="AD176" s="9"/>
      <c r="AE176" s="7">
        <f>($O$5 *'6050_Module3Project_Data'!E175) + ((1 - $O$5) * AE175)</f>
        <v>148.01923841489494</v>
      </c>
      <c r="AF176" s="8">
        <f>(ABS(('6050_Module3Project_Data'!E176 - AE176)))</f>
        <v>5.8706085851050602</v>
      </c>
      <c r="AH176" s="7">
        <f>($O$6 *'6050_Module3Project_Data'!E175) + ((1 - $O$6) * AH175)</f>
        <v>151.22745676976461</v>
      </c>
      <c r="AI176" s="8">
        <f>(ABS(('6050_Module3Project_Data'!E176 - AH176)))</f>
        <v>2.6623902302353883</v>
      </c>
      <c r="AK176" s="7">
        <f>($O$7 *'6050_Module3Project_Data'!E175) + ((1 - $O$7) * AK175)</f>
        <v>152.5107347325519</v>
      </c>
      <c r="AL176" s="8">
        <f>(ABS(('6050_Module3Project_Data'!E176 - AK176)))</f>
        <v>1.3791122674481073</v>
      </c>
      <c r="AN176" s="7">
        <f>($O$8 *'6050_Module3Project_Data'!E175) + ((1 - $O$8) * AN175)</f>
        <v>152.77099355034329</v>
      </c>
      <c r="AO176" s="8">
        <f>(ABS(('6050_Module3Project_Data'!E176 - AN176)))</f>
        <v>1.1188534496567115</v>
      </c>
      <c r="AU176" s="7">
        <f t="shared" si="40"/>
        <v>0.45083155536958591</v>
      </c>
      <c r="AV176" s="7">
        <f t="shared" si="32"/>
        <v>97.644578549246873</v>
      </c>
      <c r="AW176" s="8">
        <f>ABS('6050_Module3Project_Data'!C176 - AV176)/'6050_Module3Project_Data'!C176</f>
        <v>1.0199991796357265E-2</v>
      </c>
      <c r="AY176" s="7">
        <f t="shared" si="41"/>
        <v>0.42524077880087829</v>
      </c>
      <c r="AZ176" s="7">
        <f t="shared" si="33"/>
        <v>97.618987772678167</v>
      </c>
      <c r="BA176" s="8">
        <f>ABS('6050_Module3Project_Data'!C176 - AZ176)/'6050_Module3Project_Data'!C176</f>
        <v>9.9352376987528555E-3</v>
      </c>
      <c r="BB176" s="21"/>
      <c r="BC176" s="7">
        <f t="shared" si="42"/>
        <v>0.45408270939744771</v>
      </c>
      <c r="BD176" s="7">
        <f t="shared" si="34"/>
        <v>97.647829703274738</v>
      </c>
      <c r="BE176" s="8">
        <f>ABS('6050_Module3Project_Data'!C176 - BD176)/'6050_Module3Project_Data'!C176</f>
        <v>1.0233627209823884E-2</v>
      </c>
      <c r="BF176" s="22"/>
      <c r="BG176" s="7">
        <f t="shared" si="43"/>
        <v>0.81373011500281023</v>
      </c>
      <c r="BH176" s="7">
        <f t="shared" si="35"/>
        <v>98.007477108880096</v>
      </c>
      <c r="BI176" s="8">
        <f>ABS('6050_Module3Project_Data'!C176 - BH176)/'6050_Module3Project_Data'!C176</f>
        <v>1.3954425758909497E-2</v>
      </c>
      <c r="BM176" s="7">
        <f t="shared" si="44"/>
        <v>0.92637111551673645</v>
      </c>
      <c r="BN176" s="7">
        <f t="shared" si="36"/>
        <v>153.43710584806863</v>
      </c>
      <c r="BO176" s="8">
        <f>ABS('6050_Module3Project_Data'!E176 - BN176)/'6050_Module3Project_Data'!E176</f>
        <v>2.9419819484996779E-3</v>
      </c>
      <c r="BQ176" s="7">
        <f t="shared" si="45"/>
        <v>1.1924017846613104</v>
      </c>
      <c r="BR176" s="7">
        <f t="shared" si="37"/>
        <v>153.70313651721321</v>
      </c>
      <c r="BS176" s="8">
        <f>ABS('6050_Module3Project_Data'!E176 - BR176)/'6050_Module3Project_Data'!E176</f>
        <v>1.2132735617496153E-3</v>
      </c>
      <c r="BT176" s="21"/>
      <c r="BU176" s="7">
        <f t="shared" si="46"/>
        <v>1.1406368907327926</v>
      </c>
      <c r="BV176" s="7">
        <f t="shared" si="38"/>
        <v>153.65137162328469</v>
      </c>
      <c r="BW176" s="8">
        <f>ABS('6050_Module3Project_Data'!E176 - BV176)/'6050_Module3Project_Data'!E176</f>
        <v>1.5496498395720301E-3</v>
      </c>
      <c r="BX176" s="22"/>
      <c r="BY176" s="7">
        <f t="shared" si="47"/>
        <v>0.32391491613518819</v>
      </c>
      <c r="BZ176" s="7">
        <f t="shared" si="39"/>
        <v>152.83464964868708</v>
      </c>
      <c r="CA176" s="8">
        <f>ABS('6050_Module3Project_Data'!E176 - BZ176)/'6050_Module3Project_Data'!E176</f>
        <v>6.8568354045665334E-3</v>
      </c>
    </row>
    <row r="177" spans="17:79" x14ac:dyDescent="0.35">
      <c r="Q177" s="7">
        <f>($O$5 *'6050_Module3Project_Data'!C176) + ((1 - $O$5) * Q176)</f>
        <v>95.255511624181622</v>
      </c>
      <c r="R177" s="8">
        <f>(ABS(('6050_Module3Project_Data'!C177-Q177)))</f>
        <v>1.6746873758183796</v>
      </c>
      <c r="T177" s="7">
        <f>($O$6 *'6050_Module3Project_Data'!C176) + ((1 - $O$6) * T176)</f>
        <v>96.720393940312562</v>
      </c>
      <c r="U177" s="8">
        <f>(ABS(('6050_Module3Project_Data'!C177 - T177)))</f>
        <v>0.20980505968744012</v>
      </c>
      <c r="W177" s="7">
        <f>($O$7 *'6050_Module3Project_Data'!C176) + ((1 - $O$7) * W176)</f>
        <v>96.899449697244762</v>
      </c>
      <c r="X177" s="8">
        <f>(ABS(('6050_Module3Project_Data'!C177 - W177)))</f>
        <v>3.0749302755239682E-2</v>
      </c>
      <c r="Z177" s="7">
        <f>($O$8 *'6050_Module3Project_Data'!C176) + ((1 - $O$8) * Z176)</f>
        <v>96.87711846612217</v>
      </c>
      <c r="AA177" s="8">
        <f>(ABS(('6050_Module3Project_Data'!C177 - Z177)))</f>
        <v>5.3080533877832181E-2</v>
      </c>
      <c r="AB177" s="9"/>
      <c r="AC177" s="9"/>
      <c r="AD177" s="9"/>
      <c r="AE177" s="7">
        <f>($O$5 *'6050_Module3Project_Data'!E176) + ((1 - $O$5) * AE176)</f>
        <v>148.8998297026607</v>
      </c>
      <c r="AF177" s="8">
        <f>(ABS(('6050_Module3Project_Data'!E177 - AE177)))</f>
        <v>4.8408622973392994</v>
      </c>
      <c r="AH177" s="7">
        <f>($O$6 *'6050_Module3Project_Data'!E176) + ((1 - $O$6) * AH176)</f>
        <v>152.15929335034699</v>
      </c>
      <c r="AI177" s="8">
        <f>(ABS(('6050_Module3Project_Data'!E177 - AH177)))</f>
        <v>1.5813986496530106</v>
      </c>
      <c r="AK177" s="7">
        <f>($O$7 *'6050_Module3Project_Data'!E176) + ((1 - $O$7) * AK176)</f>
        <v>153.26924647964836</v>
      </c>
      <c r="AL177" s="8">
        <f>(ABS(('6050_Module3Project_Data'!E177 - AK177)))</f>
        <v>0.47144552035163656</v>
      </c>
      <c r="AN177" s="7">
        <f>($O$8 *'6050_Module3Project_Data'!E176) + ((1 - $O$8) * AN176)</f>
        <v>153.61013363758582</v>
      </c>
      <c r="AO177" s="8">
        <f>(ABS(('6050_Module3Project_Data'!E177 - AN177)))</f>
        <v>0.13055836241417751</v>
      </c>
      <c r="AU177" s="7">
        <f t="shared" si="40"/>
        <v>0.33906222756926979</v>
      </c>
      <c r="AV177" s="7">
        <f t="shared" si="32"/>
        <v>97.238511924814034</v>
      </c>
      <c r="AW177" s="8">
        <f>ABS('6050_Module3Project_Data'!C177 - AV177)/'6050_Module3Project_Data'!C177</f>
        <v>3.1807726384017057E-3</v>
      </c>
      <c r="AY177" s="7">
        <f t="shared" si="41"/>
        <v>0.24535625994252835</v>
      </c>
      <c r="AZ177" s="7">
        <f t="shared" si="33"/>
        <v>97.144805957187288</v>
      </c>
      <c r="BA177" s="8">
        <f>ABS('6050_Module3Project_Data'!C177 - AZ177)/'6050_Module3Project_Data'!C177</f>
        <v>2.2140360733942754E-3</v>
      </c>
      <c r="BB177" s="21"/>
      <c r="BC177" s="7">
        <f t="shared" si="42"/>
        <v>0.1173117066839616</v>
      </c>
      <c r="BD177" s="7">
        <f t="shared" si="34"/>
        <v>97.016761403928726</v>
      </c>
      <c r="BE177" s="8">
        <f>ABS('6050_Module3Project_Data'!C177 - BD177)/'6050_Module3Project_Data'!C177</f>
        <v>8.9303854548698541E-4</v>
      </c>
      <c r="BF177" s="22"/>
      <c r="BG177" s="7">
        <f t="shared" si="43"/>
        <v>-0.12809318488722168</v>
      </c>
      <c r="BH177" s="7">
        <f t="shared" si="35"/>
        <v>96.771356512357542</v>
      </c>
      <c r="BI177" s="8">
        <f>ABS('6050_Module3Project_Data'!C177 - BH177)/'6050_Module3Project_Data'!C177</f>
        <v>1.6387306461886008E-3</v>
      </c>
      <c r="BM177" s="7">
        <f t="shared" si="44"/>
        <v>0.90119221025369545</v>
      </c>
      <c r="BN177" s="7">
        <f t="shared" si="36"/>
        <v>154.17043868990206</v>
      </c>
      <c r="BO177" s="8">
        <f>ABS('6050_Module3Project_Data'!E177 - BN177)/'6050_Module3Project_Data'!E177</f>
        <v>2.7952696472971551E-3</v>
      </c>
      <c r="BQ177" s="7">
        <f t="shared" si="45"/>
        <v>1.0839292752700986</v>
      </c>
      <c r="BR177" s="7">
        <f t="shared" si="37"/>
        <v>154.35317575491845</v>
      </c>
      <c r="BS177" s="8">
        <f>ABS('6050_Module3Project_Data'!E177 - BR177)/'6050_Module3Project_Data'!E177</f>
        <v>3.9838753614980325E-3</v>
      </c>
      <c r="BT177" s="21"/>
      <c r="BU177" s="7">
        <f t="shared" si="46"/>
        <v>0.96868057609644453</v>
      </c>
      <c r="BV177" s="7">
        <f t="shared" si="38"/>
        <v>154.23792705574479</v>
      </c>
      <c r="BW177" s="8">
        <f>ABS('6050_Module3Project_Data'!E177 - BV177)/'6050_Module3Project_Data'!E177</f>
        <v>3.2342449437185788E-3</v>
      </c>
      <c r="BX177" s="22"/>
      <c r="BY177" s="7">
        <f t="shared" si="47"/>
        <v>0.69332222245227204</v>
      </c>
      <c r="BZ177" s="7">
        <f t="shared" si="39"/>
        <v>153.96256870210064</v>
      </c>
      <c r="CA177" s="8">
        <f>ABS('6050_Module3Project_Data'!E177 - BZ177)/'6050_Module3Project_Data'!E177</f>
        <v>1.4431878718267005E-3</v>
      </c>
    </row>
    <row r="178" spans="17:79" x14ac:dyDescent="0.35">
      <c r="Q178" s="7">
        <f>($O$5 *'6050_Module3Project_Data'!C177) + ((1 - $O$5) * Q177)</f>
        <v>95.506714730554364</v>
      </c>
      <c r="R178" s="8">
        <f>(ABS(('6050_Module3Project_Data'!C178-Q178)))</f>
        <v>2.9884267305543659</v>
      </c>
      <c r="T178" s="7">
        <f>($O$6 *'6050_Module3Project_Data'!C177) + ((1 - $O$6) * T177)</f>
        <v>96.793825711203169</v>
      </c>
      <c r="U178" s="8">
        <f>(ABS(('6050_Module3Project_Data'!C178 - T178)))</f>
        <v>4.2755377112031709</v>
      </c>
      <c r="W178" s="7">
        <f>($O$7 *'6050_Module3Project_Data'!C177) + ((1 - $O$7) * W177)</f>
        <v>96.916361813760147</v>
      </c>
      <c r="X178" s="8">
        <f>(ABS(('6050_Module3Project_Data'!C178 - W178)))</f>
        <v>4.3980738137601492</v>
      </c>
      <c r="Z178" s="7">
        <f>($O$8 *'6050_Module3Project_Data'!C177) + ((1 - $O$8) * Z177)</f>
        <v>96.91692886653054</v>
      </c>
      <c r="AA178" s="8">
        <f>(ABS(('6050_Module3Project_Data'!C178 - Z178)))</f>
        <v>4.3986408665305419</v>
      </c>
      <c r="AB178" s="9"/>
      <c r="AC178" s="9"/>
      <c r="AD178" s="9"/>
      <c r="AE178" s="7">
        <f>($O$5 *'6050_Module3Project_Data'!E177) + ((1 - $O$5) * AE177)</f>
        <v>149.62595904726157</v>
      </c>
      <c r="AF178" s="8">
        <f>(ABS(('6050_Module3Project_Data'!E178 - AE178)))</f>
        <v>3.2396719527384334</v>
      </c>
      <c r="AH178" s="7">
        <f>($O$6 *'6050_Module3Project_Data'!E177) + ((1 - $O$6) * AH177)</f>
        <v>152.71278287772554</v>
      </c>
      <c r="AI178" s="8">
        <f>(ABS(('6050_Module3Project_Data'!E178 - AH178)))</f>
        <v>0.15284812227446309</v>
      </c>
      <c r="AK178" s="7">
        <f>($O$7 *'6050_Module3Project_Data'!E177) + ((1 - $O$7) * AK177)</f>
        <v>153.52854151584177</v>
      </c>
      <c r="AL178" s="8">
        <f>(ABS(('6050_Module3Project_Data'!E178 - AK178)))</f>
        <v>0.66291051584175875</v>
      </c>
      <c r="AN178" s="7">
        <f>($O$8 *'6050_Module3Project_Data'!E177) + ((1 - $O$8) * AN177)</f>
        <v>153.70805240939646</v>
      </c>
      <c r="AO178" s="8">
        <f>(ABS(('6050_Module3Project_Data'!E178 - AN178)))</f>
        <v>0.84242140939645083</v>
      </c>
      <c r="AU178" s="7">
        <f t="shared" si="40"/>
        <v>0.29073971091118717</v>
      </c>
      <c r="AV178" s="7">
        <f t="shared" si="32"/>
        <v>97.20710152467133</v>
      </c>
      <c r="AW178" s="8">
        <f>ABS('6050_Module3Project_Data'!C178 - AV178)/'6050_Module3Project_Data'!C178</f>
        <v>5.0679856123919328E-2</v>
      </c>
      <c r="AY178" s="7">
        <f t="shared" si="41"/>
        <v>0.18824522408574262</v>
      </c>
      <c r="AZ178" s="7">
        <f t="shared" si="33"/>
        <v>97.104607037845895</v>
      </c>
      <c r="BA178" s="8">
        <f>ABS('6050_Module3Project_Data'!C178 - AZ178)/'6050_Module3Project_Data'!C178</f>
        <v>4.9572026644568876E-2</v>
      </c>
      <c r="BB178" s="21"/>
      <c r="BC178" s="7">
        <f t="shared" si="42"/>
        <v>7.2131891108102295E-2</v>
      </c>
      <c r="BD178" s="7">
        <f t="shared" si="34"/>
        <v>96.988493704868247</v>
      </c>
      <c r="BE178" s="8">
        <f>ABS('6050_Module3Project_Data'!C178 - BD178)/'6050_Module3Project_Data'!C178</f>
        <v>4.8316995498968257E-2</v>
      </c>
      <c r="BF178" s="22"/>
      <c r="BG178" s="7">
        <f t="shared" si="43"/>
        <v>-4.8386786950056822E-3</v>
      </c>
      <c r="BH178" s="7">
        <f t="shared" si="35"/>
        <v>96.911523135065138</v>
      </c>
      <c r="BI178" s="8">
        <f>ABS('6050_Module3Project_Data'!C178 - BH178)/'6050_Module3Project_Data'!C178</f>
        <v>4.7485045714044563E-2</v>
      </c>
      <c r="BM178" s="7">
        <f t="shared" si="44"/>
        <v>0.80490763414465216</v>
      </c>
      <c r="BN178" s="7">
        <f t="shared" si="36"/>
        <v>154.33344914998642</v>
      </c>
      <c r="BO178" s="8">
        <f>ABS('6050_Module3Project_Data'!E178 - BN178)/'6050_Module3Project_Data'!E178</f>
        <v>9.6020154457506137E-3</v>
      </c>
      <c r="BQ178" s="7">
        <f t="shared" si="45"/>
        <v>0.87777071550092578</v>
      </c>
      <c r="BR178" s="7">
        <f t="shared" si="37"/>
        <v>154.4063122313427</v>
      </c>
      <c r="BS178" s="8">
        <f>ABS('6050_Module3Project_Data'!E178 - BR178)/'6050_Module3Project_Data'!E178</f>
        <v>1.0078663341550517E-2</v>
      </c>
      <c r="BT178" s="21"/>
      <c r="BU178" s="7">
        <f t="shared" si="46"/>
        <v>0.64945708314007777</v>
      </c>
      <c r="BV178" s="7">
        <f t="shared" si="38"/>
        <v>154.17799859898184</v>
      </c>
      <c r="BW178" s="8">
        <f>ABS('6050_Module3Project_Data'!E178 - BV178)/'6050_Module3Project_Data'!E178</f>
        <v>8.5851056931288659E-3</v>
      </c>
      <c r="BX178" s="22"/>
      <c r="BY178" s="7">
        <f t="shared" si="47"/>
        <v>0.32439911413223693</v>
      </c>
      <c r="BZ178" s="7">
        <f t="shared" si="39"/>
        <v>153.852940629974</v>
      </c>
      <c r="CA178" s="8">
        <f>ABS('6050_Module3Project_Data'!E178 - BZ178)/'6050_Module3Project_Data'!E178</f>
        <v>6.4586763127546486E-3</v>
      </c>
    </row>
    <row r="179" spans="17:79" x14ac:dyDescent="0.35">
      <c r="Q179" s="7">
        <f>($O$5 *'6050_Module3Project_Data'!C178) + ((1 - $O$5) * Q178)</f>
        <v>95.058450720971209</v>
      </c>
      <c r="R179" s="8">
        <f>(ABS(('6050_Module3Project_Data'!C179-Q179)))</f>
        <v>2.7693577209712146</v>
      </c>
      <c r="T179" s="7">
        <f>($O$6 *'6050_Module3Project_Data'!C178) + ((1 - $O$6) * T178)</f>
        <v>95.297387512282057</v>
      </c>
      <c r="U179" s="8">
        <f>(ABS(('6050_Module3Project_Data'!C179 - T179)))</f>
        <v>3.0082945122820632</v>
      </c>
      <c r="W179" s="7">
        <f>($O$7 *'6050_Module3Project_Data'!C178) + ((1 - $O$7) * W178)</f>
        <v>94.497421216192066</v>
      </c>
      <c r="X179" s="8">
        <f>(ABS(('6050_Module3Project_Data'!C179 - W179)))</f>
        <v>2.2083282161920721</v>
      </c>
      <c r="Z179" s="7">
        <f>($O$8 *'6050_Module3Project_Data'!C178) + ((1 - $O$8) * Z178)</f>
        <v>93.617948216632641</v>
      </c>
      <c r="AA179" s="8">
        <f>(ABS(('6050_Module3Project_Data'!C179 - Z179)))</f>
        <v>1.3288552166326468</v>
      </c>
      <c r="AB179" s="9"/>
      <c r="AC179" s="9"/>
      <c r="AD179" s="9"/>
      <c r="AE179" s="7">
        <f>($O$5 *'6050_Module3Project_Data'!E178) + ((1 - $O$5) * AE178)</f>
        <v>150.11190984017233</v>
      </c>
      <c r="AF179" s="8">
        <f>(ABS(('6050_Module3Project_Data'!E179 - AE179)))</f>
        <v>1.5220968401723383</v>
      </c>
      <c r="AH179" s="7">
        <f>($O$6 *'6050_Module3Project_Data'!E178) + ((1 - $O$6) * AH178)</f>
        <v>152.7662797205216</v>
      </c>
      <c r="AI179" s="8">
        <f>(ABS(('6050_Module3Project_Data'!E179 - AH179)))</f>
        <v>4.1764667205216028</v>
      </c>
      <c r="AK179" s="7">
        <f>($O$7 *'6050_Module3Project_Data'!E178) + ((1 - $O$7) * AK178)</f>
        <v>153.16394073212882</v>
      </c>
      <c r="AL179" s="8">
        <f>(ABS(('6050_Module3Project_Data'!E179 - AK179)))</f>
        <v>4.5741277321288294</v>
      </c>
      <c r="AN179" s="7">
        <f>($O$8 *'6050_Module3Project_Data'!E178) + ((1 - $O$8) * AN178)</f>
        <v>153.07623635234913</v>
      </c>
      <c r="AO179" s="8">
        <f>(ABS(('6050_Module3Project_Data'!E179 - AN179)))</f>
        <v>4.486423352349135</v>
      </c>
      <c r="AU179" s="7">
        <f t="shared" si="40"/>
        <v>-0.11571233536070308</v>
      </c>
      <c r="AV179" s="7">
        <f t="shared" si="32"/>
        <v>94.381708880831368</v>
      </c>
      <c r="AW179" s="8">
        <f>ABS('6050_Module3Project_Data'!C179 - AV179)/'6050_Module3Project_Data'!C179</f>
        <v>2.2674574132301575E-2</v>
      </c>
      <c r="AY179" s="7">
        <f t="shared" si="41"/>
        <v>-0.46355123132771336</v>
      </c>
      <c r="AZ179" s="7">
        <f t="shared" si="33"/>
        <v>94.033869984864353</v>
      </c>
      <c r="BA179" s="8">
        <f>ABS('6050_Module3Project_Data'!C179 - AZ179)/'6050_Module3Project_Data'!C179</f>
        <v>1.8905559997911769E-2</v>
      </c>
      <c r="BB179" s="21"/>
      <c r="BC179" s="7">
        <f t="shared" si="42"/>
        <v>-1.0488507287961804</v>
      </c>
      <c r="BD179" s="7">
        <f t="shared" si="34"/>
        <v>93.448570487395884</v>
      </c>
      <c r="BE179" s="8">
        <f>ABS('6050_Module3Project_Data'!C179 - BD179)/'6050_Module3Project_Data'!C179</f>
        <v>1.2563537572049709E-2</v>
      </c>
      <c r="BF179" s="22"/>
      <c r="BG179" s="7">
        <f t="shared" si="43"/>
        <v>-2.0568253097371199</v>
      </c>
      <c r="BH179" s="7">
        <f t="shared" si="35"/>
        <v>92.440595906454945</v>
      </c>
      <c r="BI179" s="8">
        <f>ABS('6050_Module3Project_Data'!C179 - BH179)/'6050_Module3Project_Data'!C179</f>
        <v>1.6416122591534289E-3</v>
      </c>
      <c r="BM179" s="7">
        <f t="shared" si="44"/>
        <v>0.62948137146601268</v>
      </c>
      <c r="BN179" s="7">
        <f t="shared" si="36"/>
        <v>153.79342210359482</v>
      </c>
      <c r="BO179" s="8">
        <f>ABS('6050_Module3Project_Data'!E179 - BN179)/'6050_Module3Project_Data'!E179</f>
        <v>3.5019958626604029E-2</v>
      </c>
      <c r="BQ179" s="7">
        <f t="shared" si="45"/>
        <v>0.56717784069745814</v>
      </c>
      <c r="BR179" s="7">
        <f t="shared" si="37"/>
        <v>153.73111857282629</v>
      </c>
      <c r="BS179" s="8">
        <f>ABS('6050_Module3Project_Data'!E179 - BR179)/'6050_Module3Project_Data'!E179</f>
        <v>3.4600659823337265E-2</v>
      </c>
      <c r="BT179" s="21"/>
      <c r="BU179" s="7">
        <f t="shared" si="46"/>
        <v>0.19313104305621773</v>
      </c>
      <c r="BV179" s="7">
        <f t="shared" si="38"/>
        <v>153.35707177518503</v>
      </c>
      <c r="BW179" s="8">
        <f>ABS('6050_Module3Project_Data'!E179 - BV179)/'6050_Module3Project_Data'!E179</f>
        <v>3.2083348642379959E-2</v>
      </c>
      <c r="BX179" s="22"/>
      <c r="BY179" s="7">
        <f t="shared" si="47"/>
        <v>-0.26125079903616732</v>
      </c>
      <c r="BZ179" s="7">
        <f t="shared" si="39"/>
        <v>152.90268993309266</v>
      </c>
      <c r="CA179" s="8">
        <f>ABS('6050_Module3Project_Data'!E179 - BZ179)/'6050_Module3Project_Data'!E179</f>
        <v>2.9025387716805778E-2</v>
      </c>
    </row>
    <row r="180" spans="17:79" x14ac:dyDescent="0.35">
      <c r="Q180" s="7">
        <f>($O$5 *'6050_Module3Project_Data'!C179) + ((1 - $O$5) * Q179)</f>
        <v>94.643047062825516</v>
      </c>
      <c r="R180" s="8">
        <f>(ABS(('6050_Module3Project_Data'!C180-Q180)))</f>
        <v>0.16668306282551271</v>
      </c>
      <c r="T180" s="7">
        <f>($O$6 *'6050_Module3Project_Data'!C179) + ((1 - $O$6) * T179)</f>
        <v>94.244484432983342</v>
      </c>
      <c r="U180" s="8">
        <f>(ABS(('6050_Module3Project_Data'!C180 - T180)))</f>
        <v>0.23187956701666224</v>
      </c>
      <c r="W180" s="7">
        <f>($O$7 *'6050_Module3Project_Data'!C179) + ((1 - $O$7) * W179)</f>
        <v>93.282840697286431</v>
      </c>
      <c r="X180" s="8">
        <f>(ABS(('6050_Module3Project_Data'!C180 - W180)))</f>
        <v>1.1935233027135723</v>
      </c>
      <c r="Z180" s="7">
        <f>($O$8 *'6050_Module3Project_Data'!C179) + ((1 - $O$8) * Z179)</f>
        <v>92.621306804158166</v>
      </c>
      <c r="AA180" s="8">
        <f>(ABS(('6050_Module3Project_Data'!C180 - Z180)))</f>
        <v>1.8550571958418374</v>
      </c>
      <c r="AB180" s="9"/>
      <c r="AC180" s="9"/>
      <c r="AD180" s="9"/>
      <c r="AE180" s="7">
        <f>($O$5 *'6050_Module3Project_Data'!E179) + ((1 - $O$5) * AE179)</f>
        <v>149.88359531414648</v>
      </c>
      <c r="AF180" s="8">
        <f>(ABS(('6050_Module3Project_Data'!E180 - AE180)))</f>
        <v>2.8742685853529792E-2</v>
      </c>
      <c r="AH180" s="7">
        <f>($O$6 *'6050_Module3Project_Data'!E179) + ((1 - $O$6) * AH179)</f>
        <v>151.30451636833902</v>
      </c>
      <c r="AI180" s="8">
        <f>(ABS(('6050_Module3Project_Data'!E180 - AH180)))</f>
        <v>1.3921783683390174</v>
      </c>
      <c r="AK180" s="7">
        <f>($O$7 *'6050_Module3Project_Data'!E179) + ((1 - $O$7) * AK179)</f>
        <v>150.64817047945797</v>
      </c>
      <c r="AL180" s="8">
        <f>(ABS(('6050_Module3Project_Data'!E180 - AK180)))</f>
        <v>0.7358324794579687</v>
      </c>
      <c r="AN180" s="7">
        <f>($O$8 *'6050_Module3Project_Data'!E179) + ((1 - $O$8) * AN179)</f>
        <v>149.71141883808727</v>
      </c>
      <c r="AO180" s="8">
        <f>(ABS(('6050_Module3Project_Data'!E180 - AN180)))</f>
        <v>0.2009191619127364</v>
      </c>
      <c r="AU180" s="7">
        <f t="shared" si="40"/>
        <v>-0.28054256289244284</v>
      </c>
      <c r="AV180" s="7">
        <f t="shared" si="32"/>
        <v>93.002298134393982</v>
      </c>
      <c r="AW180" s="8">
        <f>ABS('6050_Module3Project_Data'!C180 - AV180)/'6050_Module3Project_Data'!C180</f>
        <v>1.5602483025341892E-2</v>
      </c>
      <c r="AY180" s="7">
        <f t="shared" si="41"/>
        <v>-0.65130855322219372</v>
      </c>
      <c r="AZ180" s="7">
        <f t="shared" si="33"/>
        <v>92.631532144064238</v>
      </c>
      <c r="BA180" s="8">
        <f>ABS('6050_Module3Project_Data'!C180 - AZ180)/'6050_Module3Project_Data'!C180</f>
        <v>1.9526914223072407E-2</v>
      </c>
      <c r="BB180" s="21"/>
      <c r="BC180" s="7">
        <f t="shared" si="42"/>
        <v>-1.123429134345435</v>
      </c>
      <c r="BD180" s="7">
        <f t="shared" si="34"/>
        <v>92.159411562941003</v>
      </c>
      <c r="BE180" s="8">
        <f>ABS('6050_Module3Project_Data'!C180 - BD180)/'6050_Module3Project_Data'!C180</f>
        <v>2.4524149098911142E-2</v>
      </c>
      <c r="BF180" s="22"/>
      <c r="BG180" s="7">
        <f t="shared" si="43"/>
        <v>-1.3409172375303575</v>
      </c>
      <c r="BH180" s="7">
        <f t="shared" si="35"/>
        <v>91.941923459756069</v>
      </c>
      <c r="BI180" s="8">
        <f>ABS('6050_Module3Project_Data'!C180 - BH180)/'6050_Module3Project_Data'!C180</f>
        <v>2.6826186285534178E-2</v>
      </c>
      <c r="BM180" s="7">
        <f t="shared" si="44"/>
        <v>0.15769362784548363</v>
      </c>
      <c r="BN180" s="7">
        <f t="shared" si="36"/>
        <v>150.80586410730345</v>
      </c>
      <c r="BO180" s="8">
        <f>ABS('6050_Module3Project_Data'!E180 - BN180)/'6050_Module3Project_Data'!E180</f>
        <v>5.9603240081776586E-3</v>
      </c>
      <c r="BQ180" s="7">
        <f t="shared" si="45"/>
        <v>-0.20355918264461831</v>
      </c>
      <c r="BR180" s="7">
        <f t="shared" si="37"/>
        <v>150.44461129681335</v>
      </c>
      <c r="BS180" s="8">
        <f>ABS('6050_Module3Project_Data'!E180 - BR180)/'6050_Module3Project_Data'!E180</f>
        <v>3.5505636421556152E-3</v>
      </c>
      <c r="BT180" s="21"/>
      <c r="BU180" s="7">
        <f t="shared" si="46"/>
        <v>-1.0258745400209617</v>
      </c>
      <c r="BV180" s="7">
        <f t="shared" si="38"/>
        <v>149.62229593943701</v>
      </c>
      <c r="BW180" s="8">
        <f>ABS('6050_Module3Project_Data'!E180 - BV180)/'6050_Module3Project_Data'!E180</f>
        <v>1.9347444275266794E-3</v>
      </c>
      <c r="BX180" s="22"/>
      <c r="BY180" s="7">
        <f t="shared" si="47"/>
        <v>-2.1775923346256456</v>
      </c>
      <c r="BZ180" s="7">
        <f t="shared" si="39"/>
        <v>148.47057814483233</v>
      </c>
      <c r="CA180" s="8">
        <f>ABS('6050_Module3Project_Data'!E180 - BZ180)/'6050_Module3Project_Data'!E180</f>
        <v>9.6173528770372094E-3</v>
      </c>
    </row>
    <row r="181" spans="17:79" x14ac:dyDescent="0.35">
      <c r="Q181" s="7">
        <f>($O$5 *'6050_Module3Project_Data'!C180) + ((1 - $O$5) * Q180)</f>
        <v>94.618044603401685</v>
      </c>
      <c r="R181" s="8">
        <f>(ABS(('6050_Module3Project_Data'!C181-Q181)))</f>
        <v>1.6936896034016797</v>
      </c>
      <c r="T181" s="7">
        <f>($O$6 *'6050_Module3Project_Data'!C180) + ((1 - $O$6) * T180)</f>
        <v>94.325642281439173</v>
      </c>
      <c r="U181" s="8">
        <f>(ABS(('6050_Module3Project_Data'!C181 - T181)))</f>
        <v>1.401287281439167</v>
      </c>
      <c r="W181" s="7">
        <f>($O$7 *'6050_Module3Project_Data'!C180) + ((1 - $O$7) * W180)</f>
        <v>93.939278513778902</v>
      </c>
      <c r="X181" s="8">
        <f>(ABS(('6050_Module3Project_Data'!C181 - W181)))</f>
        <v>1.0149235137788963</v>
      </c>
      <c r="Z181" s="7">
        <f>($O$8 *'6050_Module3Project_Data'!C180) + ((1 - $O$8) * Z180)</f>
        <v>94.012599701039548</v>
      </c>
      <c r="AA181" s="8">
        <f>(ABS(('6050_Module3Project_Data'!C181 - Z181)))</f>
        <v>1.0882447010395424</v>
      </c>
      <c r="AB181" s="9"/>
      <c r="AC181" s="9"/>
      <c r="AD181" s="9"/>
      <c r="AE181" s="7">
        <f>($O$5 *'6050_Module3Project_Data'!E180) + ((1 - $O$5) * AE180)</f>
        <v>149.88790671702449</v>
      </c>
      <c r="AF181" s="8">
        <f>(ABS(('6050_Module3Project_Data'!E181 - AE181)))</f>
        <v>1.2673972829755087</v>
      </c>
      <c r="AH181" s="7">
        <f>($O$6 *'6050_Module3Project_Data'!E180) + ((1 - $O$6) * AH180)</f>
        <v>150.81725393942037</v>
      </c>
      <c r="AI181" s="8">
        <f>(ABS(('6050_Module3Project_Data'!E181 - AH181)))</f>
        <v>0.33805006057963283</v>
      </c>
      <c r="AK181" s="7">
        <f>($O$7 *'6050_Module3Project_Data'!E180) + ((1 - $O$7) * AK180)</f>
        <v>150.24346261575607</v>
      </c>
      <c r="AL181" s="8">
        <f>(ABS(('6050_Module3Project_Data'!E181 - AK181)))</f>
        <v>0.91184138424392813</v>
      </c>
      <c r="AN181" s="7">
        <f>($O$8 *'6050_Module3Project_Data'!E180) + ((1 - $O$8) * AN180)</f>
        <v>149.86210820952184</v>
      </c>
      <c r="AO181" s="8">
        <f>(ABS(('6050_Module3Project_Data'!E181 - AN181)))</f>
        <v>1.2931957904781655</v>
      </c>
      <c r="AU181" s="7">
        <f t="shared" si="40"/>
        <v>-0.13999550598470584</v>
      </c>
      <c r="AV181" s="7">
        <f t="shared" si="32"/>
        <v>93.799283007794202</v>
      </c>
      <c r="AW181" s="8">
        <f>ABS('6050_Module3Project_Data'!C181 - AV181)/'6050_Module3Project_Data'!C181</f>
        <v>9.415486476007243E-3</v>
      </c>
      <c r="AY181" s="7">
        <f t="shared" si="41"/>
        <v>-0.3243719607935277</v>
      </c>
      <c r="AZ181" s="7">
        <f t="shared" si="33"/>
        <v>93.614906552985374</v>
      </c>
      <c r="BA181" s="8">
        <f>ABS('6050_Module3Project_Data'!C181 - AZ181)/'6050_Module3Project_Data'!C181</f>
        <v>7.4313300639575995E-3</v>
      </c>
      <c r="BB181" s="21"/>
      <c r="BC181" s="7">
        <f t="shared" si="42"/>
        <v>-0.32248900646837753</v>
      </c>
      <c r="BD181" s="7">
        <f t="shared" si="34"/>
        <v>93.616789507310529</v>
      </c>
      <c r="BE181" s="8">
        <f>ABS('6050_Module3Project_Data'!C181 - BD181)/'6050_Module3Project_Data'!C181</f>
        <v>7.4515933665670626E-3</v>
      </c>
      <c r="BF181" s="22"/>
      <c r="BG181" s="7">
        <f t="shared" si="43"/>
        <v>0.35683455838904621</v>
      </c>
      <c r="BH181" s="7">
        <f t="shared" si="35"/>
        <v>94.296113072167941</v>
      </c>
      <c r="BI181" s="8">
        <f>ABS('6050_Module3Project_Data'!C181 - BH181)/'6050_Module3Project_Data'!C181</f>
        <v>1.4762094094362401E-2</v>
      </c>
      <c r="BM181" s="7">
        <f t="shared" si="44"/>
        <v>7.3333404113375911E-2</v>
      </c>
      <c r="BN181" s="7">
        <f t="shared" si="36"/>
        <v>150.31679601986946</v>
      </c>
      <c r="BO181" s="8">
        <f>ABS('6050_Module3Project_Data'!E181 - BN181)/'6050_Module3Project_Data'!E181</f>
        <v>5.5473275362573037E-3</v>
      </c>
      <c r="BQ181" s="7">
        <f t="shared" si="45"/>
        <v>-0.25384635290893903</v>
      </c>
      <c r="BR181" s="7">
        <f t="shared" si="37"/>
        <v>149.98961626284714</v>
      </c>
      <c r="BS181" s="8">
        <f>ABS('6050_Module3Project_Data'!E181 - BR181)/'6050_Module3Project_Data'!E181</f>
        <v>7.711854670695943E-3</v>
      </c>
      <c r="BT181" s="21"/>
      <c r="BU181" s="7">
        <f t="shared" si="46"/>
        <v>-0.7463495356773846</v>
      </c>
      <c r="BV181" s="7">
        <f t="shared" si="38"/>
        <v>149.49711308007869</v>
      </c>
      <c r="BW181" s="8">
        <f>ABS('6050_Module3Project_Data'!E181 - BV181)/'6050_Module3Project_Data'!E181</f>
        <v>1.0970114022074344E-2</v>
      </c>
      <c r="BX181" s="22"/>
      <c r="BY181" s="7">
        <f t="shared" si="47"/>
        <v>-0.67064053434046289</v>
      </c>
      <c r="BZ181" s="7">
        <f t="shared" si="39"/>
        <v>149.57282208141561</v>
      </c>
      <c r="CA181" s="8">
        <f>ABS('6050_Module3Project_Data'!E181 - BZ181)/'6050_Module3Project_Data'!E181</f>
        <v>1.0469245052653873E-2</v>
      </c>
    </row>
    <row r="182" spans="17:79" x14ac:dyDescent="0.35">
      <c r="Q182" s="7">
        <f>($O$5 *'6050_Module3Project_Data'!C181) + ((1 - $O$5) * Q181)</f>
        <v>94.363991162891438</v>
      </c>
      <c r="R182" s="8">
        <f>(ABS(('6050_Module3Project_Data'!C182-Q182)))</f>
        <v>0.3415678371085562</v>
      </c>
      <c r="T182" s="7">
        <f>($O$6 *'6050_Module3Project_Data'!C181) + ((1 - $O$6) * T181)</f>
        <v>93.835191732935471</v>
      </c>
      <c r="U182" s="8">
        <f>(ABS(('6050_Module3Project_Data'!C182 - T182)))</f>
        <v>0.87036726706452328</v>
      </c>
      <c r="W182" s="7">
        <f>($O$7 *'6050_Module3Project_Data'!C181) + ((1 - $O$7) * W181)</f>
        <v>93.381070581200504</v>
      </c>
      <c r="X182" s="8">
        <f>(ABS(('6050_Module3Project_Data'!C182 - W182)))</f>
        <v>1.3244884187994899</v>
      </c>
      <c r="Z182" s="7">
        <f>($O$8 *'6050_Module3Project_Data'!C181) + ((1 - $O$8) * Z181)</f>
        <v>93.196416175259898</v>
      </c>
      <c r="AA182" s="8">
        <f>(ABS(('6050_Module3Project_Data'!C182 - Z182)))</f>
        <v>1.5091428247400955</v>
      </c>
      <c r="AB182" s="9"/>
      <c r="AC182" s="9"/>
      <c r="AD182" s="9"/>
      <c r="AE182" s="7">
        <f>($O$5 *'6050_Module3Project_Data'!E181) + ((1 - $O$5) * AE181)</f>
        <v>150.0780163094708</v>
      </c>
      <c r="AF182" s="8">
        <f>(ABS(('6050_Module3Project_Data'!E182 - AE182)))</f>
        <v>3.6328446905291969</v>
      </c>
      <c r="AH182" s="7">
        <f>($O$6 *'6050_Module3Project_Data'!E181) + ((1 - $O$6) * AH181)</f>
        <v>150.93557146062324</v>
      </c>
      <c r="AI182" s="8">
        <f>(ABS(('6050_Module3Project_Data'!E182 - AH182)))</f>
        <v>2.7752895393767574</v>
      </c>
      <c r="AK182" s="7">
        <f>($O$7 *'6050_Module3Project_Data'!E181) + ((1 - $O$7) * AK181)</f>
        <v>150.74497537709021</v>
      </c>
      <c r="AL182" s="8">
        <f>(ABS(('6050_Module3Project_Data'!E182 - AK182)))</f>
        <v>2.9658856229097807</v>
      </c>
      <c r="AN182" s="7">
        <f>($O$8 *'6050_Module3Project_Data'!E181) + ((1 - $O$8) * AN181)</f>
        <v>150.83200505238045</v>
      </c>
      <c r="AO182" s="8">
        <f>(ABS(('6050_Module3Project_Data'!E182 - AN182)))</f>
        <v>2.8788559476195417</v>
      </c>
      <c r="AU182" s="7">
        <f t="shared" si="40"/>
        <v>-0.20272736997375965</v>
      </c>
      <c r="AV182" s="7">
        <f t="shared" si="32"/>
        <v>93.178343211226746</v>
      </c>
      <c r="AW182" s="8">
        <f>ABS('6050_Module3Project_Data'!C182 - AV182)/'6050_Module3Project_Data'!C182</f>
        <v>1.6125936058022188E-2</v>
      </c>
      <c r="AY182" s="7">
        <f t="shared" si="41"/>
        <v>-0.38283095373974529</v>
      </c>
      <c r="AZ182" s="7">
        <f t="shared" si="33"/>
        <v>92.998239627460762</v>
      </c>
      <c r="BA182" s="8">
        <f>ABS('6050_Module3Project_Data'!C182 - AZ182)/'6050_Module3Project_Data'!C182</f>
        <v>1.8027657410683059E-2</v>
      </c>
      <c r="BB182" s="21"/>
      <c r="BC182" s="7">
        <f t="shared" si="42"/>
        <v>-0.42856252321788679</v>
      </c>
      <c r="BD182" s="7">
        <f t="shared" si="34"/>
        <v>92.952508057982612</v>
      </c>
      <c r="BE182" s="8">
        <f>ABS('6050_Module3Project_Data'!C182 - BD182)/'6050_Module3Project_Data'!C182</f>
        <v>1.851053898554552E-2</v>
      </c>
      <c r="BF182" s="22"/>
      <c r="BG182" s="7">
        <f t="shared" si="43"/>
        <v>-0.42095155893328129</v>
      </c>
      <c r="BH182" s="7">
        <f t="shared" si="35"/>
        <v>92.960119022267222</v>
      </c>
      <c r="BI182" s="8">
        <f>ABS('6050_Module3Project_Data'!C182 - BH182)/'6050_Module3Project_Data'!C182</f>
        <v>1.8430174492003921E-2</v>
      </c>
      <c r="BM182" s="7">
        <f t="shared" si="44"/>
        <v>0.13756030769649061</v>
      </c>
      <c r="BN182" s="7">
        <f t="shared" si="36"/>
        <v>150.88253568478672</v>
      </c>
      <c r="BO182" s="8">
        <f>ABS('6050_Module3Project_Data'!E182 - BN182)/'6050_Module3Project_Data'!E182</f>
        <v>1.840029583344327E-2</v>
      </c>
      <c r="BQ182" s="7">
        <f t="shared" si="45"/>
        <v>-6.5006574348169144E-2</v>
      </c>
      <c r="BR182" s="7">
        <f t="shared" si="37"/>
        <v>150.67996880274205</v>
      </c>
      <c r="BS182" s="8">
        <f>ABS('6050_Module3Project_Data'!E182 - BR182)/'6050_Module3Project_Data'!E182</f>
        <v>1.9718139483051504E-2</v>
      </c>
      <c r="BT182" s="21"/>
      <c r="BU182" s="7">
        <f t="shared" si="46"/>
        <v>-0.18481150202219829</v>
      </c>
      <c r="BV182" s="7">
        <f t="shared" si="38"/>
        <v>150.56016387506801</v>
      </c>
      <c r="BW182" s="8">
        <f>ABS('6050_Module3Project_Data'!E182 - BV182)/'6050_Module3Project_Data'!E182</f>
        <v>2.0497556935368286E-2</v>
      </c>
      <c r="BX182" s="22"/>
      <c r="BY182" s="7">
        <f t="shared" si="47"/>
        <v>0.32568976698294999</v>
      </c>
      <c r="BZ182" s="7">
        <f t="shared" si="39"/>
        <v>151.07066514407316</v>
      </c>
      <c r="CA182" s="8">
        <f>ABS('6050_Module3Project_Data'!E182 - BZ182)/'6050_Module3Project_Data'!E182</f>
        <v>1.7176378030481748E-2</v>
      </c>
    </row>
    <row r="183" spans="17:79" x14ac:dyDescent="0.35">
      <c r="Q183" s="7">
        <f>($O$5 *'6050_Module3Project_Data'!C182) + ((1 - $O$5) * Q182)</f>
        <v>94.415226338457728</v>
      </c>
      <c r="R183" s="8">
        <f>(ABS(('6050_Module3Project_Data'!C183-Q183)))</f>
        <v>1.436290661542273</v>
      </c>
      <c r="T183" s="7">
        <f>($O$6 *'6050_Module3Project_Data'!C182) + ((1 - $O$6) * T182)</f>
        <v>94.139820276408059</v>
      </c>
      <c r="U183" s="8">
        <f>(ABS(('6050_Module3Project_Data'!C183 - T183)))</f>
        <v>1.7116967235919418</v>
      </c>
      <c r="W183" s="7">
        <f>($O$7 *'6050_Module3Project_Data'!C182) + ((1 - $O$7) * W182)</f>
        <v>94.109539211540223</v>
      </c>
      <c r="X183" s="8">
        <f>(ABS(('6050_Module3Project_Data'!C183 - W183)))</f>
        <v>1.7419777884597778</v>
      </c>
      <c r="Z183" s="7">
        <f>($O$8 *'6050_Module3Project_Data'!C182) + ((1 - $O$8) * Z182)</f>
        <v>94.328273293814973</v>
      </c>
      <c r="AA183" s="8">
        <f>(ABS(('6050_Module3Project_Data'!C183 - Z183)))</f>
        <v>1.5232437061850277</v>
      </c>
      <c r="AB183" s="9"/>
      <c r="AC183" s="9"/>
      <c r="AD183" s="9"/>
      <c r="AE183" s="7">
        <f>($O$5 *'6050_Module3Project_Data'!E182) + ((1 - $O$5) * AE182)</f>
        <v>150.62294301305016</v>
      </c>
      <c r="AF183" s="8">
        <f>(ABS(('6050_Module3Project_Data'!E183 - AE183)))</f>
        <v>2.3016080130501564</v>
      </c>
      <c r="AH183" s="7">
        <f>($O$6 *'6050_Module3Project_Data'!E182) + ((1 - $O$6) * AH182)</f>
        <v>151.90692279940509</v>
      </c>
      <c r="AI183" s="8">
        <f>(ABS(('6050_Module3Project_Data'!E183 - AH183)))</f>
        <v>3.58558779940509</v>
      </c>
      <c r="AK183" s="7">
        <f>($O$7 *'6050_Module3Project_Data'!E182) + ((1 - $O$7) * AK182)</f>
        <v>152.37621246969059</v>
      </c>
      <c r="AL183" s="8">
        <f>(ABS(('6050_Module3Project_Data'!E183 - AK183)))</f>
        <v>4.0548774696905809</v>
      </c>
      <c r="AN183" s="7">
        <f>($O$8 *'6050_Module3Project_Data'!E182) + ((1 - $O$8) * AN182)</f>
        <v>152.99114701309509</v>
      </c>
      <c r="AO183" s="8">
        <f>(ABS(('6050_Module3Project_Data'!E183 - AN183)))</f>
        <v>4.6698120130950826</v>
      </c>
      <c r="AU183" s="7">
        <f t="shared" si="40"/>
        <v>-6.3047969926737779E-2</v>
      </c>
      <c r="AV183" s="7">
        <f t="shared" si="32"/>
        <v>94.046491241613481</v>
      </c>
      <c r="AW183" s="8">
        <f>ABS('6050_Module3Project_Data'!C183 - AV183)/'6050_Module3Project_Data'!C183</f>
        <v>1.8831478258049063E-2</v>
      </c>
      <c r="AY183" s="7">
        <f t="shared" si="41"/>
        <v>-0.10500605771987914</v>
      </c>
      <c r="AZ183" s="7">
        <f t="shared" si="33"/>
        <v>94.004533153820347</v>
      </c>
      <c r="BA183" s="8">
        <f>ABS('6050_Module3Project_Data'!C183 - AZ183)/'6050_Module3Project_Data'!C183</f>
        <v>1.9269218724828886E-2</v>
      </c>
      <c r="BB183" s="21"/>
      <c r="BC183" s="7">
        <f t="shared" si="42"/>
        <v>9.2101495883036011E-2</v>
      </c>
      <c r="BD183" s="7">
        <f t="shared" si="34"/>
        <v>94.201640707423266</v>
      </c>
      <c r="BE183" s="8">
        <f>ABS('6050_Module3Project_Data'!C183 - BD183)/'6050_Module3Project_Data'!C183</f>
        <v>1.721283443617001E-2</v>
      </c>
      <c r="BF183" s="22"/>
      <c r="BG183" s="7">
        <f t="shared" si="43"/>
        <v>0.55605560194876924</v>
      </c>
      <c r="BH183" s="7">
        <f t="shared" si="35"/>
        <v>94.665594813488994</v>
      </c>
      <c r="BI183" s="8">
        <f>ABS('6050_Module3Project_Data'!C183 - BH183)/'6050_Module3Project_Data'!C183</f>
        <v>1.2372492618045964E-2</v>
      </c>
      <c r="BM183" s="7">
        <f t="shared" si="44"/>
        <v>0.36161182543207282</v>
      </c>
      <c r="BN183" s="7">
        <f t="shared" si="36"/>
        <v>152.73782429512266</v>
      </c>
      <c r="BO183" s="8">
        <f>ABS('6050_Module3Project_Data'!E183 - BN183)/'6050_Module3Project_Data'!E183</f>
        <v>2.9776493685973491E-2</v>
      </c>
      <c r="BQ183" s="7">
        <f t="shared" si="45"/>
        <v>0.35905434238896622</v>
      </c>
      <c r="BR183" s="7">
        <f t="shared" si="37"/>
        <v>152.73526681207954</v>
      </c>
      <c r="BS183" s="8">
        <f>ABS('6050_Module3Project_Data'!E183 - BR183)/'6050_Module3Project_Data'!E183</f>
        <v>2.9759250832522101E-2</v>
      </c>
      <c r="BT183" s="21"/>
      <c r="BU183" s="7">
        <f t="shared" si="46"/>
        <v>0.63241036555795849</v>
      </c>
      <c r="BV183" s="7">
        <f t="shared" si="38"/>
        <v>153.00862283524853</v>
      </c>
      <c r="BW183" s="8">
        <f>ABS('6050_Module3Project_Data'!E183 - BV183)/'6050_Module3Project_Data'!E183</f>
        <v>3.1602249502733548E-2</v>
      </c>
      <c r="BX183" s="22"/>
      <c r="BY183" s="7">
        <f t="shared" si="47"/>
        <v>1.4354049937577591</v>
      </c>
      <c r="BZ183" s="7">
        <f t="shared" si="39"/>
        <v>153.81161746344836</v>
      </c>
      <c r="CA183" s="8">
        <f>ABS('6050_Module3Project_Data'!E183 - BZ183)/'6050_Module3Project_Data'!E183</f>
        <v>3.7016134350788793E-2</v>
      </c>
    </row>
    <row r="184" spans="17:79" x14ac:dyDescent="0.35">
      <c r="Q184" s="7">
        <f>($O$5 *'6050_Module3Project_Data'!C183) + ((1 - $O$5) * Q183)</f>
        <v>94.630669937689063</v>
      </c>
      <c r="R184" s="8">
        <f>(ABS(('6050_Module3Project_Data'!C184-Q184)))</f>
        <v>11.255416062310942</v>
      </c>
      <c r="T184" s="7">
        <f>($O$6 *'6050_Module3Project_Data'!C183) + ((1 - $O$6) * T183)</f>
        <v>94.738914129665233</v>
      </c>
      <c r="U184" s="8">
        <f>(ABS(('6050_Module3Project_Data'!C184 - T184)))</f>
        <v>11.147171870334773</v>
      </c>
      <c r="W184" s="7">
        <f>($O$7 *'6050_Module3Project_Data'!C183) + ((1 - $O$7) * W183)</f>
        <v>95.067626995193109</v>
      </c>
      <c r="X184" s="8">
        <f>(ABS(('6050_Module3Project_Data'!C184 - W184)))</f>
        <v>10.818459004806897</v>
      </c>
      <c r="Z184" s="7">
        <f>($O$8 *'6050_Module3Project_Data'!C183) + ((1 - $O$8) * Z183)</f>
        <v>95.470706073453741</v>
      </c>
      <c r="AA184" s="8">
        <f>(ABS(('6050_Module3Project_Data'!C184 - Z184)))</f>
        <v>10.415379926546265</v>
      </c>
      <c r="AB184" s="9"/>
      <c r="AC184" s="9"/>
      <c r="AD184" s="9"/>
      <c r="AE184" s="7">
        <f>($O$5 *'6050_Module3Project_Data'!E183) + ((1 - $O$5) * AE183)</f>
        <v>150.27770181109264</v>
      </c>
      <c r="AF184" s="8">
        <f>(ABS(('6050_Module3Project_Data'!E184 - AE184)))</f>
        <v>1.7475508110926512</v>
      </c>
      <c r="AH184" s="7">
        <f>($O$6 *'6050_Module3Project_Data'!E183) + ((1 - $O$6) * AH183)</f>
        <v>150.65196706961331</v>
      </c>
      <c r="AI184" s="8">
        <f>(ABS(('6050_Module3Project_Data'!E184 - AH184)))</f>
        <v>2.1218160696133168</v>
      </c>
      <c r="AK184" s="7">
        <f>($O$7 *'6050_Module3Project_Data'!E183) + ((1 - $O$7) * AK183)</f>
        <v>150.14602986136077</v>
      </c>
      <c r="AL184" s="8">
        <f>(ABS(('6050_Module3Project_Data'!E184 - AK184)))</f>
        <v>1.615878861360784</v>
      </c>
      <c r="AN184" s="7">
        <f>($O$8 *'6050_Module3Project_Data'!E183) + ((1 - $O$8) * AN183)</f>
        <v>149.48878800327378</v>
      </c>
      <c r="AO184" s="8">
        <f>(ABS(('6050_Module3Project_Data'!E184 - AN184)))</f>
        <v>0.9586370032737932</v>
      </c>
      <c r="AU184" s="7">
        <f t="shared" si="40"/>
        <v>9.0122393110205729E-2</v>
      </c>
      <c r="AV184" s="7">
        <f t="shared" si="32"/>
        <v>95.157749388303316</v>
      </c>
      <c r="AW184" s="8">
        <f>ABS('6050_Module3Project_Data'!C184 - AV184)/'6050_Module3Project_Data'!C184</f>
        <v>0.1013196069188608</v>
      </c>
      <c r="AY184" s="7">
        <f t="shared" si="41"/>
        <v>0.16076740262331204</v>
      </c>
      <c r="AZ184" s="7">
        <f t="shared" si="33"/>
        <v>95.228394397816416</v>
      </c>
      <c r="BA184" s="8">
        <f>ABS('6050_Module3Project_Data'!C184 - AZ184)/'6050_Module3Project_Data'!C184</f>
        <v>0.10065242757375685</v>
      </c>
      <c r="BB184" s="21"/>
      <c r="BC184" s="7">
        <f t="shared" si="42"/>
        <v>0.48179532537946834</v>
      </c>
      <c r="BD184" s="7">
        <f t="shared" si="34"/>
        <v>95.549422320572575</v>
      </c>
      <c r="BE184" s="8">
        <f>ABS('6050_Module3Project_Data'!C184 - BD184)/'6050_Module3Project_Data'!C184</f>
        <v>9.7620604084161081E-2</v>
      </c>
      <c r="BF184" s="22"/>
      <c r="BG184" s="7">
        <f t="shared" si="43"/>
        <v>0.89778295639726813</v>
      </c>
      <c r="BH184" s="7">
        <f t="shared" si="35"/>
        <v>95.965409951590374</v>
      </c>
      <c r="BI184" s="8">
        <f>ABS('6050_Module3Project_Data'!C184 - BH184)/'6050_Module3Project_Data'!C184</f>
        <v>9.3691970523961304E-2</v>
      </c>
      <c r="BM184" s="7">
        <f t="shared" si="44"/>
        <v>-2.7157339632209954E-2</v>
      </c>
      <c r="BN184" s="7">
        <f t="shared" si="36"/>
        <v>150.11887252172858</v>
      </c>
      <c r="BO184" s="8">
        <f>ABS('6050_Module3Project_Data'!E184 - BN184)/'6050_Module3Project_Data'!E184</f>
        <v>1.0696289682817243E-2</v>
      </c>
      <c r="BQ184" s="7">
        <f t="shared" si="45"/>
        <v>-0.28825489529072845</v>
      </c>
      <c r="BR184" s="7">
        <f t="shared" si="37"/>
        <v>149.85777496607005</v>
      </c>
      <c r="BS184" s="8">
        <f>ABS('6050_Module3Project_Data'!E184 - BR184)/'6050_Module3Project_Data'!E184</f>
        <v>8.9384138986707429E-3</v>
      </c>
      <c r="BT184" s="21"/>
      <c r="BU184" s="7">
        <f t="shared" si="46"/>
        <v>-0.65575647269153836</v>
      </c>
      <c r="BV184" s="7">
        <f t="shared" si="38"/>
        <v>149.49027338866924</v>
      </c>
      <c r="BW184" s="8">
        <f>ABS('6050_Module3Project_Data'!E184 - BV184)/'6050_Module3Project_Data'!E184</f>
        <v>6.4641581672481305E-3</v>
      </c>
      <c r="BX184" s="22"/>
      <c r="BY184" s="7">
        <f t="shared" si="47"/>
        <v>-1.6803444680166766</v>
      </c>
      <c r="BZ184" s="7">
        <f t="shared" si="39"/>
        <v>148.4656853933441</v>
      </c>
      <c r="CA184" s="8">
        <f>ABS('6050_Module3Project_Data'!E184 - BZ184)/'6050_Module3Project_Data'!E184</f>
        <v>4.3402370644520947E-4</v>
      </c>
    </row>
    <row r="185" spans="17:79" x14ac:dyDescent="0.35">
      <c r="Q185" s="7">
        <f>($O$5 *'6050_Module3Project_Data'!C184) + ((1 - $O$5) * Q184)</f>
        <v>96.3189823470357</v>
      </c>
      <c r="R185" s="8">
        <f>(ABS(('6050_Module3Project_Data'!C185-Q185)))</f>
        <v>12.2351706529643</v>
      </c>
      <c r="T185" s="7">
        <f>($O$6 *'6050_Module3Project_Data'!C184) + ((1 - $O$6) * T184)</f>
        <v>98.640424284282403</v>
      </c>
      <c r="U185" s="8">
        <f>(ABS(('6050_Module3Project_Data'!C185 - T185)))</f>
        <v>9.9137287157175962</v>
      </c>
      <c r="W185" s="7">
        <f>($O$7 *'6050_Module3Project_Data'!C184) + ((1 - $O$7) * W184)</f>
        <v>101.01777944783692</v>
      </c>
      <c r="X185" s="8">
        <f>(ABS(('6050_Module3Project_Data'!C185 - W185)))</f>
        <v>7.5363735521630844</v>
      </c>
      <c r="Z185" s="7">
        <f>($O$8 *'6050_Module3Project_Data'!C184) + ((1 - $O$8) * Z184)</f>
        <v>103.28224101836345</v>
      </c>
      <c r="AA185" s="8">
        <f>(ABS(('6050_Module3Project_Data'!C185 - Z185)))</f>
        <v>5.2719119816365492</v>
      </c>
      <c r="AB185" s="9"/>
      <c r="AC185" s="9"/>
      <c r="AD185" s="9"/>
      <c r="AE185" s="7">
        <f>($O$5 *'6050_Module3Project_Data'!E184) + ((1 - $O$5) * AE184)</f>
        <v>150.01556918942873</v>
      </c>
      <c r="AF185" s="8">
        <f>(ABS(('6050_Module3Project_Data'!E185 - AE185)))</f>
        <v>2.3206841894287322</v>
      </c>
      <c r="AH185" s="7">
        <f>($O$6 *'6050_Module3Project_Data'!E184) + ((1 - $O$6) * AH184)</f>
        <v>149.90933144524865</v>
      </c>
      <c r="AI185" s="8">
        <f>(ABS(('6050_Module3Project_Data'!E185 - AH185)))</f>
        <v>2.2144464452486545</v>
      </c>
      <c r="AK185" s="7">
        <f>($O$7 *'6050_Module3Project_Data'!E184) + ((1 - $O$7) * AK184)</f>
        <v>149.25729648761234</v>
      </c>
      <c r="AL185" s="8">
        <f>(ABS(('6050_Module3Project_Data'!E185 - AK185)))</f>
        <v>1.5624114876123372</v>
      </c>
      <c r="AN185" s="7">
        <f>($O$8 *'6050_Module3Project_Data'!E184) + ((1 - $O$8) * AN184)</f>
        <v>148.76981025081844</v>
      </c>
      <c r="AO185" s="8">
        <f>(ABS(('6050_Module3Project_Data'!E185 - AN185)))</f>
        <v>1.0749252508184384</v>
      </c>
      <c r="AU185" s="7">
        <f t="shared" si="40"/>
        <v>0.96912690204024576</v>
      </c>
      <c r="AV185" s="7">
        <f t="shared" si="32"/>
        <v>101.98690634987716</v>
      </c>
      <c r="AW185" s="8">
        <f>ABS('6050_Module3Project_Data'!C185 - AV185)/'6050_Module3Project_Data'!C185</f>
        <v>6.0497424268262129E-2</v>
      </c>
      <c r="AY185" s="7">
        <f t="shared" si="41"/>
        <v>1.6081136651284356</v>
      </c>
      <c r="AZ185" s="7">
        <f t="shared" si="33"/>
        <v>102.62589311296536</v>
      </c>
      <c r="BA185" s="8">
        <f>ABS('6050_Module3Project_Data'!C185 - AZ185)/'6050_Module3Project_Data'!C185</f>
        <v>5.4611083253854338E-2</v>
      </c>
      <c r="BB185" s="21"/>
      <c r="BC185" s="7">
        <f t="shared" si="42"/>
        <v>2.9425560326484206</v>
      </c>
      <c r="BD185" s="7">
        <f t="shared" si="34"/>
        <v>103.96033548048534</v>
      </c>
      <c r="BE185" s="8">
        <f>ABS('6050_Module3Project_Data'!C185 - BD185)/'6050_Module3Project_Data'!C185</f>
        <v>4.2318210704611718E-2</v>
      </c>
      <c r="BF185" s="22"/>
      <c r="BG185" s="7">
        <f t="shared" si="43"/>
        <v>5.1922970282068253</v>
      </c>
      <c r="BH185" s="7">
        <f t="shared" si="35"/>
        <v>106.21007647604374</v>
      </c>
      <c r="BI185" s="8">
        <f>ABS('6050_Module3Project_Data'!C185 - BH185)/'6050_Module3Project_Data'!C185</f>
        <v>2.1593614423542698E-2</v>
      </c>
      <c r="BM185" s="7">
        <f t="shared" si="44"/>
        <v>-0.15639374474964399</v>
      </c>
      <c r="BN185" s="7">
        <f t="shared" si="36"/>
        <v>149.1009027428627</v>
      </c>
      <c r="BO185" s="8">
        <f>ABS('6050_Module3Project_Data'!E185 - BN185)/'6050_Module3Project_Data'!E185</f>
        <v>9.5197456761126256E-3</v>
      </c>
      <c r="BQ185" s="7">
        <f t="shared" si="45"/>
        <v>-0.43837451490515555</v>
      </c>
      <c r="BR185" s="7">
        <f t="shared" si="37"/>
        <v>148.81892197270719</v>
      </c>
      <c r="BS185" s="8">
        <f>ABS('6050_Module3Project_Data'!E185 - BR185)/'6050_Module3Project_Data'!E185</f>
        <v>7.610534194919397E-3</v>
      </c>
      <c r="BT185" s="21"/>
      <c r="BU185" s="7">
        <f t="shared" si="46"/>
        <v>-0.7605960781671427</v>
      </c>
      <c r="BV185" s="7">
        <f t="shared" si="38"/>
        <v>148.4967004094452</v>
      </c>
      <c r="BW185" s="8">
        <f>ABS('6050_Module3Project_Data'!E185 - BV185)/'6050_Module3Project_Data'!E185</f>
        <v>5.4288637649516245E-3</v>
      </c>
      <c r="BX185" s="22"/>
      <c r="BY185" s="7">
        <f t="shared" si="47"/>
        <v>-1.007475037888673</v>
      </c>
      <c r="BZ185" s="7">
        <f t="shared" si="39"/>
        <v>148.24982144972367</v>
      </c>
      <c r="CA185" s="8">
        <f>ABS('6050_Module3Project_Data'!E185 - BZ185)/'6050_Module3Project_Data'!E185</f>
        <v>3.7573166445382961E-3</v>
      </c>
    </row>
    <row r="186" spans="17:79" x14ac:dyDescent="0.35">
      <c r="Q186" s="7">
        <f>($O$5 *'6050_Module3Project_Data'!C185) + ((1 - $O$5) * Q185)</f>
        <v>98.154257944980344</v>
      </c>
      <c r="R186" s="8">
        <f>(ABS(('6050_Module3Project_Data'!C186-Q186)))</f>
        <v>11.124841055019658</v>
      </c>
      <c r="T186" s="7">
        <f>($O$6 *'6050_Module3Project_Data'!C185) + ((1 - $O$6) * T185)</f>
        <v>102.11022933478357</v>
      </c>
      <c r="U186" s="8">
        <f>(ABS(('6050_Module3Project_Data'!C186 - T186)))</f>
        <v>7.1688696652164339</v>
      </c>
      <c r="W186" s="7">
        <f>($O$7 *'6050_Module3Project_Data'!C185) + ((1 - $O$7) * W185)</f>
        <v>105.16278490152661</v>
      </c>
      <c r="X186" s="8">
        <f>(ABS(('6050_Module3Project_Data'!C186 - W186)))</f>
        <v>4.1163140984733957</v>
      </c>
      <c r="Z186" s="7">
        <f>($O$8 *'6050_Module3Project_Data'!C185) + ((1 - $O$8) * Z185)</f>
        <v>107.23617500459086</v>
      </c>
      <c r="AA186" s="8">
        <f>(ABS(('6050_Module3Project_Data'!C186 - Z186)))</f>
        <v>2.04292399540914</v>
      </c>
      <c r="AB186" s="9"/>
      <c r="AC186" s="9"/>
      <c r="AD186" s="9"/>
      <c r="AE186" s="7">
        <f>($O$5 *'6050_Module3Project_Data'!E185) + ((1 - $O$5) * AE185)</f>
        <v>149.66746656101441</v>
      </c>
      <c r="AF186" s="8">
        <f>(ABS(('6050_Module3Project_Data'!E186 - AE186)))</f>
        <v>3.1658335610144093</v>
      </c>
      <c r="AH186" s="7">
        <f>($O$6 *'6050_Module3Project_Data'!E185) + ((1 - $O$6) * AH185)</f>
        <v>149.13427518941162</v>
      </c>
      <c r="AI186" s="8">
        <f>(ABS(('6050_Module3Project_Data'!E186 - AH186)))</f>
        <v>2.6326421894116265</v>
      </c>
      <c r="AK186" s="7">
        <f>($O$7 *'6050_Module3Project_Data'!E185) + ((1 - $O$7) * AK185)</f>
        <v>148.39797016942555</v>
      </c>
      <c r="AL186" s="8">
        <f>(ABS(('6050_Module3Project_Data'!E186 - AK186)))</f>
        <v>1.89633716942555</v>
      </c>
      <c r="AN186" s="7">
        <f>($O$8 *'6050_Module3Project_Data'!E185) + ((1 - $O$8) * AN185)</f>
        <v>147.9636163127046</v>
      </c>
      <c r="AO186" s="8">
        <f>(ABS(('6050_Module3Project_Data'!E186 - AN186)))</f>
        <v>1.4619833127046036</v>
      </c>
      <c r="AU186" s="7">
        <f t="shared" si="40"/>
        <v>1.4455086847876626</v>
      </c>
      <c r="AV186" s="7">
        <f t="shared" si="32"/>
        <v>106.60829358631428</v>
      </c>
      <c r="AW186" s="8">
        <f>ABS('6050_Module3Project_Data'!C186 - AV186)/'6050_Module3Project_Data'!C186</f>
        <v>2.4440221763593849E-2</v>
      </c>
      <c r="AY186" s="7">
        <f t="shared" si="41"/>
        <v>2.2423366122687494</v>
      </c>
      <c r="AZ186" s="7">
        <f t="shared" si="33"/>
        <v>107.40512151379535</v>
      </c>
      <c r="BA186" s="8">
        <f>ABS('6050_Module3Project_Data'!C186 - AZ186)/'6050_Module3Project_Data'!C186</f>
        <v>1.7148544445856492E-2</v>
      </c>
      <c r="BB186" s="21"/>
      <c r="BC186" s="7">
        <f t="shared" si="42"/>
        <v>3.4836582721169926</v>
      </c>
      <c r="BD186" s="7">
        <f t="shared" si="34"/>
        <v>108.6464431736436</v>
      </c>
      <c r="BE186" s="8">
        <f>ABS('6050_Module3Project_Data'!C186 - BD186)/'6050_Module3Project_Data'!C186</f>
        <v>5.7893580030010878E-3</v>
      </c>
      <c r="BF186" s="22"/>
      <c r="BG186" s="7">
        <f t="shared" si="43"/>
        <v>4.3020991898672616</v>
      </c>
      <c r="BH186" s="7">
        <f t="shared" si="35"/>
        <v>109.46488409139387</v>
      </c>
      <c r="BI186" s="8">
        <f>ABS('6050_Module3Project_Data'!C186 - BH186)/'6050_Module3Project_Data'!C186</f>
        <v>1.7000972106648469E-3</v>
      </c>
      <c r="BM186" s="7">
        <f t="shared" si="44"/>
        <v>-0.2618336307652156</v>
      </c>
      <c r="BN186" s="7">
        <f t="shared" si="36"/>
        <v>148.13613653866034</v>
      </c>
      <c r="BO186" s="8">
        <f>ABS('6050_Module3Project_Data'!E186 - BN186)/'6050_Module3Project_Data'!E186</f>
        <v>1.1156896378488422E-2</v>
      </c>
      <c r="BQ186" s="7">
        <f t="shared" si="45"/>
        <v>-0.54361246572556376</v>
      </c>
      <c r="BR186" s="7">
        <f t="shared" si="37"/>
        <v>147.85435770369997</v>
      </c>
      <c r="BS186" s="8">
        <f>ABS('6050_Module3Project_Data'!E186 - BR186)/'6050_Module3Project_Data'!E186</f>
        <v>9.2335128011847949E-3</v>
      </c>
      <c r="BT186" s="21"/>
      <c r="BU186" s="7">
        <f t="shared" si="46"/>
        <v>-0.80502468617598333</v>
      </c>
      <c r="BV186" s="7">
        <f t="shared" si="38"/>
        <v>147.59294548324957</v>
      </c>
      <c r="BW186" s="8">
        <f>ABS('6050_Module3Project_Data'!E186 - BV186)/'6050_Module3Project_Data'!E186</f>
        <v>7.4491489337157549E-3</v>
      </c>
      <c r="BX186" s="22"/>
      <c r="BY186" s="7">
        <f t="shared" si="47"/>
        <v>-0.88154862614207108</v>
      </c>
      <c r="BZ186" s="7">
        <f t="shared" si="39"/>
        <v>147.51642154328349</v>
      </c>
      <c r="CA186" s="8">
        <f>ABS('6050_Module3Project_Data'!E186 - BZ186)/'6050_Module3Project_Data'!E186</f>
        <v>6.9268070430551915E-3</v>
      </c>
    </row>
    <row r="187" spans="17:79" x14ac:dyDescent="0.35">
      <c r="Q187" s="7">
        <f>($O$5 *'6050_Module3Project_Data'!C186) + ((1 - $O$5) * Q186)</f>
        <v>99.822984103233296</v>
      </c>
      <c r="R187" s="8">
        <f>(ABS(('6050_Module3Project_Data'!C187-Q187)))</f>
        <v>9.8522098967667091</v>
      </c>
      <c r="T187" s="7">
        <f>($O$6 *'6050_Module3Project_Data'!C186) + ((1 - $O$6) * T186)</f>
        <v>104.61933371760932</v>
      </c>
      <c r="U187" s="8">
        <f>(ABS(('6050_Module3Project_Data'!C187 - T187)))</f>
        <v>5.0558602823906824</v>
      </c>
      <c r="W187" s="7">
        <f>($O$7 *'6050_Module3Project_Data'!C186) + ((1 - $O$7) * W186)</f>
        <v>107.42675765568697</v>
      </c>
      <c r="X187" s="8">
        <f>(ABS(('6050_Module3Project_Data'!C187 - W187)))</f>
        <v>2.2484363443130349</v>
      </c>
      <c r="Z187" s="7">
        <f>($O$8 *'6050_Module3Project_Data'!C186) + ((1 - $O$8) * Z186)</f>
        <v>108.76836800114772</v>
      </c>
      <c r="AA187" s="8">
        <f>(ABS(('6050_Module3Project_Data'!C187 - Z187)))</f>
        <v>0.90682599885228399</v>
      </c>
      <c r="AB187" s="9"/>
      <c r="AC187" s="9"/>
      <c r="AD187" s="9"/>
      <c r="AE187" s="7">
        <f>($O$5 *'6050_Module3Project_Data'!E186) + ((1 - $O$5) * AE186)</f>
        <v>149.19259152686223</v>
      </c>
      <c r="AF187" s="8">
        <f>(ABS(('6050_Module3Project_Data'!E187 - AE187)))</f>
        <v>0.7794234731377685</v>
      </c>
      <c r="AH187" s="7">
        <f>($O$6 *'6050_Module3Project_Data'!E186) + ((1 - $O$6) * AH186)</f>
        <v>148.21285042311757</v>
      </c>
      <c r="AI187" s="8">
        <f>(ABS(('6050_Module3Project_Data'!E187 - AH187)))</f>
        <v>1.7591645768824264</v>
      </c>
      <c r="AK187" s="7">
        <f>($O$7 *'6050_Module3Project_Data'!E186) + ((1 - $O$7) * AK186)</f>
        <v>147.3549847262415</v>
      </c>
      <c r="AL187" s="8">
        <f>(ABS(('6050_Module3Project_Data'!E187 - AK187)))</f>
        <v>2.6170302737585018</v>
      </c>
      <c r="AN187" s="7">
        <f>($O$8 *'6050_Module3Project_Data'!E186) + ((1 - $O$8) * AN186)</f>
        <v>146.86712882817616</v>
      </c>
      <c r="AO187" s="8">
        <f>(ABS(('6050_Module3Project_Data'!E187 - AN187)))</f>
        <v>3.1048861718238356</v>
      </c>
      <c r="AU187" s="7">
        <f t="shared" si="40"/>
        <v>1.5682782951935677</v>
      </c>
      <c r="AV187" s="7">
        <f t="shared" si="32"/>
        <v>108.99503595088053</v>
      </c>
      <c r="AW187" s="8">
        <f>ABS('6050_Module3Project_Data'!C187 - AV187)/'6050_Module3Project_Data'!C187</f>
        <v>6.2015668658809923E-3</v>
      </c>
      <c r="AY187" s="7">
        <f t="shared" si="41"/>
        <v>2.2477456477416529</v>
      </c>
      <c r="AZ187" s="7">
        <f t="shared" si="33"/>
        <v>109.67450330342862</v>
      </c>
      <c r="BA187" s="8">
        <f>ABS('6050_Module3Project_Data'!C187 - AZ187)/'6050_Module3Project_Data'!C187</f>
        <v>6.2976553420314163E-6</v>
      </c>
      <c r="BB187" s="21"/>
      <c r="BC187" s="7">
        <f t="shared" si="42"/>
        <v>2.9347997890365098</v>
      </c>
      <c r="BD187" s="7">
        <f t="shared" si="34"/>
        <v>110.36155744472347</v>
      </c>
      <c r="BE187" s="8">
        <f>ABS('6050_Module3Project_Data'!C187 - BD187)/'6050_Module3Project_Data'!C187</f>
        <v>6.2581466208618585E-3</v>
      </c>
      <c r="BF187" s="22"/>
      <c r="BG187" s="7">
        <f t="shared" si="43"/>
        <v>2.5696917195163982</v>
      </c>
      <c r="BH187" s="7">
        <f t="shared" si="35"/>
        <v>109.99644937520337</v>
      </c>
      <c r="BI187" s="8">
        <f>ABS('6050_Module3Project_Data'!C187 - BH187)/'6050_Module3Project_Data'!C187</f>
        <v>2.9291525593596324E-3</v>
      </c>
      <c r="BM187" s="7">
        <f t="shared" si="44"/>
        <v>-0.37900640262804092</v>
      </c>
      <c r="BN187" s="7">
        <f t="shared" si="36"/>
        <v>146.97597832361345</v>
      </c>
      <c r="BO187" s="8">
        <f>ABS('6050_Module3Project_Data'!E187 - BN187)/'6050_Module3Project_Data'!E187</f>
        <v>1.9977304941768984E-2</v>
      </c>
      <c r="BQ187" s="7">
        <f t="shared" si="45"/>
        <v>-0.66845571009018556</v>
      </c>
      <c r="BR187" s="7">
        <f t="shared" si="37"/>
        <v>146.68652901615133</v>
      </c>
      <c r="BS187" s="8">
        <f>ABS('6050_Module3Project_Data'!E187 - BR187)/'6050_Module3Project_Data'!E187</f>
        <v>2.1907327069311387E-2</v>
      </c>
      <c r="BT187" s="21"/>
      <c r="BU187" s="7">
        <f t="shared" si="46"/>
        <v>-0.91210702682961387</v>
      </c>
      <c r="BV187" s="7">
        <f t="shared" si="38"/>
        <v>146.44287769941189</v>
      </c>
      <c r="BW187" s="8">
        <f>ABS('6050_Module3Project_Data'!E187 - BV187)/'6050_Module3Project_Data'!E187</f>
        <v>2.3531972285550103E-2</v>
      </c>
      <c r="BX187" s="22"/>
      <c r="BY187" s="7">
        <f t="shared" si="47"/>
        <v>-1.0187699206277541</v>
      </c>
      <c r="BZ187" s="7">
        <f t="shared" si="39"/>
        <v>146.33621480561374</v>
      </c>
      <c r="CA187" s="8">
        <f>ABS('6050_Module3Project_Data'!E187 - BZ187)/'6050_Module3Project_Data'!E187</f>
        <v>2.4243190933896989E-2</v>
      </c>
    </row>
    <row r="188" spans="17:79" x14ac:dyDescent="0.35">
      <c r="Q188" s="7">
        <f>($O$5 *'6050_Module3Project_Data'!C187) + ((1 - $O$5) * Q187)</f>
        <v>101.3008155877483</v>
      </c>
      <c r="R188" s="8">
        <f>(ABS(('6050_Module3Project_Data'!C188-Q188)))</f>
        <v>12.200862412251695</v>
      </c>
      <c r="T188" s="7">
        <f>($O$6 *'6050_Module3Project_Data'!C187) + ((1 - $O$6) * T187)</f>
        <v>106.38888481644605</v>
      </c>
      <c r="U188" s="8">
        <f>(ABS(('6050_Module3Project_Data'!C188 - T188)))</f>
        <v>7.1127931835539471</v>
      </c>
      <c r="W188" s="7">
        <f>($O$7 *'6050_Module3Project_Data'!C187) + ((1 - $O$7) * W187)</f>
        <v>108.66339764505915</v>
      </c>
      <c r="X188" s="8">
        <f>(ABS(('6050_Module3Project_Data'!C188 - W188)))</f>
        <v>4.8382803549408493</v>
      </c>
      <c r="Z188" s="7">
        <f>($O$8 *'6050_Module3Project_Data'!C187) + ((1 - $O$8) * Z187)</f>
        <v>109.44848750028693</v>
      </c>
      <c r="AA188" s="8">
        <f>(ABS(('6050_Module3Project_Data'!C188 - Z188)))</f>
        <v>4.0531904997130681</v>
      </c>
      <c r="AB188" s="9"/>
      <c r="AC188" s="9"/>
      <c r="AD188" s="9"/>
      <c r="AE188" s="7">
        <f>($O$5 *'6050_Module3Project_Data'!E187) + ((1 - $O$5) * AE187)</f>
        <v>149.30950504783289</v>
      </c>
      <c r="AF188" s="8">
        <f>(ABS(('6050_Module3Project_Data'!E188 - AE188)))</f>
        <v>2.4126019521671083</v>
      </c>
      <c r="AH188" s="7">
        <f>($O$6 *'6050_Module3Project_Data'!E187) + ((1 - $O$6) * AH187)</f>
        <v>148.82855802502641</v>
      </c>
      <c r="AI188" s="8">
        <f>(ABS(('6050_Module3Project_Data'!E188 - AH188)))</f>
        <v>2.8935489749735837</v>
      </c>
      <c r="AK188" s="7">
        <f>($O$7 *'6050_Module3Project_Data'!E187) + ((1 - $O$7) * AK187)</f>
        <v>148.79435137680866</v>
      </c>
      <c r="AL188" s="8">
        <f>(ABS(('6050_Module3Project_Data'!E188 - AK188)))</f>
        <v>2.9277556231913309</v>
      </c>
      <c r="AN188" s="7">
        <f>($O$8 *'6050_Module3Project_Data'!E187) + ((1 - $O$8) * AN187)</f>
        <v>149.19579345704403</v>
      </c>
      <c r="AO188" s="8">
        <f>(ABS(('6050_Module3Project_Data'!E188 - AN188)))</f>
        <v>2.5263135429559611</v>
      </c>
      <c r="AU188" s="7">
        <f t="shared" si="40"/>
        <v>1.5185325493203594</v>
      </c>
      <c r="AV188" s="7">
        <f t="shared" si="32"/>
        <v>110.1819301943795</v>
      </c>
      <c r="AW188" s="8">
        <f>ABS('6050_Module3Project_Data'!C188 - AV188)/'6050_Module3Project_Data'!C188</f>
        <v>2.9248446931511393E-2</v>
      </c>
      <c r="AY188" s="7">
        <f t="shared" si="41"/>
        <v>1.9949692331492845</v>
      </c>
      <c r="AZ188" s="7">
        <f t="shared" si="33"/>
        <v>110.65836687820844</v>
      </c>
      <c r="BA188" s="8">
        <f>ABS('6050_Module3Project_Data'!C188 - AZ188)/'6050_Module3Project_Data'!C188</f>
        <v>2.5050828955952158E-2</v>
      </c>
      <c r="BB188" s="21"/>
      <c r="BC188" s="7">
        <f t="shared" si="42"/>
        <v>2.1706278791875611</v>
      </c>
      <c r="BD188" s="7">
        <f t="shared" si="34"/>
        <v>110.83402552424671</v>
      </c>
      <c r="BE188" s="8">
        <f>ABS('6050_Module3Project_Data'!C188 - BD188)/'6050_Module3Project_Data'!C188</f>
        <v>2.3503198567278328E-2</v>
      </c>
      <c r="BF188" s="22"/>
      <c r="BG188" s="7">
        <f t="shared" si="43"/>
        <v>1.436597748893812</v>
      </c>
      <c r="BH188" s="7">
        <f t="shared" si="35"/>
        <v>110.09999539395297</v>
      </c>
      <c r="BI188" s="8">
        <f>ABS('6050_Module3Project_Data'!C188 - BH188)/'6050_Module3Project_Data'!C188</f>
        <v>2.9970328773879732E-2</v>
      </c>
      <c r="BM188" s="7">
        <f t="shared" si="44"/>
        <v>-0.10625044464875985</v>
      </c>
      <c r="BN188" s="7">
        <f t="shared" si="36"/>
        <v>148.6881009321599</v>
      </c>
      <c r="BO188" s="8">
        <f>ABS('6050_Module3Project_Data'!E188 - BN188)/'6050_Module3Project_Data'!E188</f>
        <v>1.9997125849564534E-2</v>
      </c>
      <c r="BQ188" s="7">
        <f t="shared" si="45"/>
        <v>-0.14150011992584766</v>
      </c>
      <c r="BR188" s="7">
        <f t="shared" si="37"/>
        <v>148.65285125688283</v>
      </c>
      <c r="BS188" s="8">
        <f>ABS('6050_Module3Project_Data'!E188 - BR188)/'6050_Module3Project_Data'!E188</f>
        <v>2.0229456364702133E-2</v>
      </c>
      <c r="BT188" s="21"/>
      <c r="BU188" s="7">
        <f t="shared" si="46"/>
        <v>0.14605612799893708</v>
      </c>
      <c r="BV188" s="7">
        <f t="shared" si="38"/>
        <v>148.94040750480761</v>
      </c>
      <c r="BW188" s="8">
        <f>ABS('6050_Module3Project_Data'!E188 - BV188)/'6050_Module3Project_Data'!E188</f>
        <v>1.8334173906459028E-2</v>
      </c>
      <c r="BX188" s="22"/>
      <c r="BY188" s="7">
        <f t="shared" si="47"/>
        <v>1.0706461648879282</v>
      </c>
      <c r="BZ188" s="7">
        <f t="shared" si="39"/>
        <v>149.8649975416966</v>
      </c>
      <c r="CA188" s="8">
        <f>ABS('6050_Module3Project_Data'!E188 - BZ188)/'6050_Module3Project_Data'!E188</f>
        <v>1.2240203455013964E-2</v>
      </c>
    </row>
    <row r="189" spans="17:79" x14ac:dyDescent="0.35">
      <c r="Q189" s="7">
        <f>($O$5 *'6050_Module3Project_Data'!C188) + ((1 - $O$5) * Q188)</f>
        <v>103.13094494958605</v>
      </c>
      <c r="R189" s="8">
        <f>(ABS(('6050_Module3Project_Data'!C189-Q189)))</f>
        <v>7.7901900504139547</v>
      </c>
      <c r="T189" s="7">
        <f>($O$6 *'6050_Module3Project_Data'!C188) + ((1 - $O$6) * T188)</f>
        <v>108.87836243068992</v>
      </c>
      <c r="U189" s="8">
        <f>(ABS(('6050_Module3Project_Data'!C189 - T189)))</f>
        <v>2.0427725693100882</v>
      </c>
      <c r="W189" s="7">
        <f>($O$7 *'6050_Module3Project_Data'!C188) + ((1 - $O$7) * W188)</f>
        <v>111.32445184027662</v>
      </c>
      <c r="X189" s="8">
        <f>(ABS(('6050_Module3Project_Data'!C189 - W189)))</f>
        <v>0.40331684027661652</v>
      </c>
      <c r="Z189" s="7">
        <f>($O$8 *'6050_Module3Project_Data'!C188) + ((1 - $O$8) * Z188)</f>
        <v>112.48838037507174</v>
      </c>
      <c r="AA189" s="8">
        <f>(ABS(('6050_Module3Project_Data'!C189 - Z189)))</f>
        <v>1.5672453750717352</v>
      </c>
      <c r="AB189" s="9"/>
      <c r="AC189" s="9"/>
      <c r="AD189" s="9"/>
      <c r="AE189" s="7">
        <f>($O$5 *'6050_Module3Project_Data'!E188) + ((1 - $O$5) * AE188)</f>
        <v>149.67139534065794</v>
      </c>
      <c r="AF189" s="8">
        <f>(ABS(('6050_Module3Project_Data'!E189 - AE189)))</f>
        <v>4.5664896593420679</v>
      </c>
      <c r="AH189" s="7">
        <f>($O$6 *'6050_Module3Project_Data'!E188) + ((1 - $O$6) * AH188)</f>
        <v>149.84130016626716</v>
      </c>
      <c r="AI189" s="8">
        <f>(ABS(('6050_Module3Project_Data'!E189 - AH189)))</f>
        <v>4.3965848337328453</v>
      </c>
      <c r="AK189" s="7">
        <f>($O$7 *'6050_Module3Project_Data'!E188) + ((1 - $O$7) * AK188)</f>
        <v>150.4046169695639</v>
      </c>
      <c r="AL189" s="8">
        <f>(ABS(('6050_Module3Project_Data'!E189 - AK189)))</f>
        <v>3.833268030436102</v>
      </c>
      <c r="AN189" s="7">
        <f>($O$8 *'6050_Module3Project_Data'!E188) + ((1 - $O$8) * AN188)</f>
        <v>151.09052861426102</v>
      </c>
      <c r="AO189" s="8">
        <f>(ABS(('6050_Module3Project_Data'!E189 - AN189)))</f>
        <v>3.1473563857389877</v>
      </c>
      <c r="AU189" s="7">
        <f t="shared" si="40"/>
        <v>1.6899107962049267</v>
      </c>
      <c r="AV189" s="7">
        <f t="shared" si="32"/>
        <v>113.01436263648155</v>
      </c>
      <c r="AW189" s="8">
        <f>ABS('6050_Module3Project_Data'!C189 - AV189)/'6050_Module3Project_Data'!C189</f>
        <v>1.8871314618999737E-2</v>
      </c>
      <c r="AY189" s="7">
        <f t="shared" si="41"/>
        <v>2.1614904736663321</v>
      </c>
      <c r="AZ189" s="7">
        <f t="shared" si="33"/>
        <v>113.48594231394296</v>
      </c>
      <c r="BA189" s="8">
        <f>ABS('6050_Module3Project_Data'!C189 - AZ189)/'6050_Module3Project_Data'!C189</f>
        <v>2.3122800843526796E-2</v>
      </c>
      <c r="BB189" s="21"/>
      <c r="BC189" s="7">
        <f t="shared" si="42"/>
        <v>2.3913197214010222</v>
      </c>
      <c r="BD189" s="7">
        <f t="shared" si="34"/>
        <v>113.71577156167764</v>
      </c>
      <c r="BE189" s="8">
        <f>ABS('6050_Module3Project_Data'!C189 - BD189)/'6050_Module3Project_Data'!C189</f>
        <v>2.5194806757771047E-2</v>
      </c>
      <c r="BF189" s="22"/>
      <c r="BG189" s="7">
        <f t="shared" si="43"/>
        <v>2.4773857282689247</v>
      </c>
      <c r="BH189" s="7">
        <f t="shared" si="35"/>
        <v>113.80183756854555</v>
      </c>
      <c r="BI189" s="8">
        <f>ABS('6050_Module3Project_Data'!C189 - BH189)/'6050_Module3Project_Data'!C189</f>
        <v>2.5970727477189485E-2</v>
      </c>
      <c r="BM189" s="7">
        <f t="shared" si="44"/>
        <v>0.15122696096184018</v>
      </c>
      <c r="BN189" s="7">
        <f t="shared" si="36"/>
        <v>150.55584393052575</v>
      </c>
      <c r="BO189" s="8">
        <f>ABS('6050_Module3Project_Data'!E189 - BN189)/'6050_Module3Project_Data'!E189</f>
        <v>2.3872481585663935E-2</v>
      </c>
      <c r="BQ189" s="7">
        <f t="shared" si="45"/>
        <v>0.29644130824442438</v>
      </c>
      <c r="BR189" s="7">
        <f t="shared" si="37"/>
        <v>150.70105827780833</v>
      </c>
      <c r="BS189" s="8">
        <f>ABS('6050_Module3Project_Data'!E189 - BR189)/'6050_Module3Project_Data'!E189</f>
        <v>2.2930985614796756E-2</v>
      </c>
      <c r="BT189" s="21"/>
      <c r="BU189" s="7">
        <f t="shared" si="46"/>
        <v>0.80495038713927369</v>
      </c>
      <c r="BV189" s="7">
        <f t="shared" si="38"/>
        <v>151.20956735670319</v>
      </c>
      <c r="BW189" s="8">
        <f>ABS('6050_Module3Project_Data'!E189 - BV189)/'6050_Module3Project_Data'!E189</f>
        <v>1.9634071378097646E-2</v>
      </c>
      <c r="BX189" s="22"/>
      <c r="BY189" s="7">
        <f t="shared" si="47"/>
        <v>1.5293226785751437</v>
      </c>
      <c r="BZ189" s="7">
        <f t="shared" si="39"/>
        <v>151.93393964813905</v>
      </c>
      <c r="CA189" s="8">
        <f>ABS('6050_Module3Project_Data'!E189 - BZ189)/'6050_Module3Project_Data'!E189</f>
        <v>1.4937609860644551E-2</v>
      </c>
    </row>
    <row r="190" spans="17:79" x14ac:dyDescent="0.35">
      <c r="Q190" s="7">
        <f>($O$5 *'6050_Module3Project_Data'!C189) + ((1 - $O$5) * Q189)</f>
        <v>104.29947345714814</v>
      </c>
      <c r="R190" s="8">
        <f>(ABS(('6050_Module3Project_Data'!C190-Q190)))</f>
        <v>8.2338825428518589</v>
      </c>
      <c r="T190" s="7">
        <f>($O$6 *'6050_Module3Project_Data'!C189) + ((1 - $O$6) * T189)</f>
        <v>109.59333282994845</v>
      </c>
      <c r="U190" s="8">
        <f>(ABS(('6050_Module3Project_Data'!C190 - T190)))</f>
        <v>2.9400231700515462</v>
      </c>
      <c r="W190" s="7">
        <f>($O$7 *'6050_Module3Project_Data'!C189) + ((1 - $O$7) * W189)</f>
        <v>111.10262757812448</v>
      </c>
      <c r="X190" s="8">
        <f>(ABS(('6050_Module3Project_Data'!C190 - W190)))</f>
        <v>1.4307284218755143</v>
      </c>
      <c r="Z190" s="7">
        <f>($O$8 *'6050_Module3Project_Data'!C189) + ((1 - $O$8) * Z189)</f>
        <v>111.31294634376795</v>
      </c>
      <c r="AA190" s="8">
        <f>(ABS(('6050_Module3Project_Data'!C190 - Z190)))</f>
        <v>1.2204096562320501</v>
      </c>
      <c r="AB190" s="9"/>
      <c r="AC190" s="9"/>
      <c r="AD190" s="9"/>
      <c r="AE190" s="7">
        <f>($O$5 *'6050_Module3Project_Data'!E189) + ((1 - $O$5) * AE189)</f>
        <v>150.35636878955924</v>
      </c>
      <c r="AF190" s="8">
        <f>(ABS(('6050_Module3Project_Data'!E190 - AE190)))</f>
        <v>8.1772162104407471</v>
      </c>
      <c r="AH190" s="7">
        <f>($O$6 *'6050_Module3Project_Data'!E189) + ((1 - $O$6) * AH189)</f>
        <v>151.38010485807365</v>
      </c>
      <c r="AI190" s="8">
        <f>(ABS(('6050_Module3Project_Data'!E190 - AH190)))</f>
        <v>7.1534801419263374</v>
      </c>
      <c r="AK190" s="7">
        <f>($O$7 *'6050_Module3Project_Data'!E189) + ((1 - $O$7) * AK189)</f>
        <v>152.51291438630375</v>
      </c>
      <c r="AL190" s="8">
        <f>(ABS(('6050_Module3Project_Data'!E190 - AK190)))</f>
        <v>6.0206706136962396</v>
      </c>
      <c r="AN190" s="7">
        <f>($O$8 *'6050_Module3Project_Data'!E189) + ((1 - $O$8) * AN189)</f>
        <v>153.45104590356527</v>
      </c>
      <c r="AO190" s="8">
        <f>(ABS(('6050_Module3Project_Data'!E190 - AN190)))</f>
        <v>5.082539096434715</v>
      </c>
      <c r="AU190" s="7">
        <f t="shared" si="40"/>
        <v>1.4031505374513666</v>
      </c>
      <c r="AV190" s="7">
        <f t="shared" si="32"/>
        <v>112.50577811557585</v>
      </c>
      <c r="AW190" s="8">
        <f>ABS('6050_Module3Project_Data'!C190 - AV190)/'6050_Module3Project_Data'!C190</f>
        <v>2.450640894789205E-4</v>
      </c>
      <c r="AY190" s="7">
        <f t="shared" si="41"/>
        <v>1.5656617897117142</v>
      </c>
      <c r="AZ190" s="7">
        <f t="shared" si="33"/>
        <v>112.66828936783619</v>
      </c>
      <c r="BA190" s="8">
        <f>ABS('6050_Module3Project_Data'!C190 - AZ190)/'6050_Module3Project_Data'!C190</f>
        <v>1.1990521977874476E-3</v>
      </c>
      <c r="BB190" s="21"/>
      <c r="BC190" s="7">
        <f t="shared" si="42"/>
        <v>1.2154049288020996</v>
      </c>
      <c r="BD190" s="7">
        <f t="shared" si="34"/>
        <v>112.31803250692658</v>
      </c>
      <c r="BE190" s="8">
        <f>ABS('6050_Module3Project_Data'!C190 - BD190)/'6050_Module3Project_Data'!C190</f>
        <v>1.9134192805323688E-3</v>
      </c>
      <c r="BF190" s="22"/>
      <c r="BG190" s="7">
        <f t="shared" si="43"/>
        <v>0.18305723641101992</v>
      </c>
      <c r="BH190" s="7">
        <f t="shared" si="35"/>
        <v>111.2856848145355</v>
      </c>
      <c r="BI190" s="8">
        <f>ABS('6050_Module3Project_Data'!C190 - BH190)/'6050_Module3Project_Data'!C190</f>
        <v>1.1087123230062539E-2</v>
      </c>
      <c r="BM190" s="7">
        <f t="shared" si="44"/>
        <v>0.44478752932854082</v>
      </c>
      <c r="BN190" s="7">
        <f t="shared" si="36"/>
        <v>152.9577019156323</v>
      </c>
      <c r="BO190" s="8">
        <f>ABS('6050_Module3Project_Data'!E190 - BN190)/'6050_Module3Project_Data'!E190</f>
        <v>3.5171620476302796E-2</v>
      </c>
      <c r="BQ190" s="7">
        <f t="shared" si="45"/>
        <v>0.74940533536827947</v>
      </c>
      <c r="BR190" s="7">
        <f t="shared" si="37"/>
        <v>153.26231972167201</v>
      </c>
      <c r="BS190" s="8">
        <f>ABS('6050_Module3Project_Data'!E190 - BR190)/'6050_Module3Project_Data'!E190</f>
        <v>3.3250148719767954E-2</v>
      </c>
      <c r="BT190" s="21"/>
      <c r="BU190" s="7">
        <f t="shared" si="46"/>
        <v>1.3914565504595306</v>
      </c>
      <c r="BV190" s="7">
        <f t="shared" si="38"/>
        <v>153.90437093676329</v>
      </c>
      <c r="BW190" s="8">
        <f>ABS('6050_Module3Project_Data'!E190 - BV190)/'6050_Module3Project_Data'!E190</f>
        <v>2.9200210562554948E-2</v>
      </c>
      <c r="BX190" s="22"/>
      <c r="BY190" s="7">
        <f t="shared" si="47"/>
        <v>2.0214512060151395</v>
      </c>
      <c r="BZ190" s="7">
        <f t="shared" si="39"/>
        <v>154.53436559231889</v>
      </c>
      <c r="CA190" s="8">
        <f>ABS('6050_Module3Project_Data'!E190 - BZ190)/'6050_Module3Project_Data'!E190</f>
        <v>2.5226322912467389E-2</v>
      </c>
    </row>
    <row r="191" spans="17:79" x14ac:dyDescent="0.35">
      <c r="Q191" s="7">
        <f>($O$5 *'6050_Module3Project_Data'!C190) + ((1 - $O$5) * Q190)</f>
        <v>105.53455583857593</v>
      </c>
      <c r="R191" s="8">
        <f>(ABS(('6050_Module3Project_Data'!C191-Q191)))</f>
        <v>3.6520671614240712</v>
      </c>
      <c r="T191" s="7">
        <f>($O$6 *'6050_Module3Project_Data'!C190) + ((1 - $O$6) * T190)</f>
        <v>110.62234093946648</v>
      </c>
      <c r="U191" s="8">
        <f>(ABS(('6050_Module3Project_Data'!C191 - T191)))</f>
        <v>1.4357179394664854</v>
      </c>
      <c r="W191" s="7">
        <f>($O$7 *'6050_Module3Project_Data'!C190) + ((1 - $O$7) * W190)</f>
        <v>111.88952821015602</v>
      </c>
      <c r="X191" s="8">
        <f>(ABS(('6050_Module3Project_Data'!C191 - W191)))</f>
        <v>2.7029052101560183</v>
      </c>
      <c r="Z191" s="7">
        <f>($O$8 *'6050_Module3Project_Data'!C190) + ((1 - $O$8) * Z190)</f>
        <v>112.22825358594199</v>
      </c>
      <c r="AA191" s="8">
        <f>(ABS(('6050_Module3Project_Data'!C191 - Z191)))</f>
        <v>3.0416305859419879</v>
      </c>
      <c r="AB191" s="9"/>
      <c r="AC191" s="9"/>
      <c r="AD191" s="9"/>
      <c r="AE191" s="7">
        <f>($O$5 *'6050_Module3Project_Data'!E190) + ((1 - $O$5) * AE190)</f>
        <v>151.58295122112534</v>
      </c>
      <c r="AF191" s="8">
        <f>(ABS(('6050_Module3Project_Data'!E191 - AE191)))</f>
        <v>7.7958637788746614</v>
      </c>
      <c r="AH191" s="7">
        <f>($O$6 *'6050_Module3Project_Data'!E190) + ((1 - $O$6) * AH190)</f>
        <v>153.88382290774788</v>
      </c>
      <c r="AI191" s="8">
        <f>(ABS(('6050_Module3Project_Data'!E191 - AH191)))</f>
        <v>5.4949920922521187</v>
      </c>
      <c r="AK191" s="7">
        <f>($O$7 *'6050_Module3Project_Data'!E190) + ((1 - $O$7) * AK190)</f>
        <v>155.82428322383669</v>
      </c>
      <c r="AL191" s="8">
        <f>(ABS(('6050_Module3Project_Data'!E191 - AK191)))</f>
        <v>3.5545317761633157</v>
      </c>
      <c r="AN191" s="7">
        <f>($O$8 *'6050_Module3Project_Data'!E190) + ((1 - $O$8) * AN190)</f>
        <v>157.2629502258913</v>
      </c>
      <c r="AO191" s="8">
        <f>(ABS(('6050_Module3Project_Data'!E191 - AN191)))</f>
        <v>2.1158647741087009</v>
      </c>
      <c r="AU191" s="7">
        <f t="shared" si="40"/>
        <v>1.3107130516383914</v>
      </c>
      <c r="AV191" s="7">
        <f t="shared" si="32"/>
        <v>113.2002412617944</v>
      </c>
      <c r="AW191" s="8">
        <f>ABS('6050_Module3Project_Data'!C191 - AV191)/'6050_Module3Project_Data'!C191</f>
        <v>3.675924899513016E-2</v>
      </c>
      <c r="AY191" s="7">
        <f t="shared" si="41"/>
        <v>1.3709715002916687</v>
      </c>
      <c r="AZ191" s="7">
        <f t="shared" si="33"/>
        <v>113.26049971044769</v>
      </c>
      <c r="BA191" s="8">
        <f>ABS('6050_Module3Project_Data'!C191 - AZ191)/'6050_Module3Project_Data'!C191</f>
        <v>3.7311133896390333E-2</v>
      </c>
      <c r="BB191" s="21"/>
      <c r="BC191" s="7">
        <f t="shared" si="42"/>
        <v>1.0225779952553442</v>
      </c>
      <c r="BD191" s="7">
        <f t="shared" si="34"/>
        <v>112.91210620541136</v>
      </c>
      <c r="BE191" s="8">
        <f>ABS('6050_Module3Project_Data'!C191 - BD191)/'6050_Module3Project_Data'!C191</f>
        <v>3.4120326309674077E-2</v>
      </c>
      <c r="BF191" s="22"/>
      <c r="BG191" s="7">
        <f t="shared" si="43"/>
        <v>0.69632412268845534</v>
      </c>
      <c r="BH191" s="7">
        <f t="shared" si="35"/>
        <v>112.58585233284447</v>
      </c>
      <c r="BI191" s="8">
        <f>ABS('6050_Module3Project_Data'!C191 - BH191)/'6050_Module3Project_Data'!C191</f>
        <v>3.1132287449209508E-2</v>
      </c>
      <c r="BM191" s="7">
        <f t="shared" si="44"/>
        <v>0.87477472555920044</v>
      </c>
      <c r="BN191" s="7">
        <f t="shared" si="36"/>
        <v>156.69905794939589</v>
      </c>
      <c r="BO191" s="8">
        <f>ABS('6050_Module3Project_Data'!E191 - BN191)/'6050_Module3Project_Data'!E191</f>
        <v>1.6813759410898556E-2</v>
      </c>
      <c r="BQ191" s="7">
        <f t="shared" si="45"/>
        <v>1.3898962109094444</v>
      </c>
      <c r="BR191" s="7">
        <f t="shared" si="37"/>
        <v>157.21417943474614</v>
      </c>
      <c r="BS191" s="8">
        <f>ABS('6050_Module3Project_Data'!E191 - BR191)/'6050_Module3Project_Data'!E191</f>
        <v>1.3581701967440655E-2</v>
      </c>
      <c r="BT191" s="21"/>
      <c r="BU191" s="7">
        <f t="shared" si="46"/>
        <v>2.2554170796425641</v>
      </c>
      <c r="BV191" s="7">
        <f t="shared" si="38"/>
        <v>158.07970030347926</v>
      </c>
      <c r="BW191" s="8">
        <f>ABS('6050_Module3Project_Data'!E191 - BV191)/'6050_Module3Project_Data'!E191</f>
        <v>8.1511127844735593E-3</v>
      </c>
      <c r="BX191" s="22"/>
      <c r="BY191" s="7">
        <f t="shared" si="47"/>
        <v>3.1178811928052692</v>
      </c>
      <c r="BZ191" s="7">
        <f t="shared" si="39"/>
        <v>158.94216441664196</v>
      </c>
      <c r="CA191" s="8">
        <f>ABS('6050_Module3Project_Data'!E191 - BZ191)/'6050_Module3Project_Data'!E191</f>
        <v>2.7397027852041986E-3</v>
      </c>
    </row>
    <row r="192" spans="17:79" x14ac:dyDescent="0.35">
      <c r="Q192" s="7">
        <f>($O$5 *'6050_Module3Project_Data'!C191) + ((1 - $O$5) * Q191)</f>
        <v>106.08236591278953</v>
      </c>
      <c r="R192" s="8">
        <f>(ABS(('6050_Module3Project_Data'!C192-Q192)))</f>
        <v>6.7330030872104771</v>
      </c>
      <c r="T192" s="7">
        <f>($O$6 *'6050_Module3Project_Data'!C191) + ((1 - $O$6) * T191)</f>
        <v>110.11983966065321</v>
      </c>
      <c r="U192" s="8">
        <f>(ABS(('6050_Module3Project_Data'!C192 - T192)))</f>
        <v>2.6955293393467912</v>
      </c>
      <c r="W192" s="7">
        <f>($O$7 *'6050_Module3Project_Data'!C191) + ((1 - $O$7) * W191)</f>
        <v>110.40293034457021</v>
      </c>
      <c r="X192" s="8">
        <f>(ABS(('6050_Module3Project_Data'!C192 - W192)))</f>
        <v>2.4124386554297956</v>
      </c>
      <c r="Z192" s="7">
        <f>($O$8 *'6050_Module3Project_Data'!C191) + ((1 - $O$8) * Z191)</f>
        <v>109.9470306464855</v>
      </c>
      <c r="AA192" s="8">
        <f>(ABS(('6050_Module3Project_Data'!C192 - Z192)))</f>
        <v>2.8683383535145026</v>
      </c>
      <c r="AB192" s="9"/>
      <c r="AC192" s="9"/>
      <c r="AD192" s="9"/>
      <c r="AE192" s="7">
        <f>($O$5 *'6050_Module3Project_Data'!E191) + ((1 - $O$5) * AE191)</f>
        <v>152.75233078795654</v>
      </c>
      <c r="AF192" s="8">
        <f>(ABS(('6050_Module3Project_Data'!E192 - AE192)))</f>
        <v>6.4176672120434546</v>
      </c>
      <c r="AH192" s="7">
        <f>($O$6 *'6050_Module3Project_Data'!E191) + ((1 - $O$6) * AH191)</f>
        <v>155.80707014003613</v>
      </c>
      <c r="AI192" s="8">
        <f>(ABS(('6050_Module3Project_Data'!E192 - AH192)))</f>
        <v>3.362927859963861</v>
      </c>
      <c r="AK192" s="7">
        <f>($O$7 *'6050_Module3Project_Data'!E191) + ((1 - $O$7) * AK191)</f>
        <v>157.77927570072649</v>
      </c>
      <c r="AL192" s="8">
        <f>(ABS(('6050_Module3Project_Data'!E192 - AK192)))</f>
        <v>1.3907222992735058</v>
      </c>
      <c r="AN192" s="7">
        <f>($O$8 *'6050_Module3Project_Data'!E191) + ((1 - $O$8) * AN191)</f>
        <v>158.84984880647283</v>
      </c>
      <c r="AO192" s="8">
        <f>(ABS(('6050_Module3Project_Data'!E192 - AN192)))</f>
        <v>0.32014919352715765</v>
      </c>
      <c r="AU192" s="7">
        <f t="shared" si="40"/>
        <v>0.8911164140547615</v>
      </c>
      <c r="AV192" s="7">
        <f t="shared" si="32"/>
        <v>111.29404675862497</v>
      </c>
      <c r="AW192" s="8">
        <f>ABS('6050_Module3Project_Data'!C192 - AV192)/'6050_Module3Project_Data'!C192</f>
        <v>1.3485061963277641E-2</v>
      </c>
      <c r="AY192" s="7">
        <f t="shared" si="41"/>
        <v>0.65657915882229978</v>
      </c>
      <c r="AZ192" s="7">
        <f t="shared" si="33"/>
        <v>111.0595095033925</v>
      </c>
      <c r="BA192" s="8">
        <f>ABS('6050_Module3Project_Data'!C192 - AZ192)/'6050_Module3Project_Data'!C192</f>
        <v>1.5564009692752937E-2</v>
      </c>
      <c r="BB192" s="21"/>
      <c r="BC192" s="7">
        <f t="shared" si="42"/>
        <v>-0.10655114212317396</v>
      </c>
      <c r="BD192" s="7">
        <f t="shared" si="34"/>
        <v>110.29637920244703</v>
      </c>
      <c r="BE192" s="8">
        <f>ABS('6050_Module3Project_Data'!C192 - BD192)/'6050_Module3Project_Data'!C192</f>
        <v>2.2328427588203661E-2</v>
      </c>
      <c r="BF192" s="22"/>
      <c r="BG192" s="7">
        <f t="shared" si="43"/>
        <v>-1.1591595673446677</v>
      </c>
      <c r="BH192" s="7">
        <f t="shared" si="35"/>
        <v>109.24377077722554</v>
      </c>
      <c r="BI192" s="8">
        <f>ABS('6050_Module3Project_Data'!C192 - BH192)/'6050_Module3Project_Data'!C192</f>
        <v>3.1658791301515568E-2</v>
      </c>
      <c r="BM192" s="7">
        <f t="shared" si="44"/>
        <v>1.0368073882587903</v>
      </c>
      <c r="BN192" s="7">
        <f t="shared" si="36"/>
        <v>158.81608308898527</v>
      </c>
      <c r="BO192" s="8">
        <f>ABS('6050_Module3Project_Data'!E192 - BN192)/'6050_Module3Project_Data'!E192</f>
        <v>2.2235026415890662E-3</v>
      </c>
      <c r="BQ192" s="7">
        <f t="shared" si="45"/>
        <v>1.531170277404533</v>
      </c>
      <c r="BR192" s="7">
        <f t="shared" si="37"/>
        <v>159.31044597813101</v>
      </c>
      <c r="BS192" s="8">
        <f>ABS('6050_Module3Project_Data'!E192 - BR192)/'6050_Module3Project_Data'!E192</f>
        <v>8.823772061052706E-4</v>
      </c>
      <c r="BT192" s="21"/>
      <c r="BU192" s="7">
        <f t="shared" si="46"/>
        <v>2.1202260084038205</v>
      </c>
      <c r="BV192" s="7">
        <f t="shared" si="38"/>
        <v>159.89950170913031</v>
      </c>
      <c r="BW192" s="8">
        <f>ABS('6050_Module3Project_Data'!E192 - BV192)/'6050_Module3Project_Data'!E192</f>
        <v>4.5831734516344784E-3</v>
      </c>
      <c r="BX192" s="22"/>
      <c r="BY192" s="7">
        <f t="shared" si="47"/>
        <v>2.12942578427712</v>
      </c>
      <c r="BZ192" s="7">
        <f t="shared" si="39"/>
        <v>159.9087014850036</v>
      </c>
      <c r="CA192" s="8">
        <f>ABS('6050_Module3Project_Data'!E192 - BZ192)/'6050_Module3Project_Data'!E192</f>
        <v>4.6409718809169781E-3</v>
      </c>
    </row>
    <row r="193" spans="17:79" x14ac:dyDescent="0.35">
      <c r="Q193" s="7">
        <f>($O$5 *'6050_Module3Project_Data'!C192) + ((1 - $O$5) * Q192)</f>
        <v>107.09231637587109</v>
      </c>
      <c r="R193" s="8">
        <f>(ABS(('6050_Module3Project_Data'!C193-Q193)))</f>
        <v>7.7196036241289079</v>
      </c>
      <c r="T193" s="7">
        <f>($O$6 *'6050_Module3Project_Data'!C192) + ((1 - $O$6) * T192)</f>
        <v>111.06327492942459</v>
      </c>
      <c r="U193" s="8">
        <f>(ABS(('6050_Module3Project_Data'!C193 - T193)))</f>
        <v>3.7486450705754066</v>
      </c>
      <c r="W193" s="7">
        <f>($O$7 *'6050_Module3Project_Data'!C192) + ((1 - $O$7) * W192)</f>
        <v>111.72977160505658</v>
      </c>
      <c r="X193" s="8">
        <f>(ABS(('6050_Module3Project_Data'!C193 - W193)))</f>
        <v>3.0821483949434167</v>
      </c>
      <c r="Z193" s="7">
        <f>($O$8 *'6050_Module3Project_Data'!C192) + ((1 - $O$8) * Z192)</f>
        <v>112.09828441162136</v>
      </c>
      <c r="AA193" s="8">
        <f>(ABS(('6050_Module3Project_Data'!C193 - Z193)))</f>
        <v>2.7136355883786365</v>
      </c>
      <c r="AB193" s="9"/>
      <c r="AC193" s="9"/>
      <c r="AD193" s="9"/>
      <c r="AE193" s="7">
        <f>($O$5 *'6050_Module3Project_Data'!E192) + ((1 - $O$5) * AE192)</f>
        <v>153.71498086976305</v>
      </c>
      <c r="AF193" s="8">
        <f>(ABS(('6050_Module3Project_Data'!E193 - AE193)))</f>
        <v>5.2650151302369466</v>
      </c>
      <c r="AH193" s="7">
        <f>($O$6 *'6050_Module3Project_Data'!E192) + ((1 - $O$6) * AH192)</f>
        <v>156.98409489102349</v>
      </c>
      <c r="AI193" s="8">
        <f>(ABS(('6050_Module3Project_Data'!E193 - AH193)))</f>
        <v>1.9959011089765113</v>
      </c>
      <c r="AK193" s="7">
        <f>($O$7 *'6050_Module3Project_Data'!E192) + ((1 - $O$7) * AK192)</f>
        <v>158.54417296532694</v>
      </c>
      <c r="AL193" s="8">
        <f>(ABS(('6050_Module3Project_Data'!E193 - AK193)))</f>
        <v>0.4358230346730636</v>
      </c>
      <c r="AN193" s="7">
        <f>($O$8 *'6050_Module3Project_Data'!E192) + ((1 - $O$8) * AN192)</f>
        <v>159.08996070161822</v>
      </c>
      <c r="AO193" s="8">
        <f>(ABS(('6050_Module3Project_Data'!E193 - AN193)))</f>
        <v>0.10996470161822458</v>
      </c>
      <c r="AU193" s="7">
        <f t="shared" si="40"/>
        <v>0.95647514101950359</v>
      </c>
      <c r="AV193" s="7">
        <f t="shared" si="32"/>
        <v>112.68624674607609</v>
      </c>
      <c r="AW193" s="8">
        <f>ABS('6050_Module3Project_Data'!C193 - AV193)/'6050_Module3Project_Data'!C193</f>
        <v>1.8514395142280583E-2</v>
      </c>
      <c r="AY193" s="7">
        <f t="shared" si="41"/>
        <v>0.82414468423831866</v>
      </c>
      <c r="AZ193" s="7">
        <f t="shared" si="33"/>
        <v>112.5539162892949</v>
      </c>
      <c r="BA193" s="8">
        <f>ABS('6050_Module3Project_Data'!C193 - AZ193)/'6050_Module3Project_Data'!C193</f>
        <v>1.9666979793605897E-2</v>
      </c>
      <c r="BB193" s="21"/>
      <c r="BC193" s="7">
        <f t="shared" si="42"/>
        <v>0.53847543905112327</v>
      </c>
      <c r="BD193" s="7">
        <f t="shared" si="34"/>
        <v>112.26824704410771</v>
      </c>
      <c r="BE193" s="8">
        <f>ABS('6050_Module3Project_Data'!C193 - BD193)/'6050_Module3Project_Data'!C193</f>
        <v>2.2155129501294731E-2</v>
      </c>
      <c r="BF193" s="22"/>
      <c r="BG193" s="7">
        <f t="shared" si="43"/>
        <v>0.95394113631171895</v>
      </c>
      <c r="BH193" s="7">
        <f t="shared" si="35"/>
        <v>112.6837127413683</v>
      </c>
      <c r="BI193" s="8">
        <f>ABS('6050_Module3Project_Data'!C193 - BH193)/'6050_Module3Project_Data'!C193</f>
        <v>1.8536466062336596E-2</v>
      </c>
      <c r="BM193" s="7">
        <f t="shared" si="44"/>
        <v>0.99602086971003911</v>
      </c>
      <c r="BN193" s="7">
        <f t="shared" si="36"/>
        <v>159.54019383503697</v>
      </c>
      <c r="BO193" s="8">
        <f>ABS('6050_Module3Project_Data'!E193 - BN193)/'6050_Module3Project_Data'!E193</f>
        <v>3.5237001455011574E-3</v>
      </c>
      <c r="BQ193" s="7">
        <f t="shared" si="45"/>
        <v>1.3396020242035123</v>
      </c>
      <c r="BR193" s="7">
        <f t="shared" si="37"/>
        <v>159.88377498953045</v>
      </c>
      <c r="BS193" s="8">
        <f>ABS('6050_Module3Project_Data'!E193 - BR193)/'6050_Module3Project_Data'!E193</f>
        <v>5.6848598079625775E-3</v>
      </c>
      <c r="BT193" s="21"/>
      <c r="BU193" s="7">
        <f t="shared" si="46"/>
        <v>1.5103280736923035</v>
      </c>
      <c r="BV193" s="7">
        <f t="shared" si="38"/>
        <v>160.05450103901924</v>
      </c>
      <c r="BW193" s="8">
        <f>ABS('6050_Module3Project_Data'!E193 - BV193)/'6050_Module3Project_Data'!E193</f>
        <v>6.7587436536307574E-3</v>
      </c>
      <c r="BX193" s="22"/>
      <c r="BY193" s="7">
        <f t="shared" si="47"/>
        <v>0.96957654255195003</v>
      </c>
      <c r="BZ193" s="7">
        <f t="shared" si="39"/>
        <v>159.51374950787888</v>
      </c>
      <c r="CA193" s="8">
        <f>ABS('6050_Module3Project_Data'!E193 - BZ193)/'6050_Module3Project_Data'!E193</f>
        <v>3.3573626953600165E-3</v>
      </c>
    </row>
    <row r="194" spans="17:79" x14ac:dyDescent="0.35">
      <c r="Q194" s="7">
        <f>($O$5 *'6050_Module3Project_Data'!C193) + ((1 - $O$5) * Q193)</f>
        <v>108.25025691949043</v>
      </c>
      <c r="R194" s="8">
        <f>(ABS(('6050_Module3Project_Data'!C194-Q194)))</f>
        <v>6.4593450805095785</v>
      </c>
      <c r="T194" s="7">
        <f>($O$6 *'6050_Module3Project_Data'!C193) + ((1 - $O$6) * T193)</f>
        <v>112.37530070412598</v>
      </c>
      <c r="U194" s="8">
        <f>(ABS(('6050_Module3Project_Data'!C194 - T194)))</f>
        <v>2.3343012958740275</v>
      </c>
      <c r="W194" s="7">
        <f>($O$7 *'6050_Module3Project_Data'!C193) + ((1 - $O$7) * W193)</f>
        <v>113.42495322227546</v>
      </c>
      <c r="X194" s="8">
        <f>(ABS(('6050_Module3Project_Data'!C194 - W194)))</f>
        <v>1.2846487777245414</v>
      </c>
      <c r="Z194" s="7">
        <f>($O$8 *'6050_Module3Project_Data'!C193) + ((1 - $O$8) * Z193)</f>
        <v>114.13351110290535</v>
      </c>
      <c r="AA194" s="8">
        <f>(ABS(('6050_Module3Project_Data'!C194 - Z194)))</f>
        <v>0.57609089709465877</v>
      </c>
      <c r="AB194" s="9"/>
      <c r="AC194" s="9"/>
      <c r="AD194" s="9"/>
      <c r="AE194" s="7">
        <f>($O$5 *'6050_Module3Project_Data'!E193) + ((1 - $O$5) * AE193)</f>
        <v>154.50473313929857</v>
      </c>
      <c r="AF194" s="8">
        <f>(ABS(('6050_Module3Project_Data'!E194 - AE194)))</f>
        <v>5.7752658607014382</v>
      </c>
      <c r="AH194" s="7">
        <f>($O$6 *'6050_Module3Project_Data'!E193) + ((1 - $O$6) * AH193)</f>
        <v>157.68266027916528</v>
      </c>
      <c r="AI194" s="8">
        <f>(ABS(('6050_Module3Project_Data'!E194 - AH194)))</f>
        <v>2.5973387208347276</v>
      </c>
      <c r="AK194" s="7">
        <f>($O$7 *'6050_Module3Project_Data'!E193) + ((1 - $O$7) * AK193)</f>
        <v>158.78387563439713</v>
      </c>
      <c r="AL194" s="8">
        <f>(ABS(('6050_Module3Project_Data'!E194 - AK194)))</f>
        <v>1.4961233656028696</v>
      </c>
      <c r="AN194" s="7">
        <f>($O$8 *'6050_Module3Project_Data'!E193) + ((1 - $O$8) * AN193)</f>
        <v>159.00748717540455</v>
      </c>
      <c r="AO194" s="8">
        <f>(ABS(('6050_Module3Project_Data'!E194 - AN194)))</f>
        <v>1.2725118245954548</v>
      </c>
      <c r="AU194" s="7">
        <f t="shared" si="40"/>
        <v>1.0672811124494097</v>
      </c>
      <c r="AV194" s="7">
        <f t="shared" si="32"/>
        <v>114.49223433472487</v>
      </c>
      <c r="AW194" s="8">
        <f>ABS('6050_Module3Project_Data'!C194 - AV194)/'6050_Module3Project_Data'!C194</f>
        <v>1.8949387103194199E-3</v>
      </c>
      <c r="AY194" s="7">
        <f t="shared" si="41"/>
        <v>1.0419039174834586</v>
      </c>
      <c r="AZ194" s="7">
        <f t="shared" si="33"/>
        <v>114.46685713975891</v>
      </c>
      <c r="BA194" s="8">
        <f>ABS('6050_Module3Project_Data'!C194 - AZ194)/'6050_Module3Project_Data'!C194</f>
        <v>2.1161686206625412E-3</v>
      </c>
      <c r="BB194" s="21"/>
      <c r="BC194" s="7">
        <f t="shared" si="42"/>
        <v>1.0589932192266132</v>
      </c>
      <c r="BD194" s="7">
        <f t="shared" si="34"/>
        <v>114.48394644150207</v>
      </c>
      <c r="BE194" s="8">
        <f>ABS('6050_Module3Project_Data'!C194 - BD194)/'6050_Module3Project_Data'!C194</f>
        <v>1.9671897954796655E-3</v>
      </c>
      <c r="BF194" s="22"/>
      <c r="BG194" s="7">
        <f t="shared" si="43"/>
        <v>1.5839955450828045</v>
      </c>
      <c r="BH194" s="7">
        <f t="shared" si="35"/>
        <v>115.00894876735826</v>
      </c>
      <c r="BI194" s="8">
        <f>ABS('6050_Module3Project_Data'!C194 - BH194)/'6050_Module3Project_Data'!C194</f>
        <v>2.609605143240394E-3</v>
      </c>
      <c r="BM194" s="7">
        <f t="shared" si="44"/>
        <v>0.88257313961406292</v>
      </c>
      <c r="BN194" s="7">
        <f t="shared" si="36"/>
        <v>159.6664487740112</v>
      </c>
      <c r="BO194" s="8">
        <f>ABS('6050_Module3Project_Data'!E194 - BN194)/'6050_Module3Project_Data'!E194</f>
        <v>3.8279899539355676E-3</v>
      </c>
      <c r="BQ194" s="7">
        <f t="shared" si="45"/>
        <v>1.0646271854201836</v>
      </c>
      <c r="BR194" s="7">
        <f t="shared" si="37"/>
        <v>159.84850281981733</v>
      </c>
      <c r="BS194" s="8">
        <f>ABS('6050_Module3Project_Data'!E194 - BR194)/'6050_Module3Project_Data'!E194</f>
        <v>2.6921398981458494E-3</v>
      </c>
      <c r="BT194" s="21"/>
      <c r="BU194" s="7">
        <f t="shared" si="46"/>
        <v>0.9385466416123559</v>
      </c>
      <c r="BV194" s="7">
        <f t="shared" si="38"/>
        <v>159.7224222760095</v>
      </c>
      <c r="BW194" s="8">
        <f>ABS('6050_Module3Project_Data'!E194 - BV194)/'6050_Module3Project_Data'!E194</f>
        <v>3.4787667049493032E-3</v>
      </c>
      <c r="BX194" s="22"/>
      <c r="BY194" s="7">
        <f t="shared" si="47"/>
        <v>0.34918375009246061</v>
      </c>
      <c r="BZ194" s="7">
        <f t="shared" si="39"/>
        <v>159.1330593844896</v>
      </c>
      <c r="CA194" s="8">
        <f>ABS('6050_Module3Project_Data'!E194 - BZ194)/'6050_Module3Project_Data'!E194</f>
        <v>7.155849904331513E-3</v>
      </c>
    </row>
    <row r="195" spans="17:79" x14ac:dyDescent="0.35">
      <c r="Q195" s="7">
        <f>($O$5 *'6050_Module3Project_Data'!C194) + ((1 - $O$5) * Q194)</f>
        <v>109.21915868156685</v>
      </c>
      <c r="R195" s="8">
        <f>(ABS(('6050_Module3Project_Data'!C195-Q195)))</f>
        <v>5.1909513184331502</v>
      </c>
      <c r="T195" s="7">
        <f>($O$6 *'6050_Module3Project_Data'!C194) + ((1 - $O$6) * T194)</f>
        <v>113.19230615768188</v>
      </c>
      <c r="U195" s="8">
        <f>(ABS(('6050_Module3Project_Data'!C195 - T195)))</f>
        <v>1.2178038423181192</v>
      </c>
      <c r="W195" s="7">
        <f>($O$7 *'6050_Module3Project_Data'!C194) + ((1 - $O$7) * W194)</f>
        <v>114.13151005002396</v>
      </c>
      <c r="X195" s="8">
        <f>(ABS(('6050_Module3Project_Data'!C195 - W195)))</f>
        <v>0.27859994997604076</v>
      </c>
      <c r="Z195" s="7">
        <f>($O$8 *'6050_Module3Project_Data'!C194) + ((1 - $O$8) * Z194)</f>
        <v>114.56557927572634</v>
      </c>
      <c r="AA195" s="8">
        <f>(ABS(('6050_Module3Project_Data'!C195 - Z195)))</f>
        <v>0.15546927572633251</v>
      </c>
      <c r="AB195" s="9"/>
      <c r="AC195" s="9"/>
      <c r="AD195" s="9"/>
      <c r="AE195" s="7">
        <f>($O$5 *'6050_Module3Project_Data'!E194) + ((1 - $O$5) * AE194)</f>
        <v>155.37102301840378</v>
      </c>
      <c r="AF195" s="8">
        <f>(ABS(('6050_Module3Project_Data'!E195 - AE195)))</f>
        <v>3.388971981596228</v>
      </c>
      <c r="AH195" s="7">
        <f>($O$6 *'6050_Module3Project_Data'!E194) + ((1 - $O$6) * AH194)</f>
        <v>158.59172883145743</v>
      </c>
      <c r="AI195" s="8">
        <f>(ABS(('6050_Module3Project_Data'!E195 - AH195)))</f>
        <v>0.16826616854257281</v>
      </c>
      <c r="AK195" s="7">
        <f>($O$7 *'6050_Module3Project_Data'!E194) + ((1 - $O$7) * AK194)</f>
        <v>159.60674348547872</v>
      </c>
      <c r="AL195" s="8">
        <f>(ABS(('6050_Module3Project_Data'!E195 - AK195)))</f>
        <v>0.84674848547871306</v>
      </c>
      <c r="AN195" s="7">
        <f>($O$8 *'6050_Module3Project_Data'!E194) + ((1 - $O$8) * AN194)</f>
        <v>159.96187104385115</v>
      </c>
      <c r="AO195" s="8">
        <f>(ABS(('6050_Module3Project_Data'!E195 - AN195)))</f>
        <v>1.2018760438511435</v>
      </c>
      <c r="AU195" s="7">
        <f t="shared" si="40"/>
        <v>1.0131724697442732</v>
      </c>
      <c r="AV195" s="7">
        <f t="shared" ref="AV195:AV253" si="48">AU195 + W195</f>
        <v>115.14468251976824</v>
      </c>
      <c r="AW195" s="8">
        <f>ABS('6050_Module3Project_Data'!C195 - AV195)/'6050_Module3Project_Data'!C195</f>
        <v>6.4205210515769591E-3</v>
      </c>
      <c r="AY195" s="7">
        <f t="shared" si="41"/>
        <v>0.9580671450497189</v>
      </c>
      <c r="AZ195" s="7">
        <f t="shared" ref="AZ195:AZ254" si="49">AY195 + W195</f>
        <v>115.08957719507369</v>
      </c>
      <c r="BA195" s="8">
        <f>ABS('6050_Module3Project_Data'!C195 - AZ195)/'6050_Module3Project_Data'!C195</f>
        <v>5.9388737155631095E-3</v>
      </c>
      <c r="BB195" s="21"/>
      <c r="BC195" s="7">
        <f t="shared" si="42"/>
        <v>0.90039684306146217</v>
      </c>
      <c r="BD195" s="7">
        <f t="shared" ref="BD195:BD254" si="50">BC195 + W195</f>
        <v>115.03190689308542</v>
      </c>
      <c r="BE195" s="8">
        <f>ABS('6050_Module3Project_Data'!C195 - BD195)/'6050_Module3Project_Data'!C195</f>
        <v>5.4348072306321261E-3</v>
      </c>
      <c r="BF195" s="22"/>
      <c r="BG195" s="7">
        <f t="shared" si="43"/>
        <v>0.83817263534864561</v>
      </c>
      <c r="BH195" s="7">
        <f t="shared" ref="BH195:BH254" si="51">BG195 + W195</f>
        <v>114.9696826853726</v>
      </c>
      <c r="BI195" s="8">
        <f>ABS('6050_Module3Project_Data'!C195 - BH195)/'6050_Module3Project_Data'!C195</f>
        <v>4.8909373950658782E-3</v>
      </c>
      <c r="BM195" s="7">
        <f t="shared" si="44"/>
        <v>0.87361734633419086</v>
      </c>
      <c r="BN195" s="7">
        <f t="shared" ref="BN195:BN254" si="52">BM195 + AK195</f>
        <v>160.4803608318129</v>
      </c>
      <c r="BO195" s="8">
        <f>ABS('6050_Module3Project_Data'!E195 - BN195)/'6050_Module3Project_Data'!E195</f>
        <v>1.0836267863405379E-2</v>
      </c>
      <c r="BQ195" s="7">
        <f t="shared" si="45"/>
        <v>1.0041873518355333</v>
      </c>
      <c r="BR195" s="7">
        <f t="shared" ref="BR195:BR254" si="53">BQ195 + AK195</f>
        <v>160.61093083731424</v>
      </c>
      <c r="BS195" s="8">
        <f>ABS('6050_Module3Project_Data'!E195 - BR195)/'6050_Module3Project_Data'!E195</f>
        <v>1.1658704305919379E-2</v>
      </c>
      <c r="BT195" s="21"/>
      <c r="BU195" s="7">
        <f t="shared" si="46"/>
        <v>0.88649118587350806</v>
      </c>
      <c r="BV195" s="7">
        <f t="shared" ref="BV195:BV254" si="54">BU195 + AK195</f>
        <v>160.49323467135221</v>
      </c>
      <c r="BW195" s="8">
        <f>ABS('6050_Module3Project_Data'!E195 - BV195)/'6050_Module3Project_Data'!E195</f>
        <v>1.0917357810147377E-2</v>
      </c>
      <c r="BX195" s="22"/>
      <c r="BY195" s="7">
        <f t="shared" si="47"/>
        <v>0.7518152359332142</v>
      </c>
      <c r="BZ195" s="7">
        <f t="shared" ref="BZ195:BZ254" si="55">BY195 + AK195</f>
        <v>160.35855872141192</v>
      </c>
      <c r="CA195" s="8">
        <f>ABS('6050_Module3Project_Data'!E195 - BZ195)/'6050_Module3Project_Data'!E195</f>
        <v>1.0069058779019997E-2</v>
      </c>
    </row>
    <row r="196" spans="17:79" x14ac:dyDescent="0.35">
      <c r="Q196" s="7">
        <f>($O$5 *'6050_Module3Project_Data'!C195) + ((1 - $O$5) * Q195)</f>
        <v>109.99780137933183</v>
      </c>
      <c r="R196" s="8">
        <f>(ABS(('6050_Module3Project_Data'!C196-Q196)))</f>
        <v>5.365670620668169</v>
      </c>
      <c r="T196" s="7">
        <f>($O$6 *'6050_Module3Project_Data'!C195) + ((1 - $O$6) * T195)</f>
        <v>113.61853750249323</v>
      </c>
      <c r="U196" s="8">
        <f>(ABS(('6050_Module3Project_Data'!C196 - T196)))</f>
        <v>1.744934497506776</v>
      </c>
      <c r="W196" s="7">
        <f>($O$7 *'6050_Module3Project_Data'!C195) + ((1 - $O$7) * W195)</f>
        <v>114.28474002251079</v>
      </c>
      <c r="X196" s="8">
        <f>(ABS(('6050_Module3Project_Data'!C196 - W196)))</f>
        <v>1.0787319774892126</v>
      </c>
      <c r="Z196" s="7">
        <f>($O$8 *'6050_Module3Project_Data'!C195) + ((1 - $O$8) * Z195)</f>
        <v>114.44897731893158</v>
      </c>
      <c r="AA196" s="8">
        <f>(ABS(('6050_Module3Project_Data'!C196 - Z196)))</f>
        <v>0.91449468106841891</v>
      </c>
      <c r="AB196" s="9"/>
      <c r="AC196" s="9"/>
      <c r="AD196" s="9"/>
      <c r="AE196" s="7">
        <f>($O$5 *'6050_Module3Project_Data'!E195) + ((1 - $O$5) * AE195)</f>
        <v>155.8793688156432</v>
      </c>
      <c r="AF196" s="8">
        <f>(ABS(('6050_Module3Project_Data'!E196 - AE196)))</f>
        <v>1.5006361843568072</v>
      </c>
      <c r="AH196" s="7">
        <f>($O$6 *'6050_Module3Project_Data'!E195) + ((1 - $O$6) * AH195)</f>
        <v>158.65062199044732</v>
      </c>
      <c r="AI196" s="8">
        <f>(ABS(('6050_Module3Project_Data'!E196 - AH196)))</f>
        <v>1.2706169904473086</v>
      </c>
      <c r="AK196" s="7">
        <f>($O$7 *'6050_Module3Project_Data'!E195) + ((1 - $O$7) * AK195)</f>
        <v>159.14103181846542</v>
      </c>
      <c r="AL196" s="8">
        <f>(ABS(('6050_Module3Project_Data'!E196 - AK196)))</f>
        <v>1.7610268184654103</v>
      </c>
      <c r="AN196" s="7">
        <f>($O$8 *'6050_Module3Project_Data'!E195) + ((1 - $O$8) * AN195)</f>
        <v>159.06046401096279</v>
      </c>
      <c r="AO196" s="8">
        <f>(ABS(('6050_Module3Project_Data'!E196 - AN196)))</f>
        <v>1.6804590109627782</v>
      </c>
      <c r="AU196" s="7">
        <f t="shared" ref="AU196:AU254" si="56" xml:space="preserve"> $AS$7 * (W196 - W195) + (1 - $AS$7) * AU195</f>
        <v>0.88418109515565624</v>
      </c>
      <c r="AV196" s="7">
        <f t="shared" si="48"/>
        <v>115.16892111766644</v>
      </c>
      <c r="AW196" s="8">
        <f>ABS('6050_Module3Project_Data'!C196 - AV196)/'6050_Module3Project_Data'!C196</f>
        <v>1.6864166703786331E-3</v>
      </c>
      <c r="AY196" s="7">
        <f t="shared" ref="AY196:AY254" si="57" xml:space="preserve"> $AS$8 * (W196 - W195) + (1 - $AS$8) * AY195</f>
        <v>0.7568578519089959</v>
      </c>
      <c r="AZ196" s="7">
        <f t="shared" si="49"/>
        <v>115.04159787441978</v>
      </c>
      <c r="BA196" s="8">
        <f>ABS('6050_Module3Project_Data'!C196 - AZ196)/'6050_Module3Project_Data'!C196</f>
        <v>2.7900870180140114E-3</v>
      </c>
      <c r="BB196" s="21"/>
      <c r="BC196" s="7">
        <f t="shared" ref="BC196:BC254" si="58" xml:space="preserve"> $AS$9 * (W196 - W195) + (1 - $AS$9) * BC195</f>
        <v>0.56417175130287622</v>
      </c>
      <c r="BD196" s="7">
        <f t="shared" si="50"/>
        <v>114.84891177381367</v>
      </c>
      <c r="BE196" s="8">
        <f>ABS('6050_Module3Project_Data'!C196 - BD196)/'6050_Module3Project_Data'!C196</f>
        <v>4.4603392847463287E-3</v>
      </c>
      <c r="BF196" s="22"/>
      <c r="BG196" s="7">
        <f t="shared" ref="BG196:BG254" si="59" xml:space="preserve"> $AS$10 * (W196 - W195) + (1 - $AS$10) * BG195</f>
        <v>0.25597137191609953</v>
      </c>
      <c r="BH196" s="7">
        <f t="shared" si="51"/>
        <v>114.54071139442689</v>
      </c>
      <c r="BI196" s="8">
        <f>ABS('6050_Module3Project_Data'!C196 - BH196)/'6050_Module3Project_Data'!C196</f>
        <v>7.1318987831183577E-3</v>
      </c>
      <c r="BM196" s="7">
        <f t="shared" ref="BM196:BM254" si="60" xml:space="preserve"> $AS$7 * (AK196 - AK195) + (1 - $AS$7) * BM195</f>
        <v>0.67271799433206803</v>
      </c>
      <c r="BN196" s="7">
        <f t="shared" si="52"/>
        <v>159.81374981279748</v>
      </c>
      <c r="BO196" s="8">
        <f>ABS('6050_Module3Project_Data'!E196 - BN196)/'6050_Module3Project_Data'!E196</f>
        <v>1.546412972091004E-2</v>
      </c>
      <c r="BQ196" s="7">
        <f t="shared" ref="BQ196:BQ254" si="61" xml:space="preserve"> $AS$8 * (AK196 - AK195) + (1 - $AS$8) * BQ195</f>
        <v>0.63671259712332628</v>
      </c>
      <c r="BR196" s="7">
        <f t="shared" si="53"/>
        <v>159.77774441558876</v>
      </c>
      <c r="BS196" s="8">
        <f>ABS('6050_Module3Project_Data'!E196 - BR196)/'6050_Module3Project_Data'!E196</f>
        <v>1.5235349723039754E-2</v>
      </c>
      <c r="BT196" s="21"/>
      <c r="BU196" s="7">
        <f t="shared" ref="BU196:BU254" si="62" xml:space="preserve"> $AS$9 * (AK196 - AK195) + (1 - $AS$9) * BU195</f>
        <v>0.27799990207444669</v>
      </c>
      <c r="BV196" s="7">
        <f t="shared" si="54"/>
        <v>159.41903172053986</v>
      </c>
      <c r="BW196" s="8">
        <f>ABS('6050_Module3Project_Data'!E196 - BV196)/'6050_Module3Project_Data'!E196</f>
        <v>1.295607228211647E-2</v>
      </c>
      <c r="BX196" s="22"/>
      <c r="BY196" s="7">
        <f t="shared" ref="BY196:BY254" si="63" xml:space="preserve"> $AS$10 * (AK196 - AK195) + (1 - $AS$10) * BY195</f>
        <v>-0.28308263157131863</v>
      </c>
      <c r="BZ196" s="7">
        <f t="shared" si="55"/>
        <v>158.8579491868941</v>
      </c>
      <c r="CA196" s="8">
        <f>ABS('6050_Module3Project_Data'!E196 - BZ196)/'6050_Module3Project_Data'!E196</f>
        <v>9.3909273093115732E-3</v>
      </c>
    </row>
    <row r="197" spans="17:79" x14ac:dyDescent="0.35">
      <c r="Q197" s="7">
        <f>($O$5 *'6050_Module3Project_Data'!C196) + ((1 - $O$5) * Q196)</f>
        <v>110.80265197243205</v>
      </c>
      <c r="R197" s="8">
        <f>(ABS(('6050_Module3Project_Data'!C197-Q197)))</f>
        <v>4.7055650275679568</v>
      </c>
      <c r="T197" s="7">
        <f>($O$6 *'6050_Module3Project_Data'!C196) + ((1 - $O$6) * T196)</f>
        <v>114.22926457662059</v>
      </c>
      <c r="U197" s="8">
        <f>(ABS(('6050_Module3Project_Data'!C197 - T197)))</f>
        <v>1.2789524233794083</v>
      </c>
      <c r="W197" s="7">
        <f>($O$7 *'6050_Module3Project_Data'!C196) + ((1 - $O$7) * W196)</f>
        <v>114.87804261012985</v>
      </c>
      <c r="X197" s="8">
        <f>(ABS(('6050_Module3Project_Data'!C197 - W197)))</f>
        <v>0.63017438987014884</v>
      </c>
      <c r="Z197" s="7">
        <f>($O$8 *'6050_Module3Project_Data'!C196) + ((1 - $O$8) * Z196)</f>
        <v>115.1348483297329</v>
      </c>
      <c r="AA197" s="8">
        <f>(ABS(('6050_Module3Project_Data'!C197 - Z197)))</f>
        <v>0.37336867026709797</v>
      </c>
      <c r="AB197" s="9"/>
      <c r="AC197" s="9"/>
      <c r="AD197" s="9"/>
      <c r="AE197" s="7">
        <f>($O$5 *'6050_Module3Project_Data'!E196) + ((1 - $O$5) * AE196)</f>
        <v>156.10446424329672</v>
      </c>
      <c r="AF197" s="8">
        <f>(ABS(('6050_Module3Project_Data'!E197 - AE197)))</f>
        <v>0.74554175670328959</v>
      </c>
      <c r="AH197" s="7">
        <f>($O$6 *'6050_Module3Project_Data'!E196) + ((1 - $O$6) * AH196)</f>
        <v>158.20590604379078</v>
      </c>
      <c r="AI197" s="8">
        <f>(ABS(('6050_Module3Project_Data'!E197 - AH197)))</f>
        <v>1.3559000437907684</v>
      </c>
      <c r="AK197" s="7">
        <f>($O$7 *'6050_Module3Project_Data'!E196) + ((1 - $O$7) * AK196)</f>
        <v>158.17246706830946</v>
      </c>
      <c r="AL197" s="8">
        <f>(ABS(('6050_Module3Project_Data'!E197 - AK197)))</f>
        <v>1.3224610683094511</v>
      </c>
      <c r="AN197" s="7">
        <f>($O$8 *'6050_Module3Project_Data'!E196) + ((1 - $O$8) * AN196)</f>
        <v>157.80011975274073</v>
      </c>
      <c r="AO197" s="8">
        <f>(ABS(('6050_Module3Project_Data'!E197 - AN197)))</f>
        <v>0.95011375274071952</v>
      </c>
      <c r="AU197" s="7">
        <f t="shared" si="56"/>
        <v>0.84054931902516739</v>
      </c>
      <c r="AV197" s="7">
        <f t="shared" si="48"/>
        <v>115.71859192915502</v>
      </c>
      <c r="AW197" s="8">
        <f>ABS('6050_Module3Project_Data'!C197 - AV197)/'6050_Module3Project_Data'!C197</f>
        <v>1.8212983856812799E-3</v>
      </c>
      <c r="AY197" s="7">
        <f t="shared" si="57"/>
        <v>0.71596903583651295</v>
      </c>
      <c r="AZ197" s="7">
        <f t="shared" si="49"/>
        <v>115.59401164596636</v>
      </c>
      <c r="BA197" s="8">
        <f>ABS('6050_Module3Project_Data'!C197 - AZ197)/'6050_Module3Project_Data'!C197</f>
        <v>7.4275794566510745E-4</v>
      </c>
      <c r="BB197" s="21"/>
      <c r="BC197" s="7">
        <f t="shared" si="58"/>
        <v>0.57728062764516075</v>
      </c>
      <c r="BD197" s="7">
        <f t="shared" si="50"/>
        <v>115.45532323777502</v>
      </c>
      <c r="BE197" s="8">
        <f>ABS('6050_Module3Project_Data'!C197 - BD197)/'6050_Module3Project_Data'!C197</f>
        <v>4.5792207341390065E-4</v>
      </c>
      <c r="BF197" s="22"/>
      <c r="BG197" s="7">
        <f t="shared" si="59"/>
        <v>0.54270290526361931</v>
      </c>
      <c r="BH197" s="7">
        <f t="shared" si="51"/>
        <v>115.42074551539348</v>
      </c>
      <c r="BI197" s="8">
        <f>ABS('6050_Module3Project_Data'!C197 - BH197)/'6050_Module3Project_Data'!C197</f>
        <v>7.5727499634527771E-4</v>
      </c>
      <c r="BM197" s="7">
        <f t="shared" si="60"/>
        <v>0.42652558265886337</v>
      </c>
      <c r="BN197" s="7">
        <f t="shared" si="52"/>
        <v>158.59899265096831</v>
      </c>
      <c r="BO197" s="8">
        <f>ABS('6050_Module3Project_Data'!E197 - BN197)/'6050_Module3Project_Data'!E197</f>
        <v>1.1150695467415572E-2</v>
      </c>
      <c r="BQ197" s="7">
        <f t="shared" si="61"/>
        <v>0.23539326030350399</v>
      </c>
      <c r="BR197" s="7">
        <f t="shared" si="53"/>
        <v>158.40786032861297</v>
      </c>
      <c r="BS197" s="8">
        <f>ABS('6050_Module3Project_Data'!E197 - BR197)/'6050_Module3Project_Data'!E197</f>
        <v>9.9321279503997058E-3</v>
      </c>
      <c r="BT197" s="21"/>
      <c r="BU197" s="7">
        <f t="shared" si="62"/>
        <v>-0.28295419142923761</v>
      </c>
      <c r="BV197" s="7">
        <f t="shared" si="54"/>
        <v>157.88951287688022</v>
      </c>
      <c r="BW197" s="8">
        <f>ABS('6050_Module3Project_Data'!E197 - BV197)/'6050_Module3Project_Data'!E197</f>
        <v>6.627394562421696E-3</v>
      </c>
      <c r="BX197" s="22"/>
      <c r="BY197" s="7">
        <f t="shared" si="63"/>
        <v>-0.8657424323682662</v>
      </c>
      <c r="BZ197" s="7">
        <f t="shared" si="55"/>
        <v>157.30672463594118</v>
      </c>
      <c r="CA197" s="8">
        <f>ABS('6050_Module3Project_Data'!E197 - BZ197)/'6050_Module3Project_Data'!E197</f>
        <v>2.9118177779423999E-3</v>
      </c>
    </row>
    <row r="198" spans="17:79" x14ac:dyDescent="0.35">
      <c r="Q198" s="7">
        <f>($O$5 *'6050_Module3Project_Data'!C197) + ((1 - $O$5) * Q197)</f>
        <v>111.50848672656724</v>
      </c>
      <c r="R198" s="8">
        <f>(ABS(('6050_Module3Project_Data'!C198-Q198)))</f>
        <v>6.5628102734327598</v>
      </c>
      <c r="T198" s="7">
        <f>($O$6 *'6050_Module3Project_Data'!C197) + ((1 - $O$6) * T197)</f>
        <v>114.67689792480338</v>
      </c>
      <c r="U198" s="8">
        <f>(ABS(('6050_Module3Project_Data'!C198 - T198)))</f>
        <v>3.3943990751966169</v>
      </c>
      <c r="W198" s="7">
        <f>($O$7 *'6050_Module3Project_Data'!C197) + ((1 - $O$7) * W197)</f>
        <v>115.22463852455843</v>
      </c>
      <c r="X198" s="8">
        <f>(ABS(('6050_Module3Project_Data'!C198 - W198)))</f>
        <v>2.846658475441572</v>
      </c>
      <c r="Z198" s="7">
        <f>($O$8 *'6050_Module3Project_Data'!C197) + ((1 - $O$8) * Z197)</f>
        <v>115.41487483243323</v>
      </c>
      <c r="AA198" s="8">
        <f>(ABS(('6050_Module3Project_Data'!C198 - Z198)))</f>
        <v>2.6564221675667739</v>
      </c>
      <c r="AB198" s="9"/>
      <c r="AC198" s="9"/>
      <c r="AD198" s="9"/>
      <c r="AE198" s="7">
        <f>($O$5 *'6050_Module3Project_Data'!E197) + ((1 - $O$5) * AE197)</f>
        <v>156.21629550680223</v>
      </c>
      <c r="AF198" s="8">
        <f>(ABS(('6050_Module3Project_Data'!E198 - AE198)))</f>
        <v>4.6297506802233102E-2</v>
      </c>
      <c r="AH198" s="7">
        <f>($O$6 *'6050_Module3Project_Data'!E197) + ((1 - $O$6) * AH197)</f>
        <v>157.73134102846399</v>
      </c>
      <c r="AI198" s="8">
        <f>(ABS(('6050_Module3Project_Data'!E198 - AH198)))</f>
        <v>1.5613430284639946</v>
      </c>
      <c r="AK198" s="7">
        <f>($O$7 *'6050_Module3Project_Data'!E197) + ((1 - $O$7) * AK197)</f>
        <v>157.44511348073928</v>
      </c>
      <c r="AL198" s="8">
        <f>(ABS(('6050_Module3Project_Data'!E198 - AK198)))</f>
        <v>1.2751154807392879</v>
      </c>
      <c r="AN198" s="7">
        <f>($O$8 *'6050_Module3Project_Data'!E197) + ((1 - $O$8) * AN197)</f>
        <v>157.08753443818517</v>
      </c>
      <c r="AO198" s="8">
        <f>(ABS(('6050_Module3Project_Data'!E198 - AN198)))</f>
        <v>0.91753643818518071</v>
      </c>
      <c r="AU198" s="7">
        <f t="shared" si="56"/>
        <v>0.76645630833567868</v>
      </c>
      <c r="AV198" s="7">
        <f t="shared" si="48"/>
        <v>115.99109483289411</v>
      </c>
      <c r="AW198" s="8">
        <f>ABS('6050_Module3Project_Data'!C198 - AV198)/'6050_Module3Project_Data'!C198</f>
        <v>1.7618186807128029E-2</v>
      </c>
      <c r="AY198" s="7">
        <f t="shared" si="57"/>
        <v>0.62362575548452881</v>
      </c>
      <c r="AZ198" s="7">
        <f t="shared" si="49"/>
        <v>115.84826428004295</v>
      </c>
      <c r="BA198" s="8">
        <f>ABS('6050_Module3Project_Data'!C198 - AZ198)/'6050_Module3Project_Data'!C198</f>
        <v>1.8827884307538748E-2</v>
      </c>
      <c r="BB198" s="21"/>
      <c r="BC198" s="7">
        <f t="shared" si="58"/>
        <v>0.47347250669769769</v>
      </c>
      <c r="BD198" s="7">
        <f t="shared" si="50"/>
        <v>115.69811103125613</v>
      </c>
      <c r="BE198" s="8">
        <f>ABS('6050_Module3Project_Data'!C198 - BD198)/'6050_Module3Project_Data'!C198</f>
        <v>2.0099601080386782E-2</v>
      </c>
      <c r="BF198" s="22"/>
      <c r="BG198" s="7">
        <f t="shared" si="59"/>
        <v>0.37601196305383267</v>
      </c>
      <c r="BH198" s="7">
        <f t="shared" si="51"/>
        <v>115.60065048761226</v>
      </c>
      <c r="BI198" s="8">
        <f>ABS('6050_Module3Project_Data'!C198 - BH198)/'6050_Module3Project_Data'!C198</f>
        <v>2.0925039151452236E-2</v>
      </c>
      <c r="BM198" s="7">
        <f t="shared" si="60"/>
        <v>0.25344370712450709</v>
      </c>
      <c r="BN198" s="7">
        <f t="shared" si="52"/>
        <v>157.6985571878638</v>
      </c>
      <c r="BO198" s="8">
        <f>ABS('6050_Module3Project_Data'!E198 - BN198)/'6050_Module3Project_Data'!E198</f>
        <v>9.7877902762335042E-3</v>
      </c>
      <c r="BQ198" s="7">
        <f t="shared" si="61"/>
        <v>-5.2934516649165708E-3</v>
      </c>
      <c r="BR198" s="7">
        <f t="shared" si="53"/>
        <v>157.43982002907435</v>
      </c>
      <c r="BS198" s="8">
        <f>ABS('6050_Module3Project_Data'!E198 - BR198)/'6050_Module3Project_Data'!E198</f>
        <v>8.1310241745303873E-3</v>
      </c>
      <c r="BT198" s="21"/>
      <c r="BU198" s="7">
        <f t="shared" si="62"/>
        <v>-0.48293391969266092</v>
      </c>
      <c r="BV198" s="7">
        <f t="shared" si="54"/>
        <v>156.96217956104661</v>
      </c>
      <c r="BW198" s="8">
        <f>ABS('6050_Module3Project_Data'!E198 - BV198)/'6050_Module3Project_Data'!E198</f>
        <v>5.0725592059405571E-3</v>
      </c>
      <c r="BX198" s="22"/>
      <c r="BY198" s="7">
        <f t="shared" si="63"/>
        <v>-0.74811191428989132</v>
      </c>
      <c r="BZ198" s="7">
        <f t="shared" si="55"/>
        <v>156.69700156644939</v>
      </c>
      <c r="CA198" s="8">
        <f>ABS('6050_Module3Project_Data'!E198 - BZ198)/'6050_Module3Project_Data'!E198</f>
        <v>3.3745506383972331E-3</v>
      </c>
    </row>
    <row r="199" spans="17:79" x14ac:dyDescent="0.35">
      <c r="Q199" s="7">
        <f>($O$5 *'6050_Module3Project_Data'!C198) + ((1 - $O$5) * Q198)</f>
        <v>112.49290826758215</v>
      </c>
      <c r="R199" s="8">
        <f>(ABS(('6050_Module3Project_Data'!C199-Q199)))</f>
        <v>11.662891732417847</v>
      </c>
      <c r="T199" s="7">
        <f>($O$6 *'6050_Module3Project_Data'!C198) + ((1 - $O$6) * T198)</f>
        <v>115.86493760112219</v>
      </c>
      <c r="U199" s="8">
        <f>(ABS(('6050_Module3Project_Data'!C199 - T199)))</f>
        <v>8.2908623988778061</v>
      </c>
      <c r="W199" s="7">
        <f>($O$7 *'6050_Module3Project_Data'!C198) + ((1 - $O$7) * W198)</f>
        <v>116.7903006860513</v>
      </c>
      <c r="X199" s="8">
        <f>(ABS(('6050_Module3Project_Data'!C199 - W199)))</f>
        <v>7.3654993139487033</v>
      </c>
      <c r="Z199" s="7">
        <f>($O$8 *'6050_Module3Project_Data'!C198) + ((1 - $O$8) * Z198)</f>
        <v>117.4071914581083</v>
      </c>
      <c r="AA199" s="8">
        <f>(ABS(('6050_Module3Project_Data'!C199 - Z199)))</f>
        <v>6.7486085418916986</v>
      </c>
      <c r="AB199" s="9"/>
      <c r="AC199" s="9"/>
      <c r="AD199" s="9"/>
      <c r="AE199" s="7">
        <f>($O$5 *'6050_Module3Project_Data'!E198) + ((1 - $O$5) * AE198)</f>
        <v>156.20935088078187</v>
      </c>
      <c r="AF199" s="8">
        <f>(ABS(('6050_Module3Project_Data'!E199 - AE199)))</f>
        <v>1.2906491192181306</v>
      </c>
      <c r="AH199" s="7">
        <f>($O$6 *'6050_Module3Project_Data'!E198) + ((1 - $O$6) * AH198)</f>
        <v>157.18487096850157</v>
      </c>
      <c r="AI199" s="8">
        <f>(ABS(('6050_Module3Project_Data'!E199 - AH199)))</f>
        <v>0.31512903149842941</v>
      </c>
      <c r="AK199" s="7">
        <f>($O$7 *'6050_Module3Project_Data'!E198) + ((1 - $O$7) * AK198)</f>
        <v>156.74379996633269</v>
      </c>
      <c r="AL199" s="8">
        <f>(ABS(('6050_Module3Project_Data'!E199 - AK199)))</f>
        <v>0.75620003366731225</v>
      </c>
      <c r="AN199" s="7">
        <f>($O$8 *'6050_Module3Project_Data'!E198) + ((1 - $O$8) * AN198)</f>
        <v>156.39938210954631</v>
      </c>
      <c r="AO199" s="8">
        <f>(ABS(('6050_Module3Project_Data'!E199 - AN199)))</f>
        <v>1.100617890453691</v>
      </c>
      <c r="AU199" s="7">
        <f t="shared" si="56"/>
        <v>0.88633718630925684</v>
      </c>
      <c r="AV199" s="7">
        <f t="shared" si="48"/>
        <v>117.67663787236056</v>
      </c>
      <c r="AW199" s="8">
        <f>ABS('6050_Module3Project_Data'!C199 - AV199)/'6050_Module3Project_Data'!C199</f>
        <v>5.2185738625496685E-2</v>
      </c>
      <c r="AY199" s="7">
        <f t="shared" si="57"/>
        <v>0.85913485698661329</v>
      </c>
      <c r="AZ199" s="7">
        <f t="shared" si="49"/>
        <v>117.64943554303791</v>
      </c>
      <c r="BA199" s="8">
        <f>ABS('6050_Module3Project_Data'!C199 - AZ199)/'6050_Module3Project_Data'!C199</f>
        <v>5.2404836962607379E-2</v>
      </c>
      <c r="BB199" s="21"/>
      <c r="BC199" s="7">
        <f t="shared" si="58"/>
        <v>0.96495785135552381</v>
      </c>
      <c r="BD199" s="7">
        <f t="shared" si="50"/>
        <v>117.75525853740682</v>
      </c>
      <c r="BE199" s="8">
        <f>ABS('6050_Module3Project_Data'!C199 - BD199)/'6050_Module3Project_Data'!C199</f>
        <v>5.1552496642067319E-2</v>
      </c>
      <c r="BF199" s="22"/>
      <c r="BG199" s="7">
        <f t="shared" si="59"/>
        <v>1.3872146317270115</v>
      </c>
      <c r="BH199" s="7">
        <f t="shared" si="51"/>
        <v>118.1775153177783</v>
      </c>
      <c r="BI199" s="8">
        <f>ABS('6050_Module3Project_Data'!C199 - BH199)/'6050_Module3Project_Data'!C199</f>
        <v>4.815147324749789E-2</v>
      </c>
      <c r="BM199" s="7">
        <f t="shared" si="60"/>
        <v>0.11023012389484212</v>
      </c>
      <c r="BN199" s="7">
        <f t="shared" si="52"/>
        <v>156.85403009022752</v>
      </c>
      <c r="BO199" s="8">
        <f>ABS('6050_Module3Project_Data'!E199 - BN199)/'6050_Module3Project_Data'!E199</f>
        <v>4.1013962525236515E-3</v>
      </c>
      <c r="BQ199" s="7">
        <f t="shared" si="61"/>
        <v>-0.17929846735033561</v>
      </c>
      <c r="BR199" s="7">
        <f t="shared" si="53"/>
        <v>156.56450149898234</v>
      </c>
      <c r="BS199" s="8">
        <f>ABS('6050_Module3Project_Data'!E199 - BR199)/'6050_Module3Project_Data'!E199</f>
        <v>5.9396730223343613E-3</v>
      </c>
      <c r="BT199" s="21"/>
      <c r="BU199" s="7">
        <f t="shared" si="62"/>
        <v>-0.58120473731393019</v>
      </c>
      <c r="BV199" s="7">
        <f t="shared" si="54"/>
        <v>156.16259522901876</v>
      </c>
      <c r="BW199" s="8">
        <f>ABS('6050_Module3Project_Data'!E199 - BV199)/'6050_Module3Project_Data'!E199</f>
        <v>8.491458863372936E-3</v>
      </c>
      <c r="BX199" s="22"/>
      <c r="BY199" s="7">
        <f t="shared" si="63"/>
        <v>-0.70833327438908755</v>
      </c>
      <c r="BZ199" s="7">
        <f t="shared" si="55"/>
        <v>156.03546669194361</v>
      </c>
      <c r="CA199" s="8">
        <f>ABS('6050_Module3Project_Data'!E199 - BZ199)/'6050_Module3Project_Data'!E199</f>
        <v>9.2986241781358014E-3</v>
      </c>
    </row>
    <row r="200" spans="17:79" x14ac:dyDescent="0.35">
      <c r="Q200" s="7">
        <f>($O$5 *'6050_Module3Project_Data'!C199) + ((1 - $O$5) * Q199)</f>
        <v>114.24234202744482</v>
      </c>
      <c r="R200" s="8">
        <f>(ABS(('6050_Module3Project_Data'!C200-Q200)))</f>
        <v>11.398396972555176</v>
      </c>
      <c r="T200" s="7">
        <f>($O$6 *'6050_Module3Project_Data'!C199) + ((1 - $O$6) * T199)</f>
        <v>118.76673944072942</v>
      </c>
      <c r="U200" s="8">
        <f>(ABS(('6050_Module3Project_Data'!C200 - T200)))</f>
        <v>6.8739995592705725</v>
      </c>
      <c r="W200" s="7">
        <f>($O$7 *'6050_Module3Project_Data'!C199) + ((1 - $O$7) * W199)</f>
        <v>120.84132530872307</v>
      </c>
      <c r="X200" s="8">
        <f>(ABS(('6050_Module3Project_Data'!C200 - W200)))</f>
        <v>4.799413691276925</v>
      </c>
      <c r="Z200" s="7">
        <f>($O$8 *'6050_Module3Project_Data'!C199) + ((1 - $O$8) * Z199)</f>
        <v>122.46864786452707</v>
      </c>
      <c r="AA200" s="8">
        <f>(ABS(('6050_Module3Project_Data'!C200 - Z200)))</f>
        <v>3.1720911354729253</v>
      </c>
      <c r="AB200" s="9"/>
      <c r="AC200" s="9"/>
      <c r="AD200" s="9"/>
      <c r="AE200" s="7">
        <f>($O$5 *'6050_Module3Project_Data'!E199) + ((1 - $O$5) * AE199)</f>
        <v>156.40294824866459</v>
      </c>
      <c r="AF200" s="8">
        <f>(ABS(('6050_Module3Project_Data'!E200 - AE200)))</f>
        <v>2.9670467513354026</v>
      </c>
      <c r="AH200" s="7">
        <f>($O$6 *'6050_Module3Project_Data'!E199) + ((1 - $O$6) * AH199)</f>
        <v>157.29516612952602</v>
      </c>
      <c r="AI200" s="8">
        <f>(ABS(('6050_Module3Project_Data'!E200 - AH200)))</f>
        <v>2.074828870473965</v>
      </c>
      <c r="AK200" s="7">
        <f>($O$7 *'6050_Module3Project_Data'!E199) + ((1 - $O$7) * AK199)</f>
        <v>157.15970998484971</v>
      </c>
      <c r="AL200" s="8">
        <f>(ABS(('6050_Module3Project_Data'!E200 - AK200)))</f>
        <v>2.2102850151502764</v>
      </c>
      <c r="AN200" s="7">
        <f>($O$8 *'6050_Module3Project_Data'!E199) + ((1 - $O$8) * AN199)</f>
        <v>157.22484552738658</v>
      </c>
      <c r="AO200" s="8">
        <f>(ABS(('6050_Module3Project_Data'!E200 - AN200)))</f>
        <v>2.1451494726134115</v>
      </c>
      <c r="AU200" s="7">
        <f t="shared" si="56"/>
        <v>1.3610403017636346</v>
      </c>
      <c r="AV200" s="7">
        <f t="shared" si="48"/>
        <v>122.20236561048671</v>
      </c>
      <c r="AW200" s="8">
        <f>ABS('6050_Module3Project_Data'!C200 - AV200)/'6050_Module3Project_Data'!C200</f>
        <v>2.7366707780294795E-2</v>
      </c>
      <c r="AY200" s="7">
        <f t="shared" si="57"/>
        <v>1.6571072984079038</v>
      </c>
      <c r="AZ200" s="7">
        <f t="shared" si="49"/>
        <v>122.49843260713098</v>
      </c>
      <c r="BA200" s="8">
        <f>ABS('6050_Module3Project_Data'!C200 - AZ200)/'6050_Module3Project_Data'!C200</f>
        <v>2.5010250798262315E-2</v>
      </c>
      <c r="BB200" s="21"/>
      <c r="BC200" s="7">
        <f t="shared" si="58"/>
        <v>2.3536878984478373</v>
      </c>
      <c r="BD200" s="7">
        <f t="shared" si="50"/>
        <v>123.1950132071709</v>
      </c>
      <c r="BE200" s="8">
        <f>ABS('6050_Module3Project_Data'!C200 - BD200)/'6050_Module3Project_Data'!C200</f>
        <v>1.9466025210414389E-2</v>
      </c>
      <c r="BF200" s="22"/>
      <c r="BG200" s="7">
        <f t="shared" si="59"/>
        <v>3.6514531240300605</v>
      </c>
      <c r="BH200" s="7">
        <f t="shared" si="51"/>
        <v>124.49277843275313</v>
      </c>
      <c r="BI200" s="8">
        <f>ABS('6050_Module3Project_Data'!C200 - BH200)/'6050_Module3Project_Data'!C200</f>
        <v>9.1368498496882406E-3</v>
      </c>
      <c r="BM200" s="7">
        <f t="shared" si="60"/>
        <v>0.15608210808816947</v>
      </c>
      <c r="BN200" s="7">
        <f t="shared" si="52"/>
        <v>157.31579209293787</v>
      </c>
      <c r="BO200" s="8">
        <f>ABS('6050_Module3Project_Data'!E200 - BN200)/'6050_Module3Project_Data'!E200</f>
        <v>1.2889521061113919E-2</v>
      </c>
      <c r="BQ200" s="7">
        <f t="shared" si="61"/>
        <v>-3.0496345883495563E-2</v>
      </c>
      <c r="BR200" s="7">
        <f t="shared" si="53"/>
        <v>157.12921363896621</v>
      </c>
      <c r="BS200" s="8">
        <f>ABS('6050_Module3Project_Data'!E200 - BR200)/'6050_Module3Project_Data'!E200</f>
        <v>1.406024616511899E-2</v>
      </c>
      <c r="BT200" s="21"/>
      <c r="BU200" s="7">
        <f t="shared" si="62"/>
        <v>-0.13250309719000056</v>
      </c>
      <c r="BV200" s="7">
        <f t="shared" si="54"/>
        <v>157.0272068876597</v>
      </c>
      <c r="BW200" s="8">
        <f>ABS('6050_Module3Project_Data'!E200 - BV200)/'6050_Module3Project_Data'!E200</f>
        <v>1.4700308626729185E-2</v>
      </c>
      <c r="BX200" s="22"/>
      <c r="BY200" s="7">
        <f t="shared" si="63"/>
        <v>0.24727352458110774</v>
      </c>
      <c r="BZ200" s="7">
        <f t="shared" si="55"/>
        <v>157.40698350943083</v>
      </c>
      <c r="CA200" s="8">
        <f>ABS('6050_Module3Project_Data'!E200 - BZ200)/'6050_Module3Project_Data'!E200</f>
        <v>1.2317321654990067E-2</v>
      </c>
    </row>
    <row r="201" spans="17:79" x14ac:dyDescent="0.35">
      <c r="Q201" s="7">
        <f>($O$5 *'6050_Module3Project_Data'!C200) + ((1 - $O$5) * Q200)</f>
        <v>115.95210157332809</v>
      </c>
      <c r="R201" s="8">
        <f>(ABS(('6050_Module3Project_Data'!C201-Q201)))</f>
        <v>8.6579144266719084</v>
      </c>
      <c r="T201" s="7">
        <f>($O$6 *'6050_Module3Project_Data'!C200) + ((1 - $O$6) * T200)</f>
        <v>121.17263928647412</v>
      </c>
      <c r="U201" s="8">
        <f>(ABS(('6050_Module3Project_Data'!C201 - T201)))</f>
        <v>3.4373767135258788</v>
      </c>
      <c r="W201" s="7">
        <f>($O$7 *'6050_Module3Project_Data'!C200) + ((1 - $O$7) * W200)</f>
        <v>123.48100283892538</v>
      </c>
      <c r="X201" s="8">
        <f>(ABS(('6050_Module3Project_Data'!C201 - W201)))</f>
        <v>1.1290131610746243</v>
      </c>
      <c r="Z201" s="7">
        <f>($O$8 *'6050_Module3Project_Data'!C200) + ((1 - $O$8) * Z200)</f>
        <v>124.84771621613177</v>
      </c>
      <c r="AA201" s="8">
        <f>(ABS(('6050_Module3Project_Data'!C201 - Z201)))</f>
        <v>0.2377002161317705</v>
      </c>
      <c r="AB201" s="9"/>
      <c r="AC201" s="9"/>
      <c r="AD201" s="9"/>
      <c r="AE201" s="7">
        <f>($O$5 *'6050_Module3Project_Data'!E200) + ((1 - $O$5) * AE200)</f>
        <v>156.84800526136488</v>
      </c>
      <c r="AF201" s="8">
        <f>(ABS(('6050_Module3Project_Data'!E201 - AE201)))</f>
        <v>7.6819937386351285</v>
      </c>
      <c r="AH201" s="7">
        <f>($O$6 *'6050_Module3Project_Data'!E200) + ((1 - $O$6) * AH200)</f>
        <v>158.02135623419193</v>
      </c>
      <c r="AI201" s="8">
        <f>(ABS(('6050_Module3Project_Data'!E201 - AH201)))</f>
        <v>6.5086427658080765</v>
      </c>
      <c r="AK201" s="7">
        <f>($O$7 *'6050_Module3Project_Data'!E200) + ((1 - $O$7) * AK200)</f>
        <v>158.37536674318238</v>
      </c>
      <c r="AL201" s="8">
        <f>(ABS(('6050_Module3Project_Data'!E201 - AK201)))</f>
        <v>6.1546322568176208</v>
      </c>
      <c r="AN201" s="7">
        <f>($O$8 *'6050_Module3Project_Data'!E200) + ((1 - $O$8) * AN200)</f>
        <v>158.83370763184664</v>
      </c>
      <c r="AO201" s="8">
        <f>(ABS(('6050_Module3Project_Data'!E201 - AN201)))</f>
        <v>5.6962913681533678</v>
      </c>
      <c r="AU201" s="7">
        <f t="shared" si="56"/>
        <v>1.5528358860294351</v>
      </c>
      <c r="AV201" s="7">
        <f t="shared" si="48"/>
        <v>125.03383872495482</v>
      </c>
      <c r="AW201" s="8">
        <f>ABS('6050_Module3Project_Data'!C201 - AV201)/'6050_Module3Project_Data'!C201</f>
        <v>3.4011930867163796E-3</v>
      </c>
      <c r="AY201" s="7">
        <f t="shared" si="57"/>
        <v>1.9027498563565044</v>
      </c>
      <c r="AZ201" s="7">
        <f t="shared" si="49"/>
        <v>125.38375269528188</v>
      </c>
      <c r="BA201" s="8">
        <f>ABS('6050_Module3Project_Data'!C201 - AZ201)/'6050_Module3Project_Data'!C201</f>
        <v>6.2092656763793625E-3</v>
      </c>
      <c r="BB201" s="21"/>
      <c r="BC201" s="7">
        <f t="shared" si="58"/>
        <v>2.4823832327373481</v>
      </c>
      <c r="BD201" s="7">
        <f t="shared" si="50"/>
        <v>125.96338607166273</v>
      </c>
      <c r="BE201" s="8">
        <f>ABS('6050_Module3Project_Data'!C201 - BD201)/'6050_Module3Project_Data'!C201</f>
        <v>1.08608450195747E-2</v>
      </c>
      <c r="BF201" s="22"/>
      <c r="BG201" s="7">
        <f t="shared" si="59"/>
        <v>2.7914438692764691</v>
      </c>
      <c r="BH201" s="7">
        <f t="shared" si="51"/>
        <v>126.27244670820184</v>
      </c>
      <c r="BI201" s="8">
        <f>ABS('6050_Module3Project_Data'!C201 - BH201)/'6050_Module3Project_Data'!C201</f>
        <v>1.3341068090400044E-2</v>
      </c>
      <c r="BM201" s="7">
        <f t="shared" si="60"/>
        <v>0.31501830562484462</v>
      </c>
      <c r="BN201" s="7">
        <f t="shared" si="52"/>
        <v>158.69038504880723</v>
      </c>
      <c r="BO201" s="8">
        <f>ABS('6050_Module3Project_Data'!E201 - BN201)/'6050_Module3Project_Data'!E201</f>
        <v>3.5492700338451796E-2</v>
      </c>
      <c r="BQ201" s="7">
        <f t="shared" si="61"/>
        <v>0.28104193017054596</v>
      </c>
      <c r="BR201" s="7">
        <f t="shared" si="53"/>
        <v>158.65640867335293</v>
      </c>
      <c r="BS201" s="8">
        <f>ABS('6050_Module3Project_Data'!E201 - BR201)/'6050_Module3Project_Data'!E201</f>
        <v>3.5699205994932724E-2</v>
      </c>
      <c r="BT201" s="21"/>
      <c r="BU201" s="7">
        <f t="shared" si="62"/>
        <v>0.47416883779520141</v>
      </c>
      <c r="BV201" s="7">
        <f t="shared" si="54"/>
        <v>158.84953558097757</v>
      </c>
      <c r="BW201" s="8">
        <f>ABS('6050_Module3Project_Data'!E201 - BV201)/'6050_Module3Project_Data'!E201</f>
        <v>3.4525396301877023E-2</v>
      </c>
      <c r="BX201" s="22"/>
      <c r="BY201" s="7">
        <f t="shared" si="63"/>
        <v>1.0703992732699361</v>
      </c>
      <c r="BZ201" s="7">
        <f t="shared" si="55"/>
        <v>159.44576601645232</v>
      </c>
      <c r="CA201" s="8">
        <f>ABS('6050_Module3Project_Data'!E201 - BZ201)/'6050_Module3Project_Data'!E201</f>
        <v>3.0901556035064941E-2</v>
      </c>
    </row>
    <row r="202" spans="17:79" x14ac:dyDescent="0.35">
      <c r="Q202" s="7">
        <f>($O$5 *'6050_Module3Project_Data'!C201) + ((1 - $O$5) * Q201)</f>
        <v>117.25078873732888</v>
      </c>
      <c r="R202" s="8">
        <f>(ABS(('6050_Module3Project_Data'!C202-Q202)))</f>
        <v>9.0538072626711283</v>
      </c>
      <c r="T202" s="7">
        <f>($O$6 *'6050_Module3Project_Data'!C201) + ((1 - $O$6) * T201)</f>
        <v>122.37572113620818</v>
      </c>
      <c r="U202" s="8">
        <f>(ABS(('6050_Module3Project_Data'!C202 - T202)))</f>
        <v>3.9288748637918189</v>
      </c>
      <c r="W202" s="7">
        <f>($O$7 *'6050_Module3Project_Data'!C201) + ((1 - $O$7) * W201)</f>
        <v>124.10196007751642</v>
      </c>
      <c r="X202" s="8">
        <f>(ABS(('6050_Module3Project_Data'!C202 - W202)))</f>
        <v>2.2026359224835801</v>
      </c>
      <c r="Z202" s="7">
        <f>($O$8 *'6050_Module3Project_Data'!C201) + ((1 - $O$8) * Z201)</f>
        <v>124.66944105403294</v>
      </c>
      <c r="AA202" s="8">
        <f>(ABS(('6050_Module3Project_Data'!C202 - Z202)))</f>
        <v>1.6351549459670593</v>
      </c>
      <c r="AB202" s="9"/>
      <c r="AC202" s="9"/>
      <c r="AD202" s="9"/>
      <c r="AE202" s="7">
        <f>($O$5 *'6050_Module3Project_Data'!E201) + ((1 - $O$5) * AE201)</f>
        <v>158.00030432216016</v>
      </c>
      <c r="AF202" s="8">
        <f>(ABS(('6050_Module3Project_Data'!E202 - AE202)))</f>
        <v>7.3096936778398458</v>
      </c>
      <c r="AH202" s="7">
        <f>($O$6 *'6050_Module3Project_Data'!E201) + ((1 - $O$6) * AH201)</f>
        <v>160.29938120222477</v>
      </c>
      <c r="AI202" s="8">
        <f>(ABS(('6050_Module3Project_Data'!E202 - AH202)))</f>
        <v>5.010616797775242</v>
      </c>
      <c r="AK202" s="7">
        <f>($O$7 *'6050_Module3Project_Data'!E201) + ((1 - $O$7) * AK201)</f>
        <v>161.76041448443209</v>
      </c>
      <c r="AL202" s="8">
        <f>(ABS(('6050_Module3Project_Data'!E202 - AK202)))</f>
        <v>3.5495835155679174</v>
      </c>
      <c r="AN202" s="7">
        <f>($O$8 *'6050_Module3Project_Data'!E201) + ((1 - $O$8) * AN201)</f>
        <v>163.10592615796168</v>
      </c>
      <c r="AO202" s="8">
        <f>(ABS(('6050_Module3Project_Data'!E202 - AN202)))</f>
        <v>2.2040718420383314</v>
      </c>
      <c r="AU202" s="7">
        <f t="shared" si="56"/>
        <v>1.4130540889136767</v>
      </c>
      <c r="AV202" s="7">
        <f t="shared" si="48"/>
        <v>125.51501416643011</v>
      </c>
      <c r="AW202" s="8">
        <f>ABS('6050_Module3Project_Data'!C202 - AV202)/'6050_Module3Project_Data'!C202</f>
        <v>6.2514101511388989E-3</v>
      </c>
      <c r="AY202" s="7">
        <f t="shared" si="57"/>
        <v>1.58230170191514</v>
      </c>
      <c r="AZ202" s="7">
        <f t="shared" si="49"/>
        <v>125.68426177943157</v>
      </c>
      <c r="BA202" s="8">
        <f>ABS('6050_Module3Project_Data'!C202 - AZ202)/'6050_Module3Project_Data'!C202</f>
        <v>4.9114144711601615E-3</v>
      </c>
      <c r="BB202" s="21"/>
      <c r="BC202" s="7">
        <f t="shared" si="58"/>
        <v>1.6447415353715125</v>
      </c>
      <c r="BD202" s="7">
        <f t="shared" si="50"/>
        <v>125.74670161288793</v>
      </c>
      <c r="BE202" s="8">
        <f>ABS('6050_Module3Project_Data'!C202 - BD202)/'6050_Module3Project_Data'!C202</f>
        <v>4.4170553153273333E-3</v>
      </c>
      <c r="BF202" s="22"/>
      <c r="BG202" s="7">
        <f t="shared" si="59"/>
        <v>0.94653023319385965</v>
      </c>
      <c r="BH202" s="7">
        <f t="shared" si="51"/>
        <v>125.04849031071028</v>
      </c>
      <c r="BI202" s="8">
        <f>ABS('6050_Module3Project_Data'!C202 - BH202)/'6050_Module3Project_Data'!C202</f>
        <v>9.9450513209331307E-3</v>
      </c>
      <c r="BM202" s="7">
        <f t="shared" si="60"/>
        <v>0.775522720968574</v>
      </c>
      <c r="BN202" s="7">
        <f t="shared" si="52"/>
        <v>162.53593720540067</v>
      </c>
      <c r="BO202" s="8">
        <f>ABS('6050_Module3Project_Data'!E202 - BN202)/'6050_Module3Project_Data'!E202</f>
        <v>1.6780961999644666E-2</v>
      </c>
      <c r="BQ202" s="7">
        <f t="shared" si="61"/>
        <v>1.0570433829403363</v>
      </c>
      <c r="BR202" s="7">
        <f t="shared" si="53"/>
        <v>162.81745786737244</v>
      </c>
      <c r="BS202" s="8">
        <f>ABS('6050_Module3Project_Data'!E202 - BR202)/'6050_Module3Project_Data'!E202</f>
        <v>1.5077975698890078E-2</v>
      </c>
      <c r="BT202" s="21"/>
      <c r="BU202" s="7">
        <f t="shared" si="62"/>
        <v>1.784064344349729</v>
      </c>
      <c r="BV202" s="7">
        <f t="shared" si="54"/>
        <v>163.54447882878182</v>
      </c>
      <c r="BW202" s="8">
        <f>ABS('6050_Module3Project_Data'!E202 - BV202)/'6050_Module3Project_Data'!E202</f>
        <v>1.0680050768727172E-2</v>
      </c>
      <c r="BX202" s="22"/>
      <c r="BY202" s="7">
        <f t="shared" si="63"/>
        <v>3.0378504710527414</v>
      </c>
      <c r="BZ202" s="7">
        <f t="shared" si="55"/>
        <v>164.79826495548483</v>
      </c>
      <c r="CA202" s="8">
        <f>ABS('6050_Module3Project_Data'!E202 - BZ202)/'6050_Module3Project_Data'!E202</f>
        <v>3.0955964594179125E-3</v>
      </c>
    </row>
    <row r="203" spans="17:79" x14ac:dyDescent="0.35">
      <c r="Q203" s="7">
        <f>($O$5 *'6050_Module3Project_Data'!C202) + ((1 - $O$5) * Q202)</f>
        <v>118.60885982672954</v>
      </c>
      <c r="R203" s="8">
        <f>(ABS(('6050_Module3Project_Data'!C203-Q203)))</f>
        <v>6.185841173270461</v>
      </c>
      <c r="T203" s="7">
        <f>($O$6 *'6050_Module3Project_Data'!C202) + ((1 - $O$6) * T202)</f>
        <v>123.75082733853532</v>
      </c>
      <c r="U203" s="8">
        <f>(ABS(('6050_Module3Project_Data'!C203 - T203)))</f>
        <v>1.0438736614646871</v>
      </c>
      <c r="W203" s="7">
        <f>($O$7 *'6050_Module3Project_Data'!C202) + ((1 - $O$7) * W202)</f>
        <v>125.31340983488241</v>
      </c>
      <c r="X203" s="8">
        <f>(ABS(('6050_Module3Project_Data'!C203 - W203)))</f>
        <v>0.51870883488240338</v>
      </c>
      <c r="Z203" s="7">
        <f>($O$8 *'6050_Module3Project_Data'!C202) + ((1 - $O$8) * Z202)</f>
        <v>125.89580726350823</v>
      </c>
      <c r="AA203" s="8">
        <f>(ABS(('6050_Module3Project_Data'!C203 - Z203)))</f>
        <v>1.1011062635082283</v>
      </c>
      <c r="AB203" s="9"/>
      <c r="AC203" s="9"/>
      <c r="AD203" s="9"/>
      <c r="AE203" s="7">
        <f>($O$5 *'6050_Module3Project_Data'!E202) + ((1 - $O$5) * AE202)</f>
        <v>159.09675837383614</v>
      </c>
      <c r="AF203" s="8">
        <f>(ABS(('6050_Module3Project_Data'!E203 - AE203)))</f>
        <v>6.8932466261638581</v>
      </c>
      <c r="AH203" s="7">
        <f>($O$6 *'6050_Module3Project_Data'!E202) + ((1 - $O$6) * AH202)</f>
        <v>162.05309708144611</v>
      </c>
      <c r="AI203" s="8">
        <f>(ABS(('6050_Module3Project_Data'!E203 - AH203)))</f>
        <v>3.9369079185538851</v>
      </c>
      <c r="AK203" s="7">
        <f>($O$7 *'6050_Module3Project_Data'!E202) + ((1 - $O$7) * AK202)</f>
        <v>163.71268541799446</v>
      </c>
      <c r="AL203" s="8">
        <f>(ABS(('6050_Module3Project_Data'!E203 - AK203)))</f>
        <v>2.2773195820055321</v>
      </c>
      <c r="AN203" s="7">
        <f>($O$8 *'6050_Module3Project_Data'!E202) + ((1 - $O$8) * AN202)</f>
        <v>164.75898003949044</v>
      </c>
      <c r="AO203" s="8">
        <f>(ABS(('6050_Module3Project_Data'!E203 - AN203)))</f>
        <v>1.2310249605095578</v>
      </c>
      <c r="AU203" s="7">
        <f t="shared" si="56"/>
        <v>1.3828134391815226</v>
      </c>
      <c r="AV203" s="7">
        <f t="shared" si="48"/>
        <v>126.69622327406393</v>
      </c>
      <c r="AW203" s="8">
        <f>ABS('6050_Module3Project_Data'!C203 - AV203)/'6050_Module3Project_Data'!C203</f>
        <v>1.5237203653894901E-2</v>
      </c>
      <c r="AY203" s="7">
        <f t="shared" si="57"/>
        <v>1.4895887157778507</v>
      </c>
      <c r="AZ203" s="7">
        <f t="shared" si="49"/>
        <v>126.80299855066026</v>
      </c>
      <c r="BA203" s="8">
        <f>ABS('6050_Module3Project_Data'!C203 - AZ203)/'6050_Module3Project_Data'!C203</f>
        <v>1.6092811109505837E-2</v>
      </c>
      <c r="BB203" s="21"/>
      <c r="BC203" s="7">
        <f t="shared" si="58"/>
        <v>1.4497602352690244</v>
      </c>
      <c r="BD203" s="7">
        <f t="shared" si="50"/>
        <v>126.76317007015143</v>
      </c>
      <c r="BE203" s="8">
        <f>ABS('6050_Module3Project_Data'!C203 - BD203)/'6050_Module3Project_Data'!C203</f>
        <v>1.5773659092716032E-2</v>
      </c>
      <c r="BF203" s="22"/>
      <c r="BG203" s="7">
        <f t="shared" si="59"/>
        <v>1.1717118287401647</v>
      </c>
      <c r="BH203" s="7">
        <f t="shared" si="51"/>
        <v>126.48512166362258</v>
      </c>
      <c r="BI203" s="8">
        <f>ABS('6050_Module3Project_Data'!C203 - BH203)/'6050_Module3Project_Data'!C203</f>
        <v>1.3545612514609695E-2</v>
      </c>
      <c r="BM203" s="7">
        <f t="shared" si="60"/>
        <v>0.95203495285764406</v>
      </c>
      <c r="BN203" s="7">
        <f t="shared" si="52"/>
        <v>164.66472037085211</v>
      </c>
      <c r="BO203" s="8">
        <f>ABS('6050_Module3Project_Data'!E203 - BN203)/'6050_Module3Project_Data'!E203</f>
        <v>7.9841230750483296E-3</v>
      </c>
      <c r="BQ203" s="7">
        <f t="shared" si="61"/>
        <v>1.2808502705958458</v>
      </c>
      <c r="BR203" s="7">
        <f t="shared" si="53"/>
        <v>164.9935356885903</v>
      </c>
      <c r="BS203" s="8">
        <f>ABS('6050_Module3Project_Data'!E203 - BR203)/'6050_Module3Project_Data'!E203</f>
        <v>6.0031886342174481E-3</v>
      </c>
      <c r="BT203" s="21"/>
      <c r="BU203" s="7">
        <f t="shared" si="62"/>
        <v>1.8597573094954196</v>
      </c>
      <c r="BV203" s="7">
        <f t="shared" si="54"/>
        <v>165.57244272748989</v>
      </c>
      <c r="BW203" s="8">
        <f>ABS('6050_Module3Project_Data'!E203 - BV203)/'6050_Module3Project_Data'!E203</f>
        <v>2.5155868421722783E-3</v>
      </c>
      <c r="BX203" s="22"/>
      <c r="BY203" s="7">
        <f t="shared" si="63"/>
        <v>2.1151078641859296</v>
      </c>
      <c r="BZ203" s="7">
        <f t="shared" si="55"/>
        <v>165.82779328218038</v>
      </c>
      <c r="CA203" s="8">
        <f>ABS('6050_Module3Project_Data'!E203 - BZ203)/'6050_Module3Project_Data'!E203</f>
        <v>9.7723786332566415E-4</v>
      </c>
    </row>
    <row r="204" spans="17:79" x14ac:dyDescent="0.35">
      <c r="Q204" s="7">
        <f>($O$5 *'6050_Module3Project_Data'!C203) + ((1 - $O$5) * Q203)</f>
        <v>119.53673600272012</v>
      </c>
      <c r="R204" s="8">
        <f>(ABS(('6050_Module3Project_Data'!C204-Q204)))</f>
        <v>5.0558159972798791</v>
      </c>
      <c r="T204" s="7">
        <f>($O$6 *'6050_Module3Project_Data'!C203) + ((1 - $O$6) * T203)</f>
        <v>124.11618312004796</v>
      </c>
      <c r="U204" s="8">
        <f>(ABS(('6050_Module3Project_Data'!C204 - T204)))</f>
        <v>0.47636887995203381</v>
      </c>
      <c r="W204" s="7">
        <f>($O$7 *'6050_Module3Project_Data'!C203) + ((1 - $O$7) * W203)</f>
        <v>125.02811997569708</v>
      </c>
      <c r="X204" s="8">
        <f>(ABS(('6050_Module3Project_Data'!C204 - W204)))</f>
        <v>0.43556797569708294</v>
      </c>
      <c r="Z204" s="7">
        <f>($O$8 *'6050_Module3Project_Data'!C203) + ((1 - $O$8) * Z203)</f>
        <v>125.06997756587705</v>
      </c>
      <c r="AA204" s="8">
        <f>(ABS(('6050_Module3Project_Data'!C204 - Z204)))</f>
        <v>0.47742556587705565</v>
      </c>
      <c r="AB204" s="9"/>
      <c r="AC204" s="9"/>
      <c r="AD204" s="9"/>
      <c r="AE204" s="7">
        <f>($O$5 *'6050_Module3Project_Data'!E203) + ((1 - $O$5) * AE203)</f>
        <v>160.13074536776074</v>
      </c>
      <c r="AF204" s="8">
        <f>(ABS(('6050_Module3Project_Data'!E204 - AE204)))</f>
        <v>8.2492596322392728</v>
      </c>
      <c r="AH204" s="7">
        <f>($O$6 *'6050_Module3Project_Data'!E203) + ((1 - $O$6) * AH203)</f>
        <v>163.43101485293997</v>
      </c>
      <c r="AI204" s="8">
        <f>(ABS(('6050_Module3Project_Data'!E204 - AH204)))</f>
        <v>4.9489901470600444</v>
      </c>
      <c r="AK204" s="7">
        <f>($O$7 *'6050_Module3Project_Data'!E203) + ((1 - $O$7) * AK203)</f>
        <v>164.9652111880975</v>
      </c>
      <c r="AL204" s="8">
        <f>(ABS(('6050_Module3Project_Data'!E204 - AK204)))</f>
        <v>3.4147938119025127</v>
      </c>
      <c r="AN204" s="7">
        <f>($O$8 *'6050_Module3Project_Data'!E203) + ((1 - $O$8) * AN203)</f>
        <v>165.68224875987261</v>
      </c>
      <c r="AO204" s="8">
        <f>(ABS(('6050_Module3Project_Data'!E204 - AN204)))</f>
        <v>2.6977562401274042</v>
      </c>
      <c r="AU204" s="7">
        <f t="shared" si="56"/>
        <v>1.1325979444264953</v>
      </c>
      <c r="AV204" s="7">
        <f t="shared" si="48"/>
        <v>126.16071792012357</v>
      </c>
      <c r="AW204" s="8">
        <f>ABS('6050_Module3Project_Data'!C204 - AV204)/'6050_Module3Project_Data'!C204</f>
        <v>1.2586353637925131E-2</v>
      </c>
      <c r="AY204" s="7">
        <f t="shared" si="57"/>
        <v>1.0458690720370565</v>
      </c>
      <c r="AZ204" s="7">
        <f t="shared" si="49"/>
        <v>126.07398904773413</v>
      </c>
      <c r="BA204" s="8">
        <f>ABS('6050_Module3Project_Data'!C204 - AZ204)/'6050_Module3Project_Data'!C204</f>
        <v>1.1890253662467182E-2</v>
      </c>
      <c r="BB204" s="21"/>
      <c r="BC204" s="7">
        <f t="shared" si="58"/>
        <v>0.66898769276456682</v>
      </c>
      <c r="BD204" s="7">
        <f t="shared" si="50"/>
        <v>125.69710766846164</v>
      </c>
      <c r="BE204" s="8">
        <f>ABS('6050_Module3Project_Data'!C204 - BD204)/'6050_Module3Project_Data'!C204</f>
        <v>8.8653426768370777E-3</v>
      </c>
      <c r="BF204" s="22"/>
      <c r="BG204" s="7">
        <f t="shared" si="59"/>
        <v>-6.6739605996502471E-2</v>
      </c>
      <c r="BH204" s="7">
        <f t="shared" si="51"/>
        <v>124.96138036970058</v>
      </c>
      <c r="BI204" s="8">
        <f>ABS('6050_Module3Project_Data'!C204 - BH204)/'6050_Module3Project_Data'!C204</f>
        <v>2.9602762266285397E-3</v>
      </c>
      <c r="BM204" s="7">
        <f t="shared" si="60"/>
        <v>0.99710857544445253</v>
      </c>
      <c r="BN204" s="7">
        <f t="shared" si="52"/>
        <v>165.96231976354196</v>
      </c>
      <c r="BO204" s="8">
        <f>ABS('6050_Module3Project_Data'!E204 - BN204)/'6050_Module3Project_Data'!E204</f>
        <v>1.4358505550929608E-2</v>
      </c>
      <c r="BQ204" s="7">
        <f t="shared" si="61"/>
        <v>1.273769145472643</v>
      </c>
      <c r="BR204" s="7">
        <f t="shared" si="53"/>
        <v>166.23898033357014</v>
      </c>
      <c r="BS204" s="8">
        <f>ABS('6050_Module3Project_Data'!E204 - BR204)/'6050_Module3Project_Data'!E204</f>
        <v>1.2715432966223459E-2</v>
      </c>
      <c r="BT204" s="21"/>
      <c r="BU204" s="7">
        <f t="shared" si="62"/>
        <v>1.5865031167688461</v>
      </c>
      <c r="BV204" s="7">
        <f t="shared" si="54"/>
        <v>166.55171430486635</v>
      </c>
      <c r="BW204" s="8">
        <f>ABS('6050_Module3Project_Data'!E204 - BV204)/'6050_Module3Project_Data'!E204</f>
        <v>1.085812234732776E-2</v>
      </c>
      <c r="BX204" s="22"/>
      <c r="BY204" s="7">
        <f t="shared" si="63"/>
        <v>1.3819130842154685</v>
      </c>
      <c r="BZ204" s="7">
        <f t="shared" si="55"/>
        <v>166.34712427231295</v>
      </c>
      <c r="CA204" s="8">
        <f>ABS('6050_Module3Project_Data'!E204 - BZ204)/'6050_Module3Project_Data'!E204</f>
        <v>1.2073171797845341E-2</v>
      </c>
    </row>
    <row r="205" spans="17:79" x14ac:dyDescent="0.35">
      <c r="Q205" s="7">
        <f>($O$5 *'6050_Module3Project_Data'!C204) + ((1 - $O$5) * Q204)</f>
        <v>120.2951084023121</v>
      </c>
      <c r="R205" s="8">
        <f>(ABS(('6050_Module3Project_Data'!C205-Q205)))</f>
        <v>8.5226405976878965</v>
      </c>
      <c r="T205" s="7">
        <f>($O$6 *'6050_Module3Project_Data'!C204) + ((1 - $O$6) * T204)</f>
        <v>124.28291222803117</v>
      </c>
      <c r="U205" s="8">
        <f>(ABS(('6050_Module3Project_Data'!C205 - T205)))</f>
        <v>4.534836771968827</v>
      </c>
      <c r="W205" s="7">
        <f>($O$7 *'6050_Module3Project_Data'!C204) + ((1 - $O$7) * W204)</f>
        <v>124.78855758906369</v>
      </c>
      <c r="X205" s="8">
        <f>(ABS(('6050_Module3Project_Data'!C205 - W205)))</f>
        <v>4.0291914109363063</v>
      </c>
      <c r="Z205" s="7">
        <f>($O$8 *'6050_Module3Project_Data'!C204) + ((1 - $O$8) * Z204)</f>
        <v>124.71190839146925</v>
      </c>
      <c r="AA205" s="8">
        <f>(ABS(('6050_Module3Project_Data'!C205 - Z205)))</f>
        <v>4.1058406085307411</v>
      </c>
      <c r="AB205" s="9"/>
      <c r="AC205" s="9"/>
      <c r="AD205" s="9"/>
      <c r="AE205" s="7">
        <f>($O$5 *'6050_Module3Project_Data'!E204) + ((1 - $O$5) * AE204)</f>
        <v>161.36813431259662</v>
      </c>
      <c r="AF205" s="8">
        <f>(ABS(('6050_Module3Project_Data'!E205 - AE205)))</f>
        <v>4.1818686874033801</v>
      </c>
      <c r="AH205" s="7">
        <f>($O$6 *'6050_Module3Project_Data'!E204) + ((1 - $O$6) * AH204)</f>
        <v>165.16316140441097</v>
      </c>
      <c r="AI205" s="8">
        <f>(ABS(('6050_Module3Project_Data'!E205 - AH205)))</f>
        <v>0.38684159558903275</v>
      </c>
      <c r="AK205" s="7">
        <f>($O$7 *'6050_Module3Project_Data'!E204) + ((1 - $O$7) * AK204)</f>
        <v>166.84334778464387</v>
      </c>
      <c r="AL205" s="8">
        <f>(ABS(('6050_Module3Project_Data'!E205 - AK205)))</f>
        <v>1.2933447846438639</v>
      </c>
      <c r="AN205" s="7">
        <f>($O$8 *'6050_Module3Project_Data'!E204) + ((1 - $O$8) * AN204)</f>
        <v>167.70556593996815</v>
      </c>
      <c r="AO205" s="8">
        <f>(ABS(('6050_Module3Project_Data'!E205 - AN205)))</f>
        <v>2.1555629399681493</v>
      </c>
      <c r="AU205" s="7">
        <f t="shared" si="56"/>
        <v>0.92677389476751182</v>
      </c>
      <c r="AV205" s="7">
        <f t="shared" si="48"/>
        <v>125.71533148383119</v>
      </c>
      <c r="AW205" s="8">
        <f>ABS('6050_Module3Project_Data'!C205 - AV205)/'6050_Module3Project_Data'!C205</f>
        <v>2.4083773705506989E-2</v>
      </c>
      <c r="AY205" s="7">
        <f t="shared" si="57"/>
        <v>0.72451120736944363</v>
      </c>
      <c r="AZ205" s="7">
        <f t="shared" si="49"/>
        <v>125.51306879643313</v>
      </c>
      <c r="BA205" s="8">
        <f>ABS('6050_Module3Project_Data'!C205 - AZ205)/'6050_Module3Project_Data'!C205</f>
        <v>2.5653919814783138E-2</v>
      </c>
      <c r="BB205" s="21"/>
      <c r="BC205" s="7">
        <f t="shared" si="58"/>
        <v>0.2601401570354841</v>
      </c>
      <c r="BD205" s="7">
        <f t="shared" si="50"/>
        <v>125.04869774609917</v>
      </c>
      <c r="BE205" s="8">
        <f>ABS('6050_Module3Project_Data'!C205 - BD205)/'6050_Module3Project_Data'!C205</f>
        <v>2.9258788351447029E-2</v>
      </c>
      <c r="BF205" s="22"/>
      <c r="BG205" s="7">
        <f t="shared" si="59"/>
        <v>-0.21363896953786105</v>
      </c>
      <c r="BH205" s="7">
        <f t="shared" si="51"/>
        <v>124.57491861952583</v>
      </c>
      <c r="BI205" s="8">
        <f>ABS('6050_Module3Project_Data'!C205 - BH205)/'6050_Module3Project_Data'!C205</f>
        <v>3.2936690894002196E-2</v>
      </c>
      <c r="BM205" s="7">
        <f t="shared" si="60"/>
        <v>1.12926277860974</v>
      </c>
      <c r="BN205" s="7">
        <f t="shared" si="52"/>
        <v>167.9726105632536</v>
      </c>
      <c r="BO205" s="8">
        <f>ABS('6050_Module3Project_Data'!E205 - BN205)/'6050_Module3Project_Data'!E205</f>
        <v>1.4633690844775112E-2</v>
      </c>
      <c r="BQ205" s="7">
        <f t="shared" si="61"/>
        <v>1.4248610082410744</v>
      </c>
      <c r="BR205" s="7">
        <f t="shared" si="53"/>
        <v>168.26820879288493</v>
      </c>
      <c r="BS205" s="8">
        <f>ABS('6050_Module3Project_Data'!E205 - BR205)/'6050_Module3Project_Data'!E205</f>
        <v>1.6419243392492903E-2</v>
      </c>
      <c r="BT205" s="21"/>
      <c r="BU205" s="7">
        <f t="shared" si="62"/>
        <v>1.7177381826687315</v>
      </c>
      <c r="BV205" s="7">
        <f t="shared" si="54"/>
        <v>168.56108596731261</v>
      </c>
      <c r="BW205" s="8">
        <f>ABS('6050_Module3Project_Data'!E205 - BV205)/'6050_Module3Project_Data'!E205</f>
        <v>1.8188359485034881E-2</v>
      </c>
      <c r="BX205" s="22"/>
      <c r="BY205" s="7">
        <f t="shared" si="63"/>
        <v>1.8037030696967342</v>
      </c>
      <c r="BZ205" s="7">
        <f t="shared" si="55"/>
        <v>168.64705085434059</v>
      </c>
      <c r="CA205" s="8">
        <f>ABS('6050_Module3Project_Data'!E205 - BZ205)/'6050_Module3Project_Data'!E205</f>
        <v>1.8707627896210836E-2</v>
      </c>
    </row>
    <row r="206" spans="17:79" x14ac:dyDescent="0.35">
      <c r="Q206" s="7">
        <f>($O$5 *'6050_Module3Project_Data'!C205) + ((1 - $O$5) * Q205)</f>
        <v>121.57350449196528</v>
      </c>
      <c r="R206" s="8">
        <f>(ABS(('6050_Module3Project_Data'!C206-Q206)))</f>
        <v>12.375393508034733</v>
      </c>
      <c r="T206" s="7">
        <f>($O$6 *'6050_Module3Project_Data'!C205) + ((1 - $O$6) * T205)</f>
        <v>125.87010509822025</v>
      </c>
      <c r="U206" s="8">
        <f>(ABS(('6050_Module3Project_Data'!C206 - T206)))</f>
        <v>8.0787929017797637</v>
      </c>
      <c r="W206" s="7">
        <f>($O$7 *'6050_Module3Project_Data'!C205) + ((1 - $O$7) * W205)</f>
        <v>127.00461286507866</v>
      </c>
      <c r="X206" s="8">
        <f>(ABS(('6050_Module3Project_Data'!C206 - W206)))</f>
        <v>6.9442851349213583</v>
      </c>
      <c r="Z206" s="7">
        <f>($O$8 *'6050_Module3Project_Data'!C205) + ((1 - $O$8) * Z205)</f>
        <v>127.79128884786731</v>
      </c>
      <c r="AA206" s="8">
        <f>(ABS(('6050_Module3Project_Data'!C206 - Z206)))</f>
        <v>6.1576091521327072</v>
      </c>
      <c r="AB206" s="9"/>
      <c r="AC206" s="9"/>
      <c r="AD206" s="9"/>
      <c r="AE206" s="7">
        <f>($O$5 *'6050_Module3Project_Data'!E205) + ((1 - $O$5) * AE205)</f>
        <v>161.99541461570712</v>
      </c>
      <c r="AF206" s="8">
        <f>(ABS(('6050_Module3Project_Data'!E206 - AE206)))</f>
        <v>5.974586384292877</v>
      </c>
      <c r="AH206" s="7">
        <f>($O$6 *'6050_Module3Project_Data'!E205) + ((1 - $O$6) * AH205)</f>
        <v>165.29855596286714</v>
      </c>
      <c r="AI206" s="8">
        <f>(ABS(('6050_Module3Project_Data'!E206 - AH206)))</f>
        <v>2.6714450371328553</v>
      </c>
      <c r="AK206" s="7">
        <f>($O$7 *'6050_Module3Project_Data'!E205) + ((1 - $O$7) * AK205)</f>
        <v>166.13200815308974</v>
      </c>
      <c r="AL206" s="8">
        <f>(ABS(('6050_Module3Project_Data'!E206 - AK206)))</f>
        <v>1.8379928469102538</v>
      </c>
      <c r="AN206" s="7">
        <f>($O$8 *'6050_Module3Project_Data'!E205) + ((1 - $O$8) * AN205)</f>
        <v>166.08889373499204</v>
      </c>
      <c r="AO206" s="8">
        <f>(ABS(('6050_Module3Project_Data'!E206 - AN206)))</f>
        <v>1.8811072650079552</v>
      </c>
      <c r="AU206" s="7">
        <f t="shared" si="56"/>
        <v>1.1201661019546305</v>
      </c>
      <c r="AV206" s="7">
        <f t="shared" si="48"/>
        <v>128.12477896703328</v>
      </c>
      <c r="AW206" s="8">
        <f>ABS('6050_Module3Project_Data'!C206 - AV206)/'6050_Module3Project_Data'!C206</f>
        <v>4.3480156387451084E-2</v>
      </c>
      <c r="AY206" s="7">
        <f t="shared" si="57"/>
        <v>1.0973972245308252</v>
      </c>
      <c r="AZ206" s="7">
        <f t="shared" si="49"/>
        <v>128.10201008960948</v>
      </c>
      <c r="BA206" s="8">
        <f>ABS('6050_Module3Project_Data'!C206 - AZ206)/'6050_Module3Project_Data'!C206</f>
        <v>4.3650138207113394E-2</v>
      </c>
      <c r="BB206" s="21"/>
      <c r="BC206" s="7">
        <f t="shared" si="58"/>
        <v>1.1403019605762528</v>
      </c>
      <c r="BD206" s="7">
        <f t="shared" si="50"/>
        <v>128.14491482565492</v>
      </c>
      <c r="BE206" s="8">
        <f>ABS('6050_Module3Project_Data'!C206 - BD206)/'6050_Module3Project_Data'!C206</f>
        <v>4.3329831458151238E-2</v>
      </c>
      <c r="BF206" s="22"/>
      <c r="BG206" s="7">
        <f t="shared" si="59"/>
        <v>1.8516011391820453</v>
      </c>
      <c r="BH206" s="7">
        <f t="shared" si="51"/>
        <v>128.85621400426069</v>
      </c>
      <c r="BI206" s="8">
        <f>ABS('6050_Module3Project_Data'!C206 - BH206)/'6050_Module3Project_Data'!C206</f>
        <v>3.8019603533724633E-2</v>
      </c>
      <c r="BM206" s="7">
        <f t="shared" si="60"/>
        <v>0.85317241708516023</v>
      </c>
      <c r="BN206" s="7">
        <f t="shared" si="52"/>
        <v>166.98518057017489</v>
      </c>
      <c r="BO206" s="8">
        <f>ABS('6050_Module3Project_Data'!E206 - BN206)/'6050_Module3Project_Data'!E206</f>
        <v>5.8630733104842112E-3</v>
      </c>
      <c r="BQ206" s="7">
        <f t="shared" si="61"/>
        <v>0.89081084829227453</v>
      </c>
      <c r="BR206" s="7">
        <f t="shared" si="53"/>
        <v>167.022819001382</v>
      </c>
      <c r="BS206" s="8">
        <f>ABS('6050_Module3Project_Data'!E206 - BR206)/'6050_Module3Project_Data'!E206</f>
        <v>5.6389950168422775E-3</v>
      </c>
      <c r="BT206" s="21"/>
      <c r="BU206" s="7">
        <f t="shared" si="62"/>
        <v>0.62465316626844603</v>
      </c>
      <c r="BV206" s="7">
        <f t="shared" si="54"/>
        <v>166.75666131935819</v>
      </c>
      <c r="BW206" s="8">
        <f>ABS('6050_Module3Project_Data'!E206 - BV206)/'6050_Module3Project_Data'!E206</f>
        <v>7.2235498804444796E-3</v>
      </c>
      <c r="BX206" s="22"/>
      <c r="BY206" s="7">
        <f t="shared" si="63"/>
        <v>-0.33408322636649623</v>
      </c>
      <c r="BZ206" s="7">
        <f t="shared" si="55"/>
        <v>165.79792492672325</v>
      </c>
      <c r="CA206" s="8">
        <f>ABS('6050_Module3Project_Data'!E206 - BZ206)/'6050_Module3Project_Data'!E206</f>
        <v>1.2931333335389704E-2</v>
      </c>
    </row>
    <row r="207" spans="17:79" x14ac:dyDescent="0.35">
      <c r="Q207" s="7">
        <f>($O$5 *'6050_Module3Project_Data'!C206) + ((1 - $O$5) * Q206)</f>
        <v>123.42981351817048</v>
      </c>
      <c r="R207" s="8">
        <f>(ABS(('6050_Module3Project_Data'!C207-Q207)))</f>
        <v>7.7438774818295144</v>
      </c>
      <c r="T207" s="7">
        <f>($O$6 *'6050_Module3Project_Data'!C206) + ((1 - $O$6) * T206)</f>
        <v>128.69768261384317</v>
      </c>
      <c r="U207" s="8">
        <f>(ABS(('6050_Module3Project_Data'!C207 - T207)))</f>
        <v>2.4760083861568205</v>
      </c>
      <c r="W207" s="7">
        <f>($O$7 *'6050_Module3Project_Data'!C206) + ((1 - $O$7) * W206)</f>
        <v>130.82396968928541</v>
      </c>
      <c r="X207" s="8">
        <f>(ABS(('6050_Module3Project_Data'!C207 - W207)))</f>
        <v>0.34972131071458534</v>
      </c>
      <c r="Z207" s="7">
        <f>($O$8 *'6050_Module3Project_Data'!C206) + ((1 - $O$8) * Z206)</f>
        <v>132.40949571196685</v>
      </c>
      <c r="AA207" s="8">
        <f>(ABS(('6050_Module3Project_Data'!C207 - Z207)))</f>
        <v>1.235804711966864</v>
      </c>
      <c r="AB207" s="9"/>
      <c r="AC207" s="9"/>
      <c r="AD207" s="9"/>
      <c r="AE207" s="7">
        <f>($O$5 *'6050_Module3Project_Data'!E206) + ((1 - $O$5) * AE206)</f>
        <v>162.89160257335104</v>
      </c>
      <c r="AF207" s="8">
        <f>(ABS(('6050_Module3Project_Data'!E207 - AE207)))</f>
        <v>9.5783984266489597</v>
      </c>
      <c r="AH207" s="7">
        <f>($O$6 *'6050_Module3Project_Data'!E206) + ((1 - $O$6) * AH206)</f>
        <v>166.23356172586364</v>
      </c>
      <c r="AI207" s="8">
        <f>(ABS(('6050_Module3Project_Data'!E207 - AH207)))</f>
        <v>6.2364392741363588</v>
      </c>
      <c r="AK207" s="7">
        <f>($O$7 *'6050_Module3Project_Data'!E206) + ((1 - $O$7) * AK206)</f>
        <v>167.14290421889038</v>
      </c>
      <c r="AL207" s="8">
        <f>(ABS(('6050_Module3Project_Data'!E207 - AK207)))</f>
        <v>5.327096781109617</v>
      </c>
      <c r="AN207" s="7">
        <f>($O$8 *'6050_Module3Project_Data'!E206) + ((1 - $O$8) * AN206)</f>
        <v>167.49972418374801</v>
      </c>
      <c r="AO207" s="8">
        <f>(ABS(('6050_Module3Project_Data'!E207 - AN207)))</f>
        <v>4.9702768162519817</v>
      </c>
      <c r="AU207" s="7">
        <f t="shared" si="56"/>
        <v>1.5250447102924483</v>
      </c>
      <c r="AV207" s="7">
        <f t="shared" si="48"/>
        <v>132.34901439957787</v>
      </c>
      <c r="AW207" s="8">
        <f>ABS('6050_Module3Project_Data'!C207 - AV207)/'6050_Module3Project_Data'!C207</f>
        <v>8.9600543418258873E-3</v>
      </c>
      <c r="AY207" s="7">
        <f t="shared" si="57"/>
        <v>1.7778871244498065</v>
      </c>
      <c r="AZ207" s="7">
        <f t="shared" si="49"/>
        <v>132.60185681373522</v>
      </c>
      <c r="BA207" s="8">
        <f>ABS('6050_Module3Project_Data'!C207 - AZ207)/'6050_Module3Project_Data'!C207</f>
        <v>1.0887593410291656E-2</v>
      </c>
      <c r="BB207" s="21"/>
      <c r="BC207" s="7">
        <f t="shared" si="58"/>
        <v>2.3458766492099765</v>
      </c>
      <c r="BD207" s="7">
        <f t="shared" si="50"/>
        <v>133.16984633849538</v>
      </c>
      <c r="BE207" s="8">
        <f>ABS('6050_Module3Project_Data'!C207 - BD207)/'6050_Module3Project_Data'!C207</f>
        <v>1.5217650149795547E-2</v>
      </c>
      <c r="BF207" s="22"/>
      <c r="BG207" s="7">
        <f t="shared" si="59"/>
        <v>3.5241934714530441</v>
      </c>
      <c r="BH207" s="7">
        <f t="shared" si="51"/>
        <v>134.34816316073844</v>
      </c>
      <c r="BI207" s="8">
        <f>ABS('6050_Module3Project_Data'!C207 - BH207)/'6050_Module3Project_Data'!C207</f>
        <v>2.4200524789215899E-2</v>
      </c>
      <c r="BM207" s="7">
        <f t="shared" si="60"/>
        <v>0.87683096439248165</v>
      </c>
      <c r="BN207" s="7">
        <f t="shared" si="52"/>
        <v>168.01973518328285</v>
      </c>
      <c r="BO207" s="8">
        <f>ABS('6050_Module3Project_Data'!E207 - BN207)/'6050_Module3Project_Data'!E207</f>
        <v>2.5803129766997272E-2</v>
      </c>
      <c r="BQ207" s="7">
        <f t="shared" si="61"/>
        <v>0.92083215266936502</v>
      </c>
      <c r="BR207" s="7">
        <f t="shared" si="53"/>
        <v>168.06373637155974</v>
      </c>
      <c r="BS207" s="8">
        <f>ABS('6050_Module3Project_Data'!E207 - BR207)/'6050_Module3Project_Data'!E207</f>
        <v>2.5548006046803785E-2</v>
      </c>
      <c r="BT207" s="21"/>
      <c r="BU207" s="7">
        <f t="shared" si="62"/>
        <v>0.79846247105793189</v>
      </c>
      <c r="BV207" s="7">
        <f t="shared" si="54"/>
        <v>167.94136668994832</v>
      </c>
      <c r="BW207" s="8">
        <f>ABS('6050_Module3Project_Data'!E207 - BV207)/'6050_Module3Project_Data'!E207</f>
        <v>2.6257518894846368E-2</v>
      </c>
      <c r="BX207" s="22"/>
      <c r="BY207" s="7">
        <f t="shared" si="63"/>
        <v>0.80914917197556668</v>
      </c>
      <c r="BZ207" s="7">
        <f t="shared" si="55"/>
        <v>167.95205339086596</v>
      </c>
      <c r="CA207" s="8">
        <f>ABS('6050_Module3Project_Data'!E207 - BZ207)/'6050_Module3Project_Data'!E207</f>
        <v>2.6195556229712324E-2</v>
      </c>
    </row>
    <row r="208" spans="17:79" x14ac:dyDescent="0.35">
      <c r="Q208" s="7">
        <f>($O$5 *'6050_Module3Project_Data'!C207) + ((1 - $O$5) * Q207)</f>
        <v>124.5913951404449</v>
      </c>
      <c r="R208" s="8">
        <f>(ABS(('6050_Module3Project_Data'!C208-Q208)))</f>
        <v>3.9195891404448986</v>
      </c>
      <c r="T208" s="7">
        <f>($O$6 *'6050_Module3Project_Data'!C207) + ((1 - $O$6) * T207)</f>
        <v>129.56428554899804</v>
      </c>
      <c r="U208" s="8">
        <f>(ABS(('6050_Module3Project_Data'!C208 - T208)))</f>
        <v>8.8924795489980397</v>
      </c>
      <c r="W208" s="7">
        <f>($O$7 *'6050_Module3Project_Data'!C207) + ((1 - $O$7) * W207)</f>
        <v>131.01631641017843</v>
      </c>
      <c r="X208" s="8">
        <f>(ABS(('6050_Module3Project_Data'!C208 - W208)))</f>
        <v>10.34451041017843</v>
      </c>
      <c r="Z208" s="7">
        <f>($O$8 *'6050_Module3Project_Data'!C207) + ((1 - $O$8) * Z207)</f>
        <v>131.48264217799172</v>
      </c>
      <c r="AA208" s="8">
        <f>(ABS(('6050_Module3Project_Data'!C208 - Z208)))</f>
        <v>10.810836177991717</v>
      </c>
      <c r="AB208" s="9"/>
      <c r="AC208" s="9"/>
      <c r="AD208" s="9"/>
      <c r="AE208" s="7">
        <f>($O$5 *'6050_Module3Project_Data'!E207) + ((1 - $O$5) * AE207)</f>
        <v>164.32836233734838</v>
      </c>
      <c r="AF208" s="8">
        <f>(ABS(('6050_Module3Project_Data'!E208 - AE208)))</f>
        <v>1.9716406626516232</v>
      </c>
      <c r="AH208" s="7">
        <f>($O$6 *'6050_Module3Project_Data'!E207) + ((1 - $O$6) * AH207)</f>
        <v>168.41631547181137</v>
      </c>
      <c r="AI208" s="8">
        <f>(ABS(('6050_Module3Project_Data'!E208 - AH208)))</f>
        <v>2.1163124718113693</v>
      </c>
      <c r="AK208" s="7">
        <f>($O$7 *'6050_Module3Project_Data'!E207) + ((1 - $O$7) * AK207)</f>
        <v>170.07280744850067</v>
      </c>
      <c r="AL208" s="8">
        <f>(ABS(('6050_Module3Project_Data'!E208 - AK208)))</f>
        <v>3.7728044485006649</v>
      </c>
      <c r="AN208" s="7">
        <f>($O$8 *'6050_Module3Project_Data'!E207) + ((1 - $O$8) * AN207)</f>
        <v>171.22743179593698</v>
      </c>
      <c r="AO208" s="8">
        <f>(ABS(('6050_Module3Project_Data'!E208 - AN208)))</f>
        <v>4.9274287959369758</v>
      </c>
      <c r="AU208" s="7">
        <f t="shared" si="56"/>
        <v>1.3251400118825349</v>
      </c>
      <c r="AV208" s="7">
        <f t="shared" si="48"/>
        <v>132.34145642206096</v>
      </c>
      <c r="AW208" s="8">
        <f>ABS('6050_Module3Project_Data'!C208 - AV208)/'6050_Module3Project_Data'!C208</f>
        <v>9.6705691319983675E-2</v>
      </c>
      <c r="AY208" s="7">
        <f t="shared" si="57"/>
        <v>1.3815020235606117</v>
      </c>
      <c r="AZ208" s="7">
        <f t="shared" si="49"/>
        <v>132.39781843373905</v>
      </c>
      <c r="BA208" s="8">
        <f>ABS('6050_Module3Project_Data'!C208 - AZ208)/'6050_Module3Project_Data'!C208</f>
        <v>9.7172759921559826E-2</v>
      </c>
      <c r="BB208" s="21"/>
      <c r="BC208" s="7">
        <f t="shared" si="58"/>
        <v>1.3767881814673495</v>
      </c>
      <c r="BD208" s="7">
        <f t="shared" si="50"/>
        <v>132.39310459164579</v>
      </c>
      <c r="BE208" s="8">
        <f>ABS('6050_Module3Project_Data'!C208 - BD208)/'6050_Module3Project_Data'!C208</f>
        <v>9.7133696595589125E-2</v>
      </c>
      <c r="BF208" s="22"/>
      <c r="BG208" s="7">
        <f t="shared" si="59"/>
        <v>0.69212373347703016</v>
      </c>
      <c r="BH208" s="7">
        <f t="shared" si="51"/>
        <v>131.70844014365545</v>
      </c>
      <c r="BI208" s="8">
        <f>ABS('6050_Module3Project_Data'!C208 - BH208)/'6050_Module3Project_Data'!C208</f>
        <v>9.1459923485817787E-2</v>
      </c>
      <c r="BM208" s="7">
        <f t="shared" si="60"/>
        <v>1.1847918041751528</v>
      </c>
      <c r="BN208" s="7">
        <f t="shared" si="52"/>
        <v>171.25759925267582</v>
      </c>
      <c r="BO208" s="8">
        <f>ABS('6050_Module3Project_Data'!E208 - BN208)/'6050_Module3Project_Data'!E208</f>
        <v>2.9811161534830599E-2</v>
      </c>
      <c r="BQ208" s="7">
        <f t="shared" si="61"/>
        <v>1.4230999219045961</v>
      </c>
      <c r="BR208" s="7">
        <f t="shared" si="53"/>
        <v>171.49590737040526</v>
      </c>
      <c r="BS208" s="8">
        <f>ABS('6050_Module3Project_Data'!E208 - BR208)/'6050_Module3Project_Data'!E208</f>
        <v>3.1244162818236745E-2</v>
      </c>
      <c r="BT208" s="21"/>
      <c r="BU208" s="7">
        <f t="shared" si="62"/>
        <v>1.7576108124064929</v>
      </c>
      <c r="BV208" s="7">
        <f t="shared" si="54"/>
        <v>171.83041826090715</v>
      </c>
      <c r="BW208" s="8">
        <f>ABS('6050_Module3Project_Data'!E208 - BV208)/'6050_Module3Project_Data'!E208</f>
        <v>3.3255653404330655E-2</v>
      </c>
      <c r="BX208" s="22"/>
      <c r="BY208" s="7">
        <f t="shared" si="63"/>
        <v>2.6117901209650807</v>
      </c>
      <c r="BZ208" s="7">
        <f t="shared" si="55"/>
        <v>172.68459756946575</v>
      </c>
      <c r="CA208" s="8">
        <f>ABS('6050_Module3Project_Data'!E208 - BZ208)/'6050_Module3Project_Data'!E208</f>
        <v>3.8392029189955858E-2</v>
      </c>
    </row>
    <row r="209" spans="17:79" x14ac:dyDescent="0.35">
      <c r="Q209" s="7">
        <f>($O$5 *'6050_Module3Project_Data'!C208) + ((1 - $O$5) * Q208)</f>
        <v>124.00345676937816</v>
      </c>
      <c r="R209" s="8">
        <f>(ABS(('6050_Module3Project_Data'!C209-Q209)))</f>
        <v>3.2517857693781593</v>
      </c>
      <c r="T209" s="7">
        <f>($O$6 *'6050_Module3Project_Data'!C208) + ((1 - $O$6) * T208)</f>
        <v>126.45191770684873</v>
      </c>
      <c r="U209" s="8">
        <f>(ABS(('6050_Module3Project_Data'!C209 - T209)))</f>
        <v>5.7002467068487306</v>
      </c>
      <c r="W209" s="7">
        <f>($O$7 *'6050_Module3Project_Data'!C208) + ((1 - $O$7) * W208)</f>
        <v>125.32683568458029</v>
      </c>
      <c r="X209" s="8">
        <f>(ABS(('6050_Module3Project_Data'!C209 - W209)))</f>
        <v>4.5751646845802867</v>
      </c>
      <c r="Z209" s="7">
        <f>($O$8 *'6050_Module3Project_Data'!C208) + ((1 - $O$8) * Z208)</f>
        <v>123.37451504449794</v>
      </c>
      <c r="AA209" s="8">
        <f>(ABS(('6050_Module3Project_Data'!C209 - Z209)))</f>
        <v>2.6228440444979384</v>
      </c>
      <c r="AB209" s="9"/>
      <c r="AC209" s="9"/>
      <c r="AD209" s="9"/>
      <c r="AE209" s="7">
        <f>($O$5 *'6050_Module3Project_Data'!E208) + ((1 - $O$5) * AE208)</f>
        <v>164.62410843674613</v>
      </c>
      <c r="AF209" s="8">
        <f>(ABS(('6050_Module3Project_Data'!E209 - AE209)))</f>
        <v>2.0658935632538658</v>
      </c>
      <c r="AH209" s="7">
        <f>($O$6 *'6050_Module3Project_Data'!E208) + ((1 - $O$6) * AH208)</f>
        <v>167.67560610667741</v>
      </c>
      <c r="AI209" s="8">
        <f>(ABS(('6050_Module3Project_Data'!E209 - AH209)))</f>
        <v>0.98560410667741394</v>
      </c>
      <c r="AK209" s="7">
        <f>($O$7 *'6050_Module3Project_Data'!E208) + ((1 - $O$7) * AK208)</f>
        <v>167.99776500182531</v>
      </c>
      <c r="AL209" s="8">
        <f>(ABS(('6050_Module3Project_Data'!E209 - AK209)))</f>
        <v>1.3077630018253217</v>
      </c>
      <c r="AN209" s="7">
        <f>($O$8 *'6050_Module3Project_Data'!E208) + ((1 - $O$8) * AN208)</f>
        <v>167.53186019898425</v>
      </c>
      <c r="AO209" s="8">
        <f>(ABS(('6050_Module3Project_Data'!E209 - AN209)))</f>
        <v>0.84185819898425507</v>
      </c>
      <c r="AU209" s="7">
        <f t="shared" si="56"/>
        <v>0.27294690126043297</v>
      </c>
      <c r="AV209" s="7">
        <f t="shared" si="48"/>
        <v>125.59978258584073</v>
      </c>
      <c r="AW209" s="8">
        <f>ABS('6050_Module3Project_Data'!C209 - AV209)/'6050_Module3Project_Data'!C209</f>
        <v>4.0149436820967277E-2</v>
      </c>
      <c r="AY209" s="7">
        <f t="shared" si="57"/>
        <v>-0.38624366372907737</v>
      </c>
      <c r="AZ209" s="7">
        <f t="shared" si="49"/>
        <v>124.94059202085121</v>
      </c>
      <c r="BA209" s="8">
        <f>ABS('6050_Module3Project_Data'!C209 - AZ209)/'6050_Module3Project_Data'!C209</f>
        <v>3.4690377252429169E-2</v>
      </c>
      <c r="BB209" s="21"/>
      <c r="BC209" s="7">
        <f t="shared" si="58"/>
        <v>-1.8030328267121232</v>
      </c>
      <c r="BD209" s="7">
        <f t="shared" si="50"/>
        <v>123.52380285786816</v>
      </c>
      <c r="BE209" s="8">
        <f>ABS('6050_Module3Project_Data'!C209 - BD209)/'6050_Module3Project_Data'!C209</f>
        <v>2.2957296035001955E-2</v>
      </c>
      <c r="BF209" s="22"/>
      <c r="BG209" s="7">
        <f t="shared" si="59"/>
        <v>-4.7322400567368677</v>
      </c>
      <c r="BH209" s="7">
        <f t="shared" si="51"/>
        <v>120.59459562784342</v>
      </c>
      <c r="BI209" s="8">
        <f>ABS('6050_Module3Project_Data'!C209 - BH209)/'6050_Module3Project_Data'!C209</f>
        <v>1.3008132380758824E-3</v>
      </c>
      <c r="BM209" s="7">
        <f t="shared" si="60"/>
        <v>0.69581666654757668</v>
      </c>
      <c r="BN209" s="7">
        <f t="shared" si="52"/>
        <v>168.6935816683729</v>
      </c>
      <c r="BO209" s="8">
        <f>ABS('6050_Module3Project_Data'!E209 - BN209)/'6050_Module3Project_Data'!E209</f>
        <v>1.2019795094686647E-2</v>
      </c>
      <c r="BQ209" s="7">
        <f t="shared" si="61"/>
        <v>0.54856432975960856</v>
      </c>
      <c r="BR209" s="7">
        <f t="shared" si="53"/>
        <v>168.54632933158493</v>
      </c>
      <c r="BS209" s="8">
        <f>ABS('6050_Module3Project_Data'!E209 - BR209)/'6050_Module3Project_Data'!E209</f>
        <v>1.1136404759206469E-2</v>
      </c>
      <c r="BT209" s="21"/>
      <c r="BU209" s="7">
        <f t="shared" si="62"/>
        <v>3.29168458196617E-2</v>
      </c>
      <c r="BV209" s="7">
        <f t="shared" si="54"/>
        <v>168.03068184764498</v>
      </c>
      <c r="BW209" s="8">
        <f>ABS('6050_Module3Project_Data'!E209 - BV209)/'6050_Module3Project_Data'!E209</f>
        <v>8.0429529759378868E-3</v>
      </c>
      <c r="BX209" s="22"/>
      <c r="BY209" s="7">
        <f t="shared" si="63"/>
        <v>-1.3720175615292891</v>
      </c>
      <c r="BZ209" s="7">
        <f t="shared" si="55"/>
        <v>166.62574744029604</v>
      </c>
      <c r="CA209" s="8">
        <f>ABS('6050_Module3Project_Data'!E209 - BZ209)/'6050_Module3Project_Data'!E209</f>
        <v>3.8547338732381999E-4</v>
      </c>
    </row>
    <row r="210" spans="17:79" x14ac:dyDescent="0.35">
      <c r="Q210" s="7">
        <f>($O$5 *'6050_Module3Project_Data'!C209) + ((1 - $O$5) * Q209)</f>
        <v>123.51568890397142</v>
      </c>
      <c r="R210" s="8">
        <f>(ABS(('6050_Module3Project_Data'!C210-Q210)))</f>
        <v>10.889994903971427</v>
      </c>
      <c r="T210" s="7">
        <f>($O$6 *'6050_Module3Project_Data'!C209) + ((1 - $O$6) * T209)</f>
        <v>124.45683135945168</v>
      </c>
      <c r="U210" s="8">
        <f>(ABS(('6050_Module3Project_Data'!C210 - T210)))</f>
        <v>11.831137359451688</v>
      </c>
      <c r="W210" s="7">
        <f>($O$7 *'6050_Module3Project_Data'!C209) + ((1 - $O$7) * W209)</f>
        <v>122.81049510806113</v>
      </c>
      <c r="X210" s="8">
        <f>(ABS(('6050_Module3Project_Data'!C210 - W210)))</f>
        <v>10.184801108061137</v>
      </c>
      <c r="Z210" s="7">
        <f>($O$8 *'6050_Module3Project_Data'!C209) + ((1 - $O$8) * Z209)</f>
        <v>121.4073820111245</v>
      </c>
      <c r="AA210" s="8">
        <f>(ABS(('6050_Module3Project_Data'!C210 - Z210)))</f>
        <v>8.7816880111245013</v>
      </c>
      <c r="AB210" s="9"/>
      <c r="AC210" s="9"/>
      <c r="AD210" s="9"/>
      <c r="AE210" s="7">
        <f>($O$5 *'6050_Module3Project_Data'!E209) + ((1 - $O$5) * AE209)</f>
        <v>164.93399247123421</v>
      </c>
      <c r="AF210" s="8">
        <f>(ABS(('6050_Module3Project_Data'!E210 - AE210)))</f>
        <v>0.66398847123420524</v>
      </c>
      <c r="AH210" s="7">
        <f>($O$6 *'6050_Module3Project_Data'!E209) + ((1 - $O$6) * AH209)</f>
        <v>167.3306446693403</v>
      </c>
      <c r="AI210" s="8">
        <f>(ABS(('6050_Module3Project_Data'!E210 - AH210)))</f>
        <v>3.0606406693403017</v>
      </c>
      <c r="AK210" s="7">
        <f>($O$7 *'6050_Module3Project_Data'!E209) + ((1 - $O$7) * AK209)</f>
        <v>167.2784953508214</v>
      </c>
      <c r="AL210" s="8">
        <f>(ABS(('6050_Module3Project_Data'!E210 - AK210)))</f>
        <v>3.0084913508214015</v>
      </c>
      <c r="AN210" s="7">
        <f>($O$8 *'6050_Module3Project_Data'!E209) + ((1 - $O$8) * AN209)</f>
        <v>166.90046654974606</v>
      </c>
      <c r="AO210" s="8">
        <f>(ABS(('6050_Module3Project_Data'!E210 - AN210)))</f>
        <v>2.6304625497460563</v>
      </c>
      <c r="AU210" s="7">
        <f t="shared" si="56"/>
        <v>-0.14544622040650532</v>
      </c>
      <c r="AV210" s="7">
        <f t="shared" si="48"/>
        <v>122.66504888765462</v>
      </c>
      <c r="AW210" s="8">
        <f>ABS('6050_Module3Project_Data'!C210 - AV210)/'6050_Module3Project_Data'!C210</f>
        <v>8.9139116760111825E-2</v>
      </c>
      <c r="AY210" s="7">
        <f t="shared" si="57"/>
        <v>-0.91876789192659691</v>
      </c>
      <c r="AZ210" s="7">
        <f t="shared" si="49"/>
        <v>121.89172721613454</v>
      </c>
      <c r="BA210" s="8">
        <f>ABS('6050_Module3Project_Data'!C210 - AZ210)/'6050_Module3Project_Data'!C210</f>
        <v>8.2272817924962535E-2</v>
      </c>
      <c r="BB210" s="21"/>
      <c r="BC210" s="7">
        <f t="shared" si="58"/>
        <v>-2.1240213141252879</v>
      </c>
      <c r="BD210" s="7">
        <f t="shared" si="50"/>
        <v>120.68647379393585</v>
      </c>
      <c r="BE210" s="8">
        <f>ABS('6050_Module3Project_Data'!C210 - BD210)/'6050_Module3Project_Data'!C210</f>
        <v>7.1571410640416125E-2</v>
      </c>
      <c r="BF210" s="22"/>
      <c r="BG210" s="7">
        <f t="shared" si="59"/>
        <v>-2.8487254985518122</v>
      </c>
      <c r="BH210" s="7">
        <f t="shared" si="51"/>
        <v>119.96176960950932</v>
      </c>
      <c r="BI210" s="8">
        <f>ABS('6050_Module3Project_Data'!C210 - BH210)/'6050_Module3Project_Data'!C210</f>
        <v>6.5136784946331364E-2</v>
      </c>
      <c r="BM210" s="7">
        <f t="shared" si="60"/>
        <v>0.48355371891485327</v>
      </c>
      <c r="BN210" s="7">
        <f t="shared" si="52"/>
        <v>167.76204906973626</v>
      </c>
      <c r="BO210" s="8">
        <f>ABS('6050_Module3Project_Data'!E210 - BN210)/'6050_Module3Project_Data'!E210</f>
        <v>2.1257959363879142E-2</v>
      </c>
      <c r="BQ210" s="7">
        <f t="shared" si="61"/>
        <v>0.23160583456872824</v>
      </c>
      <c r="BR210" s="7">
        <f t="shared" si="53"/>
        <v>167.51010118539014</v>
      </c>
      <c r="BS210" s="8">
        <f>ABS('6050_Module3Project_Data'!E210 - BR210)/'6050_Module3Project_Data'!E210</f>
        <v>1.9724216877660398E-2</v>
      </c>
      <c r="BT210" s="21"/>
      <c r="BU210" s="7">
        <f t="shared" si="62"/>
        <v>-0.30556707775094682</v>
      </c>
      <c r="BV210" s="7">
        <f t="shared" si="54"/>
        <v>166.97292827307047</v>
      </c>
      <c r="BW210" s="8">
        <f>ABS('6050_Module3Project_Data'!E210 - BV210)/'6050_Module3Project_Data'!E210</f>
        <v>1.6454156006902303E-2</v>
      </c>
      <c r="BX210" s="22"/>
      <c r="BY210" s="7">
        <f t="shared" si="63"/>
        <v>-0.81718183758271912</v>
      </c>
      <c r="BZ210" s="7">
        <f t="shared" si="55"/>
        <v>166.46131351323868</v>
      </c>
      <c r="CA210" s="8">
        <f>ABS('6050_Module3Project_Data'!E210 - BZ210)/'6050_Module3Project_Data'!E210</f>
        <v>1.3339681377487997E-2</v>
      </c>
    </row>
    <row r="211" spans="17:79" x14ac:dyDescent="0.35">
      <c r="Q211" s="7">
        <f>($O$5 *'6050_Module3Project_Data'!C210) + ((1 - $O$5) * Q210)</f>
        <v>121.8821896683757</v>
      </c>
      <c r="R211" s="8">
        <f>(ABS(('6050_Module3Project_Data'!C211-Q211)))</f>
        <v>4.764246668375705</v>
      </c>
      <c r="T211" s="7">
        <f>($O$6 *'6050_Module3Project_Data'!C210) + ((1 - $O$6) * T210)</f>
        <v>120.3159332836436</v>
      </c>
      <c r="U211" s="8">
        <f>(ABS(('6050_Module3Project_Data'!C211 - T211)))</f>
        <v>3.1979902836436054</v>
      </c>
      <c r="W211" s="7">
        <f>($O$7 *'6050_Module3Project_Data'!C210) + ((1 - $O$7) * W210)</f>
        <v>117.2088544986275</v>
      </c>
      <c r="X211" s="8">
        <f>(ABS(('6050_Module3Project_Data'!C211 - W211)))</f>
        <v>9.0911498627505694E-2</v>
      </c>
      <c r="Z211" s="7">
        <f>($O$8 *'6050_Module3Project_Data'!C210) + ((1 - $O$8) * Z210)</f>
        <v>114.82111600278111</v>
      </c>
      <c r="AA211" s="8">
        <f>(ABS(('6050_Module3Project_Data'!C211 - Z211)))</f>
        <v>2.2968269972188864</v>
      </c>
      <c r="AB211" s="9"/>
      <c r="AC211" s="9"/>
      <c r="AD211" s="9"/>
      <c r="AE211" s="7">
        <f>($O$5 *'6050_Module3Project_Data'!E210) + ((1 - $O$5) * AE210)</f>
        <v>164.83439420054907</v>
      </c>
      <c r="AF211" s="8">
        <f>(ABS(('6050_Module3Project_Data'!E211 - AE211)))</f>
        <v>0.91560579945092968</v>
      </c>
      <c r="AH211" s="7">
        <f>($O$6 *'6050_Module3Project_Data'!E210) + ((1 - $O$6) * AH210)</f>
        <v>166.25942043507121</v>
      </c>
      <c r="AI211" s="8">
        <f>(ABS(('6050_Module3Project_Data'!E211 - AH211)))</f>
        <v>0.50942043507120616</v>
      </c>
      <c r="AK211" s="7">
        <f>($O$7 *'6050_Module3Project_Data'!E210) + ((1 - $O$7) * AK210)</f>
        <v>165.62382510786964</v>
      </c>
      <c r="AL211" s="8">
        <f>(ABS(('6050_Module3Project_Data'!E211 - AK211)))</f>
        <v>0.12617489213036492</v>
      </c>
      <c r="AN211" s="7">
        <f>($O$8 *'6050_Module3Project_Data'!E210) + ((1 - $O$8) * AN210)</f>
        <v>164.92761963743652</v>
      </c>
      <c r="AO211" s="8">
        <f>(ABS(('6050_Module3Project_Data'!E211 - AN211)))</f>
        <v>0.82238036256347868</v>
      </c>
      <c r="AU211" s="7">
        <f t="shared" si="56"/>
        <v>-0.96387537876057405</v>
      </c>
      <c r="AV211" s="7">
        <f t="shared" si="48"/>
        <v>116.24497911986693</v>
      </c>
      <c r="AW211" s="8">
        <f>ABS('6050_Module3Project_Data'!C211 - AV211)/'6050_Module3Project_Data'!C211</f>
        <v>7.4537159530975615E-3</v>
      </c>
      <c r="AY211" s="7">
        <f t="shared" si="57"/>
        <v>-2.0894860713033552</v>
      </c>
      <c r="AZ211" s="7">
        <f t="shared" si="49"/>
        <v>115.11936842732415</v>
      </c>
      <c r="BA211" s="8">
        <f>ABS('6050_Module3Project_Data'!C211 - AZ211)/'6050_Module3Project_Data'!C211</f>
        <v>1.7064631784694591E-2</v>
      </c>
      <c r="BB211" s="21"/>
      <c r="BC211" s="7">
        <f t="shared" si="58"/>
        <v>-3.688949997014042</v>
      </c>
      <c r="BD211" s="7">
        <f t="shared" si="50"/>
        <v>113.51990450161347</v>
      </c>
      <c r="BE211" s="8">
        <f>ABS('6050_Module3Project_Data'!C211 - BD211)/'6050_Module3Project_Data'!C211</f>
        <v>3.0721496691472196E-2</v>
      </c>
      <c r="BF211" s="22"/>
      <c r="BG211" s="7">
        <f t="shared" si="59"/>
        <v>-5.1887033428013574</v>
      </c>
      <c r="BH211" s="7">
        <f t="shared" si="51"/>
        <v>112.02015115582614</v>
      </c>
      <c r="BI211" s="8">
        <f>ABS('6050_Module3Project_Data'!C211 - BH211)/'6050_Module3Project_Data'!C211</f>
        <v>4.35269926502539E-2</v>
      </c>
      <c r="BM211" s="7">
        <f t="shared" si="60"/>
        <v>0.16282012463486029</v>
      </c>
      <c r="BN211" s="7">
        <f t="shared" si="52"/>
        <v>165.7866452325045</v>
      </c>
      <c r="BO211" s="8">
        <f>ABS('6050_Module3Project_Data'!E211 - BN211)/'6050_Module3Project_Data'!E211</f>
        <v>2.2108737559274491E-4</v>
      </c>
      <c r="BQ211" s="7">
        <f t="shared" si="61"/>
        <v>-0.23996318481139545</v>
      </c>
      <c r="BR211" s="7">
        <f t="shared" si="53"/>
        <v>165.38386192305825</v>
      </c>
      <c r="BS211" s="8">
        <f>ABS('6050_Module3Project_Data'!E211 - BR211)/'6050_Module3Project_Data'!E211</f>
        <v>2.2089778397692424E-3</v>
      </c>
      <c r="BT211" s="21"/>
      <c r="BU211" s="7">
        <f t="shared" si="62"/>
        <v>-0.91266350209131575</v>
      </c>
      <c r="BV211" s="7">
        <f t="shared" si="54"/>
        <v>164.71116160577833</v>
      </c>
      <c r="BW211" s="8">
        <f>ABS('6050_Module3Project_Data'!E211 - BV211)/'6050_Module3Project_Data'!E211</f>
        <v>6.2675016242634725E-3</v>
      </c>
      <c r="BX211" s="22"/>
      <c r="BY211" s="7">
        <f t="shared" si="63"/>
        <v>-1.5290469821464094</v>
      </c>
      <c r="BZ211" s="7">
        <f t="shared" si="55"/>
        <v>164.09477812572322</v>
      </c>
      <c r="CA211" s="8">
        <f>ABS('6050_Module3Project_Data'!E211 - BZ211)/'6050_Module3Project_Data'!E211</f>
        <v>9.9862556517452579E-3</v>
      </c>
    </row>
    <row r="212" spans="17:79" x14ac:dyDescent="0.35">
      <c r="Q212" s="7">
        <f>($O$5 *'6050_Module3Project_Data'!C211) + ((1 - $O$5) * Q211)</f>
        <v>121.16755266811934</v>
      </c>
      <c r="R212" s="8">
        <f>(ABS(('6050_Module3Project_Data'!C212-Q212)))</f>
        <v>7.873012668119344</v>
      </c>
      <c r="T212" s="7">
        <f>($O$6 *'6050_Module3Project_Data'!C211) + ((1 - $O$6) * T211)</f>
        <v>119.19663668436834</v>
      </c>
      <c r="U212" s="8">
        <f>(ABS(('6050_Module3Project_Data'!C212 - T212)))</f>
        <v>5.9020966843683453</v>
      </c>
      <c r="W212" s="7">
        <f>($O$7 *'6050_Module3Project_Data'!C211) + ((1 - $O$7) * W211)</f>
        <v>117.15885317438237</v>
      </c>
      <c r="X212" s="8">
        <f>(ABS(('6050_Module3Project_Data'!C212 - W212)))</f>
        <v>3.8643131743823744</v>
      </c>
      <c r="Z212" s="7">
        <f>($O$8 *'6050_Module3Project_Data'!C211) + ((1 - $O$8) * Z211)</f>
        <v>116.54373625069528</v>
      </c>
      <c r="AA212" s="8">
        <f>(ABS(('6050_Module3Project_Data'!C212 - Z212)))</f>
        <v>3.2491962506952774</v>
      </c>
      <c r="AB212" s="9"/>
      <c r="AC212" s="9"/>
      <c r="AD212" s="9"/>
      <c r="AE212" s="7">
        <f>($O$5 *'6050_Module3Project_Data'!E211) + ((1 - $O$5) * AE211)</f>
        <v>164.97173507046671</v>
      </c>
      <c r="AF212" s="8">
        <f>(ABS(('6050_Module3Project_Data'!E212 - AE212)))</f>
        <v>0.7017310704667068</v>
      </c>
      <c r="AH212" s="7">
        <f>($O$6 *'6050_Module3Project_Data'!E211) + ((1 - $O$6) * AH211)</f>
        <v>166.08112328279628</v>
      </c>
      <c r="AI212" s="8">
        <f>(ABS(('6050_Module3Project_Data'!E212 - AH212)))</f>
        <v>1.8111192827962839</v>
      </c>
      <c r="AK212" s="7">
        <f>($O$7 *'6050_Module3Project_Data'!E211) + ((1 - $O$7) * AK211)</f>
        <v>165.69322129854135</v>
      </c>
      <c r="AL212" s="8">
        <f>(ABS(('6050_Module3Project_Data'!E212 - AK212)))</f>
        <v>1.4232172985413456</v>
      </c>
      <c r="AN212" s="7">
        <f>($O$8 *'6050_Module3Project_Data'!E211) + ((1 - $O$8) * AN211)</f>
        <v>165.54440490935912</v>
      </c>
      <c r="AO212" s="8">
        <f>(ABS(('6050_Module3Project_Data'!E212 - AN212)))</f>
        <v>1.274400909359116</v>
      </c>
      <c r="AU212" s="7">
        <f t="shared" si="56"/>
        <v>-0.8267942705832575</v>
      </c>
      <c r="AV212" s="7">
        <f t="shared" si="48"/>
        <v>116.33205890379911</v>
      </c>
      <c r="AW212" s="8">
        <f>ABS('6050_Module3Project_Data'!C212 - AV212)/'6050_Module3Project_Data'!C212</f>
        <v>2.6810814570579575E-2</v>
      </c>
      <c r="AY212" s="7">
        <f t="shared" si="57"/>
        <v>-1.5796148845387989</v>
      </c>
      <c r="AZ212" s="7">
        <f t="shared" si="49"/>
        <v>115.57923828984357</v>
      </c>
      <c r="BA212" s="8">
        <f>ABS('6050_Module3Project_Data'!C212 - AZ212)/'6050_Module3Project_Data'!C212</f>
        <v>2.0166005262421079E-2</v>
      </c>
      <c r="BB212" s="21"/>
      <c r="BC212" s="7">
        <f t="shared" si="58"/>
        <v>-2.0514230942680318</v>
      </c>
      <c r="BD212" s="7">
        <f t="shared" si="50"/>
        <v>115.10743008011434</v>
      </c>
      <c r="BE212" s="8">
        <f>ABS('6050_Module3Project_Data'!C212 - BD212)/'6050_Module3Project_Data'!C212</f>
        <v>1.600156618416336E-2</v>
      </c>
      <c r="BF212" s="22"/>
      <c r="BG212" s="7">
        <f t="shared" si="59"/>
        <v>-0.82080662702856444</v>
      </c>
      <c r="BH212" s="7">
        <f t="shared" si="51"/>
        <v>116.33804654735381</v>
      </c>
      <c r="BI212" s="8">
        <f>ABS('6050_Module3Project_Data'!C212 - BH212)/'6050_Module3Project_Data'!C212</f>
        <v>2.6863664809917712E-2</v>
      </c>
      <c r="BM212" s="7">
        <f t="shared" si="60"/>
        <v>0.14880653454038784</v>
      </c>
      <c r="BN212" s="7">
        <f t="shared" si="52"/>
        <v>165.84202783308174</v>
      </c>
      <c r="BO212" s="8">
        <f>ABS('6050_Module3Project_Data'!E212 - BN212)/'6050_Module3Project_Data'!E212</f>
        <v>9.5697558580551557E-3</v>
      </c>
      <c r="BQ212" s="7">
        <f t="shared" si="61"/>
        <v>-0.16262334094061892</v>
      </c>
      <c r="BR212" s="7">
        <f t="shared" si="53"/>
        <v>165.53059795760072</v>
      </c>
      <c r="BS212" s="8">
        <f>ABS('6050_Module3Project_Data'!E212 - BR212)/'6050_Module3Project_Data'!E212</f>
        <v>7.6739144512391853E-3</v>
      </c>
      <c r="BT212" s="21"/>
      <c r="BU212" s="7">
        <f t="shared" si="62"/>
        <v>-0.47073664034795393</v>
      </c>
      <c r="BV212" s="7">
        <f t="shared" si="54"/>
        <v>165.22248465819339</v>
      </c>
      <c r="BW212" s="8">
        <f>ABS('6050_Module3Project_Data'!E212 - BV212)/'6050_Module3Project_Data'!E212</f>
        <v>5.798262829490127E-3</v>
      </c>
      <c r="BX212" s="22"/>
      <c r="BY212" s="7">
        <f t="shared" si="63"/>
        <v>-0.17037028525100739</v>
      </c>
      <c r="BZ212" s="7">
        <f t="shared" si="55"/>
        <v>165.52285101329034</v>
      </c>
      <c r="CA212" s="8">
        <f>ABS('6050_Module3Project_Data'!E212 - BZ212)/'6050_Module3Project_Data'!E212</f>
        <v>7.6267546282541947E-3</v>
      </c>
    </row>
    <row r="213" spans="17:79" x14ac:dyDescent="0.35">
      <c r="Q213" s="7">
        <f>($O$5 *'6050_Module3Project_Data'!C212) + ((1 - $O$5) * Q212)</f>
        <v>119.98660076790144</v>
      </c>
      <c r="R213" s="8">
        <f>(ABS(('6050_Module3Project_Data'!C213-Q213)))</f>
        <v>8.1794947679014314</v>
      </c>
      <c r="T213" s="7">
        <f>($O$6 *'6050_Module3Project_Data'!C212) + ((1 - $O$6) * T212)</f>
        <v>117.13090284483943</v>
      </c>
      <c r="U213" s="8">
        <f>(ABS(('6050_Module3Project_Data'!C213 - T213)))</f>
        <v>5.3237968448394213</v>
      </c>
      <c r="W213" s="7">
        <f>($O$7 *'6050_Module3Project_Data'!C212) + ((1 - $O$7) * W212)</f>
        <v>115.03348092847207</v>
      </c>
      <c r="X213" s="8">
        <f>(ABS(('6050_Module3Project_Data'!C213 - W213)))</f>
        <v>3.2263749284720689</v>
      </c>
      <c r="Z213" s="7">
        <f>($O$8 *'6050_Module3Project_Data'!C212) + ((1 - $O$8) * Z212)</f>
        <v>114.10683906267383</v>
      </c>
      <c r="AA213" s="8">
        <f>(ABS(('6050_Module3Project_Data'!C213 - Z213)))</f>
        <v>2.2997330626738233</v>
      </c>
      <c r="AB213" s="9"/>
      <c r="AC213" s="9"/>
      <c r="AD213" s="9"/>
      <c r="AE213" s="7">
        <f>($O$5 *'6050_Module3Project_Data'!E212) + ((1 - $O$5) * AE212)</f>
        <v>164.86647540989668</v>
      </c>
      <c r="AF213" s="8">
        <f>(ABS(('6050_Module3Project_Data'!E213 - AE213)))</f>
        <v>1.5835215901033166</v>
      </c>
      <c r="AH213" s="7">
        <f>($O$6 *'6050_Module3Project_Data'!E212) + ((1 - $O$6) * AH212)</f>
        <v>165.44723153381759</v>
      </c>
      <c r="AI213" s="8">
        <f>(ABS(('6050_Module3Project_Data'!E213 - AH213)))</f>
        <v>1.0027654661824101</v>
      </c>
      <c r="AK213" s="7">
        <f>($O$7 *'6050_Module3Project_Data'!E212) + ((1 - $O$7) * AK212)</f>
        <v>164.91045178434359</v>
      </c>
      <c r="AL213" s="8">
        <f>(ABS(('6050_Module3Project_Data'!E213 - AK213)))</f>
        <v>1.5395452156564033</v>
      </c>
      <c r="AN213" s="7">
        <f>($O$8 *'6050_Module3Project_Data'!E212) + ((1 - $O$8) * AN212)</f>
        <v>164.58860422733977</v>
      </c>
      <c r="AO213" s="8">
        <f>(ABS(('6050_Module3Project_Data'!E213 - AN213)))</f>
        <v>1.8613927726602242</v>
      </c>
      <c r="AU213" s="7">
        <f t="shared" si="56"/>
        <v>-1.0215809668823137</v>
      </c>
      <c r="AV213" s="7">
        <f t="shared" si="48"/>
        <v>114.01189996158976</v>
      </c>
      <c r="AW213" s="8">
        <f>ABS('6050_Module3Project_Data'!C213 - AV213)/'6050_Module3Project_Data'!C213</f>
        <v>1.9719622843916179E-2</v>
      </c>
      <c r="AY213" s="7">
        <f t="shared" si="57"/>
        <v>-1.7160542248816739</v>
      </c>
      <c r="AZ213" s="7">
        <f t="shared" si="49"/>
        <v>113.3174267035904</v>
      </c>
      <c r="BA213" s="8">
        <f>ABS('6050_Module3Project_Data'!C213 - AZ213)/'6050_Module3Project_Data'!C213</f>
        <v>1.3508271143252691E-2</v>
      </c>
      <c r="BB213" s="21"/>
      <c r="BC213" s="7">
        <f t="shared" si="58"/>
        <v>-2.0847002125070522</v>
      </c>
      <c r="BD213" s="7">
        <f t="shared" si="50"/>
        <v>112.94878071596501</v>
      </c>
      <c r="BE213" s="8">
        <f>ABS('6050_Module3Project_Data'!C213 - BD213)/'6050_Module3Project_Data'!C213</f>
        <v>1.0211110517116952E-2</v>
      </c>
      <c r="BF213" s="22"/>
      <c r="BG213" s="7">
        <f t="shared" si="59"/>
        <v>-1.9296874030780387</v>
      </c>
      <c r="BH213" s="7">
        <f t="shared" si="51"/>
        <v>113.10379352539404</v>
      </c>
      <c r="BI213" s="8">
        <f>ABS('6050_Module3Project_Data'!C213 - BH213)/'6050_Module3Project_Data'!C213</f>
        <v>1.1597541263558279E-2</v>
      </c>
      <c r="BM213" s="7">
        <f t="shared" si="60"/>
        <v>9.0701272296667274E-3</v>
      </c>
      <c r="BN213" s="7">
        <f t="shared" si="52"/>
        <v>164.91952191157327</v>
      </c>
      <c r="BO213" s="8">
        <f>ABS('6050_Module3Project_Data'!E213 - BN213)/'6050_Module3Project_Data'!E213</f>
        <v>9.194803941190377E-3</v>
      </c>
      <c r="BQ213" s="7">
        <f t="shared" si="61"/>
        <v>-0.31765988425490244</v>
      </c>
      <c r="BR213" s="7">
        <f t="shared" si="53"/>
        <v>164.59279190008868</v>
      </c>
      <c r="BS213" s="8">
        <f>ABS('6050_Module3Project_Data'!E213 - BR213)/'6050_Module3Project_Data'!E213</f>
        <v>1.1157735856921112E-2</v>
      </c>
      <c r="BT213" s="21"/>
      <c r="BU213" s="7">
        <f t="shared" si="62"/>
        <v>-0.61115143358036339</v>
      </c>
      <c r="BV213" s="7">
        <f t="shared" si="54"/>
        <v>164.29930035076322</v>
      </c>
      <c r="BW213" s="8">
        <f>ABS('6050_Module3Project_Data'!E213 - BV213)/'6050_Module3Project_Data'!E213</f>
        <v>1.2920977398616463E-2</v>
      </c>
      <c r="BX213" s="22"/>
      <c r="BY213" s="7">
        <f t="shared" si="63"/>
        <v>-0.69090962985574111</v>
      </c>
      <c r="BZ213" s="7">
        <f t="shared" si="55"/>
        <v>164.21954215448784</v>
      </c>
      <c r="CA213" s="8">
        <f>ABS('6050_Module3Project_Data'!E213 - BZ213)/'6050_Module3Project_Data'!E213</f>
        <v>1.3400149508636857E-2</v>
      </c>
    </row>
    <row r="214" spans="17:79" x14ac:dyDescent="0.35">
      <c r="Q214" s="7">
        <f>($O$5 *'6050_Module3Project_Data'!C213) + ((1 - $O$5) * Q213)</f>
        <v>118.75967655271621</v>
      </c>
      <c r="R214" s="8">
        <f>(ABS(('6050_Module3Project_Data'!C214-Q214)))</f>
        <v>3.5983605527162155</v>
      </c>
      <c r="T214" s="7">
        <f>($O$6 *'6050_Module3Project_Data'!C213) + ((1 - $O$6) * T213)</f>
        <v>115.26757394914563</v>
      </c>
      <c r="U214" s="8">
        <f>(ABS(('6050_Module3Project_Data'!C214 - T214)))</f>
        <v>0.10625794914562903</v>
      </c>
      <c r="W214" s="7">
        <f>($O$7 *'6050_Module3Project_Data'!C213) + ((1 - $O$7) * W213)</f>
        <v>113.25897471781244</v>
      </c>
      <c r="X214" s="8">
        <f>(ABS(('6050_Module3Project_Data'!C214 - W214)))</f>
        <v>1.9023412821875638</v>
      </c>
      <c r="Z214" s="7">
        <f>($O$8 *'6050_Module3Project_Data'!C213) + ((1 - $O$8) * Z213)</f>
        <v>112.38203926566847</v>
      </c>
      <c r="AA214" s="8">
        <f>(ABS(('6050_Module3Project_Data'!C214 - Z214)))</f>
        <v>2.7792767343315319</v>
      </c>
      <c r="AB214" s="9"/>
      <c r="AC214" s="9"/>
      <c r="AD214" s="9"/>
      <c r="AE214" s="7">
        <f>($O$5 *'6050_Module3Project_Data'!E213) + ((1 - $O$5) * AE213)</f>
        <v>165.10400364841217</v>
      </c>
      <c r="AF214" s="8">
        <f>(ABS(('6050_Module3Project_Data'!E214 - AE214)))</f>
        <v>3.3659973515878221</v>
      </c>
      <c r="AH214" s="7">
        <f>($O$6 *'6050_Module3Project_Data'!E213) + ((1 - $O$6) * AH213)</f>
        <v>165.79819944698141</v>
      </c>
      <c r="AI214" s="8">
        <f>(ABS(('6050_Module3Project_Data'!E214 - AH214)))</f>
        <v>2.6718015530185824</v>
      </c>
      <c r="AK214" s="7">
        <f>($O$7 *'6050_Module3Project_Data'!E213) + ((1 - $O$7) * AK213)</f>
        <v>165.75720165295462</v>
      </c>
      <c r="AL214" s="8">
        <f>(ABS(('6050_Module3Project_Data'!E214 - AK214)))</f>
        <v>2.712799347045376</v>
      </c>
      <c r="AN214" s="7">
        <f>($O$8 *'6050_Module3Project_Data'!E213) + ((1 - $O$8) * AN213)</f>
        <v>165.98464880683494</v>
      </c>
      <c r="AO214" s="8">
        <f>(ABS(('6050_Module3Project_Data'!E214 - AN214)))</f>
        <v>2.4853521931650562</v>
      </c>
      <c r="AU214" s="7">
        <f t="shared" si="56"/>
        <v>-1.1345197534489122</v>
      </c>
      <c r="AV214" s="7">
        <f t="shared" si="48"/>
        <v>112.12445496436352</v>
      </c>
      <c r="AW214" s="8">
        <f>ABS('6050_Module3Project_Data'!C214 - AV214)/'6050_Module3Project_Data'!C214</f>
        <v>2.6370496110312572E-2</v>
      </c>
      <c r="AY214" s="7">
        <f t="shared" si="57"/>
        <v>-1.7306672213261649</v>
      </c>
      <c r="AZ214" s="7">
        <f t="shared" si="49"/>
        <v>111.52830749648626</v>
      </c>
      <c r="BA214" s="8">
        <f>ABS('6050_Module3Project_Data'!C214 - AZ214)/'6050_Module3Project_Data'!C214</f>
        <v>3.1547125629527675E-2</v>
      </c>
      <c r="BB214" s="21"/>
      <c r="BC214" s="7">
        <f t="shared" si="58"/>
        <v>-1.9451129116757158</v>
      </c>
      <c r="BD214" s="7">
        <f t="shared" si="50"/>
        <v>111.31386180613671</v>
      </c>
      <c r="BE214" s="8">
        <f>ABS('6050_Module3Project_Data'!C214 - BD214)/'6050_Module3Project_Data'!C214</f>
        <v>3.3409258659941724E-2</v>
      </c>
      <c r="BF214" s="22"/>
      <c r="BG214" s="7">
        <f t="shared" si="59"/>
        <v>-1.7977833895223978</v>
      </c>
      <c r="BH214" s="7">
        <f t="shared" si="51"/>
        <v>111.46119132829004</v>
      </c>
      <c r="BI214" s="8">
        <f>ABS('6050_Module3Project_Data'!C214 - BH214)/'6050_Module3Project_Data'!C214</f>
        <v>3.2129926960108357E-2</v>
      </c>
      <c r="BM214" s="7">
        <f t="shared" si="60"/>
        <v>0.13472208843687083</v>
      </c>
      <c r="BN214" s="7">
        <f t="shared" si="52"/>
        <v>165.89192374139148</v>
      </c>
      <c r="BO214" s="8">
        <f>ABS('6050_Module3Project_Data'!E214 - BN214)/'6050_Module3Project_Data'!E214</f>
        <v>1.5302886230816349E-2</v>
      </c>
      <c r="BQ214" s="7">
        <f t="shared" si="61"/>
        <v>-2.6557446038419946E-2</v>
      </c>
      <c r="BR214" s="7">
        <f t="shared" si="53"/>
        <v>165.7306442069162</v>
      </c>
      <c r="BS214" s="8">
        <f>ABS('6050_Module3Project_Data'!E214 - BR214)/'6050_Module3Project_Data'!E214</f>
        <v>1.6260205240242152E-2</v>
      </c>
      <c r="BT214" s="21"/>
      <c r="BU214" s="7">
        <f t="shared" si="62"/>
        <v>4.490415240576251E-2</v>
      </c>
      <c r="BV214" s="7">
        <f t="shared" si="54"/>
        <v>165.80210580536038</v>
      </c>
      <c r="BW214" s="8">
        <f>ABS('6050_Module3Project_Data'!E214 - BV214)/'6050_Module3Project_Data'!E214</f>
        <v>1.5836025279299504E-2</v>
      </c>
      <c r="BX214" s="22"/>
      <c r="BY214" s="7">
        <f t="shared" si="63"/>
        <v>0.61610094384101222</v>
      </c>
      <c r="BZ214" s="7">
        <f t="shared" si="55"/>
        <v>166.37330259679564</v>
      </c>
      <c r="CA214" s="8">
        <f>ABS('6050_Module3Project_Data'!E214 - BZ214)/'6050_Module3Project_Data'!E214</f>
        <v>1.2445529713057679E-2</v>
      </c>
    </row>
    <row r="215" spans="17:79" x14ac:dyDescent="0.35">
      <c r="Q215" s="7">
        <f>($O$5 *'6050_Module3Project_Data'!C214) + ((1 - $O$5) * Q214)</f>
        <v>118.21992246980878</v>
      </c>
      <c r="R215" s="8">
        <f>(ABS(('6050_Module3Project_Data'!C215-Q215)))</f>
        <v>2.8789114698087843</v>
      </c>
      <c r="T215" s="7">
        <f>($O$6 *'6050_Module3Project_Data'!C214) + ((1 - $O$6) * T214)</f>
        <v>115.23038366694466</v>
      </c>
      <c r="U215" s="8">
        <f>(ABS(('6050_Module3Project_Data'!C215 - T215)))</f>
        <v>0.11062733305533357</v>
      </c>
      <c r="W215" s="7">
        <f>($O$7 *'6050_Module3Project_Data'!C214) + ((1 - $O$7) * W214)</f>
        <v>114.30526242301559</v>
      </c>
      <c r="X215" s="8">
        <f>(ABS(('6050_Module3Project_Data'!C215 - W215)))</f>
        <v>1.0357485769844033</v>
      </c>
      <c r="Z215" s="7">
        <f>($O$8 *'6050_Module3Project_Data'!C214) + ((1 - $O$8) * Z214)</f>
        <v>114.46649681641712</v>
      </c>
      <c r="AA215" s="8">
        <f>(ABS(('6050_Module3Project_Data'!C215 - Z215)))</f>
        <v>0.87451418358287469</v>
      </c>
      <c r="AB215" s="9"/>
      <c r="AC215" s="9"/>
      <c r="AD215" s="9"/>
      <c r="AE215" s="7">
        <f>($O$5 *'6050_Module3Project_Data'!E214) + ((1 - $O$5) * AE214)</f>
        <v>165.60890325115034</v>
      </c>
      <c r="AF215" s="8">
        <f>(ABS(('6050_Module3Project_Data'!E215 - AE215)))</f>
        <v>2.6910997488496662</v>
      </c>
      <c r="AH215" s="7">
        <f>($O$6 *'6050_Module3Project_Data'!E214) + ((1 - $O$6) * AH214)</f>
        <v>166.73332999053792</v>
      </c>
      <c r="AI215" s="8">
        <f>(ABS(('6050_Module3Project_Data'!E215 - AH215)))</f>
        <v>1.5666730094620789</v>
      </c>
      <c r="AK215" s="7">
        <f>($O$7 *'6050_Module3Project_Data'!E214) + ((1 - $O$7) * AK214)</f>
        <v>167.24924129382958</v>
      </c>
      <c r="AL215" s="8">
        <f>(ABS(('6050_Module3Project_Data'!E215 - AK215)))</f>
        <v>1.0507617061704195</v>
      </c>
      <c r="AN215" s="7">
        <f>($O$8 *'6050_Module3Project_Data'!E214) + ((1 - $O$8) * AN214)</f>
        <v>167.84866295170872</v>
      </c>
      <c r="AO215" s="8">
        <f>(ABS(('6050_Module3Project_Data'!E215 - AN215)))</f>
        <v>0.45134004829128571</v>
      </c>
      <c r="AU215" s="7">
        <f t="shared" si="56"/>
        <v>-0.80739863465110195</v>
      </c>
      <c r="AV215" s="7">
        <f t="shared" si="48"/>
        <v>113.49786378836448</v>
      </c>
      <c r="AW215" s="8">
        <f>ABS('6050_Module3Project_Data'!C215 - AV215)/'6050_Module3Project_Data'!C215</f>
        <v>1.5979981410389327E-2</v>
      </c>
      <c r="AY215" s="7">
        <f t="shared" si="57"/>
        <v>-1.0364284896938347</v>
      </c>
      <c r="AZ215" s="7">
        <f t="shared" si="49"/>
        <v>113.26883393332176</v>
      </c>
      <c r="BA215" s="8">
        <f>ABS('6050_Module3Project_Data'!C215 - AZ215)/'6050_Module3Project_Data'!C215</f>
        <v>1.7965657216913386E-2</v>
      </c>
      <c r="BB215" s="21"/>
      <c r="BC215" s="7">
        <f t="shared" si="58"/>
        <v>-0.59898263408022356</v>
      </c>
      <c r="BD215" s="7">
        <f t="shared" si="50"/>
        <v>113.70627978893536</v>
      </c>
      <c r="BE215" s="8">
        <f>ABS('6050_Module3Project_Data'!C215 - BD215)/'6050_Module3Project_Data'!C215</f>
        <v>1.4173026548767054E-2</v>
      </c>
      <c r="BF215" s="22"/>
      <c r="BG215" s="7">
        <f t="shared" si="59"/>
        <v>0.61967704099432275</v>
      </c>
      <c r="BH215" s="7">
        <f t="shared" si="51"/>
        <v>114.92493946400991</v>
      </c>
      <c r="BI215" s="8">
        <f>ABS('6050_Module3Project_Data'!C215 - BH215)/'6050_Module3Project_Data'!C215</f>
        <v>3.6073165336662849E-3</v>
      </c>
      <c r="BM215" s="7">
        <f t="shared" si="60"/>
        <v>0.33831972130258481</v>
      </c>
      <c r="BN215" s="7">
        <f t="shared" si="52"/>
        <v>167.58756101513217</v>
      </c>
      <c r="BO215" s="8">
        <f>ABS('6050_Module3Project_Data'!E215 - BN215)/'6050_Module3Project_Data'!E215</f>
        <v>4.2331667983858392E-3</v>
      </c>
      <c r="BQ215" s="7">
        <f t="shared" si="61"/>
        <v>0.35309182568992603</v>
      </c>
      <c r="BR215" s="7">
        <f t="shared" si="53"/>
        <v>167.6023331195195</v>
      </c>
      <c r="BS215" s="8">
        <f>ABS('6050_Module3Project_Data'!E215 - BR215)/'6050_Module3Project_Data'!E215</f>
        <v>4.1453943436976877E-3</v>
      </c>
      <c r="BT215" s="21"/>
      <c r="BU215" s="7">
        <f t="shared" si="62"/>
        <v>0.69611512221690319</v>
      </c>
      <c r="BV215" s="7">
        <f t="shared" si="54"/>
        <v>167.94535641604648</v>
      </c>
      <c r="BW215" s="8">
        <f>ABS('6050_Module3Project_Data'!E215 - BV215)/'6050_Module3Project_Data'!E215</f>
        <v>2.1072286252634496E-3</v>
      </c>
      <c r="BX215" s="22"/>
      <c r="BY215" s="7">
        <f t="shared" si="63"/>
        <v>1.360648836319871</v>
      </c>
      <c r="BZ215" s="7">
        <f t="shared" si="55"/>
        <v>168.60989013014947</v>
      </c>
      <c r="CA215" s="8">
        <f>ABS('6050_Module3Project_Data'!E215 - BZ215)/'6050_Module3Project_Data'!E215</f>
        <v>1.8412782211861432E-3</v>
      </c>
    </row>
    <row r="216" spans="17:79" x14ac:dyDescent="0.35">
      <c r="Q216" s="7">
        <f>($O$5 *'6050_Module3Project_Data'!C215) + ((1 - $O$5) * Q215)</f>
        <v>117.78808574933745</v>
      </c>
      <c r="R216" s="8">
        <f>(ABS(('6050_Module3Project_Data'!C216-Q216)))</f>
        <v>5.8512037493374578</v>
      </c>
      <c r="T216" s="7">
        <f>($O$6 *'6050_Module3Project_Data'!C215) + ((1 - $O$6) * T215)</f>
        <v>115.26910323351403</v>
      </c>
      <c r="U216" s="8">
        <f>(ABS(('6050_Module3Project_Data'!C216 - T216)))</f>
        <v>3.3322212335140335</v>
      </c>
      <c r="W216" s="7">
        <f>($O$7 *'6050_Module3Project_Data'!C215) + ((1 - $O$7) * W215)</f>
        <v>114.87492414035702</v>
      </c>
      <c r="X216" s="8">
        <f>(ABS(('6050_Module3Project_Data'!C216 - W216)))</f>
        <v>2.9380421403570267</v>
      </c>
      <c r="Z216" s="7">
        <f>($O$8 *'6050_Module3Project_Data'!C215) + ((1 - $O$8) * Z215)</f>
        <v>115.12238245410428</v>
      </c>
      <c r="AA216" s="8">
        <f>(ABS(('6050_Module3Project_Data'!C216 - Z216)))</f>
        <v>3.185500454104286</v>
      </c>
      <c r="AB216" s="9"/>
      <c r="AC216" s="9"/>
      <c r="AD216" s="9"/>
      <c r="AE216" s="7">
        <f>($O$5 *'6050_Module3Project_Data'!E215) + ((1 - $O$5) * AE215)</f>
        <v>166.01256821347778</v>
      </c>
      <c r="AF216" s="8">
        <f>(ABS(('6050_Module3Project_Data'!E216 - AE216)))</f>
        <v>3.9874317865222224</v>
      </c>
      <c r="AH216" s="7">
        <f>($O$6 *'6050_Module3Project_Data'!E215) + ((1 - $O$6) * AH215)</f>
        <v>167.28166554384967</v>
      </c>
      <c r="AI216" s="8">
        <f>(ABS(('6050_Module3Project_Data'!E216 - AH216)))</f>
        <v>2.7183344561503304</v>
      </c>
      <c r="AK216" s="7">
        <f>($O$7 *'6050_Module3Project_Data'!E215) + ((1 - $O$7) * AK215)</f>
        <v>167.82716023222332</v>
      </c>
      <c r="AL216" s="8">
        <f>(ABS(('6050_Module3Project_Data'!E216 - AK216)))</f>
        <v>2.1728397677766793</v>
      </c>
      <c r="AN216" s="7">
        <f>($O$8 *'6050_Module3Project_Data'!E215) + ((1 - $O$8) * AN215)</f>
        <v>168.18716798792718</v>
      </c>
      <c r="AO216" s="8">
        <f>(ABS(('6050_Module3Project_Data'!E216 - AN216)))</f>
        <v>1.8128320120728176</v>
      </c>
      <c r="AU216" s="7">
        <f t="shared" si="56"/>
        <v>-0.60083958185222175</v>
      </c>
      <c r="AV216" s="7">
        <f t="shared" si="48"/>
        <v>114.2740845585048</v>
      </c>
      <c r="AW216" s="8">
        <f>ABS('6050_Module3Project_Data'!C216 - AV216)/'6050_Module3Project_Data'!C216</f>
        <v>2.0879646786166505E-2</v>
      </c>
      <c r="AY216" s="7">
        <f t="shared" si="57"/>
        <v>-0.63490593793501793</v>
      </c>
      <c r="AZ216" s="7">
        <f t="shared" si="49"/>
        <v>114.24001820242201</v>
      </c>
      <c r="BA216" s="8">
        <f>ABS('6050_Module3Project_Data'!C216 - AZ216)/'6050_Module3Project_Data'!C216</f>
        <v>2.0575311383266959E-2</v>
      </c>
      <c r="BB216" s="21"/>
      <c r="BC216" s="7">
        <f t="shared" si="58"/>
        <v>-7.3092675940478358E-2</v>
      </c>
      <c r="BD216" s="7">
        <f t="shared" si="50"/>
        <v>114.80183146441655</v>
      </c>
      <c r="BE216" s="8">
        <f>ABS('6050_Module3Project_Data'!C216 - BD216)/'6050_Module3Project_Data'!C216</f>
        <v>2.5594329708206045E-2</v>
      </c>
      <c r="BF216" s="22"/>
      <c r="BG216" s="7">
        <f t="shared" si="59"/>
        <v>0.57716401588936606</v>
      </c>
      <c r="BH216" s="7">
        <f t="shared" si="51"/>
        <v>115.45208815624639</v>
      </c>
      <c r="BI216" s="8">
        <f>ABS('6050_Module3Project_Data'!C216 - BH216)/'6050_Module3Project_Data'!C216</f>
        <v>3.1403466788063585E-2</v>
      </c>
      <c r="BM216" s="7">
        <f t="shared" si="60"/>
        <v>0.37425960386625751</v>
      </c>
      <c r="BN216" s="7">
        <f t="shared" si="52"/>
        <v>168.20141983608957</v>
      </c>
      <c r="BO216" s="8">
        <f>ABS('6050_Module3Project_Data'!E216 - BN216)/'6050_Module3Project_Data'!E216</f>
        <v>1.0579883317120174E-2</v>
      </c>
      <c r="BQ216" s="7">
        <f t="shared" si="61"/>
        <v>0.40929860386587863</v>
      </c>
      <c r="BR216" s="7">
        <f t="shared" si="53"/>
        <v>168.23645883608921</v>
      </c>
      <c r="BS216" s="8">
        <f>ABS('6050_Module3Project_Data'!E216 - BR216)/'6050_Module3Project_Data'!E216</f>
        <v>1.0373771552416396E-2</v>
      </c>
      <c r="BT216" s="21"/>
      <c r="BU216" s="7">
        <f t="shared" si="62"/>
        <v>0.64292683949647822</v>
      </c>
      <c r="BV216" s="7">
        <f t="shared" si="54"/>
        <v>168.4700870717198</v>
      </c>
      <c r="BW216" s="8">
        <f>ABS('6050_Module3Project_Data'!E216 - BV216)/'6050_Module3Project_Data'!E216</f>
        <v>8.9994878134129243E-3</v>
      </c>
      <c r="BX216" s="22"/>
      <c r="BY216" s="7">
        <f t="shared" si="63"/>
        <v>0.69532842308265663</v>
      </c>
      <c r="BZ216" s="7">
        <f t="shared" si="55"/>
        <v>168.52248865530598</v>
      </c>
      <c r="CA216" s="8">
        <f>ABS('6050_Module3Project_Data'!E216 - BZ216)/'6050_Module3Project_Data'!E216</f>
        <v>8.6912432040824848E-3</v>
      </c>
    </row>
    <row r="217" spans="17:79" x14ac:dyDescent="0.35">
      <c r="Q217" s="7">
        <f>($O$5 *'6050_Module3Project_Data'!C216) + ((1 - $O$5) * Q216)</f>
        <v>116.91040518693683</v>
      </c>
      <c r="R217" s="8">
        <f>(ABS(('6050_Module3Project_Data'!C217-Q217)))</f>
        <v>6.7604421869368281</v>
      </c>
      <c r="T217" s="7">
        <f>($O$6 *'6050_Module3Project_Data'!C216) + ((1 - $O$6) * T216)</f>
        <v>114.10282580178412</v>
      </c>
      <c r="U217" s="8">
        <f>(ABS(('6050_Module3Project_Data'!C217 - T217)))</f>
        <v>3.9528628017841214</v>
      </c>
      <c r="W217" s="7">
        <f>($O$7 *'6050_Module3Project_Data'!C216) + ((1 - $O$7) * W216)</f>
        <v>113.25900096316066</v>
      </c>
      <c r="X217" s="8">
        <f>(ABS(('6050_Module3Project_Data'!C217 - W217)))</f>
        <v>3.1090379631606595</v>
      </c>
      <c r="Z217" s="7">
        <f>($O$8 *'6050_Module3Project_Data'!C216) + ((1 - $O$8) * Z216)</f>
        <v>112.73325711352608</v>
      </c>
      <c r="AA217" s="8">
        <f>(ABS(('6050_Module3Project_Data'!C217 - Z217)))</f>
        <v>2.5832941135260796</v>
      </c>
      <c r="AB217" s="9"/>
      <c r="AC217" s="9"/>
      <c r="AD217" s="9"/>
      <c r="AE217" s="7">
        <f>($O$5 *'6050_Module3Project_Data'!E216) + ((1 - $O$5) * AE216)</f>
        <v>166.61068298145611</v>
      </c>
      <c r="AF217" s="8">
        <f>(ABS(('6050_Module3Project_Data'!E217 - AE217)))</f>
        <v>3.7293130185439054</v>
      </c>
      <c r="AH217" s="7">
        <f>($O$6 *'6050_Module3Project_Data'!E216) + ((1 - $O$6) * AH216)</f>
        <v>168.23308260350228</v>
      </c>
      <c r="AI217" s="8">
        <f>(ABS(('6050_Module3Project_Data'!E217 - AH217)))</f>
        <v>2.1069133964977311</v>
      </c>
      <c r="AK217" s="7">
        <f>($O$7 *'6050_Module3Project_Data'!E216) + ((1 - $O$7) * AK216)</f>
        <v>169.02222210450049</v>
      </c>
      <c r="AL217" s="8">
        <f>(ABS(('6050_Module3Project_Data'!E217 - AK217)))</f>
        <v>1.3177738954995277</v>
      </c>
      <c r="AN217" s="7">
        <f>($O$8 *'6050_Module3Project_Data'!E216) + ((1 - $O$8) * AN216)</f>
        <v>169.5467919969818</v>
      </c>
      <c r="AO217" s="8">
        <f>(ABS(('6050_Module3Project_Data'!E217 - AN217)))</f>
        <v>0.79320400301821792</v>
      </c>
      <c r="AU217" s="7">
        <f t="shared" si="56"/>
        <v>-0.75310212115384323</v>
      </c>
      <c r="AV217" s="7">
        <f t="shared" si="48"/>
        <v>112.50589884200681</v>
      </c>
      <c r="AW217" s="8">
        <f>ABS('6050_Module3Project_Data'!C217 - AV217)/'6050_Module3Project_Data'!C217</f>
        <v>2.138843970385006E-2</v>
      </c>
      <c r="AY217" s="7">
        <f t="shared" si="57"/>
        <v>-0.88016024775035462</v>
      </c>
      <c r="AZ217" s="7">
        <f t="shared" si="49"/>
        <v>112.37884071541031</v>
      </c>
      <c r="BA217" s="8">
        <f>ABS('6050_Module3Project_Data'!C217 - AZ217)/'6050_Module3Project_Data'!C217</f>
        <v>2.0234938394035645E-2</v>
      </c>
      <c r="BB217" s="21"/>
      <c r="BC217" s="7">
        <f t="shared" si="58"/>
        <v>-0.76736640150562729</v>
      </c>
      <c r="BD217" s="7">
        <f t="shared" si="50"/>
        <v>112.49163456165503</v>
      </c>
      <c r="BE217" s="8">
        <f>ABS('6050_Module3Project_Data'!C217 - BD217)/'6050_Module3Project_Data'!C217</f>
        <v>2.1258940973543798E-2</v>
      </c>
      <c r="BF217" s="22"/>
      <c r="BG217" s="7">
        <f t="shared" si="59"/>
        <v>-1.286960098233505</v>
      </c>
      <c r="BH217" s="7">
        <f t="shared" si="51"/>
        <v>111.97204086492715</v>
      </c>
      <c r="BI217" s="8">
        <f>ABS('6050_Module3Project_Data'!C217 - BH217)/'6050_Module3Project_Data'!C217</f>
        <v>1.6541792800485573E-2</v>
      </c>
      <c r="BM217" s="7">
        <f t="shared" si="60"/>
        <v>0.49737994412789366</v>
      </c>
      <c r="BN217" s="7">
        <f t="shared" si="52"/>
        <v>169.51960204862837</v>
      </c>
      <c r="BO217" s="8">
        <f>ABS('6050_Module3Project_Data'!E217 - BN217)/'6050_Module3Project_Data'!E217</f>
        <v>4.8162144571826928E-3</v>
      </c>
      <c r="BQ217" s="7">
        <f t="shared" si="61"/>
        <v>0.60573942096870026</v>
      </c>
      <c r="BR217" s="7">
        <f t="shared" si="53"/>
        <v>169.62796152546917</v>
      </c>
      <c r="BS217" s="8">
        <f>ABS('6050_Module3Project_Data'!E217 - BR217)/'6050_Module3Project_Data'!E217</f>
        <v>4.1800780277747489E-3</v>
      </c>
      <c r="BT217" s="21"/>
      <c r="BU217" s="7">
        <f t="shared" si="62"/>
        <v>0.89138760424778729</v>
      </c>
      <c r="BV217" s="7">
        <f t="shared" si="54"/>
        <v>169.91360970874828</v>
      </c>
      <c r="BW217" s="8">
        <f>ABS('6050_Module3Project_Data'!E217 - BV217)/'6050_Module3Project_Data'!E217</f>
        <v>2.5031484164865841E-3</v>
      </c>
      <c r="BX217" s="22"/>
      <c r="BY217" s="7">
        <f t="shared" si="63"/>
        <v>1.1201018548979889</v>
      </c>
      <c r="BZ217" s="7">
        <f t="shared" si="55"/>
        <v>170.14232395939848</v>
      </c>
      <c r="CA217" s="8">
        <f>ABS('6050_Module3Project_Data'!E217 - BZ217)/'6050_Module3Project_Data'!E217</f>
        <v>1.1604558250754671E-3</v>
      </c>
    </row>
    <row r="218" spans="17:79" x14ac:dyDescent="0.35">
      <c r="Q218" s="7">
        <f>($O$5 *'6050_Module3Project_Data'!C217) + ((1 - $O$5) * Q217)</f>
        <v>115.8963388588963</v>
      </c>
      <c r="R218" s="8">
        <f>(ABS(('6050_Module3Project_Data'!C218-Q218)))</f>
        <v>9.2403478588962997</v>
      </c>
      <c r="T218" s="7">
        <f>($O$6 *'6050_Module3Project_Data'!C217) + ((1 - $O$6) * T217)</f>
        <v>112.71932382115968</v>
      </c>
      <c r="U218" s="8">
        <f>(ABS(('6050_Module3Project_Data'!C218 - T218)))</f>
        <v>6.0633328211596762</v>
      </c>
      <c r="W218" s="7">
        <f>($O$7 *'6050_Module3Project_Data'!C217) + ((1 - $O$7) * W217)</f>
        <v>111.54903008342229</v>
      </c>
      <c r="X218" s="8">
        <f>(ABS(('6050_Module3Project_Data'!C218 - W218)))</f>
        <v>4.8930390834222948</v>
      </c>
      <c r="Z218" s="7">
        <f>($O$8 *'6050_Module3Project_Data'!C217) + ((1 - $O$8) * Z217)</f>
        <v>110.79578652838151</v>
      </c>
      <c r="AA218" s="8">
        <f>(ABS(('6050_Module3Project_Data'!C218 - Z218)))</f>
        <v>4.1397955283815122</v>
      </c>
      <c r="AB218" s="9"/>
      <c r="AC218" s="9"/>
      <c r="AD218" s="9"/>
      <c r="AE218" s="7">
        <f>($O$5 *'6050_Module3Project_Data'!E217) + ((1 - $O$5) * AE217)</f>
        <v>167.17007993423769</v>
      </c>
      <c r="AF218" s="8">
        <f>(ABS(('6050_Module3Project_Data'!E218 - AE218)))</f>
        <v>1.5299170657623051</v>
      </c>
      <c r="AH218" s="7">
        <f>($O$6 *'6050_Module3Project_Data'!E217) + ((1 - $O$6) * AH217)</f>
        <v>168.97050229227648</v>
      </c>
      <c r="AI218" s="8">
        <f>(ABS(('6050_Module3Project_Data'!E218 - AH218)))</f>
        <v>0.27050529227648212</v>
      </c>
      <c r="AK218" s="7">
        <f>($O$7 *'6050_Module3Project_Data'!E217) + ((1 - $O$7) * AK217)</f>
        <v>169.7469977470252</v>
      </c>
      <c r="AL218" s="8">
        <f>(ABS(('6050_Module3Project_Data'!E218 - AK218)))</f>
        <v>1.0470007470252085</v>
      </c>
      <c r="AN218" s="7">
        <f>($O$8 *'6050_Module3Project_Data'!E217) + ((1 - $O$8) * AN217)</f>
        <v>170.14169499924546</v>
      </c>
      <c r="AO218" s="8">
        <f>(ABS(('6050_Module3Project_Data'!E218 - AN218)))</f>
        <v>1.4416979992454628</v>
      </c>
      <c r="AU218" s="7">
        <f t="shared" si="56"/>
        <v>-0.89663243494152134</v>
      </c>
      <c r="AV218" s="7">
        <f t="shared" si="48"/>
        <v>110.65239764848077</v>
      </c>
      <c r="AW218" s="8">
        <f>ABS('6050_Module3Project_Data'!C218 - AV218)/'6050_Module3Project_Data'!C218</f>
        <v>3.747006249729349E-2</v>
      </c>
      <c r="AY218" s="7">
        <f t="shared" si="57"/>
        <v>-1.0876129057473571</v>
      </c>
      <c r="AZ218" s="7">
        <f t="shared" si="49"/>
        <v>110.46141717767493</v>
      </c>
      <c r="BA218" s="8">
        <f>ABS('6050_Module3Project_Data'!C218 - AZ218)/'6050_Module3Project_Data'!C218</f>
        <v>3.5679441370292379E-2</v>
      </c>
      <c r="BB218" s="21"/>
      <c r="BC218" s="7">
        <f t="shared" si="58"/>
        <v>-1.1915384167103591</v>
      </c>
      <c r="BD218" s="7">
        <f t="shared" si="50"/>
        <v>110.35749166671194</v>
      </c>
      <c r="BE218" s="8">
        <f>ABS('6050_Module3Project_Data'!C218 - BD218)/'6050_Module3Project_Data'!C218</f>
        <v>3.4705042182880626E-2</v>
      </c>
      <c r="BF218" s="22"/>
      <c r="BG218" s="7">
        <f t="shared" si="59"/>
        <v>-1.6465192625126353</v>
      </c>
      <c r="BH218" s="7">
        <f t="shared" si="51"/>
        <v>109.90251082090965</v>
      </c>
      <c r="BI218" s="8">
        <f>ABS('6050_Module3Project_Data'!C218 - BH218)/'6050_Module3Project_Data'!C218</f>
        <v>3.0439169806313591E-2</v>
      </c>
      <c r="BM218" s="7">
        <f t="shared" si="60"/>
        <v>0.53148929888741747</v>
      </c>
      <c r="BN218" s="7">
        <f t="shared" si="52"/>
        <v>170.27848704591261</v>
      </c>
      <c r="BO218" s="8">
        <f>ABS('6050_Module3Project_Data'!E218 - BN218)/'6050_Module3Project_Data'!E218</f>
        <v>9.356787634753878E-3</v>
      </c>
      <c r="BQ218" s="7">
        <f t="shared" si="61"/>
        <v>0.63549847635770496</v>
      </c>
      <c r="BR218" s="7">
        <f t="shared" si="53"/>
        <v>170.3824962233829</v>
      </c>
      <c r="BS218" s="8">
        <f>ABS('6050_Module3Project_Data'!E218 - BR218)/'6050_Module3Project_Data'!E218</f>
        <v>9.9733210035736104E-3</v>
      </c>
      <c r="BT218" s="21"/>
      <c r="BU218" s="7">
        <f t="shared" si="62"/>
        <v>0.81641222147240655</v>
      </c>
      <c r="BV218" s="7">
        <f t="shared" si="54"/>
        <v>170.56340996849761</v>
      </c>
      <c r="BW218" s="8">
        <f>ABS('6050_Module3Project_Data'!E218 - BV218)/'6050_Module3Project_Data'!E218</f>
        <v>1.1045720223086981E-2</v>
      </c>
      <c r="BX218" s="22"/>
      <c r="BY218" s="7">
        <f t="shared" si="63"/>
        <v>0.78407457438070938</v>
      </c>
      <c r="BZ218" s="7">
        <f t="shared" si="55"/>
        <v>170.5310723214059</v>
      </c>
      <c r="CA218" s="8">
        <f>ABS('6050_Module3Project_Data'!E218 - BZ218)/'6050_Module3Project_Data'!E218</f>
        <v>1.0854032922157697E-2</v>
      </c>
    </row>
    <row r="219" spans="17:79" x14ac:dyDescent="0.35">
      <c r="Q219" s="7">
        <f>($O$5 *'6050_Module3Project_Data'!C218) + ((1 - $O$5) * Q218)</f>
        <v>114.51028668006185</v>
      </c>
      <c r="R219" s="8">
        <f>(ABS(('6050_Module3Project_Data'!C219-Q219)))</f>
        <v>4.6198756800618526</v>
      </c>
      <c r="T219" s="7">
        <f>($O$6 *'6050_Module3Project_Data'!C218) + ((1 - $O$6) * T218)</f>
        <v>110.59715733375378</v>
      </c>
      <c r="U219" s="8">
        <f>(ABS(('6050_Module3Project_Data'!C219 - T219)))</f>
        <v>0.70674633375378448</v>
      </c>
      <c r="W219" s="7">
        <f>($O$7 *'6050_Module3Project_Data'!C218) + ((1 - $O$7) * W218)</f>
        <v>108.85785858754002</v>
      </c>
      <c r="X219" s="8">
        <f>(ABS(('6050_Module3Project_Data'!C219 - W219)))</f>
        <v>1.0325524124599781</v>
      </c>
      <c r="Z219" s="7">
        <f>($O$8 *'6050_Module3Project_Data'!C218) + ((1 - $O$8) * Z218)</f>
        <v>107.69093988209539</v>
      </c>
      <c r="AA219" s="8">
        <f>(ABS(('6050_Module3Project_Data'!C219 - Z219)))</f>
        <v>2.1994711179046078</v>
      </c>
      <c r="AB219" s="9"/>
      <c r="AC219" s="9"/>
      <c r="AD219" s="9"/>
      <c r="AE219" s="7">
        <f>($O$5 *'6050_Module3Project_Data'!E218) + ((1 - $O$5) * AE218)</f>
        <v>167.39956749410203</v>
      </c>
      <c r="AF219" s="8">
        <f>(ABS(('6050_Module3Project_Data'!E219 - AE219)))</f>
        <v>6.029572494102041</v>
      </c>
      <c r="AH219" s="7">
        <f>($O$6 *'6050_Module3Project_Data'!E218) + ((1 - $O$6) * AH218)</f>
        <v>168.87582543997971</v>
      </c>
      <c r="AI219" s="8">
        <f>(ABS(('6050_Module3Project_Data'!E219 - AH219)))</f>
        <v>7.505830439979718</v>
      </c>
      <c r="AK219" s="7">
        <f>($O$7 *'6050_Module3Project_Data'!E218) + ((1 - $O$7) * AK218)</f>
        <v>169.17114733616134</v>
      </c>
      <c r="AL219" s="8">
        <f>(ABS(('6050_Module3Project_Data'!E219 - AK219)))</f>
        <v>7.8011523361613513</v>
      </c>
      <c r="AN219" s="7">
        <f>($O$8 *'6050_Module3Project_Data'!E218) + ((1 - $O$8) * AN218)</f>
        <v>169.06042149981135</v>
      </c>
      <c r="AO219" s="8">
        <f>(ABS(('6050_Module3Project_Data'!E219 - AN219)))</f>
        <v>7.6904264998113661</v>
      </c>
      <c r="AU219" s="7">
        <f t="shared" si="56"/>
        <v>-1.165813294082634</v>
      </c>
      <c r="AV219" s="7">
        <f t="shared" si="48"/>
        <v>107.69204529345738</v>
      </c>
      <c r="AW219" s="8">
        <f>ABS('6050_Module3Project_Data'!C219 - AV219)/'6050_Module3Project_Data'!C219</f>
        <v>2.0005073113636977E-2</v>
      </c>
      <c r="AY219" s="7">
        <f t="shared" si="57"/>
        <v>-1.488502553281086</v>
      </c>
      <c r="AZ219" s="7">
        <f t="shared" si="49"/>
        <v>107.36935603425894</v>
      </c>
      <c r="BA219" s="8">
        <f>ABS('6050_Module3Project_Data'!C219 - AZ219)/'6050_Module3Project_Data'!C219</f>
        <v>2.2941537326137202E-2</v>
      </c>
      <c r="BB219" s="21"/>
      <c r="BC219" s="7">
        <f t="shared" si="58"/>
        <v>-1.8663733023377205</v>
      </c>
      <c r="BD219" s="7">
        <f t="shared" si="50"/>
        <v>106.9914852852023</v>
      </c>
      <c r="BE219" s="8">
        <f>ABS('6050_Module3Project_Data'!C219 - BD219)/'6050_Module3Project_Data'!C219</f>
        <v>2.6380151720405327E-2</v>
      </c>
      <c r="BF219" s="22"/>
      <c r="BG219" s="7">
        <f t="shared" si="59"/>
        <v>-2.5344736608768272</v>
      </c>
      <c r="BH219" s="7">
        <f t="shared" si="51"/>
        <v>106.32338492666319</v>
      </c>
      <c r="BI219" s="8">
        <f>ABS('6050_Module3Project_Data'!C219 - BH219)/'6050_Module3Project_Data'!C219</f>
        <v>3.2459848324134538E-2</v>
      </c>
      <c r="BM219" s="7">
        <f t="shared" si="60"/>
        <v>0.36538834242472512</v>
      </c>
      <c r="BN219" s="7">
        <f t="shared" si="52"/>
        <v>169.53653567858606</v>
      </c>
      <c r="BO219" s="8">
        <f>ABS('6050_Module3Project_Data'!E219 - BN219)/'6050_Module3Project_Data'!E219</f>
        <v>5.0607553644567406E-2</v>
      </c>
      <c r="BQ219" s="7">
        <f t="shared" si="61"/>
        <v>0.33266125455231255</v>
      </c>
      <c r="BR219" s="7">
        <f t="shared" si="53"/>
        <v>169.50380859071365</v>
      </c>
      <c r="BS219" s="8">
        <f>ABS('6050_Module3Project_Data'!E219 - BR219)/'6050_Module3Project_Data'!E219</f>
        <v>5.0404745880506835E-2</v>
      </c>
      <c r="BT219" s="21"/>
      <c r="BU219" s="7">
        <f t="shared" si="62"/>
        <v>0.18989403692108447</v>
      </c>
      <c r="BV219" s="7">
        <f t="shared" si="54"/>
        <v>169.36104137308243</v>
      </c>
      <c r="BW219" s="8">
        <f>ABS('6050_Module3Project_Data'!E219 - BV219)/'6050_Module3Project_Data'!E219</f>
        <v>4.9520026155311224E-2</v>
      </c>
      <c r="BX219" s="22"/>
      <c r="BY219" s="7">
        <f t="shared" si="63"/>
        <v>-0.37186166307717855</v>
      </c>
      <c r="BZ219" s="7">
        <f t="shared" si="55"/>
        <v>168.79928567308417</v>
      </c>
      <c r="CA219" s="8">
        <f>ABS('6050_Module3Project_Data'!E219 - BZ219)/'6050_Module3Project_Data'!E219</f>
        <v>4.6038860403287384E-2</v>
      </c>
    </row>
    <row r="220" spans="17:79" x14ac:dyDescent="0.35">
      <c r="Q220" s="7">
        <f>($O$5 *'6050_Module3Project_Data'!C219) + ((1 - $O$5) * Q219)</f>
        <v>113.81730532805257</v>
      </c>
      <c r="R220" s="8">
        <f>(ABS(('6050_Module3Project_Data'!C220-Q220)))</f>
        <v>2.1998733280525755</v>
      </c>
      <c r="T220" s="7">
        <f>($O$6 *'6050_Module3Project_Data'!C219) + ((1 - $O$6) * T219)</f>
        <v>110.34979611693996</v>
      </c>
      <c r="U220" s="8">
        <f>(ABS(('6050_Module3Project_Data'!C220 - T220)))</f>
        <v>1.2676358830600378</v>
      </c>
      <c r="W220" s="7">
        <f>($O$7 *'6050_Module3Project_Data'!C219) + ((1 - $O$7) * W219)</f>
        <v>109.42576241439301</v>
      </c>
      <c r="X220" s="8">
        <f>(ABS(('6050_Module3Project_Data'!C220 - W220)))</f>
        <v>2.1916695856069879</v>
      </c>
      <c r="Z220" s="7">
        <f>($O$8 *'6050_Module3Project_Data'!C219) + ((1 - $O$8) * Z219)</f>
        <v>109.34054322052386</v>
      </c>
      <c r="AA220" s="8">
        <f>(ABS(('6050_Module3Project_Data'!C220 - Z220)))</f>
        <v>2.2768887794761383</v>
      </c>
      <c r="AB220" s="9"/>
      <c r="AC220" s="9"/>
      <c r="AD220" s="9"/>
      <c r="AE220" s="7">
        <f>($O$5 *'6050_Module3Project_Data'!E219) + ((1 - $O$5) * AE219)</f>
        <v>166.49513161998672</v>
      </c>
      <c r="AF220" s="8">
        <f>(ABS(('6050_Module3Project_Data'!E220 - AE220)))</f>
        <v>3.8151386199867261</v>
      </c>
      <c r="AH220" s="7">
        <f>($O$6 *'6050_Module3Project_Data'!E219) + ((1 - $O$6) * AH219)</f>
        <v>166.2487847859868</v>
      </c>
      <c r="AI220" s="8">
        <f>(ABS(('6050_Module3Project_Data'!E220 - AH220)))</f>
        <v>3.5687917859868037</v>
      </c>
      <c r="AK220" s="7">
        <f>($O$7 *'6050_Module3Project_Data'!E219) + ((1 - $O$7) * AK219)</f>
        <v>164.8805135512726</v>
      </c>
      <c r="AL220" s="8">
        <f>(ABS(('6050_Module3Project_Data'!E220 - AK220)))</f>
        <v>2.2005205512726036</v>
      </c>
      <c r="AN220" s="7">
        <f>($O$8 *'6050_Module3Project_Data'!E219) + ((1 - $O$8) * AN219)</f>
        <v>163.29260162495282</v>
      </c>
      <c r="AO220" s="8">
        <f>(ABS(('6050_Module3Project_Data'!E220 - AN220)))</f>
        <v>0.61260862495282709</v>
      </c>
      <c r="AU220" s="7">
        <f t="shared" si="56"/>
        <v>-0.90575572594229126</v>
      </c>
      <c r="AV220" s="7">
        <f t="shared" si="48"/>
        <v>108.52000668845072</v>
      </c>
      <c r="AW220" s="8">
        <f>ABS('6050_Module3Project_Data'!C220 - AV220)/'6050_Module3Project_Data'!C220</f>
        <v>2.7750372464663702E-2</v>
      </c>
      <c r="AY220" s="7">
        <f t="shared" si="57"/>
        <v>-0.97440095824756856</v>
      </c>
      <c r="AZ220" s="7">
        <f t="shared" si="49"/>
        <v>108.45136145614543</v>
      </c>
      <c r="BA220" s="8">
        <f>ABS('6050_Module3Project_Data'!C220 - AZ220)/'6050_Module3Project_Data'!C220</f>
        <v>2.8365377048403688E-2</v>
      </c>
      <c r="BB220" s="21"/>
      <c r="BC220" s="7">
        <f t="shared" si="58"/>
        <v>-0.77094859420190365</v>
      </c>
      <c r="BD220" s="7">
        <f t="shared" si="50"/>
        <v>108.65481382019111</v>
      </c>
      <c r="BE220" s="8">
        <f>ABS('6050_Module3Project_Data'!C220 - BD220)/'6050_Module3Project_Data'!C220</f>
        <v>2.6542611908585079E-2</v>
      </c>
      <c r="BF220" s="22"/>
      <c r="BG220" s="7">
        <f t="shared" si="59"/>
        <v>0.10254720369351195</v>
      </c>
      <c r="BH220" s="7">
        <f t="shared" si="51"/>
        <v>109.52830961808652</v>
      </c>
      <c r="BI220" s="8">
        <f>ABS('6050_Module3Project_Data'!C220 - BH220)/'6050_Module3Project_Data'!C220</f>
        <v>1.8716811025660127E-2</v>
      </c>
      <c r="BM220" s="7">
        <f t="shared" si="60"/>
        <v>-0.33301497667229463</v>
      </c>
      <c r="BN220" s="7">
        <f t="shared" si="52"/>
        <v>164.5474985746003</v>
      </c>
      <c r="BO220" s="8">
        <f>ABS('6050_Module3Project_Data'!E220 - BN220)/'6050_Module3Project_Data'!E220</f>
        <v>1.1479626597969556E-2</v>
      </c>
      <c r="BQ220" s="7">
        <f t="shared" si="61"/>
        <v>-0.82316250530795065</v>
      </c>
      <c r="BR220" s="7">
        <f t="shared" si="53"/>
        <v>164.05735104596465</v>
      </c>
      <c r="BS220" s="8">
        <f>ABS('6050_Module3Project_Data'!E220 - BR220)/'6050_Module3Project_Data'!E220</f>
        <v>8.466671411552466E-3</v>
      </c>
      <c r="BT220" s="21"/>
      <c r="BU220" s="7">
        <f t="shared" si="62"/>
        <v>-1.8263434828933369</v>
      </c>
      <c r="BV220" s="7">
        <f t="shared" si="54"/>
        <v>163.05417006837925</v>
      </c>
      <c r="BW220" s="8">
        <f>ABS('6050_Module3Project_Data'!E220 - BV220)/'6050_Module3Project_Data'!E220</f>
        <v>2.3000804307832358E-3</v>
      </c>
      <c r="BX220" s="22"/>
      <c r="BY220" s="7">
        <f t="shared" si="63"/>
        <v>-3.702817966617006</v>
      </c>
      <c r="BZ220" s="7">
        <f t="shared" si="55"/>
        <v>161.17769558465559</v>
      </c>
      <c r="CA220" s="8">
        <f>ABS('6050_Module3Project_Data'!E220 - BZ220)/'6050_Module3Project_Data'!E220</f>
        <v>9.234678386938467E-3</v>
      </c>
    </row>
    <row r="221" spans="17:79" x14ac:dyDescent="0.35">
      <c r="Q221" s="7">
        <f>($O$5 *'6050_Module3Project_Data'!C220) + ((1 - $O$5) * Q220)</f>
        <v>113.48732432884468</v>
      </c>
      <c r="R221" s="8">
        <f>(ABS(('6050_Module3Project_Data'!C221-Q221)))</f>
        <v>6.5518153288446825</v>
      </c>
      <c r="T221" s="7">
        <f>($O$6 *'6050_Module3Project_Data'!C220) + ((1 - $O$6) * T220)</f>
        <v>110.79346867601097</v>
      </c>
      <c r="U221" s="8">
        <f>(ABS(('6050_Module3Project_Data'!C221 - T221)))</f>
        <v>3.857959676010978</v>
      </c>
      <c r="W221" s="7">
        <f>($O$7 *'6050_Module3Project_Data'!C220) + ((1 - $O$7) * W220)</f>
        <v>110.63118068647685</v>
      </c>
      <c r="X221" s="8">
        <f>(ABS(('6050_Module3Project_Data'!C221 - W221)))</f>
        <v>3.6956716864768566</v>
      </c>
      <c r="Z221" s="7">
        <f>($O$8 *'6050_Module3Project_Data'!C220) + ((1 - $O$8) * Z220)</f>
        <v>111.04820980513095</v>
      </c>
      <c r="AA221" s="8">
        <f>(ABS(('6050_Module3Project_Data'!C221 - Z221)))</f>
        <v>4.1127008051309559</v>
      </c>
      <c r="AB221" s="9"/>
      <c r="AC221" s="9"/>
      <c r="AD221" s="9"/>
      <c r="AE221" s="7">
        <f>($O$5 *'6050_Module3Project_Data'!E220) + ((1 - $O$5) * AE220)</f>
        <v>165.92286082698871</v>
      </c>
      <c r="AF221" s="8">
        <f>(ABS(('6050_Module3Project_Data'!E221 - AE221)))</f>
        <v>7.1328678269887007</v>
      </c>
      <c r="AH221" s="7">
        <f>($O$6 *'6050_Module3Project_Data'!E220) + ((1 - $O$6) * AH220)</f>
        <v>164.99970766089143</v>
      </c>
      <c r="AI221" s="8">
        <f>(ABS(('6050_Module3Project_Data'!E221 - AH221)))</f>
        <v>6.2097146608914215</v>
      </c>
      <c r="AK221" s="7">
        <f>($O$7 *'6050_Module3Project_Data'!E220) + ((1 - $O$7) * AK220)</f>
        <v>163.67022724807265</v>
      </c>
      <c r="AL221" s="8">
        <f>(ABS(('6050_Module3Project_Data'!E221 - AK221)))</f>
        <v>4.8802342480726395</v>
      </c>
      <c r="AN221" s="7">
        <f>($O$8 *'6050_Module3Project_Data'!E220) + ((1 - $O$8) * AN220)</f>
        <v>162.8331451562382</v>
      </c>
      <c r="AO221" s="8">
        <f>(ABS(('6050_Module3Project_Data'!E221 - AN221)))</f>
        <v>4.0431521562381931</v>
      </c>
      <c r="AU221" s="7">
        <f t="shared" si="56"/>
        <v>-0.58907962623837051</v>
      </c>
      <c r="AV221" s="7">
        <f t="shared" si="48"/>
        <v>110.04210106023848</v>
      </c>
      <c r="AW221" s="8">
        <f>ABS('6050_Module3Project_Data'!C221 - AV221)/'6050_Module3Project_Data'!C221</f>
        <v>2.9051080312700282E-2</v>
      </c>
      <c r="AY221" s="7">
        <f t="shared" si="57"/>
        <v>-0.4294461506647147</v>
      </c>
      <c r="AZ221" s="7">
        <f t="shared" si="49"/>
        <v>110.20173453581214</v>
      </c>
      <c r="BA221" s="8">
        <f>ABS('6050_Module3Project_Data'!C221 - AZ221)/'6050_Module3Project_Data'!C221</f>
        <v>3.0543881694266216E-2</v>
      </c>
      <c r="BB221" s="21"/>
      <c r="BC221" s="7">
        <f t="shared" si="58"/>
        <v>0.11841649562668405</v>
      </c>
      <c r="BD221" s="7">
        <f t="shared" si="50"/>
        <v>110.74959718210354</v>
      </c>
      <c r="BE221" s="8">
        <f>ABS('6050_Module3Project_Data'!C221 - BD221)/'6050_Module3Project_Data'!C221</f>
        <v>3.566718125504547E-2</v>
      </c>
      <c r="BF221" s="22"/>
      <c r="BG221" s="7">
        <f t="shared" si="59"/>
        <v>1.0399876118252966</v>
      </c>
      <c r="BH221" s="7">
        <f t="shared" si="51"/>
        <v>111.67116829830215</v>
      </c>
      <c r="BI221" s="8">
        <f>ABS('6050_Module3Project_Data'!C221 - BH221)/'6050_Module3Project_Data'!C221</f>
        <v>4.4285189667934842E-2</v>
      </c>
      <c r="BM221" s="7">
        <f t="shared" si="60"/>
        <v>-0.46460567565144301</v>
      </c>
      <c r="BN221" s="7">
        <f t="shared" si="52"/>
        <v>163.20562157242119</v>
      </c>
      <c r="BO221" s="8">
        <f>ABS('6050_Module3Project_Data'!E221 - BN221)/'6050_Module3Project_Data'!E221</f>
        <v>2.7807977625020637E-2</v>
      </c>
      <c r="BQ221" s="7">
        <f t="shared" si="61"/>
        <v>-0.91994345478095063</v>
      </c>
      <c r="BR221" s="7">
        <f t="shared" si="53"/>
        <v>162.75028379329169</v>
      </c>
      <c r="BS221" s="8">
        <f>ABS('6050_Module3Project_Data'!E221 - BR221)/'6050_Module3Project_Data'!E221</f>
        <v>2.4940430555291201E-2</v>
      </c>
      <c r="BT221" s="21"/>
      <c r="BU221" s="7">
        <f t="shared" si="62"/>
        <v>-1.5491177520313131</v>
      </c>
      <c r="BV221" s="7">
        <f t="shared" si="54"/>
        <v>162.12110949604133</v>
      </c>
      <c r="BW221" s="8">
        <f>ABS('6050_Module3Project_Data'!E221 - BV221)/'6050_Module3Project_Data'!E221</f>
        <v>2.0978126096657224E-2</v>
      </c>
      <c r="BX221" s="22"/>
      <c r="BY221" s="7">
        <f t="shared" si="63"/>
        <v>-1.5841660527125088</v>
      </c>
      <c r="BZ221" s="7">
        <f t="shared" si="55"/>
        <v>162.08606119536014</v>
      </c>
      <c r="CA221" s="8">
        <f>ABS('6050_Module3Project_Data'!E221 - BZ221)/'6050_Module3Project_Data'!E221</f>
        <v>2.0757405004483722E-2</v>
      </c>
    </row>
    <row r="222" spans="17:79" x14ac:dyDescent="0.35">
      <c r="Q222" s="7">
        <f>($O$5 *'6050_Module3Project_Data'!C221) + ((1 - $O$5) * Q221)</f>
        <v>112.50455202951798</v>
      </c>
      <c r="R222" s="8">
        <f>(ABS(('6050_Module3Project_Data'!C222-Q222)))</f>
        <v>4.4709370295179838</v>
      </c>
      <c r="T222" s="7">
        <f>($O$6 *'6050_Module3Project_Data'!C221) + ((1 - $O$6) * T221)</f>
        <v>109.44318278940713</v>
      </c>
      <c r="U222" s="8">
        <f>(ABS(('6050_Module3Project_Data'!C222 - T222)))</f>
        <v>1.4095677894071343</v>
      </c>
      <c r="W222" s="7">
        <f>($O$7 *'6050_Module3Project_Data'!C221) + ((1 - $O$7) * W221)</f>
        <v>108.59856125891457</v>
      </c>
      <c r="X222" s="8">
        <f>(ABS(('6050_Module3Project_Data'!C222 - W222)))</f>
        <v>0.56494625891457417</v>
      </c>
      <c r="Z222" s="7">
        <f>($O$8 *'6050_Module3Project_Data'!C221) + ((1 - $O$8) * Z221)</f>
        <v>107.96368420128273</v>
      </c>
      <c r="AA222" s="8">
        <f>(ABS(('6050_Module3Project_Data'!C222 - Z222)))</f>
        <v>6.993079871726593E-2</v>
      </c>
      <c r="AB222" s="9"/>
      <c r="AC222" s="9"/>
      <c r="AD222" s="9"/>
      <c r="AE222" s="7">
        <f>($O$5 *'6050_Module3Project_Data'!E221) + ((1 - $O$5) * AE221)</f>
        <v>164.85293065294039</v>
      </c>
      <c r="AF222" s="8">
        <f>(ABS(('6050_Module3Project_Data'!E222 - AE222)))</f>
        <v>6.0929356529403833</v>
      </c>
      <c r="AH222" s="7">
        <f>($O$6 *'6050_Module3Project_Data'!E221) + ((1 - $O$6) * AH221)</f>
        <v>162.82630752957942</v>
      </c>
      <c r="AI222" s="8">
        <f>(ABS(('6050_Module3Project_Data'!E222 - AH222)))</f>
        <v>4.0663125295794202</v>
      </c>
      <c r="AK222" s="7">
        <f>($O$7 *'6050_Module3Project_Data'!E221) + ((1 - $O$7) * AK221)</f>
        <v>160.9860984116327</v>
      </c>
      <c r="AL222" s="8">
        <f>(ABS(('6050_Module3Project_Data'!E222 - AK222)))</f>
        <v>2.2261034116326925</v>
      </c>
      <c r="AN222" s="7">
        <f>($O$8 *'6050_Module3Project_Data'!E221) + ((1 - $O$8) * AN221)</f>
        <v>159.80078103905956</v>
      </c>
      <c r="AO222" s="8">
        <f>(ABS(('6050_Module3Project_Data'!E222 - AN222)))</f>
        <v>1.0407860390595545</v>
      </c>
      <c r="AU222" s="7">
        <f t="shared" si="56"/>
        <v>-0.80561059643695709</v>
      </c>
      <c r="AV222" s="7">
        <f t="shared" si="48"/>
        <v>107.79295066247761</v>
      </c>
      <c r="AW222" s="8">
        <f>ABS('6050_Module3Project_Data'!C222 - AV222)/'6050_Module3Project_Data'!C222</f>
        <v>2.2276801301371742E-3</v>
      </c>
      <c r="AY222" s="7">
        <f t="shared" si="57"/>
        <v>-0.83023946988910624</v>
      </c>
      <c r="AZ222" s="7">
        <f t="shared" si="49"/>
        <v>107.76832178902546</v>
      </c>
      <c r="BA222" s="8">
        <f>ABS('6050_Module3Project_Data'!C222 - AZ222)/'6050_Module3Project_Data'!C222</f>
        <v>2.4556542977344008E-3</v>
      </c>
      <c r="BB222" s="21"/>
      <c r="BC222" s="7">
        <f t="shared" si="58"/>
        <v>-0.84954966980835023</v>
      </c>
      <c r="BD222" s="7">
        <f t="shared" si="50"/>
        <v>107.74901158910622</v>
      </c>
      <c r="BE222" s="8">
        <f>ABS('6050_Module3Project_Data'!C222 - BD222)/'6050_Module3Project_Data'!C222</f>
        <v>2.6343968115274128E-3</v>
      </c>
      <c r="BF222" s="22"/>
      <c r="BG222" s="7">
        <f t="shared" si="59"/>
        <v>-1.5717283716541444</v>
      </c>
      <c r="BH222" s="7">
        <f t="shared" si="51"/>
        <v>107.02683288726043</v>
      </c>
      <c r="BI222" s="8">
        <f>ABS('6050_Module3Project_Data'!C222 - BH222)/'6050_Module3Project_Data'!C222</f>
        <v>9.3191560121317039E-3</v>
      </c>
      <c r="BM222" s="7">
        <f t="shared" si="60"/>
        <v>-0.79753414976971948</v>
      </c>
      <c r="BN222" s="7">
        <f t="shared" si="52"/>
        <v>160.18856426186298</v>
      </c>
      <c r="BO222" s="8">
        <f>ABS('6050_Module3Project_Data'!E222 - BN222)/'6050_Module3Project_Data'!E222</f>
        <v>8.9982949537317329E-3</v>
      </c>
      <c r="BQ222" s="7">
        <f t="shared" si="61"/>
        <v>-1.3609898001957013</v>
      </c>
      <c r="BR222" s="7">
        <f t="shared" si="53"/>
        <v>159.62510861143699</v>
      </c>
      <c r="BS222" s="8">
        <f>ABS('6050_Module3Project_Data'!E222 - BR222)/'6050_Module3Project_Data'!E222</f>
        <v>5.4491914757050855E-3</v>
      </c>
      <c r="BT222" s="21"/>
      <c r="BU222" s="7">
        <f t="shared" si="62"/>
        <v>-2.059872740015201</v>
      </c>
      <c r="BV222" s="7">
        <f t="shared" si="54"/>
        <v>158.92622567161749</v>
      </c>
      <c r="BW222" s="8">
        <f>ABS('6050_Module3Project_Data'!E222 - BV222)/'6050_Module3Project_Data'!E222</f>
        <v>1.0470564175659237E-3</v>
      </c>
      <c r="BX222" s="22"/>
      <c r="BY222" s="7">
        <f t="shared" si="63"/>
        <v>-2.5191344188808364</v>
      </c>
      <c r="BZ222" s="7">
        <f t="shared" si="55"/>
        <v>158.46696399275186</v>
      </c>
      <c r="CA222" s="8">
        <f>ABS('6050_Module3Project_Data'!E222 - BZ222)/'6050_Module3Project_Data'!E222</f>
        <v>1.8457484031046117E-3</v>
      </c>
    </row>
    <row r="223" spans="17:79" x14ac:dyDescent="0.35">
      <c r="Q223" s="7">
        <f>($O$5 *'6050_Module3Project_Data'!C222) + ((1 - $O$5) * Q222)</f>
        <v>111.83391147509028</v>
      </c>
      <c r="R223" s="8">
        <f>(ABS(('6050_Module3Project_Data'!C223-Q223)))</f>
        <v>0.25271252490972529</v>
      </c>
      <c r="T223" s="7">
        <f>($O$6 *'6050_Module3Project_Data'!C222) + ((1 - $O$6) * T222)</f>
        <v>108.94983406311464</v>
      </c>
      <c r="U223" s="8">
        <f>(ABS(('6050_Module3Project_Data'!C223 - T223)))</f>
        <v>3.1367899368853642</v>
      </c>
      <c r="W223" s="7">
        <f>($O$7 *'6050_Module3Project_Data'!C222) + ((1 - $O$7) * W222)</f>
        <v>108.28784081651156</v>
      </c>
      <c r="X223" s="8">
        <f>(ABS(('6050_Module3Project_Data'!C223 - W223)))</f>
        <v>3.7987831834884389</v>
      </c>
      <c r="Z223" s="7">
        <f>($O$8 *'6050_Module3Project_Data'!C222) + ((1 - $O$8) * Z222)</f>
        <v>108.01613230032068</v>
      </c>
      <c r="AA223" s="8">
        <f>(ABS(('6050_Module3Project_Data'!C223 - Z223)))</f>
        <v>4.070491699679323</v>
      </c>
      <c r="AB223" s="9"/>
      <c r="AC223" s="9"/>
      <c r="AD223" s="9"/>
      <c r="AE223" s="7">
        <f>($O$5 *'6050_Module3Project_Data'!E222) + ((1 - $O$5) * AE222)</f>
        <v>163.93899030499932</v>
      </c>
      <c r="AF223" s="8">
        <f>(ABS(('6050_Module3Project_Data'!E223 - AE223)))</f>
        <v>2.4489853049993258</v>
      </c>
      <c r="AH223" s="7">
        <f>($O$6 *'6050_Module3Project_Data'!E222) + ((1 - $O$6) * AH222)</f>
        <v>161.40309814422662</v>
      </c>
      <c r="AI223" s="8">
        <f>(ABS(('6050_Module3Project_Data'!E223 - AH223)))</f>
        <v>8.6906855773378311E-2</v>
      </c>
      <c r="AK223" s="7">
        <f>($O$7 *'6050_Module3Project_Data'!E222) + ((1 - $O$7) * AK222)</f>
        <v>159.76174153523471</v>
      </c>
      <c r="AL223" s="8">
        <f>(ABS(('6050_Module3Project_Data'!E223 - AK223)))</f>
        <v>1.7282634647652912</v>
      </c>
      <c r="AN223" s="7">
        <f>($O$8 *'6050_Module3Project_Data'!E222) + ((1 - $O$8) * AN222)</f>
        <v>159.02019150976489</v>
      </c>
      <c r="AO223" s="8">
        <f>(ABS(('6050_Module3Project_Data'!E223 - AN223)))</f>
        <v>2.4698134902351114</v>
      </c>
      <c r="AU223" s="7">
        <f t="shared" si="56"/>
        <v>-0.73137707333186508</v>
      </c>
      <c r="AV223" s="7">
        <f t="shared" si="48"/>
        <v>107.55646374317969</v>
      </c>
      <c r="AW223" s="8">
        <f>ABS('6050_Module3Project_Data'!C223 - AV223)/'6050_Module3Project_Data'!C223</f>
        <v>4.0416600082631711E-2</v>
      </c>
      <c r="AY223" s="7">
        <f t="shared" si="57"/>
        <v>-0.70035971301758226</v>
      </c>
      <c r="AZ223" s="7">
        <f t="shared" si="49"/>
        <v>107.58748110349399</v>
      </c>
      <c r="BA223" s="8">
        <f>ABS('6050_Module3Project_Data'!C223 - AZ223)/'6050_Module3Project_Data'!C223</f>
        <v>4.0139873393867362E-2</v>
      </c>
      <c r="BB223" s="21"/>
      <c r="BC223" s="7">
        <f t="shared" si="58"/>
        <v>-0.60707651747594715</v>
      </c>
      <c r="BD223" s="7">
        <f t="shared" si="50"/>
        <v>107.68076429903562</v>
      </c>
      <c r="BE223" s="8">
        <f>ABS('6050_Module3Project_Data'!C223 - BD223)/'6050_Module3Project_Data'!C223</f>
        <v>3.9307631399125596E-2</v>
      </c>
      <c r="BF223" s="22"/>
      <c r="BG223" s="7">
        <f t="shared" si="59"/>
        <v>-0.49987163179068028</v>
      </c>
      <c r="BH223" s="7">
        <f t="shared" si="51"/>
        <v>107.78796918472088</v>
      </c>
      <c r="BI223" s="8">
        <f>ABS('6050_Module3Project_Data'!C223 - BH223)/'6050_Module3Project_Data'!C223</f>
        <v>3.8351184663025638E-2</v>
      </c>
      <c r="BM223" s="7">
        <f t="shared" si="60"/>
        <v>-0.86155755876396023</v>
      </c>
      <c r="BN223" s="7">
        <f t="shared" si="52"/>
        <v>158.90018397647074</v>
      </c>
      <c r="BO223" s="8">
        <f>ABS('6050_Module3Project_Data'!E223 - BN223)/'6050_Module3Project_Data'!E223</f>
        <v>1.6037035998167526E-2</v>
      </c>
      <c r="BQ223" s="7">
        <f t="shared" si="61"/>
        <v>-1.3268315692462735</v>
      </c>
      <c r="BR223" s="7">
        <f t="shared" si="53"/>
        <v>158.43490996598842</v>
      </c>
      <c r="BS223" s="8">
        <f>ABS('6050_Module3Project_Data'!E223 - BR223)/'6050_Module3Project_Data'!E223</f>
        <v>1.8918167932508095E-2</v>
      </c>
      <c r="BT223" s="21"/>
      <c r="BU223" s="7">
        <f t="shared" si="62"/>
        <v>-1.6838906013874566</v>
      </c>
      <c r="BV223" s="7">
        <f t="shared" si="54"/>
        <v>158.07785093384726</v>
      </c>
      <c r="BW223" s="8">
        <f>ABS('6050_Module3Project_Data'!E223 - BV223)/'6050_Module3Project_Data'!E223</f>
        <v>2.1129196609739023E-2</v>
      </c>
      <c r="BX223" s="22"/>
      <c r="BY223" s="7">
        <f t="shared" si="63"/>
        <v>-1.4185735077704176</v>
      </c>
      <c r="BZ223" s="7">
        <f t="shared" si="55"/>
        <v>158.34316802746429</v>
      </c>
      <c r="CA223" s="8">
        <f>ABS('6050_Module3Project_Data'!E223 - BZ223)/'6050_Module3Project_Data'!E223</f>
        <v>1.9486264630035211E-2</v>
      </c>
    </row>
    <row r="224" spans="17:79" x14ac:dyDescent="0.35">
      <c r="Q224" s="7">
        <f>($O$5 *'6050_Module3Project_Data'!C223) + ((1 - $O$5) * Q223)</f>
        <v>111.87181835382673</v>
      </c>
      <c r="R224" s="8">
        <f>(ABS(('6050_Module3Project_Data'!C224-Q224)))</f>
        <v>2.8901906461732807</v>
      </c>
      <c r="T224" s="7">
        <f>($O$6 *'6050_Module3Project_Data'!C223) + ((1 - $O$6) * T223)</f>
        <v>110.04771054102451</v>
      </c>
      <c r="U224" s="8">
        <f>(ABS(('6050_Module3Project_Data'!C224 - T224)))</f>
        <v>4.7142984589754917</v>
      </c>
      <c r="W224" s="7">
        <f>($O$7 *'6050_Module3Project_Data'!C223) + ((1 - $O$7) * W223)</f>
        <v>110.3771715674302</v>
      </c>
      <c r="X224" s="8">
        <f>(ABS(('6050_Module3Project_Data'!C224 - W224)))</f>
        <v>4.3848374325698103</v>
      </c>
      <c r="Z224" s="7">
        <f>($O$8 *'6050_Module3Project_Data'!C223) + ((1 - $O$8) * Z223)</f>
        <v>111.06900107508017</v>
      </c>
      <c r="AA224" s="8">
        <f>(ABS(('6050_Module3Project_Data'!C224 - Z224)))</f>
        <v>3.69300792491984</v>
      </c>
      <c r="AB224" s="9"/>
      <c r="AC224" s="9"/>
      <c r="AD224" s="9"/>
      <c r="AE224" s="7">
        <f>($O$5 *'6050_Module3Project_Data'!E223) + ((1 - $O$5) * AE223)</f>
        <v>163.57164250924941</v>
      </c>
      <c r="AF224" s="8">
        <f>(ABS(('6050_Module3Project_Data'!E224 - AE224)))</f>
        <v>1.068356490750574</v>
      </c>
      <c r="AH224" s="7">
        <f>($O$6 *'6050_Module3Project_Data'!E223) + ((1 - $O$6) * AH223)</f>
        <v>161.43351554374729</v>
      </c>
      <c r="AI224" s="8">
        <f>(ABS(('6050_Module3Project_Data'!E224 - AH224)))</f>
        <v>3.2064834562526983</v>
      </c>
      <c r="AK224" s="7">
        <f>($O$7 *'6050_Module3Project_Data'!E223) + ((1 - $O$7) * AK223)</f>
        <v>160.71228644085562</v>
      </c>
      <c r="AL224" s="8">
        <f>(ABS(('6050_Module3Project_Data'!E224 - AK224)))</f>
        <v>3.9277125591443678</v>
      </c>
      <c r="AN224" s="7">
        <f>($O$8 *'6050_Module3Project_Data'!E223) + ((1 - $O$8) * AN223)</f>
        <v>160.87255162744123</v>
      </c>
      <c r="AO224" s="8">
        <f>(ABS(('6050_Module3Project_Data'!E224 - AN224)))</f>
        <v>3.7674473725587632</v>
      </c>
      <c r="AU224" s="7">
        <f t="shared" si="56"/>
        <v>-0.30827089969429011</v>
      </c>
      <c r="AV224" s="7">
        <f t="shared" si="48"/>
        <v>110.0689006677359</v>
      </c>
      <c r="AW224" s="8">
        <f>ABS('6050_Module3Project_Data'!C224 - AV224)/'6050_Module3Project_Data'!C224</f>
        <v>4.0894267825723606E-2</v>
      </c>
      <c r="AY224" s="7">
        <f t="shared" si="57"/>
        <v>-2.9370970335280688E-3</v>
      </c>
      <c r="AZ224" s="7">
        <f t="shared" si="49"/>
        <v>110.37423447039667</v>
      </c>
      <c r="BA224" s="8">
        <f>ABS('6050_Module3Project_Data'!C224 - AZ224)/'6050_Module3Project_Data'!C224</f>
        <v>3.8233685239889216E-2</v>
      </c>
      <c r="BB224" s="21"/>
      <c r="BC224" s="7">
        <f t="shared" si="58"/>
        <v>0.60630675330161443</v>
      </c>
      <c r="BD224" s="7">
        <f t="shared" si="50"/>
        <v>110.98347832073181</v>
      </c>
      <c r="BE224" s="8">
        <f>ABS('6050_Module3Project_Data'!C224 - BD224)/'6050_Module3Project_Data'!C224</f>
        <v>3.2924926220733904E-2</v>
      </c>
      <c r="BF224" s="22"/>
      <c r="BG224" s="7">
        <f t="shared" si="59"/>
        <v>1.7009503935122372</v>
      </c>
      <c r="BH224" s="7">
        <f t="shared" si="51"/>
        <v>112.07812196094244</v>
      </c>
      <c r="BI224" s="8">
        <f>ABS('6050_Module3Project_Data'!C224 - BH224)/'6050_Module3Project_Data'!C224</f>
        <v>2.3386546318281742E-2</v>
      </c>
      <c r="BM224" s="7">
        <f t="shared" si="60"/>
        <v>-0.58974218910622878</v>
      </c>
      <c r="BN224" s="7">
        <f t="shared" si="52"/>
        <v>160.12254425174939</v>
      </c>
      <c r="BO224" s="8">
        <f>ABS('6050_Module3Project_Data'!E224 - BN224)/'6050_Module3Project_Data'!E224</f>
        <v>2.7438379346993318E-2</v>
      </c>
      <c r="BQ224" s="7">
        <f t="shared" si="61"/>
        <v>-0.75748745052947619</v>
      </c>
      <c r="BR224" s="7">
        <f t="shared" si="53"/>
        <v>159.95479899032614</v>
      </c>
      <c r="BS224" s="8">
        <f>ABS('6050_Module3Project_Data'!E224 - BR224)/'6050_Module3Project_Data'!E224</f>
        <v>2.8457240270475522E-2</v>
      </c>
      <c r="BT224" s="21"/>
      <c r="BU224" s="7">
        <f t="shared" si="62"/>
        <v>-0.4983946232336891</v>
      </c>
      <c r="BV224" s="7">
        <f t="shared" si="54"/>
        <v>160.21389181762194</v>
      </c>
      <c r="BW224" s="8">
        <f>ABS('6050_Module3Project_Data'!E224 - BV224)/'6050_Module3Project_Data'!E224</f>
        <v>2.6883547189392579E-2</v>
      </c>
      <c r="BX224" s="22"/>
      <c r="BY224" s="7">
        <f t="shared" si="63"/>
        <v>0.59517714361221585</v>
      </c>
      <c r="BZ224" s="7">
        <f t="shared" si="55"/>
        <v>161.30746358446783</v>
      </c>
      <c r="CA224" s="8">
        <f>ABS('6050_Module3Project_Data'!E224 - BZ224)/'6050_Module3Project_Data'!E224</f>
        <v>2.0241347399013065E-2</v>
      </c>
    </row>
    <row r="225" spans="17:79" x14ac:dyDescent="0.35">
      <c r="Q225" s="7">
        <f>($O$5 *'6050_Module3Project_Data'!C224) + ((1 - $O$5) * Q224)</f>
        <v>112.30534695075271</v>
      </c>
      <c r="R225" s="8">
        <f>(ABS(('6050_Module3Project_Data'!C225-Q225)))</f>
        <v>1.5881540492472936</v>
      </c>
      <c r="T225" s="7">
        <f>($O$6 *'6050_Module3Project_Data'!C224) + ((1 - $O$6) * T224)</f>
        <v>111.69771500166593</v>
      </c>
      <c r="U225" s="8">
        <f>(ABS(('6050_Module3Project_Data'!C225 - T225)))</f>
        <v>2.195785998334074</v>
      </c>
      <c r="W225" s="7">
        <f>($O$7 *'6050_Module3Project_Data'!C224) + ((1 - $O$7) * W224)</f>
        <v>112.78883215534358</v>
      </c>
      <c r="X225" s="8">
        <f>(ABS(('6050_Module3Project_Data'!C225 - W225)))</f>
        <v>1.1046688446564161</v>
      </c>
      <c r="Z225" s="7">
        <f>($O$8 *'6050_Module3Project_Data'!C224) + ((1 - $O$8) * Z224)</f>
        <v>113.83875701877004</v>
      </c>
      <c r="AA225" s="8">
        <f>(ABS(('6050_Module3Project_Data'!C225 - Z225)))</f>
        <v>5.4743981229961491E-2</v>
      </c>
      <c r="AB225" s="9"/>
      <c r="AC225" s="9"/>
      <c r="AD225" s="9"/>
      <c r="AE225" s="7">
        <f>($O$5 *'6050_Module3Project_Data'!E224) + ((1 - $O$5) * AE224)</f>
        <v>163.731895982862</v>
      </c>
      <c r="AF225" s="8">
        <f>(ABS(('6050_Module3Project_Data'!E225 - AE225)))</f>
        <v>0.778099017138004</v>
      </c>
      <c r="AH225" s="7">
        <f>($O$6 *'6050_Module3Project_Data'!E224) + ((1 - $O$6) * AH224)</f>
        <v>162.55578475343574</v>
      </c>
      <c r="AI225" s="8">
        <f>(ABS(('6050_Module3Project_Data'!E225 - AH225)))</f>
        <v>1.9542102465642586</v>
      </c>
      <c r="AK225" s="7">
        <f>($O$7 *'6050_Module3Project_Data'!E224) + ((1 - $O$7) * AK224)</f>
        <v>162.872528348385</v>
      </c>
      <c r="AL225" s="8">
        <f>(ABS(('6050_Module3Project_Data'!E225 - AK225)))</f>
        <v>1.637466651615</v>
      </c>
      <c r="AN225" s="7">
        <f>($O$8 *'6050_Module3Project_Data'!E224) + ((1 - $O$8) * AN224)</f>
        <v>163.6981371568603</v>
      </c>
      <c r="AO225" s="8">
        <f>(ABS(('6050_Module3Project_Data'!E225 - AN225)))</f>
        <v>0.81185784313970544</v>
      </c>
      <c r="AU225" s="7">
        <f t="shared" si="56"/>
        <v>9.9718823446861726E-2</v>
      </c>
      <c r="AV225" s="7">
        <f t="shared" si="48"/>
        <v>112.88855097879045</v>
      </c>
      <c r="AW225" s="8">
        <f>ABS('6050_Module3Project_Data'!C225 - AV225)/'6050_Module3Project_Data'!C225</f>
        <v>8.8235940803115046E-3</v>
      </c>
      <c r="AY225" s="7">
        <f t="shared" si="57"/>
        <v>0.60071232420320109</v>
      </c>
      <c r="AZ225" s="7">
        <f t="shared" si="49"/>
        <v>113.38954447954679</v>
      </c>
      <c r="BA225" s="8">
        <f>ABS('6050_Module3Project_Data'!C225 - AZ225)/'6050_Module3Project_Data'!C225</f>
        <v>4.4248048925391737E-3</v>
      </c>
      <c r="BB225" s="21"/>
      <c r="BC225" s="7">
        <f t="shared" si="58"/>
        <v>1.418715978876913</v>
      </c>
      <c r="BD225" s="7">
        <f t="shared" si="50"/>
        <v>114.2075481342205</v>
      </c>
      <c r="BE225" s="8">
        <f>ABS('6050_Module3Project_Data'!C225 - BD225)/'6050_Module3Project_Data'!C225</f>
        <v>2.757375367893044E-3</v>
      </c>
      <c r="BF225" s="22"/>
      <c r="BG225" s="7">
        <f t="shared" si="59"/>
        <v>2.3050540587532158</v>
      </c>
      <c r="BH225" s="7">
        <f t="shared" si="51"/>
        <v>115.0938862140968</v>
      </c>
      <c r="BI225" s="8">
        <f>ABS('6050_Module3Project_Data'!C225 - BH225)/'6050_Module3Project_Data'!C225</f>
        <v>1.0539540918114352E-2</v>
      </c>
      <c r="BM225" s="7">
        <f t="shared" si="60"/>
        <v>-0.17724457461088711</v>
      </c>
      <c r="BN225" s="7">
        <f t="shared" si="52"/>
        <v>162.69528377377412</v>
      </c>
      <c r="BO225" s="8">
        <f>ABS('6050_Module3Project_Data'!E225 - BN225)/'6050_Module3Project_Data'!E225</f>
        <v>1.1031008944021191E-2</v>
      </c>
      <c r="BQ225" s="7">
        <f t="shared" si="61"/>
        <v>-2.8055111014761547E-2</v>
      </c>
      <c r="BR225" s="7">
        <f t="shared" si="53"/>
        <v>162.84447323737024</v>
      </c>
      <c r="BS225" s="8">
        <f>ABS('6050_Module3Project_Data'!E225 - BR225)/'6050_Module3Project_Data'!E225</f>
        <v>1.012413721506566E-2</v>
      </c>
      <c r="BT225" s="21"/>
      <c r="BU225" s="7">
        <f t="shared" si="62"/>
        <v>0.69799181560969314</v>
      </c>
      <c r="BV225" s="7">
        <f t="shared" si="54"/>
        <v>163.5705201639947</v>
      </c>
      <c r="BW225" s="8">
        <f>ABS('6050_Module3Project_Data'!E225 - BV225)/'6050_Module3Project_Data'!E225</f>
        <v>5.710746243748308E-3</v>
      </c>
      <c r="BX225" s="22"/>
      <c r="BY225" s="7">
        <f t="shared" si="63"/>
        <v>1.9254821929418073</v>
      </c>
      <c r="BZ225" s="7">
        <f t="shared" si="55"/>
        <v>164.79801054132682</v>
      </c>
      <c r="CA225" s="8">
        <f>ABS('6050_Module3Project_Data'!E225 - BZ225)/'6050_Module3Project_Data'!E225</f>
        <v>1.7507479793359313E-3</v>
      </c>
    </row>
    <row r="226" spans="17:79" x14ac:dyDescent="0.35">
      <c r="Q226" s="7">
        <f>($O$5 *'6050_Module3Project_Data'!C225) + ((1 - $O$5) * Q225)</f>
        <v>112.54357005813981</v>
      </c>
      <c r="R226" s="8">
        <f>(ABS(('6050_Module3Project_Data'!C226-Q226)))</f>
        <v>3.0669719418601886</v>
      </c>
      <c r="T226" s="7">
        <f>($O$6 *'6050_Module3Project_Data'!C225) + ((1 - $O$6) * T225)</f>
        <v>112.46624010108286</v>
      </c>
      <c r="U226" s="8">
        <f>(ABS(('6050_Module3Project_Data'!C226 - T226)))</f>
        <v>3.144301898917135</v>
      </c>
      <c r="W226" s="7">
        <f>($O$7 *'6050_Module3Project_Data'!C225) + ((1 - $O$7) * W225)</f>
        <v>113.39640001990462</v>
      </c>
      <c r="X226" s="8">
        <f>(ABS(('6050_Module3Project_Data'!C226 - W226)))</f>
        <v>2.214141980095377</v>
      </c>
      <c r="Z226" s="7">
        <f>($O$8 *'6050_Module3Project_Data'!C225) + ((1 - $O$8) * Z225)</f>
        <v>113.8798150046925</v>
      </c>
      <c r="AA226" s="8">
        <f>(ABS(('6050_Module3Project_Data'!C226 - Z226)))</f>
        <v>1.7307269953074922</v>
      </c>
      <c r="AB226" s="9"/>
      <c r="AC226" s="9"/>
      <c r="AD226" s="9"/>
      <c r="AE226" s="7">
        <f>($O$5 *'6050_Module3Project_Data'!E225) + ((1 - $O$5) * AE225)</f>
        <v>163.84861083543271</v>
      </c>
      <c r="AF226" s="8">
        <f>(ABS(('6050_Module3Project_Data'!E226 - AE226)))</f>
        <v>0.76139016456730246</v>
      </c>
      <c r="AH226" s="7">
        <f>($O$6 *'6050_Module3Project_Data'!E225) + ((1 - $O$6) * AH225)</f>
        <v>163.23975833973321</v>
      </c>
      <c r="AI226" s="8">
        <f>(ABS(('6050_Module3Project_Data'!E226 - AH226)))</f>
        <v>1.370242660266797</v>
      </c>
      <c r="AK226" s="7">
        <f>($O$7 *'6050_Module3Project_Data'!E225) + ((1 - $O$7) * AK225)</f>
        <v>163.77313500677326</v>
      </c>
      <c r="AL226" s="8">
        <f>(ABS(('6050_Module3Project_Data'!E226 - AK226)))</f>
        <v>0.83686599322675193</v>
      </c>
      <c r="AN226" s="7">
        <f>($O$8 *'6050_Module3Project_Data'!E225) + ((1 - $O$8) * AN225)</f>
        <v>164.30703053921508</v>
      </c>
      <c r="AO226" s="8">
        <f>(ABS(('6050_Module3Project_Data'!E226 - AN226)))</f>
        <v>0.30297046078493395</v>
      </c>
      <c r="AU226" s="7">
        <f t="shared" si="56"/>
        <v>0.17589617961398754</v>
      </c>
      <c r="AV226" s="7">
        <f t="shared" si="48"/>
        <v>113.5722961995186</v>
      </c>
      <c r="AW226" s="8">
        <f>ABS('6050_Module3Project_Data'!C226 - AV226)/'6050_Module3Project_Data'!C226</f>
        <v>1.7630276315817213E-2</v>
      </c>
      <c r="AY226" s="7">
        <f t="shared" si="57"/>
        <v>0.60242620929265933</v>
      </c>
      <c r="AZ226" s="7">
        <f t="shared" si="49"/>
        <v>113.99882622919728</v>
      </c>
      <c r="BA226" s="8">
        <f>ABS('6050_Module3Project_Data'!C226 - AZ226)/'6050_Module3Project_Data'!C226</f>
        <v>1.3940906624265441E-2</v>
      </c>
      <c r="BB226" s="21"/>
      <c r="BC226" s="7">
        <f t="shared" si="58"/>
        <v>1.0536993274347675</v>
      </c>
      <c r="BD226" s="7">
        <f t="shared" si="50"/>
        <v>114.45009934733939</v>
      </c>
      <c r="BE226" s="8">
        <f>ABS('6050_Module3Project_Data'!C226 - BD226)/'6050_Module3Project_Data'!C226</f>
        <v>1.0037515892457336E-2</v>
      </c>
      <c r="BF226" s="22"/>
      <c r="BG226" s="7">
        <f t="shared" si="59"/>
        <v>0.86219079368986118</v>
      </c>
      <c r="BH226" s="7">
        <f t="shared" si="51"/>
        <v>114.25859081359448</v>
      </c>
      <c r="BI226" s="8">
        <f>ABS('6050_Module3Project_Data'!C226 - BH226)/'6050_Module3Project_Data'!C226</f>
        <v>1.1694013046020619E-2</v>
      </c>
      <c r="BM226" s="7">
        <f t="shared" si="60"/>
        <v>-1.5566889661015687E-2</v>
      </c>
      <c r="BN226" s="7">
        <f t="shared" si="52"/>
        <v>163.75756811711224</v>
      </c>
      <c r="BO226" s="8">
        <f>ABS('6050_Module3Project_Data'!E226 - BN226)/'6050_Module3Project_Data'!E226</f>
        <v>5.178499955709061E-3</v>
      </c>
      <c r="BQ226" s="7">
        <f t="shared" si="61"/>
        <v>0.20411033133599277</v>
      </c>
      <c r="BR226" s="7">
        <f t="shared" si="53"/>
        <v>163.97724533810924</v>
      </c>
      <c r="BS226" s="8">
        <f>ABS('6050_Module3Project_Data'!E226 - BR226)/'6050_Module3Project_Data'!E226</f>
        <v>3.8439685198153255E-3</v>
      </c>
      <c r="BT226" s="21"/>
      <c r="BU226" s="7">
        <f t="shared" si="62"/>
        <v>0.78916849486004637</v>
      </c>
      <c r="BV226" s="7">
        <f t="shared" si="54"/>
        <v>164.56230350163329</v>
      </c>
      <c r="BW226" s="8">
        <f>ABS('6050_Module3Project_Data'!E226 - BV226)/'6050_Module3Project_Data'!E226</f>
        <v>2.8976063469385565E-4</v>
      </c>
      <c r="BX226" s="22"/>
      <c r="BY226" s="7">
        <f t="shared" si="63"/>
        <v>1.0543379885712885</v>
      </c>
      <c r="BZ226" s="7">
        <f t="shared" si="55"/>
        <v>164.82747299534455</v>
      </c>
      <c r="CA226" s="8">
        <f>ABS('6050_Module3Project_Data'!E226 - BZ226)/'6050_Module3Project_Data'!E226</f>
        <v>1.3211347671672692E-3</v>
      </c>
    </row>
    <row r="227" spans="17:79" x14ac:dyDescent="0.35">
      <c r="Q227" s="7">
        <f>($O$5 *'6050_Module3Project_Data'!C226) + ((1 - $O$5) * Q226)</f>
        <v>113.00361584941884</v>
      </c>
      <c r="R227" s="8">
        <f>(ABS(('6050_Module3Project_Data'!C227-Q227)))</f>
        <v>3.5852441505811612</v>
      </c>
      <c r="T227" s="7">
        <f>($O$6 *'6050_Module3Project_Data'!C226) + ((1 - $O$6) * T226)</f>
        <v>113.56674576570387</v>
      </c>
      <c r="U227" s="8">
        <f>(ABS(('6050_Module3Project_Data'!C227 - T227)))</f>
        <v>3.0221142342961258</v>
      </c>
      <c r="W227" s="7">
        <f>($O$7 *'6050_Module3Project_Data'!C226) + ((1 - $O$7) * W226)</f>
        <v>114.61417810895708</v>
      </c>
      <c r="X227" s="8">
        <f>(ABS(('6050_Module3Project_Data'!C227 - W227)))</f>
        <v>1.9746818910429198</v>
      </c>
      <c r="Z227" s="7">
        <f>($O$8 *'6050_Module3Project_Data'!C226) + ((1 - $O$8) * Z226)</f>
        <v>115.17786025117312</v>
      </c>
      <c r="AA227" s="8">
        <f>(ABS(('6050_Module3Project_Data'!C227 - Z227)))</f>
        <v>1.4109997488268817</v>
      </c>
      <c r="AB227" s="9"/>
      <c r="AC227" s="9"/>
      <c r="AD227" s="9"/>
      <c r="AE227" s="7">
        <f>($O$5 *'6050_Module3Project_Data'!E226) + ((1 - $O$5) * AE226)</f>
        <v>163.96281936011781</v>
      </c>
      <c r="AF227" s="8">
        <f>(ABS(('6050_Module3Project_Data'!E227 - AE227)))</f>
        <v>0.28282636011780937</v>
      </c>
      <c r="AH227" s="7">
        <f>($O$6 *'6050_Module3Project_Data'!E226) + ((1 - $O$6) * AH226)</f>
        <v>163.71934327082658</v>
      </c>
      <c r="AI227" s="8">
        <f>(ABS(('6050_Module3Project_Data'!E227 - AH227)))</f>
        <v>3.9350270826588485E-2</v>
      </c>
      <c r="AK227" s="7">
        <f>($O$7 *'6050_Module3Project_Data'!E226) + ((1 - $O$7) * AK226)</f>
        <v>164.23341130304797</v>
      </c>
      <c r="AL227" s="8">
        <f>(ABS(('6050_Module3Project_Data'!E227 - AK227)))</f>
        <v>0.55341830304797668</v>
      </c>
      <c r="AN227" s="7">
        <f>($O$8 *'6050_Module3Project_Data'!E226) + ((1 - $O$8) * AN226)</f>
        <v>164.53425838480376</v>
      </c>
      <c r="AO227" s="8">
        <f>(ABS(('6050_Module3Project_Data'!E227 - AN227)))</f>
        <v>0.85426538480376735</v>
      </c>
      <c r="AU227" s="7">
        <f t="shared" si="56"/>
        <v>0.3321784660297582</v>
      </c>
      <c r="AV227" s="7">
        <f t="shared" si="48"/>
        <v>114.94635657498684</v>
      </c>
      <c r="AW227" s="8">
        <f>ABS('6050_Module3Project_Data'!C227 - AV227)/'6050_Module3Project_Data'!C227</f>
        <v>1.408799627179784E-2</v>
      </c>
      <c r="AY227" s="7">
        <f t="shared" si="57"/>
        <v>0.75626417923260925</v>
      </c>
      <c r="AZ227" s="7">
        <f t="shared" si="49"/>
        <v>115.37044228818969</v>
      </c>
      <c r="BA227" s="8">
        <f>ABS('6050_Module3Project_Data'!C227 - AZ227)/'6050_Module3Project_Data'!C227</f>
        <v>1.0450550008039393E-2</v>
      </c>
      <c r="BB227" s="21"/>
      <c r="BC227" s="7">
        <f t="shared" si="58"/>
        <v>1.1275347701627285</v>
      </c>
      <c r="BD227" s="7">
        <f t="shared" si="50"/>
        <v>115.7417128791198</v>
      </c>
      <c r="BE227" s="8">
        <f>ABS('6050_Module3Project_Data'!C227 - BD227)/'6050_Module3Project_Data'!C227</f>
        <v>7.2661069066135E-3</v>
      </c>
      <c r="BF227" s="22"/>
      <c r="BG227" s="7">
        <f t="shared" si="59"/>
        <v>1.1644399947480693</v>
      </c>
      <c r="BH227" s="7">
        <f t="shared" si="51"/>
        <v>115.77861810370514</v>
      </c>
      <c r="BI227" s="8">
        <f>ABS('6050_Module3Project_Data'!C227 - BH227)/'6050_Module3Project_Data'!C227</f>
        <v>6.9495653040509602E-3</v>
      </c>
      <c r="BM227" s="7">
        <f t="shared" si="60"/>
        <v>5.5809588229343704E-2</v>
      </c>
      <c r="BN227" s="7">
        <f t="shared" si="52"/>
        <v>164.28922089127732</v>
      </c>
      <c r="BO227" s="8">
        <f>ABS('6050_Module3Project_Data'!E227 - BN227)/'6050_Module3Project_Data'!E227</f>
        <v>3.7220669436204591E-3</v>
      </c>
      <c r="BQ227" s="7">
        <f t="shared" si="61"/>
        <v>0.26815182257067294</v>
      </c>
      <c r="BR227" s="7">
        <f t="shared" si="53"/>
        <v>164.50156312561865</v>
      </c>
      <c r="BS227" s="8">
        <f>ABS('6050_Module3Project_Data'!E227 - BR227)/'6050_Module3Project_Data'!E227</f>
        <v>5.0193680397985427E-3</v>
      </c>
      <c r="BT227" s="21"/>
      <c r="BU227" s="7">
        <f t="shared" si="62"/>
        <v>0.64116700549664662</v>
      </c>
      <c r="BV227" s="7">
        <f t="shared" si="54"/>
        <v>164.87457830854461</v>
      </c>
      <c r="BW227" s="8">
        <f>ABS('6050_Module3Project_Data'!E227 - BV227)/'6050_Module3Project_Data'!E227</f>
        <v>7.2982976517149377E-3</v>
      </c>
      <c r="BX227" s="22"/>
      <c r="BY227" s="7">
        <f t="shared" si="63"/>
        <v>0.54938555011919976</v>
      </c>
      <c r="BZ227" s="7">
        <f t="shared" si="55"/>
        <v>164.78279685316718</v>
      </c>
      <c r="CA227" s="8">
        <f>ABS('6050_Module3Project_Data'!E227 - BZ227)/'6050_Module3Project_Data'!E227</f>
        <v>6.7375604858877789E-3</v>
      </c>
    </row>
    <row r="228" spans="17:79" x14ac:dyDescent="0.35">
      <c r="Q228" s="7">
        <f>($O$5 *'6050_Module3Project_Data'!C227) + ((1 - $O$5) * Q227)</f>
        <v>113.54140247200601</v>
      </c>
      <c r="R228" s="8">
        <f>(ABS(('6050_Module3Project_Data'!C228-Q228)))</f>
        <v>0.71605447200600736</v>
      </c>
      <c r="T228" s="7">
        <f>($O$6 *'6050_Module3Project_Data'!C227) + ((1 - $O$6) * T227)</f>
        <v>114.62448574770751</v>
      </c>
      <c r="U228" s="8">
        <f>(ABS(('6050_Module3Project_Data'!C228 - T228)))</f>
        <v>1.7991377477075048</v>
      </c>
      <c r="W228" s="7">
        <f>($O$7 *'6050_Module3Project_Data'!C227) + ((1 - $O$7) * W227)</f>
        <v>115.70025314903069</v>
      </c>
      <c r="X228" s="8">
        <f>(ABS(('6050_Module3Project_Data'!C228 - W228)))</f>
        <v>2.8749051490306812</v>
      </c>
      <c r="Z228" s="7">
        <f>($O$8 *'6050_Module3Project_Data'!C227) + ((1 - $O$8) * Z227)</f>
        <v>116.23611006279327</v>
      </c>
      <c r="AA228" s="8">
        <f>(ABS(('6050_Module3Project_Data'!C228 - Z228)))</f>
        <v>3.4107620627932675</v>
      </c>
      <c r="AB228" s="9"/>
      <c r="AC228" s="9"/>
      <c r="AD228" s="9"/>
      <c r="AE228" s="7">
        <f>($O$5 *'6050_Module3Project_Data'!E227) + ((1 - $O$5) * AE227)</f>
        <v>163.92039540610011</v>
      </c>
      <c r="AF228" s="8">
        <f>(ABS(('6050_Module3Project_Data'!E228 - AE228)))</f>
        <v>1.6896055938998984</v>
      </c>
      <c r="AH228" s="7">
        <f>($O$6 *'6050_Module3Project_Data'!E227) + ((1 - $O$6) * AH227)</f>
        <v>163.70557067603727</v>
      </c>
      <c r="AI228" s="8">
        <f>(ABS(('6050_Module3Project_Data'!E228 - AH228)))</f>
        <v>1.9044303239627425</v>
      </c>
      <c r="AK228" s="7">
        <f>($O$7 *'6050_Module3Project_Data'!E227) + ((1 - $O$7) * AK227)</f>
        <v>163.9290312363716</v>
      </c>
      <c r="AL228" s="8">
        <f>(ABS(('6050_Module3Project_Data'!E228 - AK228)))</f>
        <v>1.6809697636284113</v>
      </c>
      <c r="AN228" s="7">
        <f>($O$8 *'6050_Module3Project_Data'!E227) + ((1 - $O$8) * AN227)</f>
        <v>163.89355934620096</v>
      </c>
      <c r="AO228" s="8">
        <f>(ABS(('6050_Module3Project_Data'!E228 - AN228)))</f>
        <v>1.7164416537990519</v>
      </c>
      <c r="AU228" s="7">
        <f t="shared" si="56"/>
        <v>0.44526295213633593</v>
      </c>
      <c r="AV228" s="7">
        <f t="shared" si="48"/>
        <v>116.14551610116702</v>
      </c>
      <c r="AW228" s="8">
        <f>ABS('6050_Module3Project_Data'!C228 - AV228)/'6050_Module3Project_Data'!C228</f>
        <v>2.9427501532430577E-2</v>
      </c>
      <c r="AY228" s="7">
        <f t="shared" si="57"/>
        <v>0.83871689444285935</v>
      </c>
      <c r="AZ228" s="7">
        <f t="shared" si="49"/>
        <v>116.53897004347354</v>
      </c>
      <c r="BA228" s="8">
        <f>ABS('6050_Module3Project_Data'!C228 - AZ228)/'6050_Module3Project_Data'!C228</f>
        <v>3.2914784747426921E-2</v>
      </c>
      <c r="BB228" s="21"/>
      <c r="BC228" s="7">
        <f t="shared" si="58"/>
        <v>1.108877891622625</v>
      </c>
      <c r="BD228" s="7">
        <f t="shared" si="50"/>
        <v>116.80913104065331</v>
      </c>
      <c r="BE228" s="8">
        <f>ABS('6050_Module3Project_Data'!C228 - BD228)/'6050_Module3Project_Data'!C228</f>
        <v>3.5309290964059839E-2</v>
      </c>
      <c r="BF228" s="22"/>
      <c r="BG228" s="7">
        <f t="shared" si="59"/>
        <v>1.0978297832747785</v>
      </c>
      <c r="BH228" s="7">
        <f t="shared" si="51"/>
        <v>116.79808293230546</v>
      </c>
      <c r="BI228" s="8">
        <f>ABS('6050_Module3Project_Data'!C228 - BH228)/'6050_Module3Project_Data'!C228</f>
        <v>3.5211368745837655E-2</v>
      </c>
      <c r="BM228" s="7">
        <f t="shared" si="60"/>
        <v>1.7811399934862041E-3</v>
      </c>
      <c r="BN228" s="7">
        <f t="shared" si="52"/>
        <v>163.93081237636508</v>
      </c>
      <c r="BO228" s="8">
        <f>ABS('6050_Module3Project_Data'!E228 - BN228)/'6050_Module3Project_Data'!E228</f>
        <v>1.0139415575723162E-2</v>
      </c>
      <c r="BQ228" s="7">
        <f t="shared" si="61"/>
        <v>0.12501885025891146</v>
      </c>
      <c r="BR228" s="7">
        <f t="shared" si="53"/>
        <v>164.05405008663053</v>
      </c>
      <c r="BS228" s="8">
        <f>ABS('6050_Module3Project_Data'!E228 - BR228)/'6050_Module3Project_Data'!E228</f>
        <v>9.3952714448053525E-3</v>
      </c>
      <c r="BT228" s="21"/>
      <c r="BU228" s="7">
        <f t="shared" si="62"/>
        <v>0.21567082301878782</v>
      </c>
      <c r="BV228" s="7">
        <f t="shared" si="54"/>
        <v>164.1447020593904</v>
      </c>
      <c r="BW228" s="8">
        <f>ABS('6050_Module3Project_Data'!E228 - BV228)/'6050_Module3Project_Data'!E228</f>
        <v>8.8478892081500192E-3</v>
      </c>
      <c r="BX228" s="22"/>
      <c r="BY228" s="7">
        <f t="shared" si="63"/>
        <v>-0.17631522415703704</v>
      </c>
      <c r="BZ228" s="7">
        <f t="shared" si="55"/>
        <v>163.75271601221456</v>
      </c>
      <c r="CA228" s="8">
        <f>ABS('6050_Module3Project_Data'!E228 - BZ228)/'6050_Module3Project_Data'!E228</f>
        <v>1.1214811766020386E-2</v>
      </c>
    </row>
    <row r="229" spans="17:79" x14ac:dyDescent="0.35">
      <c r="Q229" s="7">
        <f>($O$5 *'6050_Module3Project_Data'!C228) + ((1 - $O$5) * Q228)</f>
        <v>113.4339943012051</v>
      </c>
      <c r="R229" s="8">
        <f>(ABS(('6050_Module3Project_Data'!C229-Q229)))</f>
        <v>2.8653606987949019</v>
      </c>
      <c r="T229" s="7">
        <f>($O$6 *'6050_Module3Project_Data'!C228) + ((1 - $O$6) * T228)</f>
        <v>113.99478753600988</v>
      </c>
      <c r="U229" s="8">
        <f>(ABS(('6050_Module3Project_Data'!C229 - T229)))</f>
        <v>2.304567463990125</v>
      </c>
      <c r="W229" s="7">
        <f>($O$7 *'6050_Module3Project_Data'!C228) + ((1 - $O$7) * W228)</f>
        <v>114.11905531706381</v>
      </c>
      <c r="X229" s="8">
        <f>(ABS(('6050_Module3Project_Data'!C229 - W229)))</f>
        <v>2.1802996829361945</v>
      </c>
      <c r="Z229" s="7">
        <f>($O$8 *'6050_Module3Project_Data'!C228) + ((1 - $O$8) * Z228)</f>
        <v>113.67803851569832</v>
      </c>
      <c r="AA229" s="8">
        <f>(ABS(('6050_Module3Project_Data'!C229 - Z229)))</f>
        <v>2.621316484301687</v>
      </c>
      <c r="AB229" s="9"/>
      <c r="AC229" s="9"/>
      <c r="AD229" s="9"/>
      <c r="AE229" s="7">
        <f>($O$5 *'6050_Module3Project_Data'!E228) + ((1 - $O$5) * AE228)</f>
        <v>164.1738362451851</v>
      </c>
      <c r="AF229" s="8">
        <f>(ABS(('6050_Module3Project_Data'!E229 - AE229)))</f>
        <v>4.546164754814896</v>
      </c>
      <c r="AH229" s="7">
        <f>($O$6 *'6050_Module3Project_Data'!E228) + ((1 - $O$6) * AH228)</f>
        <v>164.37212128942423</v>
      </c>
      <c r="AI229" s="8">
        <f>(ABS(('6050_Module3Project_Data'!E229 - AH229)))</f>
        <v>4.3478797105757678</v>
      </c>
      <c r="AK229" s="7">
        <f>($O$7 *'6050_Module3Project_Data'!E228) + ((1 - $O$7) * AK228)</f>
        <v>164.85356460636723</v>
      </c>
      <c r="AL229" s="8">
        <f>(ABS(('6050_Module3Project_Data'!E229 - AK229)))</f>
        <v>3.8664363936327675</v>
      </c>
      <c r="AN229" s="7">
        <f>($O$8 *'6050_Module3Project_Data'!E228) + ((1 - $O$8) * AN228)</f>
        <v>165.18089058655025</v>
      </c>
      <c r="AO229" s="8">
        <f>(ABS(('6050_Module3Project_Data'!E229 - AN229)))</f>
        <v>3.5391104134497482</v>
      </c>
      <c r="AU229" s="7">
        <f t="shared" si="56"/>
        <v>0.14129383452085423</v>
      </c>
      <c r="AV229" s="7">
        <f t="shared" si="48"/>
        <v>114.26034915158466</v>
      </c>
      <c r="AW229" s="8">
        <f>ABS('6050_Module3Project_Data'!C229 - AV229)/'6050_Module3Project_Data'!C229</f>
        <v>1.753239171803956E-2</v>
      </c>
      <c r="AY229" s="7">
        <f t="shared" si="57"/>
        <v>0.23373821284042573</v>
      </c>
      <c r="AZ229" s="7">
        <f t="shared" si="49"/>
        <v>114.35279352990423</v>
      </c>
      <c r="BA229" s="8">
        <f>ABS('6050_Module3Project_Data'!C229 - AZ229)/'6050_Module3Project_Data'!C229</f>
        <v>1.6737508734212436E-2</v>
      </c>
      <c r="BB229" s="21"/>
      <c r="BC229" s="7">
        <f t="shared" si="58"/>
        <v>-0.1016561839926502</v>
      </c>
      <c r="BD229" s="7">
        <f t="shared" si="50"/>
        <v>114.01739913307117</v>
      </c>
      <c r="BE229" s="8">
        <f>ABS('6050_Module3Project_Data'!C229 - BD229)/'6050_Module3Project_Data'!C229</f>
        <v>1.9621397443939734E-2</v>
      </c>
      <c r="BF229" s="22"/>
      <c r="BG229" s="7">
        <f t="shared" si="59"/>
        <v>-1.1793436896806271</v>
      </c>
      <c r="BH229" s="7">
        <f t="shared" si="51"/>
        <v>112.93971162738319</v>
      </c>
      <c r="BI229" s="8">
        <f>ABS('6050_Module3Project_Data'!C229 - BH229)/'6050_Module3Project_Data'!C229</f>
        <v>2.8887893424832972E-2</v>
      </c>
      <c r="BM229" s="7">
        <f t="shared" si="60"/>
        <v>0.14019397449380763</v>
      </c>
      <c r="BN229" s="7">
        <f t="shared" si="52"/>
        <v>164.99375858086103</v>
      </c>
      <c r="BO229" s="8">
        <f>ABS('6050_Module3Project_Data'!E229 - BN229)/'6050_Module3Project_Data'!E229</f>
        <v>2.2085362713688994E-2</v>
      </c>
      <c r="BQ229" s="7">
        <f t="shared" si="61"/>
        <v>0.32489748019309084</v>
      </c>
      <c r="BR229" s="7">
        <f t="shared" si="53"/>
        <v>165.17846208656033</v>
      </c>
      <c r="BS229" s="8">
        <f>ABS('6050_Module3Project_Data'!E229 - BR229)/'6050_Module3Project_Data'!E229</f>
        <v>2.0990628807782345E-2</v>
      </c>
      <c r="BT229" s="21"/>
      <c r="BU229" s="7">
        <f t="shared" si="62"/>
        <v>0.53465896915836642</v>
      </c>
      <c r="BV229" s="7">
        <f t="shared" si="54"/>
        <v>165.38822357552559</v>
      </c>
      <c r="BW229" s="8">
        <f>ABS('6050_Module3Project_Data'!E229 - BV229)/'6050_Module3Project_Data'!E229</f>
        <v>1.9747376746841117E-2</v>
      </c>
      <c r="BX229" s="22"/>
      <c r="BY229" s="7">
        <f t="shared" si="63"/>
        <v>0.75940608087272921</v>
      </c>
      <c r="BZ229" s="7">
        <f t="shared" si="55"/>
        <v>165.61297068723997</v>
      </c>
      <c r="CA229" s="8">
        <f>ABS('6050_Module3Project_Data'!E229 - BZ229)/'6050_Module3Project_Data'!E229</f>
        <v>1.8415305205931282E-2</v>
      </c>
    </row>
    <row r="230" spans="17:79" x14ac:dyDescent="0.35">
      <c r="Q230" s="7">
        <f>($O$5 *'6050_Module3Project_Data'!C229) + ((1 - $O$5) * Q229)</f>
        <v>113.86379840602433</v>
      </c>
      <c r="R230" s="8">
        <f>(ABS(('6050_Module3Project_Data'!C230-Q230)))</f>
        <v>0.89868740602433661</v>
      </c>
      <c r="T230" s="7">
        <f>($O$6 *'6050_Module3Project_Data'!C229) + ((1 - $O$6) * T229)</f>
        <v>114.80138614840642</v>
      </c>
      <c r="U230" s="8">
        <f>(ABS(('6050_Module3Project_Data'!C230 - T230)))</f>
        <v>1.836275148406429</v>
      </c>
      <c r="W230" s="7">
        <f>($O$7 *'6050_Module3Project_Data'!C229) + ((1 - $O$7) * W229)</f>
        <v>115.31822014267871</v>
      </c>
      <c r="X230" s="8">
        <f>(ABS(('6050_Module3Project_Data'!C230 - W230)))</f>
        <v>2.3531091426787185</v>
      </c>
      <c r="Z230" s="7">
        <f>($O$8 *'6050_Module3Project_Data'!C229) + ((1 - $O$8) * Z229)</f>
        <v>115.64402587892459</v>
      </c>
      <c r="AA230" s="8">
        <f>(ABS(('6050_Module3Project_Data'!C230 - Z230)))</f>
        <v>2.6789148789246013</v>
      </c>
      <c r="AB230" s="9"/>
      <c r="AC230" s="9"/>
      <c r="AD230" s="9"/>
      <c r="AE230" s="7">
        <f>($O$5 *'6050_Module3Project_Data'!E229) + ((1 - $O$5) * AE229)</f>
        <v>164.85576095840733</v>
      </c>
      <c r="AF230" s="8">
        <f>(ABS(('6050_Module3Project_Data'!E230 - AE230)))</f>
        <v>2.0342380415926584</v>
      </c>
      <c r="AH230" s="7">
        <f>($O$6 *'6050_Module3Project_Data'!E229) + ((1 - $O$6) * AH229)</f>
        <v>165.89387918812574</v>
      </c>
      <c r="AI230" s="8">
        <f>(ABS(('6050_Module3Project_Data'!E230 - AH230)))</f>
        <v>0.99611981187425158</v>
      </c>
      <c r="AK230" s="7">
        <f>($O$7 *'6050_Module3Project_Data'!E229) + ((1 - $O$7) * AK229)</f>
        <v>166.98010462286524</v>
      </c>
      <c r="AL230" s="8">
        <f>(ABS(('6050_Module3Project_Data'!E230 - AK230)))</f>
        <v>9.0105622865252144E-2</v>
      </c>
      <c r="AN230" s="7">
        <f>($O$8 *'6050_Module3Project_Data'!E229) + ((1 - $O$8) * AN229)</f>
        <v>167.83522339663756</v>
      </c>
      <c r="AO230" s="8">
        <f>(ABS(('6050_Module3Project_Data'!E230 - AN230)))</f>
        <v>0.94522439663757041</v>
      </c>
      <c r="AU230" s="7">
        <f t="shared" si="56"/>
        <v>0.29997448318496117</v>
      </c>
      <c r="AV230" s="7">
        <f t="shared" si="48"/>
        <v>115.61819462586368</v>
      </c>
      <c r="AW230" s="8">
        <f>ABS('6050_Module3Project_Data'!C230 - AV230)/'6050_Module3Project_Data'!C230</f>
        <v>2.3485867471627474E-2</v>
      </c>
      <c r="AY230" s="7">
        <f t="shared" si="57"/>
        <v>0.47509486603404444</v>
      </c>
      <c r="AZ230" s="7">
        <f t="shared" si="49"/>
        <v>115.79331500871275</v>
      </c>
      <c r="BA230" s="8">
        <f>ABS('6050_Module3Project_Data'!C230 - AZ230)/'6050_Module3Project_Data'!C230</f>
        <v>2.5036084005731291E-2</v>
      </c>
      <c r="BB230" s="21"/>
      <c r="BC230" s="7">
        <f t="shared" si="58"/>
        <v>0.48371327033074768</v>
      </c>
      <c r="BD230" s="7">
        <f t="shared" si="50"/>
        <v>115.80193341300946</v>
      </c>
      <c r="BE230" s="8">
        <f>ABS('6050_Module3Project_Data'!C230 - BD230)/'6050_Module3Project_Data'!C230</f>
        <v>2.5112376625819204E-2</v>
      </c>
      <c r="BF230" s="22"/>
      <c r="BG230" s="7">
        <f t="shared" si="59"/>
        <v>0.84238854832057131</v>
      </c>
      <c r="BH230" s="7">
        <f t="shared" si="51"/>
        <v>116.16060869099928</v>
      </c>
      <c r="BI230" s="8">
        <f>ABS('6050_Module3Project_Data'!C230 - BH230)/'6050_Module3Project_Data'!C230</f>
        <v>2.8287474448631219E-2</v>
      </c>
      <c r="BM230" s="7">
        <f t="shared" si="60"/>
        <v>0.43814588079443828</v>
      </c>
      <c r="BN230" s="7">
        <f t="shared" si="52"/>
        <v>167.41825050365969</v>
      </c>
      <c r="BO230" s="8">
        <f>ABS('6050_Module3Project_Data'!E230 - BN230)/'6050_Module3Project_Data'!E230</f>
        <v>3.1652675823894238E-3</v>
      </c>
      <c r="BQ230" s="7">
        <f t="shared" si="61"/>
        <v>0.77530811426932122</v>
      </c>
      <c r="BR230" s="7">
        <f t="shared" si="53"/>
        <v>167.75541273713455</v>
      </c>
      <c r="BS230" s="8">
        <f>ABS('6050_Module3Project_Data'!E230 - BR230)/'6050_Module3Project_Data'!E230</f>
        <v>5.1855338385768694E-3</v>
      </c>
      <c r="BT230" s="21"/>
      <c r="BU230" s="7">
        <f t="shared" si="62"/>
        <v>1.2510054404612072</v>
      </c>
      <c r="BV230" s="7">
        <f t="shared" si="54"/>
        <v>168.23111006332644</v>
      </c>
      <c r="BW230" s="8">
        <f>ABS('6050_Module3Project_Data'!E230 - BV230)/'6050_Module3Project_Data'!E230</f>
        <v>8.0358983244193764E-3</v>
      </c>
      <c r="BX230" s="22"/>
      <c r="BY230" s="7">
        <f t="shared" si="63"/>
        <v>1.9214699261542196</v>
      </c>
      <c r="BZ230" s="7">
        <f t="shared" si="55"/>
        <v>168.90157454901947</v>
      </c>
      <c r="CA230" s="8">
        <f>ABS('6050_Module3Project_Data'!E230 - BZ230)/'6050_Module3Project_Data'!E230</f>
        <v>1.2053301941834651E-2</v>
      </c>
    </row>
    <row r="231" spans="17:79" x14ac:dyDescent="0.35">
      <c r="Q231" s="7">
        <f>($O$5 *'6050_Module3Project_Data'!C230) + ((1 - $O$5) * Q230)</f>
        <v>113.72899529512068</v>
      </c>
      <c r="R231" s="8">
        <f>(ABS(('6050_Module3Project_Data'!C231-Q231)))</f>
        <v>1.1528097048793171</v>
      </c>
      <c r="T231" s="7">
        <f>($O$6 *'6050_Module3Project_Data'!C230) + ((1 - $O$6) * T230)</f>
        <v>114.15868984646417</v>
      </c>
      <c r="U231" s="8">
        <f>(ABS(('6050_Module3Project_Data'!C231 - T231)))</f>
        <v>0.72311515353582934</v>
      </c>
      <c r="W231" s="7">
        <f>($O$7 *'6050_Module3Project_Data'!C230) + ((1 - $O$7) * W230)</f>
        <v>114.02401011420541</v>
      </c>
      <c r="X231" s="8">
        <f>(ABS(('6050_Module3Project_Data'!C231 - W231)))</f>
        <v>0.85779488579458985</v>
      </c>
      <c r="Z231" s="7">
        <f>($O$8 *'6050_Module3Project_Data'!C230) + ((1 - $O$8) * Z230)</f>
        <v>113.63483971973115</v>
      </c>
      <c r="AA231" s="8">
        <f>(ABS(('6050_Module3Project_Data'!C231 - Z231)))</f>
        <v>1.2469652802688529</v>
      </c>
      <c r="AB231" s="9"/>
      <c r="AC231" s="9"/>
      <c r="AD231" s="9"/>
      <c r="AE231" s="7">
        <f>($O$5 *'6050_Module3Project_Data'!E230) + ((1 - $O$5) * AE230)</f>
        <v>165.16089666464623</v>
      </c>
      <c r="AF231" s="8">
        <f>(ABS(('6050_Module3Project_Data'!E231 - AE231)))</f>
        <v>6.3891063353537731</v>
      </c>
      <c r="AH231" s="7">
        <f>($O$6 *'6050_Module3Project_Data'!E230) + ((1 - $O$6) * AH230)</f>
        <v>166.24252112228172</v>
      </c>
      <c r="AI231" s="8">
        <f>(ABS(('6050_Module3Project_Data'!E231 - AH231)))</f>
        <v>5.3074818777182884</v>
      </c>
      <c r="AK231" s="7">
        <f>($O$7 *'6050_Module3Project_Data'!E230) + ((1 - $O$7) * AK230)</f>
        <v>166.93054653028935</v>
      </c>
      <c r="AL231" s="8">
        <f>(ABS(('6050_Module3Project_Data'!E231 - AK231)))</f>
        <v>4.6194564697106557</v>
      </c>
      <c r="AN231" s="7">
        <f>($O$8 *'6050_Module3Project_Data'!E230) + ((1 - $O$8) * AN230)</f>
        <v>167.12630509915937</v>
      </c>
      <c r="AO231" s="8">
        <f>(ABS(('6050_Module3Project_Data'!E231 - AN231)))</f>
        <v>4.4236979008406365</v>
      </c>
      <c r="AU231" s="7">
        <f t="shared" si="56"/>
        <v>6.0846806436221756E-2</v>
      </c>
      <c r="AV231" s="7">
        <f t="shared" si="48"/>
        <v>114.08485692064163</v>
      </c>
      <c r="AW231" s="8">
        <f>ABS('6050_Module3Project_Data'!C231 - AV231)/'6050_Module3Project_Data'!C231</f>
        <v>6.9371131430113996E-3</v>
      </c>
      <c r="AY231" s="7">
        <f t="shared" si="57"/>
        <v>3.2768642407207949E-2</v>
      </c>
      <c r="AZ231" s="7">
        <f t="shared" si="49"/>
        <v>114.05677875661262</v>
      </c>
      <c r="BA231" s="8">
        <f>ABS('6050_Module3Project_Data'!C231 - AZ231)/'6050_Module3Project_Data'!C231</f>
        <v>7.1815222905610189E-3</v>
      </c>
      <c r="BB231" s="21"/>
      <c r="BC231" s="7">
        <f t="shared" si="58"/>
        <v>-0.31635221413107445</v>
      </c>
      <c r="BD231" s="7">
        <f t="shared" si="50"/>
        <v>113.70765790007434</v>
      </c>
      <c r="BE231" s="8">
        <f>ABS('6050_Module3Project_Data'!C231 - BD231)/'6050_Module3Project_Data'!C231</f>
        <v>1.0220479212749678E-2</v>
      </c>
      <c r="BF231" s="22"/>
      <c r="BG231" s="7">
        <f t="shared" si="59"/>
        <v>-0.97372024195422058</v>
      </c>
      <c r="BH231" s="7">
        <f t="shared" si="51"/>
        <v>113.05028987225118</v>
      </c>
      <c r="BI231" s="8">
        <f>ABS('6050_Module3Project_Data'!C231 - BH231)/'6050_Module3Project_Data'!C231</f>
        <v>1.5942604033326386E-2</v>
      </c>
      <c r="BM231" s="7">
        <f t="shared" si="60"/>
        <v>0.36499028478888862</v>
      </c>
      <c r="BN231" s="7">
        <f t="shared" si="52"/>
        <v>167.29553681507824</v>
      </c>
      <c r="BO231" s="8">
        <f>ABS('6050_Module3Project_Data'!E231 - BN231)/'6050_Module3Project_Data'!E231</f>
        <v>2.4800152203563457E-2</v>
      </c>
      <c r="BQ231" s="7">
        <f t="shared" si="61"/>
        <v>0.56909156255801774</v>
      </c>
      <c r="BR231" s="7">
        <f t="shared" si="53"/>
        <v>167.49963809284736</v>
      </c>
      <c r="BS231" s="8">
        <f>ABS('6050_Module3Project_Data'!E231 - BR231)/'6050_Module3Project_Data'!E231</f>
        <v>2.3610404175583962E-2</v>
      </c>
      <c r="BT231" s="21"/>
      <c r="BU231" s="7">
        <f t="shared" si="62"/>
        <v>0.66575185059451214</v>
      </c>
      <c r="BV231" s="7">
        <f t="shared" si="54"/>
        <v>167.59629838088387</v>
      </c>
      <c r="BW231" s="8">
        <f>ABS('6050_Module3Project_Data'!E231 - BV231)/'6050_Module3Project_Data'!E231</f>
        <v>2.3046951617460117E-2</v>
      </c>
      <c r="BX231" s="22"/>
      <c r="BY231" s="7">
        <f t="shared" si="63"/>
        <v>0.24609611023362402</v>
      </c>
      <c r="BZ231" s="7">
        <f t="shared" si="55"/>
        <v>167.17664264052297</v>
      </c>
      <c r="CA231" s="8">
        <f>ABS('6050_Module3Project_Data'!E231 - BZ231)/'6050_Module3Project_Data'!E231</f>
        <v>2.5493210626624314E-2</v>
      </c>
    </row>
    <row r="232" spans="17:79" x14ac:dyDescent="0.35">
      <c r="Q232" s="7">
        <f>($O$5 *'6050_Module3Project_Data'!C231) + ((1 - $O$5) * Q231)</f>
        <v>113.90191675085258</v>
      </c>
      <c r="R232" s="8">
        <f>(ABS(('6050_Module3Project_Data'!C232-Q232)))</f>
        <v>0.87007124914741496</v>
      </c>
      <c r="T232" s="7">
        <f>($O$6 *'6050_Module3Project_Data'!C231) + ((1 - $O$6) * T231)</f>
        <v>114.41178015020171</v>
      </c>
      <c r="U232" s="8">
        <f>(ABS(('6050_Module3Project_Data'!C232 - T232)))</f>
        <v>0.36020784979828591</v>
      </c>
      <c r="W232" s="7">
        <f>($O$7 *'6050_Module3Project_Data'!C231) + ((1 - $O$7) * W231)</f>
        <v>114.49579730139243</v>
      </c>
      <c r="X232" s="8">
        <f>(ABS(('6050_Module3Project_Data'!C232 - W232)))</f>
        <v>0.2761906986075644</v>
      </c>
      <c r="Z232" s="7">
        <f>($O$8 *'6050_Module3Project_Data'!C231) + ((1 - $O$8) * Z231)</f>
        <v>114.57006367993279</v>
      </c>
      <c r="AA232" s="8">
        <f>(ABS(('6050_Module3Project_Data'!C232 - Z232)))</f>
        <v>0.20192432006720651</v>
      </c>
      <c r="AB232" s="9"/>
      <c r="AC232" s="9"/>
      <c r="AD232" s="9"/>
      <c r="AE232" s="7">
        <f>($O$5 *'6050_Module3Project_Data'!E231) + ((1 - $O$5) * AE231)</f>
        <v>166.11926261494929</v>
      </c>
      <c r="AF232" s="8">
        <f>(ABS(('6050_Module3Project_Data'!E232 - AE232)))</f>
        <v>7.6607363850507113</v>
      </c>
      <c r="AH232" s="7">
        <f>($O$6 *'6050_Module3Project_Data'!E231) + ((1 - $O$6) * AH231)</f>
        <v>168.10013977948313</v>
      </c>
      <c r="AI232" s="8">
        <f>(ABS(('6050_Module3Project_Data'!E232 - AH232)))</f>
        <v>5.6798592205168745</v>
      </c>
      <c r="AK232" s="7">
        <f>($O$7 *'6050_Module3Project_Data'!E231) + ((1 - $O$7) * AK231)</f>
        <v>169.47124758863021</v>
      </c>
      <c r="AL232" s="8">
        <f>(ABS(('6050_Module3Project_Data'!E232 - AK232)))</f>
        <v>4.3087514113697978</v>
      </c>
      <c r="AN232" s="7">
        <f>($O$8 *'6050_Module3Project_Data'!E231) + ((1 - $O$8) * AN231)</f>
        <v>170.44407852478983</v>
      </c>
      <c r="AO232" s="8">
        <f>(ABS(('6050_Module3Project_Data'!E232 - AN232)))</f>
        <v>3.3359204752101732</v>
      </c>
      <c r="AU232" s="7">
        <f t="shared" si="56"/>
        <v>0.12248786354884131</v>
      </c>
      <c r="AV232" s="7">
        <f t="shared" si="48"/>
        <v>114.61828516494127</v>
      </c>
      <c r="AW232" s="8">
        <f>ABS('6050_Module3Project_Data'!C232 - AV232)/'6050_Module3Project_Data'!C232</f>
        <v>1.3392016443831531E-3</v>
      </c>
      <c r="AY232" s="7">
        <f t="shared" si="57"/>
        <v>0.14252327860216063</v>
      </c>
      <c r="AZ232" s="7">
        <f t="shared" si="49"/>
        <v>114.63832057999458</v>
      </c>
      <c r="BA232" s="8">
        <f>ABS('6050_Module3Project_Data'!C232 - AZ232)/'6050_Module3Project_Data'!C232</f>
        <v>1.164634527419784E-3</v>
      </c>
      <c r="BB232" s="21"/>
      <c r="BC232" s="7">
        <f t="shared" si="58"/>
        <v>3.8310516462067457E-2</v>
      </c>
      <c r="BD232" s="7">
        <f t="shared" si="50"/>
        <v>114.53410781785449</v>
      </c>
      <c r="BE232" s="8">
        <f>ABS('6050_Module3Project_Data'!C232 - BD232)/'6050_Module3Project_Data'!C232</f>
        <v>2.0726327590100016E-3</v>
      </c>
      <c r="BF232" s="22"/>
      <c r="BG232" s="7">
        <f t="shared" si="59"/>
        <v>0.2549610728158328</v>
      </c>
      <c r="BH232" s="7">
        <f t="shared" si="51"/>
        <v>114.75075837420826</v>
      </c>
      <c r="BI232" s="8">
        <f>ABS('6050_Module3Project_Data'!C232 - BH232)/'6050_Module3Project_Data'!C232</f>
        <v>1.8497218843794048E-4</v>
      </c>
      <c r="BM232" s="7">
        <f t="shared" si="60"/>
        <v>0.69134690082168393</v>
      </c>
      <c r="BN232" s="7">
        <f t="shared" si="52"/>
        <v>170.16259448945189</v>
      </c>
      <c r="BO232" s="8">
        <f>ABS('6050_Module3Project_Data'!E232 - BN232)/'6050_Module3Project_Data'!E232</f>
        <v>2.0816000295569761E-2</v>
      </c>
      <c r="BQ232" s="7">
        <f t="shared" si="61"/>
        <v>1.0619939365037276</v>
      </c>
      <c r="BR232" s="7">
        <f t="shared" si="53"/>
        <v>170.53324152513395</v>
      </c>
      <c r="BS232" s="8">
        <f>ABS('6050_Module3Project_Data'!E232 - BR232)/'6050_Module3Project_Data'!E232</f>
        <v>1.8683148196278088E-2</v>
      </c>
      <c r="BT232" s="21"/>
      <c r="BU232" s="7">
        <f t="shared" si="62"/>
        <v>1.5094789940803679</v>
      </c>
      <c r="BV232" s="7">
        <f t="shared" si="54"/>
        <v>170.98072658271059</v>
      </c>
      <c r="BW232" s="8">
        <f>ABS('6050_Module3Project_Data'!E232 - BV232)/'6050_Module3Project_Data'!E232</f>
        <v>1.6108139218538122E-2</v>
      </c>
      <c r="BX232" s="22"/>
      <c r="BY232" s="7">
        <f t="shared" si="63"/>
        <v>2.1965103161247725</v>
      </c>
      <c r="BZ232" s="7">
        <f t="shared" si="55"/>
        <v>171.66775790475498</v>
      </c>
      <c r="CA232" s="8">
        <f>ABS('6050_Module3Project_Data'!E232 - BZ232)/'6050_Module3Project_Data'!E232</f>
        <v>1.2154684701344861E-2</v>
      </c>
    </row>
    <row r="233" spans="17:79" x14ac:dyDescent="0.35">
      <c r="Q233" s="7">
        <f>($O$5 *'6050_Module3Project_Data'!C232) + ((1 - $O$5) * Q232)</f>
        <v>114.03242743822469</v>
      </c>
      <c r="R233" s="8">
        <f>(ABS(('6050_Module3Project_Data'!C233-Q233)))</f>
        <v>2.7361195617753111</v>
      </c>
      <c r="T233" s="7">
        <f>($O$6 *'6050_Module3Project_Data'!C232) + ((1 - $O$6) * T232)</f>
        <v>114.5378528976311</v>
      </c>
      <c r="U233" s="8">
        <f>(ABS(('6050_Module3Project_Data'!C233 - T233)))</f>
        <v>2.2306941023689006</v>
      </c>
      <c r="W233" s="7">
        <f>($O$7 *'6050_Module3Project_Data'!C232) + ((1 - $O$7) * W232)</f>
        <v>114.6477021856266</v>
      </c>
      <c r="X233" s="8">
        <f>(ABS(('6050_Module3Project_Data'!C233 - W233)))</f>
        <v>2.1208448143733989</v>
      </c>
      <c r="Z233" s="7">
        <f>($O$8 *'6050_Module3Project_Data'!C232) + ((1 - $O$8) * Z232)</f>
        <v>114.7215069199832</v>
      </c>
      <c r="AA233" s="8">
        <f>(ABS(('6050_Module3Project_Data'!C233 - Z233)))</f>
        <v>2.0470400800167994</v>
      </c>
      <c r="AB233" s="9"/>
      <c r="AC233" s="9"/>
      <c r="AD233" s="9"/>
      <c r="AE233" s="7">
        <f>($O$5 *'6050_Module3Project_Data'!E232) + ((1 - $O$5) * AE232)</f>
        <v>167.26837307270691</v>
      </c>
      <c r="AF233" s="8">
        <f>(ABS(('6050_Module3Project_Data'!E233 - AE233)))</f>
        <v>7.1116319272931037</v>
      </c>
      <c r="AH233" s="7">
        <f>($O$6 *'6050_Module3Project_Data'!E232) + ((1 - $O$6) * AH232)</f>
        <v>170.08809050666403</v>
      </c>
      <c r="AI233" s="8">
        <f>(ABS(('6050_Module3Project_Data'!E233 - AH233)))</f>
        <v>4.2919144933359803</v>
      </c>
      <c r="AK233" s="7">
        <f>($O$7 *'6050_Module3Project_Data'!E232) + ((1 - $O$7) * AK232)</f>
        <v>171.84106086488362</v>
      </c>
      <c r="AL233" s="8">
        <f>(ABS(('6050_Module3Project_Data'!E233 - AK233)))</f>
        <v>2.5389441351163953</v>
      </c>
      <c r="AN233" s="7">
        <f>($O$8 *'6050_Module3Project_Data'!E232) + ((1 - $O$8) * AN232)</f>
        <v>172.94601888119746</v>
      </c>
      <c r="AO233" s="8">
        <f>(ABS(('6050_Module3Project_Data'!E233 - AN233)))</f>
        <v>1.4339861188025509</v>
      </c>
      <c r="AU233" s="7">
        <f t="shared" si="56"/>
        <v>0.12690041665164067</v>
      </c>
      <c r="AV233" s="7">
        <f t="shared" si="48"/>
        <v>114.77460260227824</v>
      </c>
      <c r="AW233" s="8">
        <f>ABS('6050_Module3Project_Data'!C233 - AV233)/'6050_Module3Project_Data'!C233</f>
        <v>1.7076040157644183E-2</v>
      </c>
      <c r="AY233" s="7">
        <f t="shared" si="57"/>
        <v>0.14486868001016306</v>
      </c>
      <c r="AZ233" s="7">
        <f t="shared" si="49"/>
        <v>114.79257086563676</v>
      </c>
      <c r="BA233" s="8">
        <f>ABS('6050_Module3Project_Data'!C233 - AZ233)/'6050_Module3Project_Data'!C233</f>
        <v>1.6922160848359586E-2</v>
      </c>
      <c r="BB233" s="21"/>
      <c r="BC233" s="7">
        <f t="shared" si="58"/>
        <v>8.9427981959513778E-2</v>
      </c>
      <c r="BD233" s="7">
        <f t="shared" si="50"/>
        <v>114.73713016758612</v>
      </c>
      <c r="BE233" s="8">
        <f>ABS('6050_Module3Project_Data'!C233 - BD233)/'6050_Module3Project_Data'!C233</f>
        <v>1.7396952215341703E-2</v>
      </c>
      <c r="BF233" s="22"/>
      <c r="BG233" s="7">
        <f t="shared" si="59"/>
        <v>0.16736331252141973</v>
      </c>
      <c r="BH233" s="7">
        <f t="shared" si="51"/>
        <v>114.81506549814802</v>
      </c>
      <c r="BI233" s="8">
        <f>ABS('6050_Module3Project_Data'!C233 - BH233)/'6050_Module3Project_Data'!C233</f>
        <v>1.6729517939895085E-2</v>
      </c>
      <c r="BM233" s="7">
        <f t="shared" si="60"/>
        <v>0.94311685713644278</v>
      </c>
      <c r="BN233" s="7">
        <f t="shared" si="52"/>
        <v>172.78417772202005</v>
      </c>
      <c r="BO233" s="8">
        <f>ABS('6050_Module3Project_Data'!E233 - BN233)/'6050_Module3Project_Data'!E233</f>
        <v>9.1514349823534191E-3</v>
      </c>
      <c r="BQ233" s="7">
        <f t="shared" si="61"/>
        <v>1.3889487714411484</v>
      </c>
      <c r="BR233" s="7">
        <f t="shared" si="53"/>
        <v>173.23000963632475</v>
      </c>
      <c r="BS233" s="8">
        <f>ABS('6050_Module3Project_Data'!E233 - BR233)/'6050_Module3Project_Data'!E233</f>
        <v>6.5947662042747345E-3</v>
      </c>
      <c r="BT233" s="21"/>
      <c r="BU233" s="7">
        <f t="shared" si="62"/>
        <v>1.8966294210582371</v>
      </c>
      <c r="BV233" s="7">
        <f t="shared" si="54"/>
        <v>173.73769028594185</v>
      </c>
      <c r="BW233" s="8">
        <f>ABS('6050_Module3Project_Data'!E233 - BV233)/'6050_Module3Project_Data'!E233</f>
        <v>3.6834195185288534E-3</v>
      </c>
      <c r="BX233" s="22"/>
      <c r="BY233" s="7">
        <f t="shared" si="63"/>
        <v>2.3438178322341141</v>
      </c>
      <c r="BZ233" s="7">
        <f t="shared" si="55"/>
        <v>174.18487869711774</v>
      </c>
      <c r="CA233" s="8">
        <f>ABS('6050_Module3Project_Data'!E233 - BZ233)/'6050_Module3Project_Data'!E233</f>
        <v>1.1189717701996411E-3</v>
      </c>
    </row>
    <row r="234" spans="17:79" x14ac:dyDescent="0.35">
      <c r="Q234" s="7">
        <f>($O$5 *'6050_Module3Project_Data'!C233) + ((1 - $O$5) * Q233)</f>
        <v>114.44284537249098</v>
      </c>
      <c r="R234" s="8">
        <f>(ABS(('6050_Module3Project_Data'!C234-Q234)))</f>
        <v>9.7429076275090267</v>
      </c>
      <c r="T234" s="7">
        <f>($O$6 *'6050_Module3Project_Data'!C233) + ((1 - $O$6) * T233)</f>
        <v>115.31859583346021</v>
      </c>
      <c r="U234" s="8">
        <f>(ABS(('6050_Module3Project_Data'!C234 - T234)))</f>
        <v>8.8671571665397977</v>
      </c>
      <c r="W234" s="7">
        <f>($O$7 *'6050_Module3Project_Data'!C233) + ((1 - $O$7) * W233)</f>
        <v>115.81416683353197</v>
      </c>
      <c r="X234" s="8">
        <f>(ABS(('6050_Module3Project_Data'!C234 - W234)))</f>
        <v>8.3715861664680347</v>
      </c>
      <c r="Z234" s="7">
        <f>($O$8 *'6050_Module3Project_Data'!C233) + ((1 - $O$8) * Z233)</f>
        <v>116.25678697999579</v>
      </c>
      <c r="AA234" s="8">
        <f>(ABS(('6050_Module3Project_Data'!C234 - Z234)))</f>
        <v>7.9289660200042107</v>
      </c>
      <c r="AB234" s="9"/>
      <c r="AC234" s="9"/>
      <c r="AD234" s="9"/>
      <c r="AE234" s="7">
        <f>($O$5 *'6050_Module3Project_Data'!E233) + ((1 - $O$5) * AE233)</f>
        <v>168.33511786180088</v>
      </c>
      <c r="AF234" s="8">
        <f>(ABS(('6050_Module3Project_Data'!E234 - AE234)))</f>
        <v>7.0248831381991295</v>
      </c>
      <c r="AH234" s="7">
        <f>($O$6 *'6050_Module3Project_Data'!E233) + ((1 - $O$6) * AH233)</f>
        <v>171.59026057933164</v>
      </c>
      <c r="AI234" s="8">
        <f>(ABS(('6050_Module3Project_Data'!E234 - AH234)))</f>
        <v>3.76974042066837</v>
      </c>
      <c r="AK234" s="7">
        <f>($O$7 *'6050_Module3Project_Data'!E233) + ((1 - $O$7) * AK233)</f>
        <v>173.23748013919763</v>
      </c>
      <c r="AL234" s="8">
        <f>(ABS(('6050_Module3Project_Data'!E234 - AK234)))</f>
        <v>2.122520860802382</v>
      </c>
      <c r="AN234" s="7">
        <f>($O$8 *'6050_Module3Project_Data'!E233) + ((1 - $O$8) * AN233)</f>
        <v>174.02150847029938</v>
      </c>
      <c r="AO234" s="8">
        <f>(ABS(('6050_Module3Project_Data'!E234 - AN234)))</f>
        <v>1.3384925297006305</v>
      </c>
      <c r="AU234" s="7">
        <f t="shared" si="56"/>
        <v>0.28283505133970027</v>
      </c>
      <c r="AV234" s="7">
        <f t="shared" si="48"/>
        <v>116.09700188487167</v>
      </c>
      <c r="AW234" s="8">
        <f>ABS('6050_Module3Project_Data'!C234 - AV234)/'6050_Module3Project_Data'!C234</f>
        <v>6.5134292136782637E-2</v>
      </c>
      <c r="AY234" s="7">
        <f t="shared" si="57"/>
        <v>0.40026767198396518</v>
      </c>
      <c r="AZ234" s="7">
        <f t="shared" si="49"/>
        <v>116.21443450551594</v>
      </c>
      <c r="BA234" s="8">
        <f>ABS('6050_Module3Project_Data'!C234 - AZ234)/'6050_Module3Project_Data'!C234</f>
        <v>6.4188671420980684E-2</v>
      </c>
      <c r="BB234" s="21"/>
      <c r="BC234" s="7">
        <f t="shared" si="58"/>
        <v>0.57409448163514976</v>
      </c>
      <c r="BD234" s="7">
        <f t="shared" si="50"/>
        <v>116.38826131516711</v>
      </c>
      <c r="BE234" s="8">
        <f>ABS('6050_Module3Project_Data'!C234 - BD234)/'6050_Module3Project_Data'!C234</f>
        <v>6.2788939121163859E-2</v>
      </c>
      <c r="BF234" s="22"/>
      <c r="BG234" s="7">
        <f t="shared" si="59"/>
        <v>1.0165994475977786</v>
      </c>
      <c r="BH234" s="7">
        <f t="shared" si="51"/>
        <v>116.83076628112975</v>
      </c>
      <c r="BI234" s="8">
        <f>ABS('6050_Module3Project_Data'!C234 - BH234)/'6050_Module3Project_Data'!C234</f>
        <v>5.9225688464201287E-2</v>
      </c>
      <c r="BM234" s="7">
        <f t="shared" si="60"/>
        <v>1.0111122197130784</v>
      </c>
      <c r="BN234" s="7">
        <f t="shared" si="52"/>
        <v>174.24859235891071</v>
      </c>
      <c r="BO234" s="8">
        <f>ABS('6050_Module3Project_Data'!E234 - BN234)/'6050_Module3Project_Data'!E234</f>
        <v>6.3378685832084251E-3</v>
      </c>
      <c r="BQ234" s="7">
        <f t="shared" si="61"/>
        <v>1.3908163971593646</v>
      </c>
      <c r="BR234" s="7">
        <f t="shared" si="53"/>
        <v>174.628296536357</v>
      </c>
      <c r="BS234" s="8">
        <f>ABS('6050_Module3Project_Data'!E234 - BR234)/'6050_Module3Project_Data'!E234</f>
        <v>4.1725847369435886E-3</v>
      </c>
      <c r="BT234" s="21"/>
      <c r="BU234" s="7">
        <f t="shared" si="62"/>
        <v>1.6715348550233364</v>
      </c>
      <c r="BV234" s="7">
        <f t="shared" si="54"/>
        <v>174.90901499422097</v>
      </c>
      <c r="BW234" s="8">
        <f>ABS('6050_Module3Project_Data'!E234 - BV234)/'6050_Module3Project_Data'!E234</f>
        <v>2.5717723723042369E-3</v>
      </c>
      <c r="BX234" s="22"/>
      <c r="BY234" s="7">
        <f t="shared" si="63"/>
        <v>1.5385290580020283</v>
      </c>
      <c r="BZ234" s="7">
        <f t="shared" si="55"/>
        <v>174.77600919719967</v>
      </c>
      <c r="CA234" s="8">
        <f>ABS('6050_Module3Project_Data'!E234 - BZ234)/'6050_Module3Project_Data'!E234</f>
        <v>3.3302452068322067E-3</v>
      </c>
    </row>
    <row r="235" spans="17:79" x14ac:dyDescent="0.35">
      <c r="Q235" s="7">
        <f>($O$5 *'6050_Module3Project_Data'!C234) + ((1 - $O$5) * Q234)</f>
        <v>115.90428151661732</v>
      </c>
      <c r="R235" s="8">
        <f>(ABS(('6050_Module3Project_Data'!C235-Q235)))</f>
        <v>4.9871524833826868</v>
      </c>
      <c r="T235" s="7">
        <f>($O$6 *'6050_Module3Project_Data'!C234) + ((1 - $O$6) * T234)</f>
        <v>118.42210084174914</v>
      </c>
      <c r="U235" s="8">
        <f>(ABS(('6050_Module3Project_Data'!C235 - T235)))</f>
        <v>2.469333158250862</v>
      </c>
      <c r="W235" s="7">
        <f>($O$7 *'6050_Module3Project_Data'!C234) + ((1 - $O$7) * W234)</f>
        <v>120.41853922508939</v>
      </c>
      <c r="X235" s="8">
        <f>(ABS(('6050_Module3Project_Data'!C235 - W235)))</f>
        <v>0.47289477491061405</v>
      </c>
      <c r="Z235" s="7">
        <f>($O$8 *'6050_Module3Project_Data'!C234) + ((1 - $O$8) * Z234)</f>
        <v>122.20351149499896</v>
      </c>
      <c r="AA235" s="8">
        <f>(ABS(('6050_Module3Project_Data'!C235 - Z235)))</f>
        <v>1.3120774949989595</v>
      </c>
      <c r="AB235" s="9"/>
      <c r="AC235" s="9"/>
      <c r="AD235" s="9"/>
      <c r="AE235" s="7">
        <f>($O$5 *'6050_Module3Project_Data'!E234) + ((1 - $O$5) * AE234)</f>
        <v>169.38885033253075</v>
      </c>
      <c r="AF235" s="8">
        <f>(ABS(('6050_Module3Project_Data'!E235 - AE235)))</f>
        <v>2.1611526674692527</v>
      </c>
      <c r="AH235" s="7">
        <f>($O$6 *'6050_Module3Project_Data'!E234) + ((1 - $O$6) * AH234)</f>
        <v>172.90966972656557</v>
      </c>
      <c r="AI235" s="8">
        <f>(ABS(('6050_Module3Project_Data'!E235 - AH235)))</f>
        <v>1.359666726565564</v>
      </c>
      <c r="AK235" s="7">
        <f>($O$7 *'6050_Module3Project_Data'!E234) + ((1 - $O$7) * AK234)</f>
        <v>174.40486661263895</v>
      </c>
      <c r="AL235" s="8">
        <f>(ABS(('6050_Module3Project_Data'!E235 - AK235)))</f>
        <v>2.8548636126389511</v>
      </c>
      <c r="AN235" s="7">
        <f>($O$8 *'6050_Module3Project_Data'!E234) + ((1 - $O$8) * AN234)</f>
        <v>175.02537786757486</v>
      </c>
      <c r="AO235" s="8">
        <f>(ABS(('6050_Module3Project_Data'!E235 - AN235)))</f>
        <v>3.4753748675748568</v>
      </c>
      <c r="AU235" s="7">
        <f t="shared" si="56"/>
        <v>0.93106565237235805</v>
      </c>
      <c r="AV235" s="7">
        <f t="shared" si="48"/>
        <v>121.34960487746174</v>
      </c>
      <c r="AW235" s="8">
        <f>ABS('6050_Module3Project_Data'!C235 - AV235)/'6050_Module3Project_Data'!C235</f>
        <v>3.7899366588846953E-3</v>
      </c>
      <c r="AY235" s="7">
        <f t="shared" si="57"/>
        <v>1.4512938518773286</v>
      </c>
      <c r="AZ235" s="7">
        <f t="shared" si="49"/>
        <v>121.86983307696671</v>
      </c>
      <c r="BA235" s="8">
        <f>ABS('6050_Module3Project_Data'!C235 - AZ235)/'6050_Module3Project_Data'!C235</f>
        <v>8.0932043288253971E-3</v>
      </c>
      <c r="BB235" s="21"/>
      <c r="BC235" s="7">
        <f t="shared" si="58"/>
        <v>2.387719541100171</v>
      </c>
      <c r="BD235" s="7">
        <f t="shared" si="50"/>
        <v>122.80625876618956</v>
      </c>
      <c r="BE235" s="8">
        <f>ABS('6050_Module3Project_Data'!C235 - BD235)/'6050_Module3Project_Data'!C235</f>
        <v>1.5839209634898977E-2</v>
      </c>
      <c r="BF235" s="22"/>
      <c r="BG235" s="7">
        <f t="shared" si="59"/>
        <v>4.0662064499634729</v>
      </c>
      <c r="BH235" s="7">
        <f t="shared" si="51"/>
        <v>124.48474567505286</v>
      </c>
      <c r="BI235" s="8">
        <f>ABS('6050_Module3Project_Data'!C235 - BH235)/'6050_Module3Project_Data'!C235</f>
        <v>2.9723459770134415E-2</v>
      </c>
      <c r="BM235" s="7">
        <f t="shared" si="60"/>
        <v>1.0345533577723154</v>
      </c>
      <c r="BN235" s="7">
        <f t="shared" si="52"/>
        <v>175.43941997041128</v>
      </c>
      <c r="BO235" s="8">
        <f>ABS('6050_Module3Project_Data'!E235 - BN235)/'6050_Module3Project_Data'!E235</f>
        <v>2.2672205784871221E-2</v>
      </c>
      <c r="BQ235" s="7">
        <f t="shared" si="61"/>
        <v>1.334958916229855</v>
      </c>
      <c r="BR235" s="7">
        <f t="shared" si="53"/>
        <v>175.73982552886881</v>
      </c>
      <c r="BS235" s="8">
        <f>ABS('6050_Module3Project_Data'!E235 - BR235)/'6050_Module3Project_Data'!E235</f>
        <v>2.4423331131441614E-2</v>
      </c>
      <c r="BT235" s="21"/>
      <c r="BU235" s="7">
        <f t="shared" si="62"/>
        <v>1.4446680833114316</v>
      </c>
      <c r="BV235" s="7">
        <f t="shared" si="54"/>
        <v>175.84953469595038</v>
      </c>
      <c r="BW235" s="8">
        <f>ABS('6050_Module3Project_Data'!E235 - BV235)/'6050_Module3Project_Data'!E235</f>
        <v>2.50628482702526E-2</v>
      </c>
      <c r="BX235" s="22"/>
      <c r="BY235" s="7">
        <f t="shared" si="63"/>
        <v>1.223057861125431</v>
      </c>
      <c r="BZ235" s="7">
        <f t="shared" si="55"/>
        <v>175.62792447376438</v>
      </c>
      <c r="CA235" s="8">
        <f>ABS('6050_Module3Project_Data'!E235 - BZ235)/'6050_Module3Project_Data'!E235</f>
        <v>2.3771037029736319E-2</v>
      </c>
    </row>
    <row r="236" spans="17:79" x14ac:dyDescent="0.35">
      <c r="Q236" s="7">
        <f>($O$5 *'6050_Module3Project_Data'!C235) + ((1 - $O$5) * Q235)</f>
        <v>116.65235438912472</v>
      </c>
      <c r="R236" s="8">
        <f>(ABS(('6050_Module3Project_Data'!C236-Q236)))</f>
        <v>4.3289226108752814</v>
      </c>
      <c r="T236" s="7">
        <f>($O$6 *'6050_Module3Project_Data'!C235) + ((1 - $O$6) * T235)</f>
        <v>119.28636744713694</v>
      </c>
      <c r="U236" s="8">
        <f>(ABS(('6050_Module3Project_Data'!C236 - T236)))</f>
        <v>1.6949095528630664</v>
      </c>
      <c r="W236" s="7">
        <f>($O$7 *'6050_Module3Project_Data'!C235) + ((1 - $O$7) * W235)</f>
        <v>120.67863135129022</v>
      </c>
      <c r="X236" s="8">
        <f>(ABS(('6050_Module3Project_Data'!C236 - W236)))</f>
        <v>0.30264564870978461</v>
      </c>
      <c r="Z236" s="7">
        <f>($O$8 *'6050_Module3Project_Data'!C235) + ((1 - $O$8) * Z235)</f>
        <v>121.21945337374974</v>
      </c>
      <c r="AA236" s="8">
        <f>(ABS(('6050_Module3Project_Data'!C236 - Z236)))</f>
        <v>0.23817637374973799</v>
      </c>
      <c r="AB236" s="9"/>
      <c r="AC236" s="9"/>
      <c r="AD236" s="9"/>
      <c r="AE236" s="7">
        <f>($O$5 *'6050_Module3Project_Data'!E235) + ((1 - $O$5) * AE235)</f>
        <v>169.71302323265112</v>
      </c>
      <c r="AF236" s="8">
        <f>(ABS(('6050_Module3Project_Data'!E236 - AE236)))</f>
        <v>3.7569777673488716</v>
      </c>
      <c r="AH236" s="7">
        <f>($O$6 *'6050_Module3Project_Data'!E235) + ((1 - $O$6) * AH235)</f>
        <v>172.4337863722676</v>
      </c>
      <c r="AI236" s="8">
        <f>(ABS(('6050_Module3Project_Data'!E236 - AH236)))</f>
        <v>1.0362146277323916</v>
      </c>
      <c r="AK236" s="7">
        <f>($O$7 *'6050_Module3Project_Data'!E235) + ((1 - $O$7) * AK235)</f>
        <v>172.83469162568753</v>
      </c>
      <c r="AL236" s="8">
        <f>(ABS(('6050_Module3Project_Data'!E236 - AK236)))</f>
        <v>0.63530937431247025</v>
      </c>
      <c r="AN236" s="7">
        <f>($O$8 *'6050_Module3Project_Data'!E235) + ((1 - $O$8) * AN235)</f>
        <v>172.41884671689371</v>
      </c>
      <c r="AO236" s="8">
        <f>(ABS(('6050_Module3Project_Data'!E236 - AN236)))</f>
        <v>1.0511542831062854</v>
      </c>
      <c r="AU236" s="7">
        <f t="shared" si="56"/>
        <v>0.83041962344662901</v>
      </c>
      <c r="AV236" s="7">
        <f t="shared" si="48"/>
        <v>121.50905097473685</v>
      </c>
      <c r="AW236" s="8">
        <f>ABS('6050_Module3Project_Data'!C236 - AV236)/'6050_Module3Project_Data'!C236</f>
        <v>4.362443411279629E-3</v>
      </c>
      <c r="AY236" s="7">
        <f t="shared" si="57"/>
        <v>1.1534934204582044</v>
      </c>
      <c r="AZ236" s="7">
        <f t="shared" si="49"/>
        <v>121.83212477174843</v>
      </c>
      <c r="BA236" s="8">
        <f>ABS('6050_Module3Project_Data'!C236 - AZ236)/'6050_Module3Project_Data'!C236</f>
        <v>7.0328880042191955E-3</v>
      </c>
      <c r="BB236" s="21"/>
      <c r="BC236" s="7">
        <f t="shared" si="58"/>
        <v>1.4302872043954684</v>
      </c>
      <c r="BD236" s="7">
        <f t="shared" si="50"/>
        <v>122.10891855568569</v>
      </c>
      <c r="BE236" s="8">
        <f>ABS('6050_Module3Project_Data'!C236 - BD236)/'6050_Module3Project_Data'!C236</f>
        <v>9.3207939579418118E-3</v>
      </c>
      <c r="BF236" s="22"/>
      <c r="BG236" s="7">
        <f t="shared" si="59"/>
        <v>0.83100927476522768</v>
      </c>
      <c r="BH236" s="7">
        <f t="shared" si="51"/>
        <v>121.50964062605544</v>
      </c>
      <c r="BI236" s="8">
        <f>ABS('6050_Module3Project_Data'!C236 - BH236)/'6050_Module3Project_Data'!C236</f>
        <v>4.3673173168393437E-3</v>
      </c>
      <c r="BM236" s="7">
        <f t="shared" si="60"/>
        <v>0.64384410606375375</v>
      </c>
      <c r="BN236" s="7">
        <f t="shared" si="52"/>
        <v>173.47853573175129</v>
      </c>
      <c r="BO236" s="8">
        <f>ABS('6050_Module3Project_Data'!E236 - BN236)/'6050_Module3Project_Data'!E236</f>
        <v>4.9200044400166523E-5</v>
      </c>
      <c r="BQ236" s="7">
        <f t="shared" si="61"/>
        <v>0.60867544043453403</v>
      </c>
      <c r="BR236" s="7">
        <f t="shared" si="53"/>
        <v>173.44336706612205</v>
      </c>
      <c r="BS236" s="8">
        <f>ABS('6050_Module3Project_Data'!E236 - BR236)/'6050_Module3Project_Data'!E236</f>
        <v>1.5353625251864726E-4</v>
      </c>
      <c r="BT236" s="21"/>
      <c r="BU236" s="7">
        <f t="shared" si="62"/>
        <v>8.7988701693144544E-2</v>
      </c>
      <c r="BV236" s="7">
        <f t="shared" si="54"/>
        <v>172.92268032738068</v>
      </c>
      <c r="BW236" s="8">
        <f>ABS('6050_Module3Project_Data'!E236 - BV236)/'6050_Module3Project_Data'!E236</f>
        <v>3.1551315470351622E-3</v>
      </c>
      <c r="BX236" s="22"/>
      <c r="BY236" s="7">
        <f t="shared" si="63"/>
        <v>-1.1511900597398999</v>
      </c>
      <c r="BZ236" s="7">
        <f t="shared" si="55"/>
        <v>171.68350156594764</v>
      </c>
      <c r="CA236" s="8">
        <f>ABS('6050_Module3Project_Data'!E236 - BZ236)/'6050_Module3Project_Data'!E236</f>
        <v>1.0298607388907316E-2</v>
      </c>
    </row>
    <row r="237" spans="17:79" x14ac:dyDescent="0.35">
      <c r="Q237" s="7">
        <f>($O$5 *'6050_Module3Project_Data'!C236) + ((1 - $O$5) * Q236)</f>
        <v>117.30169278075601</v>
      </c>
      <c r="R237" s="8">
        <f>(ABS(('6050_Module3Project_Data'!C237-Q237)))</f>
        <v>3.200413219243984</v>
      </c>
      <c r="T237" s="7">
        <f>($O$6 *'6050_Module3Project_Data'!C236) + ((1 - $O$6) * T236)</f>
        <v>119.87958579063901</v>
      </c>
      <c r="U237" s="8">
        <f>(ABS(('6050_Module3Project_Data'!C237 - T237)))</f>
        <v>0.62252020936098518</v>
      </c>
      <c r="W237" s="7">
        <f>($O$7 *'6050_Module3Project_Data'!C236) + ((1 - $O$7) * W236)</f>
        <v>120.8450864580806</v>
      </c>
      <c r="X237" s="8">
        <f>(ABS(('6050_Module3Project_Data'!C237 - W237)))</f>
        <v>0.34298045808060351</v>
      </c>
      <c r="Z237" s="7">
        <f>($O$8 *'6050_Module3Project_Data'!C236) + ((1 - $O$8) * Z236)</f>
        <v>121.04082109343744</v>
      </c>
      <c r="AA237" s="8">
        <f>(ABS(('6050_Module3Project_Data'!C237 - Z237)))</f>
        <v>0.53871509343744606</v>
      </c>
      <c r="AB237" s="9"/>
      <c r="AC237" s="9"/>
      <c r="AD237" s="9"/>
      <c r="AE237" s="7">
        <f>($O$5 *'6050_Module3Project_Data'!E236) + ((1 - $O$5) * AE236)</f>
        <v>170.27656989775346</v>
      </c>
      <c r="AF237" s="8">
        <f>(ABS(('6050_Module3Project_Data'!E237 - AE237)))</f>
        <v>2.3334311022465499</v>
      </c>
      <c r="AH237" s="7">
        <f>($O$6 *'6050_Module3Project_Data'!E236) + ((1 - $O$6) * AH236)</f>
        <v>172.79646149197396</v>
      </c>
      <c r="AI237" s="8">
        <f>(ABS(('6050_Module3Project_Data'!E237 - AH237)))</f>
        <v>0.18646049197394632</v>
      </c>
      <c r="AK237" s="7">
        <f>($O$7 *'6050_Module3Project_Data'!E236) + ((1 - $O$7) * AK236)</f>
        <v>173.18411178155938</v>
      </c>
      <c r="AL237" s="8">
        <f>(ABS(('6050_Module3Project_Data'!E237 - AK237)))</f>
        <v>0.57411078155936934</v>
      </c>
      <c r="AN237" s="7">
        <f>($O$8 *'6050_Module3Project_Data'!E236) + ((1 - $O$8) * AN236)</f>
        <v>173.20721242922343</v>
      </c>
      <c r="AO237" s="8">
        <f>(ABS(('6050_Module3Project_Data'!E237 - AN237)))</f>
        <v>0.59721142922342096</v>
      </c>
      <c r="AU237" s="7">
        <f t="shared" si="56"/>
        <v>0.7308249459481917</v>
      </c>
      <c r="AV237" s="7">
        <f t="shared" si="48"/>
        <v>121.57591140402879</v>
      </c>
      <c r="AW237" s="8">
        <f>ABS('6050_Module3Project_Data'!C237 - AV237)/'6050_Module3Project_Data'!C237</f>
        <v>8.9110924254617533E-3</v>
      </c>
      <c r="AY237" s="7">
        <f t="shared" si="57"/>
        <v>0.90673384204124829</v>
      </c>
      <c r="AZ237" s="7">
        <f t="shared" si="49"/>
        <v>121.75182030012185</v>
      </c>
      <c r="BA237" s="8">
        <f>ABS('6050_Module3Project_Data'!C237 - AZ237)/'6050_Module3Project_Data'!C237</f>
        <v>1.0370891776130882E-2</v>
      </c>
      <c r="BB237" s="21"/>
      <c r="BC237" s="7">
        <f t="shared" si="58"/>
        <v>0.86156276047317881</v>
      </c>
      <c r="BD237" s="7">
        <f t="shared" si="50"/>
        <v>121.70664921855378</v>
      </c>
      <c r="BE237" s="8">
        <f>ABS('6050_Module3Project_Data'!C237 - BD237)/'6050_Module3Project_Data'!C237</f>
        <v>9.9960345801241059E-3</v>
      </c>
      <c r="BF237" s="22"/>
      <c r="BG237" s="7">
        <f t="shared" si="59"/>
        <v>0.26613823198660724</v>
      </c>
      <c r="BH237" s="7">
        <f t="shared" si="51"/>
        <v>121.1112246900672</v>
      </c>
      <c r="BI237" s="8">
        <f>ABS('6050_Module3Project_Data'!C237 - BH237)/'6050_Module3Project_Data'!C237</f>
        <v>5.0548385442093901E-3</v>
      </c>
      <c r="BM237" s="7">
        <f t="shared" si="60"/>
        <v>0.59968051353496876</v>
      </c>
      <c r="BN237" s="7">
        <f t="shared" si="52"/>
        <v>173.78379229509434</v>
      </c>
      <c r="BO237" s="8">
        <f>ABS('6050_Module3Project_Data'!E237 - BN237)/'6050_Module3Project_Data'!E237</f>
        <v>6.8002507867103972E-3</v>
      </c>
      <c r="BQ237" s="7">
        <f t="shared" si="61"/>
        <v>0.54386161929386412</v>
      </c>
      <c r="BR237" s="7">
        <f t="shared" si="53"/>
        <v>173.72797340085324</v>
      </c>
      <c r="BS237" s="8">
        <f>ABS('6050_Module3Project_Data'!E237 - BR237)/'6050_Module3Project_Data'!E237</f>
        <v>6.4768692102216783E-3</v>
      </c>
      <c r="BT237" s="21"/>
      <c r="BU237" s="7">
        <f t="shared" si="62"/>
        <v>0.20563285607356399</v>
      </c>
      <c r="BV237" s="7">
        <f t="shared" si="54"/>
        <v>173.38974463763296</v>
      </c>
      <c r="BW237" s="8">
        <f>ABS('6050_Module3Project_Data'!E237 - BV237)/'6050_Module3Project_Data'!E237</f>
        <v>4.517372302390214E-3</v>
      </c>
      <c r="BX237" s="22"/>
      <c r="BY237" s="7">
        <f t="shared" si="63"/>
        <v>0.12432862353009119</v>
      </c>
      <c r="BZ237" s="7">
        <f t="shared" si="55"/>
        <v>173.30844040508947</v>
      </c>
      <c r="CA237" s="8">
        <f>ABS('6050_Module3Project_Data'!E237 - BZ237)/'6050_Module3Project_Data'!E237</f>
        <v>4.0463437868206676E-3</v>
      </c>
    </row>
    <row r="238" spans="17:79" x14ac:dyDescent="0.35">
      <c r="Q238" s="7">
        <f>($O$5 *'6050_Module3Project_Data'!C237) + ((1 - $O$5) * Q237)</f>
        <v>117.7817547636426</v>
      </c>
      <c r="R238" s="8">
        <f>(ABS(('6050_Module3Project_Data'!C238-Q238)))</f>
        <v>1.0332552363574052</v>
      </c>
      <c r="T238" s="7">
        <f>($O$6 *'6050_Module3Project_Data'!C237) + ((1 - $O$6) * T237)</f>
        <v>120.09746786391537</v>
      </c>
      <c r="U238" s="8">
        <f>(ABS(('6050_Module3Project_Data'!C238 - T238)))</f>
        <v>1.2824578639153685</v>
      </c>
      <c r="W238" s="7">
        <f>($O$7 *'6050_Module3Project_Data'!C237) + ((1 - $O$7) * W237)</f>
        <v>120.65644720613628</v>
      </c>
      <c r="X238" s="8">
        <f>(ABS(('6050_Module3Project_Data'!C238 - W238)))</f>
        <v>1.8414372061362769</v>
      </c>
      <c r="Z238" s="7">
        <f>($O$8 *'6050_Module3Project_Data'!C237) + ((1 - $O$8) * Z237)</f>
        <v>120.63678477335935</v>
      </c>
      <c r="AA238" s="8">
        <f>(ABS(('6050_Module3Project_Data'!C238 - Z238)))</f>
        <v>1.8217747733593512</v>
      </c>
      <c r="AB238" s="9"/>
      <c r="AC238" s="9"/>
      <c r="AD238" s="9"/>
      <c r="AE238" s="7">
        <f>($O$5 *'6050_Module3Project_Data'!E237) + ((1 - $O$5) * AE237)</f>
        <v>170.62658456309046</v>
      </c>
      <c r="AF238" s="8">
        <f>(ABS(('6050_Module3Project_Data'!E238 - AE238)))</f>
        <v>4.2334164369095504</v>
      </c>
      <c r="AH238" s="7">
        <f>($O$6 *'6050_Module3Project_Data'!E237) + ((1 - $O$6) * AH237)</f>
        <v>172.73120031978308</v>
      </c>
      <c r="AI238" s="8">
        <f>(ABS(('6050_Module3Project_Data'!E238 - AH238)))</f>
        <v>2.1288006802169264</v>
      </c>
      <c r="AK238" s="7">
        <f>($O$7 *'6050_Module3Project_Data'!E237) + ((1 - $O$7) * AK237)</f>
        <v>172.86835085170173</v>
      </c>
      <c r="AL238" s="8">
        <f>(ABS(('6050_Module3Project_Data'!E238 - AK238)))</f>
        <v>1.9916501482982767</v>
      </c>
      <c r="AN238" s="7">
        <f>($O$8 *'6050_Module3Project_Data'!E237) + ((1 - $O$8) * AN237)</f>
        <v>172.75930385730587</v>
      </c>
      <c r="AO238" s="8">
        <f>(ABS(('6050_Module3Project_Data'!E238 - AN238)))</f>
        <v>2.1006971426941448</v>
      </c>
      <c r="AU238" s="7">
        <f t="shared" si="56"/>
        <v>0.59290531626431442</v>
      </c>
      <c r="AV238" s="7">
        <f t="shared" si="48"/>
        <v>121.2493525224006</v>
      </c>
      <c r="AW238" s="8">
        <f>ABS('6050_Module3Project_Data'!C238 - AV238)/'6050_Module3Project_Data'!C238</f>
        <v>2.0488510015700866E-2</v>
      </c>
      <c r="AY238" s="7">
        <f t="shared" si="57"/>
        <v>0.63289056854485537</v>
      </c>
      <c r="AZ238" s="7">
        <f t="shared" si="49"/>
        <v>121.28933777468113</v>
      </c>
      <c r="BA238" s="8">
        <f>ABS('6050_Module3Project_Data'!C238 - AZ238)/'6050_Module3Project_Data'!C238</f>
        <v>2.0825043693394704E-2</v>
      </c>
      <c r="BB238" s="21"/>
      <c r="BC238" s="7">
        <f t="shared" si="58"/>
        <v>0.38897185488530284</v>
      </c>
      <c r="BD238" s="7">
        <f t="shared" si="50"/>
        <v>121.04541906102158</v>
      </c>
      <c r="BE238" s="8">
        <f>ABS('6050_Module3Project_Data'!C238 - BD238)/'6050_Module3Project_Data'!C238</f>
        <v>1.8772115248919939E-2</v>
      </c>
      <c r="BF238" s="22"/>
      <c r="BG238" s="7">
        <f t="shared" si="59"/>
        <v>-0.1204226293546838</v>
      </c>
      <c r="BH238" s="7">
        <f t="shared" si="51"/>
        <v>120.5360245767816</v>
      </c>
      <c r="BI238" s="8">
        <f>ABS('6050_Module3Project_Data'!C238 - BH238)/'6050_Module3Project_Data'!C238</f>
        <v>1.4484824575460615E-2</v>
      </c>
      <c r="BM238" s="7">
        <f t="shared" si="60"/>
        <v>0.46236429702607651</v>
      </c>
      <c r="BN238" s="7">
        <f t="shared" si="52"/>
        <v>173.33071514872782</v>
      </c>
      <c r="BO238" s="8">
        <f>ABS('6050_Module3Project_Data'!E238 - BN238)/'6050_Module3Project_Data'!E238</f>
        <v>8.7457728612971471E-3</v>
      </c>
      <c r="BQ238" s="7">
        <f t="shared" si="61"/>
        <v>0.32895598200598658</v>
      </c>
      <c r="BR238" s="7">
        <f t="shared" si="53"/>
        <v>173.19730683370773</v>
      </c>
      <c r="BS238" s="8">
        <f>ABS('6050_Module3Project_Data'!E238 - BR238)/'6050_Module3Project_Data'!E238</f>
        <v>9.5087164404870552E-3</v>
      </c>
      <c r="BT238" s="21"/>
      <c r="BU238" s="7">
        <f t="shared" si="62"/>
        <v>-2.8994347595480516E-2</v>
      </c>
      <c r="BV238" s="7">
        <f t="shared" si="54"/>
        <v>172.83935650410626</v>
      </c>
      <c r="BW238" s="8">
        <f>ABS('6050_Module3Project_Data'!E238 - BV238)/'6050_Module3Project_Data'!E238</f>
        <v>1.1555784538133156E-2</v>
      </c>
      <c r="BX238" s="22"/>
      <c r="BY238" s="7">
        <f t="shared" si="63"/>
        <v>-0.24974749684948544</v>
      </c>
      <c r="BZ238" s="7">
        <f t="shared" si="55"/>
        <v>172.61860335485224</v>
      </c>
      <c r="CA238" s="8">
        <f>ABS('6050_Module3Project_Data'!E238 - BZ238)/'6050_Module3Project_Data'!E238</f>
        <v>1.2818241063305098E-2</v>
      </c>
    </row>
    <row r="239" spans="17:79" x14ac:dyDescent="0.35">
      <c r="Q239" s="7">
        <f>($O$5 *'6050_Module3Project_Data'!C238) + ((1 - $O$5) * Q238)</f>
        <v>117.93674304909621</v>
      </c>
      <c r="R239" s="8">
        <f>(ABS(('6050_Module3Project_Data'!C239-Q239)))</f>
        <v>2.156492049096201</v>
      </c>
      <c r="T239" s="7">
        <f>($O$6 *'6050_Module3Project_Data'!C238) + ((1 - $O$6) * T238)</f>
        <v>119.648607611545</v>
      </c>
      <c r="U239" s="8">
        <f>(ABS(('6050_Module3Project_Data'!C239 - T239)))</f>
        <v>3.8683566115449963</v>
      </c>
      <c r="W239" s="7">
        <f>($O$7 *'6050_Module3Project_Data'!C238) + ((1 - $O$7) * W238)</f>
        <v>119.64365674276132</v>
      </c>
      <c r="X239" s="8">
        <f>(ABS(('6050_Module3Project_Data'!C239 - W239)))</f>
        <v>3.8634057427613158</v>
      </c>
      <c r="Z239" s="7">
        <f>($O$8 *'6050_Module3Project_Data'!C238) + ((1 - $O$8) * Z238)</f>
        <v>119.27045369333983</v>
      </c>
      <c r="AA239" s="8">
        <f>(ABS(('6050_Module3Project_Data'!C239 - Z239)))</f>
        <v>3.4902026933398247</v>
      </c>
      <c r="AB239" s="9"/>
      <c r="AC239" s="9"/>
      <c r="AD239" s="9"/>
      <c r="AE239" s="7">
        <f>($O$5 *'6050_Module3Project_Data'!E238) + ((1 - $O$5) * AE238)</f>
        <v>171.26159702862688</v>
      </c>
      <c r="AF239" s="8">
        <f>(ABS(('6050_Module3Project_Data'!E239 - AE239)))</f>
        <v>0.32839897137313301</v>
      </c>
      <c r="AH239" s="7">
        <f>($O$6 *'6050_Module3Project_Data'!E238) + ((1 - $O$6) * AH238)</f>
        <v>173.47628055785901</v>
      </c>
      <c r="AI239" s="8">
        <f>(ABS(('6050_Module3Project_Data'!E239 - AH239)))</f>
        <v>1.8862845578589997</v>
      </c>
      <c r="AK239" s="7">
        <f>($O$7 *'6050_Module3Project_Data'!E238) + ((1 - $O$7) * AK238)</f>
        <v>173.96375843326578</v>
      </c>
      <c r="AL239" s="8">
        <f>(ABS(('6050_Module3Project_Data'!E239 - AK239)))</f>
        <v>2.3737624332657674</v>
      </c>
      <c r="AN239" s="7">
        <f>($O$8 *'6050_Module3Project_Data'!E238) + ((1 - $O$8) * AN238)</f>
        <v>174.33482671432648</v>
      </c>
      <c r="AO239" s="8">
        <f>(ABS(('6050_Module3Project_Data'!E239 - AN239)))</f>
        <v>2.7448307143264685</v>
      </c>
      <c r="AU239" s="7">
        <f t="shared" si="56"/>
        <v>0.35205094931842396</v>
      </c>
      <c r="AV239" s="7">
        <f t="shared" si="48"/>
        <v>119.99570769207975</v>
      </c>
      <c r="AW239" s="8">
        <f>ABS('6050_Module3Project_Data'!C239 - AV239)/'6050_Module3Project_Data'!C239</f>
        <v>3.640911688885301E-2</v>
      </c>
      <c r="AY239" s="7">
        <f t="shared" si="57"/>
        <v>0.22147031056490274</v>
      </c>
      <c r="AZ239" s="7">
        <f t="shared" si="49"/>
        <v>119.86512705332622</v>
      </c>
      <c r="BA239" s="8">
        <f>ABS('6050_Module3Project_Data'!C239 - AZ239)/'6050_Module3Project_Data'!C239</f>
        <v>3.5281285176400355E-2</v>
      </c>
      <c r="BB239" s="21"/>
      <c r="BC239" s="7">
        <f t="shared" si="58"/>
        <v>-0.24182118833181324</v>
      </c>
      <c r="BD239" s="7">
        <f t="shared" si="50"/>
        <v>119.40183555442951</v>
      </c>
      <c r="BE239" s="8">
        <f>ABS('6050_Module3Project_Data'!C239 - BD239)/'6050_Module3Project_Data'!C239</f>
        <v>3.1279812603183105E-2</v>
      </c>
      <c r="BF239" s="22"/>
      <c r="BG239" s="7">
        <f t="shared" si="59"/>
        <v>-0.87893528827191447</v>
      </c>
      <c r="BH239" s="7">
        <f t="shared" si="51"/>
        <v>118.7647214544894</v>
      </c>
      <c r="BI239" s="8">
        <f>ABS('6050_Module3Project_Data'!C239 - BH239)/'6050_Module3Project_Data'!C239</f>
        <v>2.5777025258732572E-2</v>
      </c>
      <c r="BM239" s="7">
        <f t="shared" si="60"/>
        <v>0.55732078970677201</v>
      </c>
      <c r="BN239" s="7">
        <f t="shared" si="52"/>
        <v>174.52107922297256</v>
      </c>
      <c r="BO239" s="8">
        <f>ABS('6050_Module3Project_Data'!E239 - BN239)/'6050_Module3Project_Data'!E239</f>
        <v>1.7081900409698397E-2</v>
      </c>
      <c r="BQ239" s="7">
        <f t="shared" si="61"/>
        <v>0.52056888189550155</v>
      </c>
      <c r="BR239" s="7">
        <f t="shared" si="53"/>
        <v>174.48432731516129</v>
      </c>
      <c r="BS239" s="8">
        <f>ABS('6050_Module3Project_Data'!E239 - BR239)/'6050_Module3Project_Data'!E239</f>
        <v>1.6867715966152719E-2</v>
      </c>
      <c r="BT239" s="21"/>
      <c r="BU239" s="7">
        <f t="shared" si="62"/>
        <v>0.47698652052630663</v>
      </c>
      <c r="BV239" s="7">
        <f t="shared" si="54"/>
        <v>174.44074495379209</v>
      </c>
      <c r="BW239" s="8">
        <f>ABS('6050_Module3Project_Data'!E239 - BV239)/'6050_Module3Project_Data'!E239</f>
        <v>1.661372469402049E-2</v>
      </c>
      <c r="BX239" s="22"/>
      <c r="BY239" s="7">
        <f t="shared" si="63"/>
        <v>0.89363431980201669</v>
      </c>
      <c r="BZ239" s="7">
        <f t="shared" si="55"/>
        <v>174.85739275306778</v>
      </c>
      <c r="CA239" s="8">
        <f>ABS('6050_Module3Project_Data'!E239 - BZ239)/'6050_Module3Project_Data'!E239</f>
        <v>1.9041883730026844E-2</v>
      </c>
    </row>
    <row r="240" spans="17:79" x14ac:dyDescent="0.35">
      <c r="Q240" s="7">
        <f>($O$5 *'6050_Module3Project_Data'!C239) + ((1 - $O$5) * Q239)</f>
        <v>117.61326924173177</v>
      </c>
      <c r="R240" s="8">
        <f>(ABS(('6050_Module3Project_Data'!C240-Q240)))</f>
        <v>0.30565224173177796</v>
      </c>
      <c r="T240" s="7">
        <f>($O$6 *'6050_Module3Project_Data'!C239) + ((1 - $O$6) * T239)</f>
        <v>118.29468279750427</v>
      </c>
      <c r="U240" s="8">
        <f>(ABS(('6050_Module3Project_Data'!C240 - T240)))</f>
        <v>0.98706579750427181</v>
      </c>
      <c r="W240" s="7">
        <f>($O$7 *'6050_Module3Project_Data'!C239) + ((1 - $O$7) * W239)</f>
        <v>117.5187835842426</v>
      </c>
      <c r="X240" s="8">
        <f>(ABS(('6050_Module3Project_Data'!C240 - W240)))</f>
        <v>0.21116658424260493</v>
      </c>
      <c r="Z240" s="7">
        <f>($O$8 *'6050_Module3Project_Data'!C239) + ((1 - $O$8) * Z239)</f>
        <v>116.65280167333496</v>
      </c>
      <c r="AA240" s="8">
        <f>(ABS(('6050_Module3Project_Data'!C240 - Z240)))</f>
        <v>0.65481532666503028</v>
      </c>
      <c r="AB240" s="9"/>
      <c r="AC240" s="9"/>
      <c r="AD240" s="9"/>
      <c r="AE240" s="7">
        <f>($O$5 *'6050_Module3Project_Data'!E239) + ((1 - $O$5) * AE239)</f>
        <v>171.31085687433284</v>
      </c>
      <c r="AF240" s="8">
        <f>(ABS(('6050_Module3Project_Data'!E240 - AE240)))</f>
        <v>1.9491381256671616</v>
      </c>
      <c r="AH240" s="7">
        <f>($O$6 *'6050_Module3Project_Data'!E239) + ((1 - $O$6) * AH239)</f>
        <v>172.81608096260834</v>
      </c>
      <c r="AI240" s="8">
        <f>(ABS(('6050_Module3Project_Data'!E240 - AH240)))</f>
        <v>0.44391403739166435</v>
      </c>
      <c r="AK240" s="7">
        <f>($O$7 *'6050_Module3Project_Data'!E239) + ((1 - $O$7) * AK239)</f>
        <v>172.6581890949696</v>
      </c>
      <c r="AL240" s="8">
        <f>(ABS(('6050_Module3Project_Data'!E240 - AK240)))</f>
        <v>0.60180590503040321</v>
      </c>
      <c r="AN240" s="7">
        <f>($O$8 *'6050_Module3Project_Data'!E239) + ((1 - $O$8) * AN239)</f>
        <v>172.27620367858162</v>
      </c>
      <c r="AO240" s="8">
        <f>(ABS(('6050_Module3Project_Data'!E240 - AN240)))</f>
        <v>0.98379132141837999</v>
      </c>
      <c r="AU240" s="7">
        <f t="shared" si="56"/>
        <v>-1.9487666857148256E-2</v>
      </c>
      <c r="AV240" s="7">
        <f t="shared" si="48"/>
        <v>117.49929591738545</v>
      </c>
      <c r="AW240" s="8">
        <f>ABS('6050_Module3Project_Data'!C240 - AV240)/'6050_Module3Project_Data'!C240</f>
        <v>1.6339852627426539E-3</v>
      </c>
      <c r="AY240" s="7">
        <f t="shared" si="57"/>
        <v>-0.36511555670600404</v>
      </c>
      <c r="AZ240" s="7">
        <f t="shared" si="49"/>
        <v>117.1536680275366</v>
      </c>
      <c r="BA240" s="8">
        <f>ABS('6050_Module3Project_Data'!C240 - AZ240)/'6050_Module3Project_Data'!C240</f>
        <v>1.3123527388967135E-3</v>
      </c>
      <c r="BB240" s="21"/>
      <c r="BC240" s="7">
        <f t="shared" si="58"/>
        <v>-1.0891945749159233</v>
      </c>
      <c r="BD240" s="7">
        <f t="shared" si="50"/>
        <v>116.42958900932668</v>
      </c>
      <c r="BE240" s="8">
        <f>ABS('6050_Module3Project_Data'!C240 - BD240)/'6050_Module3Project_Data'!C240</f>
        <v>7.4848335779706199E-3</v>
      </c>
      <c r="BF240" s="22"/>
      <c r="BG240" s="7">
        <f t="shared" si="59"/>
        <v>-1.9379824779817028</v>
      </c>
      <c r="BH240" s="7">
        <f t="shared" si="51"/>
        <v>115.58080110626089</v>
      </c>
      <c r="BI240" s="8">
        <f>ABS('6050_Module3Project_Data'!C240 - BH240)/'6050_Module3Project_Data'!C240</f>
        <v>1.4720407232712781E-2</v>
      </c>
      <c r="BM240" s="7">
        <f t="shared" si="60"/>
        <v>0.27788727050632911</v>
      </c>
      <c r="BN240" s="7">
        <f t="shared" si="52"/>
        <v>172.93607636547594</v>
      </c>
      <c r="BO240" s="8">
        <f>ABS('6050_Module3Project_Data'!E240 - BN240)/'6050_Module3Project_Data'!E240</f>
        <v>1.8695523714176636E-3</v>
      </c>
      <c r="BQ240" s="7">
        <f t="shared" si="61"/>
        <v>6.4034326847581036E-2</v>
      </c>
      <c r="BR240" s="7">
        <f t="shared" si="53"/>
        <v>172.72222342181718</v>
      </c>
      <c r="BS240" s="8">
        <f>ABS('6050_Module3Project_Data'!E240 - BR240)/'6050_Module3Project_Data'!E240</f>
        <v>3.1038415889532212E-3</v>
      </c>
      <c r="BT240" s="21"/>
      <c r="BU240" s="7">
        <f t="shared" si="62"/>
        <v>-0.32516361594381266</v>
      </c>
      <c r="BV240" s="7">
        <f t="shared" si="54"/>
        <v>172.33302547902579</v>
      </c>
      <c r="BW240" s="8">
        <f>ABS('6050_Module3Project_Data'!E240 - BV240)/'6050_Module3Project_Data'!E240</f>
        <v>5.3501647681232535E-3</v>
      </c>
      <c r="BX240" s="22"/>
      <c r="BY240" s="7">
        <f t="shared" si="63"/>
        <v>-0.97568878958145089</v>
      </c>
      <c r="BZ240" s="7">
        <f t="shared" si="55"/>
        <v>171.68250030538815</v>
      </c>
      <c r="CA240" s="8">
        <f>ABS('6050_Module3Project_Data'!E240 - BZ240)/'6050_Module3Project_Data'!E240</f>
        <v>9.1047832167596311E-3</v>
      </c>
    </row>
    <row r="241" spans="14:79" x14ac:dyDescent="0.35">
      <c r="Q241" s="7">
        <f>($O$5 *'6050_Module3Project_Data'!C240) + ((1 - $O$5) * Q240)</f>
        <v>117.567421405472</v>
      </c>
      <c r="R241" s="8">
        <f>(ABS(('6050_Module3Project_Data'!C241-Q241)))</f>
        <v>0.89869740547200649</v>
      </c>
      <c r="T241" s="7">
        <f>($O$6 *'6050_Module3Project_Data'!C240) + ((1 - $O$6) * T240)</f>
        <v>117.94920976837776</v>
      </c>
      <c r="U241" s="8">
        <f>(ABS(('6050_Module3Project_Data'!C241 - T241)))</f>
        <v>1.2804857683777584</v>
      </c>
      <c r="W241" s="7">
        <f>($O$7 *'6050_Module3Project_Data'!C240) + ((1 - $O$7) * W240)</f>
        <v>117.40264196290917</v>
      </c>
      <c r="X241" s="8">
        <f>(ABS(('6050_Module3Project_Data'!C241 - W241)))</f>
        <v>0.73391796290917455</v>
      </c>
      <c r="Z241" s="7">
        <f>($O$8 *'6050_Module3Project_Data'!C240) + ((1 - $O$8) * Z240)</f>
        <v>117.14391316833374</v>
      </c>
      <c r="AA241" s="8">
        <f>(ABS(('6050_Module3Project_Data'!C241 - Z241)))</f>
        <v>0.47518916833374192</v>
      </c>
      <c r="AB241" s="9"/>
      <c r="AC241" s="9"/>
      <c r="AD241" s="9"/>
      <c r="AE241" s="7">
        <f>($O$5 *'6050_Module3Project_Data'!E240) + ((1 - $O$5) * AE240)</f>
        <v>171.60322759318291</v>
      </c>
      <c r="AF241" s="8">
        <f>(ABS(('6050_Module3Project_Data'!E241 - AE241)))</f>
        <v>1.2667674068170811</v>
      </c>
      <c r="AH241" s="7">
        <f>($O$6 *'6050_Module3Project_Data'!E240) + ((1 - $O$6) * AH240)</f>
        <v>172.97145087569544</v>
      </c>
      <c r="AI241" s="8">
        <f>(ABS(('6050_Module3Project_Data'!E241 - AH241)))</f>
        <v>0.10145587569545</v>
      </c>
      <c r="AK241" s="7">
        <f>($O$7 *'6050_Module3Project_Data'!E240) + ((1 - $O$7) * AK240)</f>
        <v>172.98918234273634</v>
      </c>
      <c r="AL241" s="8">
        <f>(ABS(('6050_Module3Project_Data'!E241 - AK241)))</f>
        <v>0.11918734273635323</v>
      </c>
      <c r="AN241" s="7">
        <f>($O$8 *'6050_Module3Project_Data'!E240) + ((1 - $O$8) * AN240)</f>
        <v>173.01404716964541</v>
      </c>
      <c r="AO241" s="8">
        <f>(ABS(('6050_Module3Project_Data'!E241 - AN241)))</f>
        <v>0.14405216964541978</v>
      </c>
      <c r="AU241" s="7">
        <f t="shared" si="56"/>
        <v>-3.3985760028589967E-2</v>
      </c>
      <c r="AV241" s="7">
        <f t="shared" si="48"/>
        <v>117.36865620288059</v>
      </c>
      <c r="AW241" s="8">
        <f>ABS('6050_Module3Project_Data'!C241 - AV241)/'6050_Module3Project_Data'!C241</f>
        <v>5.999313088232535E-3</v>
      </c>
      <c r="AY241" s="7">
        <f t="shared" si="57"/>
        <v>-0.30287207286285961</v>
      </c>
      <c r="AZ241" s="7">
        <f t="shared" si="49"/>
        <v>117.09976989004632</v>
      </c>
      <c r="BA241" s="8">
        <f>ABS('6050_Module3Project_Data'!C241 - AZ241)/'6050_Module3Project_Data'!C241</f>
        <v>3.6946139056626723E-3</v>
      </c>
      <c r="BB241" s="21"/>
      <c r="BC241" s="7">
        <f t="shared" si="58"/>
        <v>-0.65132074580379973</v>
      </c>
      <c r="BD241" s="7">
        <f t="shared" si="50"/>
        <v>116.75132121710537</v>
      </c>
      <c r="BE241" s="8">
        <f>ABS('6050_Module3Project_Data'!C241 - BD241)/'6050_Module3Project_Data'!C241</f>
        <v>7.0796366218399279E-4</v>
      </c>
      <c r="BF241" s="22"/>
      <c r="BG241" s="7">
        <f t="shared" si="59"/>
        <v>-0.38941774983066779</v>
      </c>
      <c r="BH241" s="7">
        <f t="shared" si="51"/>
        <v>117.0132242130785</v>
      </c>
      <c r="BI241" s="8">
        <f>ABS('6050_Module3Project_Data'!C241 - BH241)/'6050_Module3Project_Data'!C241</f>
        <v>2.9528068986038125E-3</v>
      </c>
      <c r="BM241" s="7">
        <f t="shared" si="60"/>
        <v>0.28585316709539099</v>
      </c>
      <c r="BN241" s="7">
        <f t="shared" si="52"/>
        <v>173.27503550983172</v>
      </c>
      <c r="BO241" s="8">
        <f>ABS('6050_Module3Project_Data'!E241 - BN241)/'6050_Module3Project_Data'!E241</f>
        <v>2.3430353534269238E-3</v>
      </c>
      <c r="BQ241" s="7">
        <f t="shared" si="61"/>
        <v>0.13077405707737119</v>
      </c>
      <c r="BR241" s="7">
        <f t="shared" si="53"/>
        <v>173.1199563998137</v>
      </c>
      <c r="BS241" s="8">
        <f>ABS('6050_Module3Project_Data'!E241 - BR241)/'6050_Module3Project_Data'!E241</f>
        <v>1.4459501766845865E-3</v>
      </c>
      <c r="BT241" s="21"/>
      <c r="BU241" s="7">
        <f t="shared" si="62"/>
        <v>-2.9893027274063233E-2</v>
      </c>
      <c r="BV241" s="7">
        <f t="shared" si="54"/>
        <v>172.95928931546229</v>
      </c>
      <c r="BW241" s="8">
        <f>ABS('6050_Module3Project_Data'!E241 - BV241)/'6050_Module3Project_Data'!E241</f>
        <v>5.1654027908253791E-4</v>
      </c>
      <c r="BX241" s="22"/>
      <c r="BY241" s="7">
        <f t="shared" si="63"/>
        <v>0.13499094216451274</v>
      </c>
      <c r="BZ241" s="7">
        <f t="shared" si="55"/>
        <v>173.12417328490085</v>
      </c>
      <c r="CA241" s="8">
        <f>ABS('6050_Module3Project_Data'!E241 - BZ241)/'6050_Module3Project_Data'!E241</f>
        <v>1.4703435659893427E-3</v>
      </c>
    </row>
    <row r="242" spans="14:79" x14ac:dyDescent="0.35">
      <c r="Q242" s="7">
        <f>($O$5 *'6050_Module3Project_Data'!C241) + ((1 - $O$5) * Q241)</f>
        <v>117.4326167946512</v>
      </c>
      <c r="R242" s="8">
        <f>(ABS(('6050_Module3Project_Data'!C242-Q242)))</f>
        <v>1.8819727946511904</v>
      </c>
      <c r="T242" s="7">
        <f>($O$6 *'6050_Module3Project_Data'!C241) + ((1 - $O$6) * T241)</f>
        <v>117.50103974944554</v>
      </c>
      <c r="U242" s="8">
        <f>(ABS(('6050_Module3Project_Data'!C242 - T242)))</f>
        <v>1.9503957494455335</v>
      </c>
      <c r="W242" s="7">
        <f>($O$7 *'6050_Module3Project_Data'!C241) + ((1 - $O$7) * W241)</f>
        <v>116.99898708330913</v>
      </c>
      <c r="X242" s="8">
        <f>(ABS(('6050_Module3Project_Data'!C242 - W242)))</f>
        <v>1.4483430833091262</v>
      </c>
      <c r="Z242" s="7">
        <f>($O$8 *'6050_Module3Project_Data'!C241) + ((1 - $O$8) * Z241)</f>
        <v>116.78752129208343</v>
      </c>
      <c r="AA242" s="8">
        <f>(ABS(('6050_Module3Project_Data'!C242 - Z242)))</f>
        <v>1.2368772920834203</v>
      </c>
      <c r="AB242" s="9"/>
      <c r="AC242" s="9"/>
      <c r="AD242" s="9"/>
      <c r="AE242" s="7">
        <f>($O$5 *'6050_Module3Project_Data'!E241) + ((1 - $O$5) * AE241)</f>
        <v>171.79324270420545</v>
      </c>
      <c r="AF242" s="8">
        <f>(ABS(('6050_Module3Project_Data'!E242 - AE242)))</f>
        <v>5.0567632957945534</v>
      </c>
      <c r="AH242" s="7">
        <f>($O$6 *'6050_Module3Project_Data'!E241) + ((1 - $O$6) * AH241)</f>
        <v>172.93594131920202</v>
      </c>
      <c r="AI242" s="8">
        <f>(ABS(('6050_Module3Project_Data'!E242 - AH242)))</f>
        <v>3.914064680797992</v>
      </c>
      <c r="AK242" s="7">
        <f>($O$7 *'6050_Module3Project_Data'!E241) + ((1 - $O$7) * AK241)</f>
        <v>172.92362930423133</v>
      </c>
      <c r="AL242" s="8">
        <f>(ABS(('6050_Module3Project_Data'!E242 - AK242)))</f>
        <v>3.9263766957686812</v>
      </c>
      <c r="AN242" s="7">
        <f>($O$8 *'6050_Module3Project_Data'!E241) + ((1 - $O$8) * AN241)</f>
        <v>172.90600804241134</v>
      </c>
      <c r="AO242" s="8">
        <f>(ABS(('6050_Module3Project_Data'!E242 - AN242)))</f>
        <v>3.9439979575886639</v>
      </c>
      <c r="AU242" s="7">
        <f t="shared" si="56"/>
        <v>-8.9436127964307513E-2</v>
      </c>
      <c r="AV242" s="7">
        <f t="shared" si="48"/>
        <v>116.90955095534483</v>
      </c>
      <c r="AW242" s="8">
        <f>ABS('6050_Module3Project_Data'!C242 - AV242)/'6050_Module3Project_Data'!C242</f>
        <v>1.1760271585719774E-2</v>
      </c>
      <c r="AY242" s="7">
        <f t="shared" si="57"/>
        <v>-0.3280677745471548</v>
      </c>
      <c r="AZ242" s="7">
        <f t="shared" si="49"/>
        <v>116.67091930876198</v>
      </c>
      <c r="BA242" s="8">
        <f>ABS('6050_Module3Project_Data'!C242 - AZ242)/'6050_Module3Project_Data'!C242</f>
        <v>9.6951022511131604E-3</v>
      </c>
      <c r="BB242" s="21"/>
      <c r="BC242" s="7">
        <f t="shared" si="58"/>
        <v>-0.53987110601210808</v>
      </c>
      <c r="BD242" s="7">
        <f t="shared" si="50"/>
        <v>116.45911597729702</v>
      </c>
      <c r="BE242" s="8">
        <f>ABS('6050_Module3Project_Data'!C242 - BD242)/'6050_Module3Project_Data'!C242</f>
        <v>7.8621108965607478E-3</v>
      </c>
      <c r="BF242" s="22"/>
      <c r="BG242" s="7">
        <f t="shared" si="59"/>
        <v>-0.40151931013463443</v>
      </c>
      <c r="BH242" s="7">
        <f t="shared" si="51"/>
        <v>116.5974677731745</v>
      </c>
      <c r="BI242" s="8">
        <f>ABS('6050_Module3Project_Data'!C242 - BH242)/'6050_Module3Project_Data'!C242</f>
        <v>9.0594369441549354E-3</v>
      </c>
      <c r="BM242" s="7">
        <f t="shared" si="60"/>
        <v>0.23314223625533001</v>
      </c>
      <c r="BN242" s="7">
        <f t="shared" si="52"/>
        <v>173.15677154048666</v>
      </c>
      <c r="BO242" s="8">
        <f>ABS('6050_Module3Project_Data'!E242 - BN242)/'6050_Module3Project_Data'!E242</f>
        <v>2.0883428522548923E-2</v>
      </c>
      <c r="BQ242" s="7">
        <f t="shared" si="61"/>
        <v>8.1692283181774489E-2</v>
      </c>
      <c r="BR242" s="7">
        <f t="shared" si="53"/>
        <v>173.00532158741311</v>
      </c>
      <c r="BS242" s="8">
        <f>ABS('6050_Module3Project_Data'!E242 - BR242)/'6050_Module3Project_Data'!E242</f>
        <v>2.1739803687577487E-2</v>
      </c>
      <c r="BT242" s="21"/>
      <c r="BU242" s="7">
        <f t="shared" si="62"/>
        <v>-4.5940032327991799E-2</v>
      </c>
      <c r="BV242" s="7">
        <f t="shared" si="54"/>
        <v>172.87768927190334</v>
      </c>
      <c r="BW242" s="8">
        <f>ABS('6050_Module3Project_Data'!E242 - BV242)/'6050_Module3Project_Data'!E242</f>
        <v>2.2461501799986773E-2</v>
      </c>
      <c r="BX242" s="22"/>
      <c r="BY242" s="7">
        <f t="shared" si="63"/>
        <v>-3.5471441404586336E-2</v>
      </c>
      <c r="BZ242" s="7">
        <f t="shared" si="55"/>
        <v>172.88815786282674</v>
      </c>
      <c r="CA242" s="8">
        <f>ABS('6050_Module3Project_Data'!E242 - BZ242)/'6050_Module3Project_Data'!E242</f>
        <v>2.240230705546746E-2</v>
      </c>
    </row>
    <row r="243" spans="14:79" x14ac:dyDescent="0.35">
      <c r="Q243" s="7">
        <f>($O$5 *'6050_Module3Project_Data'!C242) + ((1 - $O$5) * Q242)</f>
        <v>117.15032087545352</v>
      </c>
      <c r="R243" s="8">
        <f>(ABS(('6050_Module3Project_Data'!C243-Q243)))</f>
        <v>2.3084478754535098</v>
      </c>
      <c r="T243" s="7">
        <f>($O$6 *'6050_Module3Project_Data'!C242) + ((1 - $O$6) * T242)</f>
        <v>116.8184012371396</v>
      </c>
      <c r="U243" s="8">
        <f>(ABS(('6050_Module3Project_Data'!C243 - T243)))</f>
        <v>1.9765282371395898</v>
      </c>
      <c r="W243" s="7">
        <f>($O$7 *'6050_Module3Project_Data'!C242) + ((1 - $O$7) * W242)</f>
        <v>116.20239838748911</v>
      </c>
      <c r="X243" s="8">
        <f>(ABS(('6050_Module3Project_Data'!C243 - W243)))</f>
        <v>1.3605253874891048</v>
      </c>
      <c r="Z243" s="7">
        <f>($O$8 *'6050_Module3Project_Data'!C242) + ((1 - $O$8) * Z242)</f>
        <v>115.85986332302085</v>
      </c>
      <c r="AA243" s="8">
        <f>(ABS(('6050_Module3Project_Data'!C243 - Z243)))</f>
        <v>1.0179903230208396</v>
      </c>
      <c r="AB243" s="9"/>
      <c r="AC243" s="9"/>
      <c r="AD243" s="9"/>
      <c r="AE243" s="7">
        <f>($O$5 *'6050_Module3Project_Data'!E242) + ((1 - $O$5) * AE242)</f>
        <v>172.55175719857465</v>
      </c>
      <c r="AF243" s="8">
        <f>(ABS(('6050_Module3Project_Data'!E243 - AE243)))</f>
        <v>2.9882358014253612</v>
      </c>
      <c r="AH243" s="7">
        <f>($O$6 *'6050_Module3Project_Data'!E242) + ((1 - $O$6) * AH242)</f>
        <v>174.30586395748131</v>
      </c>
      <c r="AI243" s="8">
        <f>(ABS(('6050_Module3Project_Data'!E243 - AH243)))</f>
        <v>1.2341290425187026</v>
      </c>
      <c r="AK243" s="7">
        <f>($O$7 *'6050_Module3Project_Data'!E242) + ((1 - $O$7) * AK242)</f>
        <v>175.0831364869041</v>
      </c>
      <c r="AL243" s="8">
        <f>(ABS(('6050_Module3Project_Data'!E243 - AK243)))</f>
        <v>0.45685651309591435</v>
      </c>
      <c r="AN243" s="7">
        <f>($O$8 *'6050_Module3Project_Data'!E242) + ((1 - $O$8) * AN242)</f>
        <v>175.86400651060285</v>
      </c>
      <c r="AO243" s="8">
        <f>(ABS(('6050_Module3Project_Data'!E243 - AN243)))</f>
        <v>0.32401351060283901</v>
      </c>
      <c r="AU243" s="7">
        <f t="shared" si="56"/>
        <v>-0.19550901314266439</v>
      </c>
      <c r="AV243" s="7">
        <f t="shared" si="48"/>
        <v>116.00688937434644</v>
      </c>
      <c r="AW243" s="8">
        <f>ABS('6050_Module3Project_Data'!C243 - AV243)/'6050_Module3Project_Data'!C243</f>
        <v>1.0144526067999919E-2</v>
      </c>
      <c r="AY243" s="7">
        <f t="shared" si="57"/>
        <v>-0.44519800486537114</v>
      </c>
      <c r="AZ243" s="7">
        <f t="shared" si="49"/>
        <v>115.75720038262374</v>
      </c>
      <c r="BA243" s="8">
        <f>ABS('6050_Module3Project_Data'!C243 - AZ243)/'6050_Module3Project_Data'!C243</f>
        <v>7.9703278840090805E-3</v>
      </c>
      <c r="BB243" s="21"/>
      <c r="BC243" s="7">
        <f t="shared" si="58"/>
        <v>-0.6553940214256686</v>
      </c>
      <c r="BD243" s="7">
        <f t="shared" si="50"/>
        <v>115.54700436606345</v>
      </c>
      <c r="BE243" s="8">
        <f>ABS('6050_Module3Project_Data'!C243 - BD243)/'6050_Module3Project_Data'!C243</f>
        <v>6.1400197301156919E-3</v>
      </c>
      <c r="BF243" s="22"/>
      <c r="BG243" s="7">
        <f t="shared" si="59"/>
        <v>-0.73732828796721228</v>
      </c>
      <c r="BH243" s="7">
        <f t="shared" si="51"/>
        <v>115.4650700995219</v>
      </c>
      <c r="BI243" s="8">
        <f>ABS('6050_Module3Project_Data'!C243 - BH243)/'6050_Module3Project_Data'!C243</f>
        <v>5.4265668370097782E-3</v>
      </c>
      <c r="BM243" s="7">
        <f t="shared" si="60"/>
        <v>0.52209697821794587</v>
      </c>
      <c r="BN243" s="7">
        <f t="shared" si="52"/>
        <v>175.60523346512204</v>
      </c>
      <c r="BO243" s="8">
        <f>ABS('6050_Module3Project_Data'!E243 - BN243)/'6050_Module3Project_Data'!E243</f>
        <v>3.7165584894395461E-4</v>
      </c>
      <c r="BQ243" s="7">
        <f t="shared" si="61"/>
        <v>0.60114600805452312</v>
      </c>
      <c r="BR243" s="7">
        <f t="shared" si="53"/>
        <v>175.68428249495861</v>
      </c>
      <c r="BS243" s="8">
        <f>ABS('6050_Module3Project_Data'!E243 - BR243)/'6050_Module3Project_Data'!E243</f>
        <v>8.2197505248048574E-4</v>
      </c>
      <c r="BT243" s="21"/>
      <c r="BU243" s="7">
        <f t="shared" si="62"/>
        <v>0.94651121442235053</v>
      </c>
      <c r="BV243" s="7">
        <f t="shared" si="54"/>
        <v>176.02964770132644</v>
      </c>
      <c r="BW243" s="8">
        <f>ABS('6050_Module3Project_Data'!E243 - BV243)/'6050_Module3Project_Data'!E243</f>
        <v>2.7894196243156374E-3</v>
      </c>
      <c r="BX243" s="22"/>
      <c r="BY243" s="7">
        <f t="shared" si="63"/>
        <v>1.8302603890611657</v>
      </c>
      <c r="BZ243" s="7">
        <f t="shared" si="55"/>
        <v>176.91339687596525</v>
      </c>
      <c r="CA243" s="8">
        <f>ABS('6050_Module3Project_Data'!E243 - BZ243)/'6050_Module3Project_Data'!E243</f>
        <v>7.8238802024176782E-3</v>
      </c>
    </row>
    <row r="244" spans="14:79" x14ac:dyDescent="0.35">
      <c r="Q244" s="7">
        <f>($O$5 *'6050_Module3Project_Data'!C243) + ((1 - $O$5) * Q243)</f>
        <v>116.80405369413549</v>
      </c>
      <c r="R244" s="8">
        <f>(ABS(('6050_Module3Project_Data'!C244-Q244)))</f>
        <v>1.9522016941354963</v>
      </c>
      <c r="T244" s="7">
        <f>($O$6 *'6050_Module3Project_Data'!C243) + ((1 - $O$6) * T243)</f>
        <v>116.12661635414074</v>
      </c>
      <c r="U244" s="8">
        <f>(ABS(('6050_Module3Project_Data'!C244 - T244)))</f>
        <v>1.2747643541407427</v>
      </c>
      <c r="W244" s="7">
        <f>($O$7 *'6050_Module3Project_Data'!C243) + ((1 - $O$7) * W243)</f>
        <v>115.4541094243701</v>
      </c>
      <c r="X244" s="8">
        <f>(ABS(('6050_Module3Project_Data'!C244 - W244)))</f>
        <v>0.60225742437010865</v>
      </c>
      <c r="Z244" s="7">
        <f>($O$8 *'6050_Module3Project_Data'!C243) + ((1 - $O$8) * Z243)</f>
        <v>115.09637058075521</v>
      </c>
      <c r="AA244" s="8">
        <f>(ABS(('6050_Module3Project_Data'!C244 - Z244)))</f>
        <v>0.24451858075521216</v>
      </c>
      <c r="AB244" s="9"/>
      <c r="AC244" s="9"/>
      <c r="AD244" s="9"/>
      <c r="AE244" s="7">
        <f>($O$5 *'6050_Module3Project_Data'!E243) + ((1 - $O$5) * AE243)</f>
        <v>172.99999256878846</v>
      </c>
      <c r="AF244" s="8">
        <f>(ABS(('6050_Module3Project_Data'!E244 - AE244)))</f>
        <v>2.8299945687884644</v>
      </c>
      <c r="AH244" s="7">
        <f>($O$6 *'6050_Module3Project_Data'!E243) + ((1 - $O$6) * AH243)</f>
        <v>174.73780912236285</v>
      </c>
      <c r="AI244" s="8">
        <f>(ABS(('6050_Module3Project_Data'!E244 - AH244)))</f>
        <v>4.5678111223628548</v>
      </c>
      <c r="AK244" s="7">
        <f>($O$7 *'6050_Module3Project_Data'!E243) + ((1 - $O$7) * AK243)</f>
        <v>175.33440756910684</v>
      </c>
      <c r="AL244" s="8">
        <f>(ABS(('6050_Module3Project_Data'!E244 - AK244)))</f>
        <v>5.1644095691068514</v>
      </c>
      <c r="AN244" s="7">
        <f>($O$8 *'6050_Module3Project_Data'!E243) + ((1 - $O$8) * AN243)</f>
        <v>175.62099637765073</v>
      </c>
      <c r="AO244" s="8">
        <f>(ABS(('6050_Module3Project_Data'!E244 - AN244)))</f>
        <v>5.450998377650734</v>
      </c>
      <c r="AU244" s="7">
        <f t="shared" si="56"/>
        <v>-0.27842600563911607</v>
      </c>
      <c r="AV244" s="7">
        <f t="shared" si="48"/>
        <v>115.17568341873098</v>
      </c>
      <c r="AW244" s="8">
        <f>ABS('6050_Module3Project_Data'!C244 - AV244)/'6050_Module3Project_Data'!C244</f>
        <v>2.819557657032728E-3</v>
      </c>
      <c r="AY244" s="7">
        <f t="shared" si="57"/>
        <v>-0.52097074442878055</v>
      </c>
      <c r="AZ244" s="7">
        <f t="shared" si="49"/>
        <v>114.93313867994132</v>
      </c>
      <c r="BA244" s="8">
        <f>ABS('6050_Module3Project_Data'!C244 - AZ244)/'6050_Module3Project_Data'!C244</f>
        <v>7.0775245262330252E-4</v>
      </c>
      <c r="BB244" s="21"/>
      <c r="BC244" s="7">
        <f t="shared" si="58"/>
        <v>-0.69719674518767183</v>
      </c>
      <c r="BD244" s="7">
        <f t="shared" si="50"/>
        <v>114.75691267918243</v>
      </c>
      <c r="BE244" s="8">
        <f>ABS('6050_Module3Project_Data'!C244 - BD244)/'6050_Module3Project_Data'!C244</f>
        <v>8.2662420469771178E-4</v>
      </c>
      <c r="BF244" s="22"/>
      <c r="BG244" s="7">
        <f t="shared" si="59"/>
        <v>-0.74664486184623957</v>
      </c>
      <c r="BH244" s="7">
        <f t="shared" si="51"/>
        <v>114.70746456252387</v>
      </c>
      <c r="BI244" s="8">
        <f>ABS('6050_Module3Project_Data'!C244 - BH244)/'6050_Module3Project_Data'!C244</f>
        <v>1.2571624659228524E-3</v>
      </c>
      <c r="BM244" s="7">
        <f t="shared" si="60"/>
        <v>0.48147309381566628</v>
      </c>
      <c r="BN244" s="7">
        <f t="shared" si="52"/>
        <v>175.81588066292252</v>
      </c>
      <c r="BO244" s="8">
        <f>ABS('6050_Module3Project_Data'!E244 - BN244)/'6050_Module3Project_Data'!E244</f>
        <v>3.3177896981126671E-2</v>
      </c>
      <c r="BQ244" s="7">
        <f t="shared" si="61"/>
        <v>0.51367727659157947</v>
      </c>
      <c r="BR244" s="7">
        <f t="shared" si="53"/>
        <v>175.84808484569842</v>
      </c>
      <c r="BS244" s="8">
        <f>ABS('6050_Module3Project_Data'!E244 - BR244)/'6050_Module3Project_Data'!E244</f>
        <v>3.3367144105498729E-2</v>
      </c>
      <c r="BT244" s="21"/>
      <c r="BU244" s="7">
        <f t="shared" si="62"/>
        <v>0.63365315492352969</v>
      </c>
      <c r="BV244" s="7">
        <f t="shared" si="54"/>
        <v>175.96806072403038</v>
      </c>
      <c r="BW244" s="8">
        <f>ABS('6050_Module3Project_Data'!E244 - BV244)/'6050_Module3Project_Data'!E244</f>
        <v>3.4072179539135848E-2</v>
      </c>
      <c r="BX244" s="22"/>
      <c r="BY244" s="7">
        <f t="shared" si="63"/>
        <v>0.48811947823151125</v>
      </c>
      <c r="BZ244" s="7">
        <f t="shared" si="55"/>
        <v>175.82252704733835</v>
      </c>
      <c r="CA244" s="8">
        <f>ABS('6050_Module3Project_Data'!E244 - BZ244)/'6050_Module3Project_Data'!E244</f>
        <v>3.3216954303180765E-2</v>
      </c>
    </row>
    <row r="245" spans="14:79" x14ac:dyDescent="0.35">
      <c r="Q245" s="7">
        <f>($O$5 *'6050_Module3Project_Data'!C244) + ((1 - $O$5) * Q244)</f>
        <v>116.51122344001516</v>
      </c>
      <c r="R245" s="8">
        <f>(ABS(('6050_Module3Project_Data'!C245-Q245)))</f>
        <v>0.1120454400151516</v>
      </c>
      <c r="T245" s="7">
        <f>($O$6 *'6050_Module3Project_Data'!C244) + ((1 - $O$6) * T244)</f>
        <v>115.68044883019147</v>
      </c>
      <c r="U245" s="8">
        <f>(ABS(('6050_Module3Project_Data'!C245 - T245)))</f>
        <v>0.71872916980854029</v>
      </c>
      <c r="W245" s="7">
        <f>($O$7 *'6050_Module3Project_Data'!C244) + ((1 - $O$7) * W244)</f>
        <v>115.12286784096653</v>
      </c>
      <c r="X245" s="8">
        <f>(ABS(('6050_Module3Project_Data'!C245 - W245)))</f>
        <v>1.2763101590334713</v>
      </c>
      <c r="Z245" s="7">
        <f>($O$8 *'6050_Module3Project_Data'!C244) + ((1 - $O$8) * Z244)</f>
        <v>114.91298164518879</v>
      </c>
      <c r="AA245" s="8">
        <f>(ABS(('6050_Module3Project_Data'!C245 - Z245)))</f>
        <v>1.4861963548112129</v>
      </c>
      <c r="AB245" s="9"/>
      <c r="AC245" s="9"/>
      <c r="AD245" s="9"/>
      <c r="AE245" s="7">
        <f>($O$5 *'6050_Module3Project_Data'!E244) + ((1 - $O$5) * AE244)</f>
        <v>172.57549338347019</v>
      </c>
      <c r="AF245" s="8">
        <f>(ABS(('6050_Module3Project_Data'!E245 - AE245)))</f>
        <v>5.8254933834701887</v>
      </c>
      <c r="AH245" s="7">
        <f>($O$6 *'6050_Module3Project_Data'!E244) + ((1 - $O$6) * AH244)</f>
        <v>173.13907522953585</v>
      </c>
      <c r="AI245" s="8">
        <f>(ABS(('6050_Module3Project_Data'!E245 - AH245)))</f>
        <v>6.3890752295358482</v>
      </c>
      <c r="AK245" s="7">
        <f>($O$7 *'6050_Module3Project_Data'!E244) + ((1 - $O$7) * AK244)</f>
        <v>172.49398230609808</v>
      </c>
      <c r="AL245" s="8">
        <f>(ABS(('6050_Module3Project_Data'!E245 - AK245)))</f>
        <v>5.7439823060980757</v>
      </c>
      <c r="AN245" s="7">
        <f>($O$8 *'6050_Module3Project_Data'!E244) + ((1 - $O$8) * AN244)</f>
        <v>171.53274759441268</v>
      </c>
      <c r="AO245" s="8">
        <f>(ABS(('6050_Module3Project_Data'!E245 - AN245)))</f>
        <v>4.7827475944126832</v>
      </c>
      <c r="AU245" s="7">
        <f t="shared" si="56"/>
        <v>-0.28634834230378381</v>
      </c>
      <c r="AV245" s="7">
        <f t="shared" si="48"/>
        <v>114.83651949866275</v>
      </c>
      <c r="AW245" s="8">
        <f>ABS('6050_Module3Project_Data'!C245 - AV245)/'6050_Module3Project_Data'!C245</f>
        <v>1.3424996019621833E-2</v>
      </c>
      <c r="AY245" s="7">
        <f t="shared" si="57"/>
        <v>-0.47353845417247731</v>
      </c>
      <c r="AZ245" s="7">
        <f t="shared" si="49"/>
        <v>114.64932938679405</v>
      </c>
      <c r="BA245" s="8">
        <f>ABS('6050_Module3Project_Data'!C245 - AZ245)/'6050_Module3Project_Data'!C245</f>
        <v>1.5033169849412126E-2</v>
      </c>
      <c r="BB245" s="21"/>
      <c r="BC245" s="7">
        <f t="shared" si="58"/>
        <v>-0.53251692238482495</v>
      </c>
      <c r="BD245" s="7">
        <f t="shared" si="50"/>
        <v>114.59035091858171</v>
      </c>
      <c r="BE245" s="8">
        <f>ABS('6050_Module3Project_Data'!C245 - BD245)/'6050_Module3Project_Data'!C245</f>
        <v>1.553986129883409E-2</v>
      </c>
      <c r="BF245" s="22"/>
      <c r="BG245" s="7">
        <f t="shared" si="59"/>
        <v>-0.39355207516996837</v>
      </c>
      <c r="BH245" s="7">
        <f t="shared" si="51"/>
        <v>114.72931576579657</v>
      </c>
      <c r="BI245" s="8">
        <f>ABS('6050_Module3Project_Data'!C245 - BH245)/'6050_Module3Project_Data'!C245</f>
        <v>1.4345996792206174E-2</v>
      </c>
      <c r="BM245" s="7">
        <f t="shared" si="60"/>
        <v>-1.6811659707998916E-2</v>
      </c>
      <c r="BN245" s="7">
        <f t="shared" si="52"/>
        <v>172.47717064639008</v>
      </c>
      <c r="BO245" s="8">
        <f>ABS('6050_Module3Project_Data'!E245 - BN245)/'6050_Module3Project_Data'!E245</f>
        <v>3.4345850952864042E-2</v>
      </c>
      <c r="BQ245" s="7">
        <f t="shared" si="61"/>
        <v>-0.32484835830850745</v>
      </c>
      <c r="BR245" s="7">
        <f t="shared" si="53"/>
        <v>172.16913394778956</v>
      </c>
      <c r="BS245" s="8">
        <f>ABS('6050_Module3Project_Data'!E245 - BR245)/'6050_Module3Project_Data'!E245</f>
        <v>3.2498554409532601E-2</v>
      </c>
      <c r="BT245" s="21"/>
      <c r="BU245" s="7">
        <f t="shared" si="62"/>
        <v>-0.92968213314600456</v>
      </c>
      <c r="BV245" s="7">
        <f t="shared" si="54"/>
        <v>171.56430017295207</v>
      </c>
      <c r="BW245" s="8">
        <f>ABS('6050_Module3Project_Data'!E245 - BV245)/'6050_Module3Project_Data'!E245</f>
        <v>2.8871365355034921E-2</v>
      </c>
      <c r="BX245" s="22"/>
      <c r="BY245" s="7">
        <f t="shared" si="63"/>
        <v>-2.3411435518227259</v>
      </c>
      <c r="BZ245" s="7">
        <f t="shared" si="55"/>
        <v>170.15283875427534</v>
      </c>
      <c r="CA245" s="8">
        <f>ABS('6050_Module3Project_Data'!E245 - BZ245)/'6050_Module3Project_Data'!E245</f>
        <v>2.040682911109647E-2</v>
      </c>
    </row>
    <row r="246" spans="14:79" x14ac:dyDescent="0.35">
      <c r="Q246" s="7">
        <f>($O$5 *'6050_Module3Project_Data'!C245) + ((1 - $O$5) * Q245)</f>
        <v>116.49441662401287</v>
      </c>
      <c r="R246" s="8">
        <f>(ABS(('6050_Module3Project_Data'!C246-Q246)))</f>
        <v>5.4859406240128692</v>
      </c>
      <c r="T246" s="7">
        <f>($O$6 *'6050_Module3Project_Data'!C245) + ((1 - $O$6) * T245)</f>
        <v>115.93200403962445</v>
      </c>
      <c r="U246" s="8">
        <f>(ABS(('6050_Module3Project_Data'!C246 - T246)))</f>
        <v>4.9235280396244434</v>
      </c>
      <c r="W246" s="7">
        <f>($O$7 *'6050_Module3Project_Data'!C245) + ((1 - $O$7) * W245)</f>
        <v>115.82483842843494</v>
      </c>
      <c r="X246" s="8">
        <f>(ABS(('6050_Module3Project_Data'!C246 - W246)))</f>
        <v>4.8163624284349424</v>
      </c>
      <c r="Z246" s="7">
        <f>($O$8 *'6050_Module3Project_Data'!C245) + ((1 - $O$8) * Z245)</f>
        <v>116.0276289112972</v>
      </c>
      <c r="AA246" s="8">
        <f>(ABS(('6050_Module3Project_Data'!C246 - Z246)))</f>
        <v>5.0191529112971978</v>
      </c>
      <c r="AB246" s="9"/>
      <c r="AC246" s="9"/>
      <c r="AD246" s="9"/>
      <c r="AE246" s="7">
        <f>($O$5 *'6050_Module3Project_Data'!E245) + ((1 - $O$5) * AE245)</f>
        <v>171.70166937594965</v>
      </c>
      <c r="AF246" s="8">
        <f>(ABS(('6050_Module3Project_Data'!E246 - AE246)))</f>
        <v>10.541665375949663</v>
      </c>
      <c r="AH246" s="7">
        <f>($O$6 *'6050_Module3Project_Data'!E245) + ((1 - $O$6) * AH245)</f>
        <v>170.90289889919831</v>
      </c>
      <c r="AI246" s="8">
        <f>(ABS(('6050_Module3Project_Data'!E246 - AH246)))</f>
        <v>9.7428948991983191</v>
      </c>
      <c r="AK246" s="7">
        <f>($O$7 *'6050_Module3Project_Data'!E245) + ((1 - $O$7) * AK245)</f>
        <v>169.33479203774414</v>
      </c>
      <c r="AL246" s="8">
        <f>(ABS(('6050_Module3Project_Data'!E246 - AK246)))</f>
        <v>8.1747880377441504</v>
      </c>
      <c r="AN246" s="7">
        <f>($O$8 *'6050_Module3Project_Data'!E245) + ((1 - $O$8) * AN245)</f>
        <v>167.94568689860318</v>
      </c>
      <c r="AO246" s="8">
        <f>(ABS(('6050_Module3Project_Data'!E246 - AN246)))</f>
        <v>6.7856828986031985</v>
      </c>
      <c r="AU246" s="7">
        <f t="shared" si="56"/>
        <v>-0.13810050283795486</v>
      </c>
      <c r="AV246" s="7">
        <f t="shared" si="48"/>
        <v>115.68673792559699</v>
      </c>
      <c r="AW246" s="8">
        <f>ABS('6050_Module3Project_Data'!C246 - AV246)/'6050_Module3Project_Data'!C246</f>
        <v>4.2143285757719841E-2</v>
      </c>
      <c r="AY246" s="7">
        <f t="shared" si="57"/>
        <v>-0.17966119376225564</v>
      </c>
      <c r="AZ246" s="7">
        <f t="shared" si="49"/>
        <v>115.64517723467269</v>
      </c>
      <c r="BA246" s="8">
        <f>ABS('6050_Module3Project_Data'!C246 - AZ246)/'6050_Module3Project_Data'!C246</f>
        <v>4.176889370747406E-2</v>
      </c>
      <c r="BB246" s="21"/>
      <c r="BC246" s="7">
        <f t="shared" si="58"/>
        <v>2.3002457049130398E-2</v>
      </c>
      <c r="BD246" s="7">
        <f t="shared" si="50"/>
        <v>115.84784088548408</v>
      </c>
      <c r="BE246" s="8">
        <f>ABS('6050_Module3Project_Data'!C246 - BD246)/'6050_Module3Project_Data'!C246</f>
        <v>4.3594552955434442E-2</v>
      </c>
      <c r="BF246" s="22"/>
      <c r="BG246" s="7">
        <f t="shared" si="59"/>
        <v>0.53764218807265252</v>
      </c>
      <c r="BH246" s="7">
        <f t="shared" si="51"/>
        <v>116.3624806165076</v>
      </c>
      <c r="BI246" s="8">
        <f>ABS('6050_Module3Project_Data'!C246 - BH246)/'6050_Module3Project_Data'!C246</f>
        <v>4.8230592918937061E-2</v>
      </c>
      <c r="BM246" s="7">
        <f t="shared" si="60"/>
        <v>-0.48816845100488987</v>
      </c>
      <c r="BN246" s="7">
        <f t="shared" si="52"/>
        <v>168.84662358673924</v>
      </c>
      <c r="BO246" s="8">
        <f>ABS('6050_Module3Project_Data'!E246 - BN246)/'6050_Module3Project_Data'!E246</f>
        <v>4.7695578282185049E-2</v>
      </c>
      <c r="BQ246" s="7">
        <f t="shared" si="61"/>
        <v>-1.0334338358198654</v>
      </c>
      <c r="BR246" s="7">
        <f t="shared" si="53"/>
        <v>168.30135820192427</v>
      </c>
      <c r="BS246" s="8">
        <f>ABS('6050_Module3Project_Data'!E246 - BR246)/'6050_Module3Project_Data'!E246</f>
        <v>4.4312199209949679E-2</v>
      </c>
      <c r="BT246" s="21"/>
      <c r="BU246" s="7">
        <f t="shared" si="62"/>
        <v>-1.932960793989575</v>
      </c>
      <c r="BV246" s="7">
        <f t="shared" si="54"/>
        <v>167.40183124375457</v>
      </c>
      <c r="BW246" s="8">
        <f>ABS('6050_Module3Project_Data'!E246 - BV246)/'6050_Module3Project_Data'!E246</f>
        <v>3.8730622293572207E-2</v>
      </c>
      <c r="BX246" s="22"/>
      <c r="BY246" s="7">
        <f t="shared" si="63"/>
        <v>-3.0364832608742569</v>
      </c>
      <c r="BZ246" s="7">
        <f t="shared" si="55"/>
        <v>166.29830877686987</v>
      </c>
      <c r="CA246" s="8">
        <f>ABS('6050_Module3Project_Data'!E246 - BZ246)/'6050_Module3Project_Data'!E246</f>
        <v>3.1883250492286457E-2</v>
      </c>
    </row>
    <row r="247" spans="14:79" x14ac:dyDescent="0.35">
      <c r="Q247" s="7">
        <f>($O$5 *'6050_Module3Project_Data'!C246) + ((1 - $O$5) * Q246)</f>
        <v>115.67152553041093</v>
      </c>
      <c r="R247" s="8">
        <f>(ABS(('6050_Module3Project_Data'!C247-Q247)))</f>
        <v>0.55014153041092584</v>
      </c>
      <c r="T247" s="7">
        <f>($O$6 *'6050_Module3Project_Data'!C246) + ((1 - $O$6) * T246)</f>
        <v>114.20876922575587</v>
      </c>
      <c r="U247" s="8">
        <f>(ABS(('6050_Module3Project_Data'!C247 - T247)))</f>
        <v>0.91261477424413329</v>
      </c>
      <c r="W247" s="7">
        <f>($O$7 *'6050_Module3Project_Data'!C246) + ((1 - $O$7) * W246)</f>
        <v>113.17583909279573</v>
      </c>
      <c r="X247" s="8">
        <f>(ABS(('6050_Module3Project_Data'!C247 - W247)))</f>
        <v>1.9455449072042796</v>
      </c>
      <c r="Z247" s="7">
        <f>($O$8 *'6050_Module3Project_Data'!C246) + ((1 - $O$8) * Z246)</f>
        <v>112.26326422782431</v>
      </c>
      <c r="AA247" s="8">
        <f>(ABS(('6050_Module3Project_Data'!C247 - Z247)))</f>
        <v>2.8581197721756979</v>
      </c>
      <c r="AB247" s="9"/>
      <c r="AC247" s="9"/>
      <c r="AD247" s="9"/>
      <c r="AE247" s="7">
        <f>($O$5 *'6050_Module3Project_Data'!E246) + ((1 - $O$5) * AE246)</f>
        <v>170.12041956955719</v>
      </c>
      <c r="AF247" s="8">
        <f>(ABS(('6050_Module3Project_Data'!E247 - AE247)))</f>
        <v>5.5204135695571779</v>
      </c>
      <c r="AH247" s="7">
        <f>($O$6 *'6050_Module3Project_Data'!E246) + ((1 - $O$6) * AH246)</f>
        <v>167.49288568447889</v>
      </c>
      <c r="AI247" s="8">
        <f>(ABS(('6050_Module3Project_Data'!E247 - AH247)))</f>
        <v>2.8928796844788849</v>
      </c>
      <c r="AK247" s="7">
        <f>($O$7 *'6050_Module3Project_Data'!E246) + ((1 - $O$7) * AK246)</f>
        <v>164.83865861698484</v>
      </c>
      <c r="AL247" s="8">
        <f>(ABS(('6050_Module3Project_Data'!E247 - AK247)))</f>
        <v>0.23865261698483664</v>
      </c>
      <c r="AN247" s="7">
        <f>($O$8 *'6050_Module3Project_Data'!E246) + ((1 - $O$8) * AN246)</f>
        <v>162.85642472465079</v>
      </c>
      <c r="AO247" s="8">
        <f>(ABS(('6050_Module3Project_Data'!E247 - AN247)))</f>
        <v>1.7435812753492144</v>
      </c>
      <c r="AU247" s="7">
        <f t="shared" si="56"/>
        <v>-0.51473532775814423</v>
      </c>
      <c r="AV247" s="7">
        <f t="shared" si="48"/>
        <v>112.66110376503758</v>
      </c>
      <c r="AW247" s="8">
        <f>ABS('6050_Module3Project_Data'!C247 - AV247)/'6050_Module3Project_Data'!C247</f>
        <v>2.1371183610530822E-2</v>
      </c>
      <c r="AY247" s="7">
        <f t="shared" si="57"/>
        <v>-0.7969957292314962</v>
      </c>
      <c r="AZ247" s="7">
        <f t="shared" si="49"/>
        <v>112.37884336356423</v>
      </c>
      <c r="BA247" s="8">
        <f>ABS('6050_Module3Project_Data'!C247 - AZ247)/'6050_Module3Project_Data'!C247</f>
        <v>2.3823033924225381E-2</v>
      </c>
      <c r="BB247" s="21"/>
      <c r="BC247" s="7">
        <f t="shared" si="58"/>
        <v>-1.1793983496606264</v>
      </c>
      <c r="BD247" s="7">
        <f t="shared" si="50"/>
        <v>111.9964407431351</v>
      </c>
      <c r="BE247" s="8">
        <f>ABS('6050_Module3Project_Data'!C247 - BD247)/'6050_Module3Project_Data'!C247</f>
        <v>2.714476796825957E-2</v>
      </c>
      <c r="BF247" s="22"/>
      <c r="BG247" s="7">
        <f t="shared" si="59"/>
        <v>-2.1710031070824369</v>
      </c>
      <c r="BH247" s="7">
        <f t="shared" si="51"/>
        <v>111.00483598571329</v>
      </c>
      <c r="BI247" s="8">
        <f>ABS('6050_Module3Project_Data'!C247 - BH247)/'6050_Module3Project_Data'!C247</f>
        <v>3.5758326309616992E-2</v>
      </c>
      <c r="BM247" s="7">
        <f t="shared" si="60"/>
        <v>-1.0893631964680504</v>
      </c>
      <c r="BN247" s="7">
        <f t="shared" si="52"/>
        <v>163.7492954205168</v>
      </c>
      <c r="BO247" s="8">
        <f>ABS('6050_Module3Project_Data'!E247 - BN247)/'6050_Module3Project_Data'!E247</f>
        <v>5.1683508412703558E-3</v>
      </c>
      <c r="BQ247" s="7">
        <f t="shared" si="61"/>
        <v>-1.8991087320547222</v>
      </c>
      <c r="BR247" s="7">
        <f t="shared" si="53"/>
        <v>162.93954988493013</v>
      </c>
      <c r="BS247" s="8">
        <f>ABS('6050_Module3Project_Data'!E247 - BR247)/'6050_Module3Project_Data'!E247</f>
        <v>1.0087825361743165E-2</v>
      </c>
      <c r="BT247" s="21"/>
      <c r="BU247" s="7">
        <f t="shared" si="62"/>
        <v>-3.0863884760359483</v>
      </c>
      <c r="BV247" s="7">
        <f t="shared" si="54"/>
        <v>161.75227014094889</v>
      </c>
      <c r="BW247" s="8">
        <f>ABS('6050_Module3Project_Data'!E247 - BV247)/'6050_Module3Project_Data'!E247</f>
        <v>1.7300946265160603E-2</v>
      </c>
      <c r="BX247" s="22"/>
      <c r="BY247" s="7">
        <f t="shared" si="63"/>
        <v>-4.2771858967765368</v>
      </c>
      <c r="BZ247" s="7">
        <f t="shared" si="55"/>
        <v>160.56147272020831</v>
      </c>
      <c r="CA247" s="8">
        <f>ABS('6050_Module3Project_Data'!E247 - BZ247)/'6050_Module3Project_Data'!E247</f>
        <v>2.4535438229520434E-2</v>
      </c>
    </row>
    <row r="248" spans="14:79" x14ac:dyDescent="0.35">
      <c r="Q248" s="7">
        <f>($O$5 *'6050_Module3Project_Data'!C247) + ((1 - $O$5) * Q247)</f>
        <v>115.58900430084928</v>
      </c>
      <c r="R248" s="8">
        <f>(ABS(('6050_Module3Project_Data'!C248-Q248)))</f>
        <v>6.9164883008492808</v>
      </c>
      <c r="T248" s="7">
        <f>($O$6 *'6050_Module3Project_Data'!C247) + ((1 - $O$6) * T247)</f>
        <v>114.52818439674132</v>
      </c>
      <c r="U248" s="8">
        <f>(ABS(('6050_Module3Project_Data'!C248 - T248)))</f>
        <v>5.8556683967413221</v>
      </c>
      <c r="W248" s="7">
        <f>($O$7 *'6050_Module3Project_Data'!C247) + ((1 - $O$7) * W247)</f>
        <v>114.24588879175809</v>
      </c>
      <c r="X248" s="8">
        <f>(ABS(('6050_Module3Project_Data'!C248 - W248)))</f>
        <v>5.5733727917580893</v>
      </c>
      <c r="Z248" s="7">
        <f>($O$8 *'6050_Module3Project_Data'!C247) + ((1 - $O$8) * Z247)</f>
        <v>114.40685405695608</v>
      </c>
      <c r="AA248" s="8">
        <f>(ABS(('6050_Module3Project_Data'!C248 - Z248)))</f>
        <v>5.7343380569560765</v>
      </c>
      <c r="AB248" s="9"/>
      <c r="AC248" s="9"/>
      <c r="AD248" s="9"/>
      <c r="AE248" s="7">
        <f>($O$5 *'6050_Module3Project_Data'!E247) + ((1 - $O$5) * AE247)</f>
        <v>169.2923575341236</v>
      </c>
      <c r="AF248" s="8">
        <f>(ABS(('6050_Module3Project_Data'!E248 - AE248)))</f>
        <v>4.3423605341235998</v>
      </c>
      <c r="AH248" s="7">
        <f>($O$6 *'6050_Module3Project_Data'!E247) + ((1 - $O$6) * AH247)</f>
        <v>166.48037779491128</v>
      </c>
      <c r="AI248" s="8">
        <f>(ABS(('6050_Module3Project_Data'!E248 - AH248)))</f>
        <v>1.5303807949112809</v>
      </c>
      <c r="AK248" s="7">
        <f>($O$7 *'6050_Module3Project_Data'!E247) + ((1 - $O$7) * AK247)</f>
        <v>164.7073996776432</v>
      </c>
      <c r="AL248" s="8">
        <f>(ABS(('6050_Module3Project_Data'!E248 - AK248)))</f>
        <v>0.24259732235680076</v>
      </c>
      <c r="AN248" s="7">
        <f>($O$8 *'6050_Module3Project_Data'!E247) + ((1 - $O$8) * AN247)</f>
        <v>164.1641106811627</v>
      </c>
      <c r="AO248" s="8">
        <f>(ABS(('6050_Module3Project_Data'!E248 - AN248)))</f>
        <v>0.78588631883729931</v>
      </c>
      <c r="AU248" s="7">
        <f t="shared" si="56"/>
        <v>-0.27701757375006797</v>
      </c>
      <c r="AV248" s="7">
        <f t="shared" si="48"/>
        <v>113.96887121800802</v>
      </c>
      <c r="AW248" s="8">
        <f>ABS('6050_Module3Project_Data'!C248 - AV248)/'6050_Module3Project_Data'!C248</f>
        <v>4.8736841778909558E-2</v>
      </c>
      <c r="AY248" s="7">
        <f t="shared" si="57"/>
        <v>-0.33023437218303098</v>
      </c>
      <c r="AZ248" s="7">
        <f t="shared" si="49"/>
        <v>113.91565441957506</v>
      </c>
      <c r="BA248" s="8">
        <f>ABS('6050_Module3Project_Data'!C248 - AZ248)/'6050_Module3Project_Data'!C248</f>
        <v>4.8247142999570017E-2</v>
      </c>
      <c r="BB248" s="21"/>
      <c r="BC248" s="7">
        <f t="shared" si="58"/>
        <v>-0.16714672778028056</v>
      </c>
      <c r="BD248" s="7">
        <f t="shared" si="50"/>
        <v>114.07874206397781</v>
      </c>
      <c r="BE248" s="8">
        <f>ABS('6050_Module3Project_Data'!C248 - BD248)/'6050_Module3Project_Data'!C248</f>
        <v>4.974786876175584E-2</v>
      </c>
      <c r="BF248" s="22"/>
      <c r="BG248" s="7">
        <f t="shared" si="59"/>
        <v>0.58389177805564418</v>
      </c>
      <c r="BH248" s="7">
        <f t="shared" si="51"/>
        <v>114.82978056981374</v>
      </c>
      <c r="BI248" s="8">
        <f>ABS('6050_Module3Project_Data'!C248 - BH248)/'6050_Module3Project_Data'!C248</f>
        <v>5.6658894046529053E-2</v>
      </c>
      <c r="BM248" s="7">
        <f t="shared" si="60"/>
        <v>-0.94564755789909016</v>
      </c>
      <c r="BN248" s="7">
        <f t="shared" si="52"/>
        <v>163.7617521197441</v>
      </c>
      <c r="BO248" s="8">
        <f>ABS('6050_Module3Project_Data'!E248 - BN248)/'6050_Module3Project_Data'!E248</f>
        <v>7.2036671831882124E-3</v>
      </c>
      <c r="BQ248" s="7">
        <f t="shared" si="61"/>
        <v>-1.4571462838764537</v>
      </c>
      <c r="BR248" s="7">
        <f t="shared" si="53"/>
        <v>163.25025339376674</v>
      </c>
      <c r="BS248" s="8">
        <f>ABS('6050_Module3Project_Data'!E248 - BR248)/'6050_Module3Project_Data'!E248</f>
        <v>1.030459919458656E-2</v>
      </c>
      <c r="BT248" s="21"/>
      <c r="BU248" s="7">
        <f t="shared" si="62"/>
        <v>-1.7565801845235136</v>
      </c>
      <c r="BV248" s="7">
        <f t="shared" si="54"/>
        <v>162.9508194931197</v>
      </c>
      <c r="BW248" s="8">
        <f>ABS('6050_Module3Project_Data'!E248 - BV248)/'6050_Module3Project_Data'!E248</f>
        <v>1.2119900231827836E-2</v>
      </c>
      <c r="BX248" s="22"/>
      <c r="BY248" s="7">
        <f t="shared" si="63"/>
        <v>-0.75314798295688201</v>
      </c>
      <c r="BZ248" s="7">
        <f t="shared" si="55"/>
        <v>163.95425169468632</v>
      </c>
      <c r="CA248" s="8">
        <f>ABS('6050_Module3Project_Data'!E248 - BZ248)/'6050_Module3Project_Data'!E248</f>
        <v>6.0366494296673189E-3</v>
      </c>
    </row>
    <row r="249" spans="14:79" x14ac:dyDescent="0.35">
      <c r="Q249" s="7">
        <f>($O$5 *'6050_Module3Project_Data'!C248) + ((1 - $O$5) * Q248)</f>
        <v>114.5515310557219</v>
      </c>
      <c r="R249" s="8">
        <f>(ABS(('6050_Module3Project_Data'!C249-Q249)))</f>
        <v>5.9688670557219012</v>
      </c>
      <c r="T249" s="7">
        <f>($O$6 *'6050_Module3Project_Data'!C248) + ((1 - $O$6) * T248)</f>
        <v>112.47870045788186</v>
      </c>
      <c r="U249" s="8">
        <f>(ABS(('6050_Module3Project_Data'!C249 - T249)))</f>
        <v>3.8960364578818627</v>
      </c>
      <c r="W249" s="7">
        <f>($O$7 *'6050_Module3Project_Data'!C248) + ((1 - $O$7) * W248)</f>
        <v>111.18053375629114</v>
      </c>
      <c r="X249" s="8">
        <f>(ABS(('6050_Module3Project_Data'!C249 - W249)))</f>
        <v>2.5978697562911464</v>
      </c>
      <c r="Z249" s="7">
        <f>($O$8 *'6050_Module3Project_Data'!C248) + ((1 - $O$8) * Z248)</f>
        <v>110.10610051423903</v>
      </c>
      <c r="AA249" s="8">
        <f>(ABS(('6050_Module3Project_Data'!C249 - Z249)))</f>
        <v>1.5234365142390374</v>
      </c>
      <c r="AB249" s="9"/>
      <c r="AC249" s="9"/>
      <c r="AD249" s="9"/>
      <c r="AE249" s="7">
        <f>($O$5 *'6050_Module3Project_Data'!E248) + ((1 - $O$5) * AE248)</f>
        <v>168.64100345400504</v>
      </c>
      <c r="AF249" s="8">
        <f>(ABS(('6050_Module3Project_Data'!E249 - AE249)))</f>
        <v>4.9689975459949665</v>
      </c>
      <c r="AH249" s="7">
        <f>($O$6 *'6050_Module3Project_Data'!E248) + ((1 - $O$6) * AH248)</f>
        <v>165.94474451669231</v>
      </c>
      <c r="AI249" s="8">
        <f>(ABS(('6050_Module3Project_Data'!E249 - AH249)))</f>
        <v>7.6652564833077008</v>
      </c>
      <c r="AK249" s="7">
        <f>($O$7 *'6050_Module3Project_Data'!E248) + ((1 - $O$7) * AK248)</f>
        <v>164.84082820493944</v>
      </c>
      <c r="AL249" s="8">
        <f>(ABS(('6050_Module3Project_Data'!E249 - AK249)))</f>
        <v>8.7691727950605696</v>
      </c>
      <c r="AN249" s="7">
        <f>($O$8 *'6050_Module3Project_Data'!E248) + ((1 - $O$8) * AN248)</f>
        <v>164.75352542029066</v>
      </c>
      <c r="AO249" s="8">
        <f>(ABS(('6050_Module3Project_Data'!E249 - AN249)))</f>
        <v>8.856475579709354</v>
      </c>
      <c r="AU249" s="7">
        <f t="shared" si="56"/>
        <v>-0.69526819300760034</v>
      </c>
      <c r="AV249" s="7">
        <f t="shared" si="48"/>
        <v>110.48526556328353</v>
      </c>
      <c r="AW249" s="8">
        <f>ABS('6050_Module3Project_Data'!C249 - AV249)/'6050_Module3Project_Data'!C249</f>
        <v>1.7522148501380844E-2</v>
      </c>
      <c r="AY249" s="7">
        <f t="shared" si="57"/>
        <v>-1.0140145380040109</v>
      </c>
      <c r="AZ249" s="7">
        <f t="shared" si="49"/>
        <v>110.16651921828714</v>
      </c>
      <c r="BA249" s="8">
        <f>ABS('6050_Module3Project_Data'!C249 - AZ249)/'6050_Module3Project_Data'!C249</f>
        <v>1.458663068247378E-2</v>
      </c>
      <c r="BB249" s="21"/>
      <c r="BC249" s="7">
        <f t="shared" si="58"/>
        <v>-1.4713404662392822</v>
      </c>
      <c r="BD249" s="7">
        <f t="shared" si="50"/>
        <v>109.70919329005186</v>
      </c>
      <c r="BE249" s="8">
        <f>ABS('6050_Module3Project_Data'!C249 - BD249)/'6050_Module3Project_Data'!C249</f>
        <v>1.0374854037950876E-2</v>
      </c>
      <c r="BF249" s="22"/>
      <c r="BG249" s="7">
        <f t="shared" si="59"/>
        <v>-2.5179680134385611</v>
      </c>
      <c r="BH249" s="7">
        <f t="shared" si="51"/>
        <v>108.66256574285258</v>
      </c>
      <c r="BI249" s="8">
        <f>ABS('6050_Module3Project_Data'!C249 - BH249)/'6050_Module3Project_Data'!C249</f>
        <v>7.3586095523116225E-4</v>
      </c>
      <c r="BM249" s="7">
        <f t="shared" si="60"/>
        <v>-0.78378614511978972</v>
      </c>
      <c r="BN249" s="7">
        <f t="shared" si="52"/>
        <v>164.05704205981965</v>
      </c>
      <c r="BO249" s="8">
        <f>ABS('6050_Module3Project_Data'!E249 - BN249)/'6050_Module3Project_Data'!E249</f>
        <v>5.5025395341022777E-2</v>
      </c>
      <c r="BQ249" s="7">
        <f t="shared" si="61"/>
        <v>-1.0595025810832788</v>
      </c>
      <c r="BR249" s="7">
        <f t="shared" si="53"/>
        <v>163.78132562385616</v>
      </c>
      <c r="BS249" s="8">
        <f>ABS('6050_Module3Project_Data'!E249 - BR249)/'6050_Module3Project_Data'!E249</f>
        <v>5.6613532167100487E-2</v>
      </c>
      <c r="BT249" s="21"/>
      <c r="BU249" s="7">
        <f t="shared" si="62"/>
        <v>-0.90607626420462184</v>
      </c>
      <c r="BV249" s="7">
        <f t="shared" si="54"/>
        <v>163.93475194073483</v>
      </c>
      <c r="BW249" s="8">
        <f>ABS('6050_Module3Project_Data'!E249 - BV249)/'6050_Module3Project_Data'!E249</f>
        <v>5.572979093102582E-2</v>
      </c>
      <c r="BX249" s="22"/>
      <c r="BY249" s="7">
        <f t="shared" si="63"/>
        <v>4.4205075827687124E-4</v>
      </c>
      <c r="BZ249" s="7">
        <f t="shared" si="55"/>
        <v>164.84127025569771</v>
      </c>
      <c r="CA249" s="8">
        <f>ABS('6050_Module3Project_Data'!E249 - BZ249)/'6050_Module3Project_Data'!E249</f>
        <v>5.050821204881107E-2</v>
      </c>
    </row>
    <row r="250" spans="14:79" x14ac:dyDescent="0.35">
      <c r="Q250" s="7">
        <f>($O$5 *'6050_Module3Project_Data'!C249) + ((1 - $O$5) * Q249)</f>
        <v>113.65620099736361</v>
      </c>
      <c r="R250" s="8">
        <f>(ABS(('6050_Module3Project_Data'!C250-Q250)))</f>
        <v>3.406406997363618</v>
      </c>
      <c r="T250" s="7">
        <f>($O$6 *'6050_Module3Project_Data'!C249) + ((1 - $O$6) * T249)</f>
        <v>111.11508769762321</v>
      </c>
      <c r="U250" s="8">
        <f>(ABS(('6050_Module3Project_Data'!C250 - T250)))</f>
        <v>0.86529369762321551</v>
      </c>
      <c r="W250" s="7">
        <f>($O$7 *'6050_Module3Project_Data'!C249) + ((1 - $O$7) * W249)</f>
        <v>109.75170539033101</v>
      </c>
      <c r="X250" s="8">
        <f>(ABS(('6050_Module3Project_Data'!C250 - W250)))</f>
        <v>0.49808860966898294</v>
      </c>
      <c r="Z250" s="7">
        <f>($O$8 *'6050_Module3Project_Data'!C249) + ((1 - $O$8) * Z249)</f>
        <v>108.96352312855974</v>
      </c>
      <c r="AA250" s="8">
        <f>(ABS(('6050_Module3Project_Data'!C250 - Z250)))</f>
        <v>1.2862708714402515</v>
      </c>
      <c r="AB250" s="9"/>
      <c r="AC250" s="9"/>
      <c r="AD250" s="9"/>
      <c r="AE250" s="7">
        <f>($O$5 *'6050_Module3Project_Data'!E249) + ((1 - $O$5) * AE249)</f>
        <v>169.38635308590426</v>
      </c>
      <c r="AF250" s="8">
        <f>(ABS(('6050_Module3Project_Data'!E250 - AE250)))</f>
        <v>9.8236539140957291</v>
      </c>
      <c r="AH250" s="7">
        <f>($O$6 *'6050_Module3Project_Data'!E249) + ((1 - $O$6) * AH249)</f>
        <v>168.62758428584999</v>
      </c>
      <c r="AI250" s="8">
        <f>(ABS(('6050_Module3Project_Data'!E250 - AH250)))</f>
        <v>10.582422714149999</v>
      </c>
      <c r="AK250" s="7">
        <f>($O$7 *'6050_Module3Project_Data'!E249) + ((1 - $O$7) * AK249)</f>
        <v>169.66387324222273</v>
      </c>
      <c r="AL250" s="8">
        <f>(ABS(('6050_Module3Project_Data'!E250 - AK250)))</f>
        <v>9.5461337577772554</v>
      </c>
      <c r="AN250" s="7">
        <f>($O$8 *'6050_Module3Project_Data'!E249) + ((1 - $O$8) * AN249)</f>
        <v>171.39588210507267</v>
      </c>
      <c r="AO250" s="8">
        <f>(ABS(('6050_Module3Project_Data'!E250 - AN250)))</f>
        <v>7.8141248949273177</v>
      </c>
      <c r="AU250" s="7">
        <f t="shared" si="56"/>
        <v>-0.80530221895047971</v>
      </c>
      <c r="AV250" s="7">
        <f t="shared" si="48"/>
        <v>108.94640317138054</v>
      </c>
      <c r="AW250" s="8">
        <f>ABS('6050_Module3Project_Data'!C250 - AV250)/'6050_Module3Project_Data'!C250</f>
        <v>1.1822161124577303E-2</v>
      </c>
      <c r="AY250" s="7">
        <f t="shared" si="57"/>
        <v>-1.1177179949930405</v>
      </c>
      <c r="AZ250" s="7">
        <f t="shared" si="49"/>
        <v>108.63398739533797</v>
      </c>
      <c r="BA250" s="8">
        <f>ABS('6050_Module3Project_Data'!C250 - AZ250)/'6050_Module3Project_Data'!C250</f>
        <v>1.4655869603366574E-2</v>
      </c>
      <c r="BB250" s="21"/>
      <c r="BC250" s="7">
        <f t="shared" si="58"/>
        <v>-1.4522100211136633</v>
      </c>
      <c r="BD250" s="7">
        <f t="shared" si="50"/>
        <v>108.29949536921735</v>
      </c>
      <c r="BE250" s="8">
        <f>ABS('6050_Module3Project_Data'!C250 - BD250)/'6050_Module3Project_Data'!C250</f>
        <v>1.768981655224354E-2</v>
      </c>
      <c r="BF250" s="22"/>
      <c r="BG250" s="7">
        <f t="shared" si="59"/>
        <v>-1.5921993130818939</v>
      </c>
      <c r="BH250" s="7">
        <f t="shared" si="51"/>
        <v>108.15950607724912</v>
      </c>
      <c r="BI250" s="8">
        <f>ABS('6050_Module3Project_Data'!C250 - BH250)/'6050_Module3Project_Data'!C250</f>
        <v>1.8959563069577027E-2</v>
      </c>
      <c r="BM250" s="7">
        <f t="shared" si="60"/>
        <v>5.7238532240672768E-2</v>
      </c>
      <c r="BN250" s="7">
        <f t="shared" si="52"/>
        <v>169.7211117744634</v>
      </c>
      <c r="BO250" s="8">
        <f>ABS('6050_Module3Project_Data'!E250 - BN250)/'6050_Module3Project_Data'!E250</f>
        <v>5.2948467467760302E-2</v>
      </c>
      <c r="BQ250" s="7">
        <f t="shared" si="61"/>
        <v>0.41113432350836421</v>
      </c>
      <c r="BR250" s="7">
        <f t="shared" si="53"/>
        <v>170.07500756573111</v>
      </c>
      <c r="BS250" s="8">
        <f>ABS('6050_Module3Project_Data'!E250 - BR250)/'6050_Module3Project_Data'!E250</f>
        <v>5.0973712836632379E-2</v>
      </c>
      <c r="BT250" s="21"/>
      <c r="BU250" s="7">
        <f t="shared" si="62"/>
        <v>1.6720283214649401</v>
      </c>
      <c r="BV250" s="7">
        <f t="shared" si="54"/>
        <v>171.33590156368768</v>
      </c>
      <c r="BW250" s="8">
        <f>ABS('6050_Module3Project_Data'!E250 - BV250)/'6050_Module3Project_Data'!E250</f>
        <v>4.3937866908918238E-2</v>
      </c>
      <c r="BX250" s="22"/>
      <c r="BY250" s="7">
        <f t="shared" si="63"/>
        <v>4.0996545893045413</v>
      </c>
      <c r="BZ250" s="7">
        <f t="shared" si="55"/>
        <v>173.76352783152728</v>
      </c>
      <c r="CA250" s="8">
        <f>ABS('6050_Module3Project_Data'!E250 - BZ250)/'6050_Module3Project_Data'!E250</f>
        <v>3.0391601784116366E-2</v>
      </c>
    </row>
    <row r="251" spans="14:79" x14ac:dyDescent="0.35">
      <c r="Q251" s="7">
        <f>($O$5 *'6050_Module3Project_Data'!C250) + ((1 - $O$5) * Q250)</f>
        <v>113.14523994775907</v>
      </c>
      <c r="R251" s="8">
        <f>(ABS(('6050_Module3Project_Data'!C251-Q251)))</f>
        <v>1.6067820522409306</v>
      </c>
      <c r="T251" s="7">
        <f>($O$6 *'6050_Module3Project_Data'!C250) + ((1 - $O$6) * T250)</f>
        <v>110.81223490345508</v>
      </c>
      <c r="U251" s="8">
        <f>(ABS(('6050_Module3Project_Data'!C251 - T251)))</f>
        <v>3.9397870965449187</v>
      </c>
      <c r="W251" s="7">
        <f>($O$7 *'6050_Module3Project_Data'!C250) + ((1 - $O$7) * W250)</f>
        <v>110.02565412564894</v>
      </c>
      <c r="X251" s="8">
        <f>(ABS(('6050_Module3Project_Data'!C251 - W251)))</f>
        <v>4.7263678743510553</v>
      </c>
      <c r="Z251" s="7">
        <f>($O$8 *'6050_Module3Project_Data'!C250) + ((1 - $O$8) * Z250)</f>
        <v>109.92822628213993</v>
      </c>
      <c r="AA251" s="8">
        <f>(ABS(('6050_Module3Project_Data'!C251 - Z251)))</f>
        <v>4.8237957178600652</v>
      </c>
      <c r="AB251" s="9"/>
      <c r="AC251" s="9"/>
      <c r="AD251" s="9"/>
      <c r="AE251" s="7">
        <f>($O$5 *'6050_Module3Project_Data'!E250) + ((1 - $O$5) * AE250)</f>
        <v>170.85990117301861</v>
      </c>
      <c r="AF251" s="8">
        <f>(ABS(('6050_Module3Project_Data'!E251 - AE251)))</f>
        <v>8.050102826981373</v>
      </c>
      <c r="AH251" s="7">
        <f>($O$6 *'6050_Module3Project_Data'!E250) + ((1 - $O$6) * AH250)</f>
        <v>172.33143223580248</v>
      </c>
      <c r="AI251" s="8">
        <f>(ABS(('6050_Module3Project_Data'!E251 - AH251)))</f>
        <v>6.5785717641975054</v>
      </c>
      <c r="AK251" s="7">
        <f>($O$7 *'6050_Module3Project_Data'!E250) + ((1 - $O$7) * AK250)</f>
        <v>174.91424680900022</v>
      </c>
      <c r="AL251" s="8">
        <f>(ABS(('6050_Module3Project_Data'!E251 - AK251)))</f>
        <v>3.9957571909997682</v>
      </c>
      <c r="AN251" s="7">
        <f>($O$8 *'6050_Module3Project_Data'!E250) + ((1 - $O$8) * AN250)</f>
        <v>177.25647577626816</v>
      </c>
      <c r="AO251" s="8">
        <f>(ABS(('6050_Module3Project_Data'!E251 - AN251)))</f>
        <v>1.6535282237318256</v>
      </c>
      <c r="AU251" s="7">
        <f t="shared" si="56"/>
        <v>-0.64341457581021833</v>
      </c>
      <c r="AV251" s="7">
        <f t="shared" si="48"/>
        <v>109.38223954983873</v>
      </c>
      <c r="AW251" s="8">
        <f>ABS('6050_Module3Project_Data'!C251 - AV251)/'6050_Module3Project_Data'!C251</f>
        <v>4.6794665196934544E-2</v>
      </c>
      <c r="AY251" s="7">
        <f t="shared" si="57"/>
        <v>-0.76980131241529781</v>
      </c>
      <c r="AZ251" s="7">
        <f t="shared" si="49"/>
        <v>109.25585281323364</v>
      </c>
      <c r="BA251" s="8">
        <f>ABS('6050_Module3Project_Data'!C251 - AZ251)/'6050_Module3Project_Data'!C251</f>
        <v>4.7896055258759201E-2</v>
      </c>
      <c r="BB251" s="21"/>
      <c r="BC251" s="7">
        <f t="shared" si="58"/>
        <v>-0.6754385807194464</v>
      </c>
      <c r="BD251" s="7">
        <f t="shared" si="50"/>
        <v>109.3502155449295</v>
      </c>
      <c r="BE251" s="8">
        <f>ABS('6050_Module3Project_Data'!C251 - BD251)/'6050_Module3Project_Data'!C251</f>
        <v>4.7073736574946796E-2</v>
      </c>
      <c r="BF251" s="22"/>
      <c r="BG251" s="7">
        <f t="shared" si="59"/>
        <v>-5.9734719420436733E-3</v>
      </c>
      <c r="BH251" s="7">
        <f t="shared" si="51"/>
        <v>110.0196806537069</v>
      </c>
      <c r="BI251" s="8">
        <f>ABS('6050_Module3Project_Data'!C251 - BH251)/'6050_Module3Project_Data'!C251</f>
        <v>4.1239720780633364E-2</v>
      </c>
      <c r="BM251" s="7">
        <f t="shared" si="60"/>
        <v>0.83620878742119442</v>
      </c>
      <c r="BN251" s="7">
        <f t="shared" si="52"/>
        <v>175.7504555964214</v>
      </c>
      <c r="BO251" s="8">
        <f>ABS('6050_Module3Project_Data'!E251 - BN251)/'6050_Module3Project_Data'!E251</f>
        <v>1.765998732848155E-2</v>
      </c>
      <c r="BQ251" s="7">
        <f t="shared" si="61"/>
        <v>1.6209441343256441</v>
      </c>
      <c r="BR251" s="7">
        <f t="shared" si="53"/>
        <v>176.53519094332586</v>
      </c>
      <c r="BS251" s="8">
        <f>ABS('6050_Module3Project_Data'!E251 - BR251)/'6050_Module3Project_Data'!E251</f>
        <v>1.3273785722312813E-2</v>
      </c>
      <c r="BT251" s="21"/>
      <c r="BU251" s="7">
        <f t="shared" si="62"/>
        <v>3.2822836818555849</v>
      </c>
      <c r="BV251" s="7">
        <f t="shared" si="54"/>
        <v>178.19653049085579</v>
      </c>
      <c r="BW251" s="8">
        <f>ABS('6050_Module3Project_Data'!E251 - BV251)/'6050_Module3Project_Data'!E251</f>
        <v>3.9878905214500698E-3</v>
      </c>
      <c r="BX251" s="22"/>
      <c r="BY251" s="7">
        <f t="shared" si="63"/>
        <v>5.0777657201565418</v>
      </c>
      <c r="BZ251" s="7">
        <f t="shared" si="55"/>
        <v>179.99201252915677</v>
      </c>
      <c r="CA251" s="8">
        <f>ABS('6050_Module3Project_Data'!E251 - BZ251)/'6050_Module3Project_Data'!E251</f>
        <v>6.0477810349653825E-3</v>
      </c>
    </row>
    <row r="252" spans="14:79" x14ac:dyDescent="0.35">
      <c r="Q252" s="7">
        <f>($O$5 *'6050_Module3Project_Data'!C251) + ((1 - $O$5) * Q251)</f>
        <v>113.38625725559521</v>
      </c>
      <c r="R252" s="8">
        <f>(ABS(('6050_Module3Project_Data'!C252-Q252)))</f>
        <v>5.4387397444047849</v>
      </c>
      <c r="T252" s="7">
        <f>($O$6 *'6050_Module3Project_Data'!C251) + ((1 - $O$6) * T251)</f>
        <v>112.19116038724579</v>
      </c>
      <c r="U252" s="8">
        <f>(ABS(('6050_Module3Project_Data'!C252 - T252)))</f>
        <v>6.6338366127542088</v>
      </c>
      <c r="W252" s="7">
        <f>($O$7 *'6050_Module3Project_Data'!C251) + ((1 - $O$7) * W251)</f>
        <v>112.62515645654202</v>
      </c>
      <c r="X252" s="8">
        <f>(ABS(('6050_Module3Project_Data'!C252 - W252)))</f>
        <v>6.1998405434579809</v>
      </c>
      <c r="Z252" s="7">
        <f>($O$8 *'6050_Module3Project_Data'!C251) + ((1 - $O$8) * Z251)</f>
        <v>113.54607307053497</v>
      </c>
      <c r="AA252" s="8">
        <f>(ABS(('6050_Module3Project_Data'!C252 - Z252)))</f>
        <v>5.278923929465023</v>
      </c>
      <c r="AB252" s="9"/>
      <c r="AC252" s="9"/>
      <c r="AD252" s="9"/>
      <c r="AE252" s="7">
        <f>($O$5 *'6050_Module3Project_Data'!E251) + ((1 - $O$5) * AE251)</f>
        <v>172.0674165970658</v>
      </c>
      <c r="AF252" s="8">
        <f>(ABS(('6050_Module3Project_Data'!E252 - AE252)))</f>
        <v>11.212582402934203</v>
      </c>
      <c r="AH252" s="7">
        <f>($O$6 *'6050_Module3Project_Data'!E251) + ((1 - $O$6) * AH251)</f>
        <v>174.6339323532716</v>
      </c>
      <c r="AI252" s="8">
        <f>(ABS(('6050_Module3Project_Data'!E252 - AH252)))</f>
        <v>8.6460666467284</v>
      </c>
      <c r="AK252" s="7">
        <f>($O$7 *'6050_Module3Project_Data'!E251) + ((1 - $O$7) * AK251)</f>
        <v>177.11191326405009</v>
      </c>
      <c r="AL252" s="8">
        <f>(ABS(('6050_Module3Project_Data'!E252 - AK252)))</f>
        <v>6.1680857359499157</v>
      </c>
      <c r="AN252" s="7">
        <f>($O$8 *'6050_Module3Project_Data'!E251) + ((1 - $O$8) * AN251)</f>
        <v>178.49662194406704</v>
      </c>
      <c r="AO252" s="8">
        <f>(ABS(('6050_Module3Project_Data'!E252 - AN252)))</f>
        <v>4.7833770559329594</v>
      </c>
      <c r="AU252" s="7">
        <f t="shared" si="56"/>
        <v>-0.15697703980472444</v>
      </c>
      <c r="AV252" s="7">
        <f t="shared" si="48"/>
        <v>112.46817941673729</v>
      </c>
      <c r="AW252" s="8">
        <f>ABS('6050_Module3Project_Data'!C252 - AV252)/'6050_Module3Project_Data'!C252</f>
        <v>5.3497309015397752E-2</v>
      </c>
      <c r="AY252" s="7">
        <f t="shared" si="57"/>
        <v>7.2524598411795149E-2</v>
      </c>
      <c r="AZ252" s="7">
        <f t="shared" si="49"/>
        <v>112.6976810549538</v>
      </c>
      <c r="BA252" s="8">
        <f>ABS('6050_Module3Project_Data'!C252 - AZ252)/'6050_Module3Project_Data'!C252</f>
        <v>5.1565883439880854E-2</v>
      </c>
      <c r="BB252" s="21"/>
      <c r="BC252" s="7">
        <f t="shared" si="58"/>
        <v>0.79828482950618773</v>
      </c>
      <c r="BD252" s="7">
        <f t="shared" si="50"/>
        <v>113.4234412860482</v>
      </c>
      <c r="BE252" s="8">
        <f>ABS('6050_Module3Project_Data'!C252 - BD252)/'6050_Module3Project_Data'!C252</f>
        <v>4.5458075744380572E-2</v>
      </c>
      <c r="BF252" s="22"/>
      <c r="BG252" s="7">
        <f t="shared" si="59"/>
        <v>2.2086809604678064</v>
      </c>
      <c r="BH252" s="7">
        <f t="shared" si="51"/>
        <v>114.83383741700982</v>
      </c>
      <c r="BI252" s="8">
        <f>ABS('6050_Module3Project_Data'!C252 - BH252)/'6050_Module3Project_Data'!C252</f>
        <v>3.358855193566871E-2</v>
      </c>
      <c r="BM252" s="7">
        <f t="shared" si="60"/>
        <v>1.0404274375654956</v>
      </c>
      <c r="BN252" s="7">
        <f t="shared" si="52"/>
        <v>178.15234070161557</v>
      </c>
      <c r="BO252" s="8">
        <f>ABS('6050_Module3Project_Data'!E252 - BN252)/'6050_Module3Project_Data'!E252</f>
        <v>2.7977184233749543E-2</v>
      </c>
      <c r="BQ252" s="7">
        <f t="shared" si="61"/>
        <v>1.7651247145067006</v>
      </c>
      <c r="BR252" s="7">
        <f t="shared" si="53"/>
        <v>178.87703797855679</v>
      </c>
      <c r="BS252" s="8">
        <f>ABS('6050_Module3Project_Data'!E252 - BR252)/'6050_Module3Project_Data'!E252</f>
        <v>2.4023139706822117E-2</v>
      </c>
      <c r="BT252" s="21"/>
      <c r="BU252" s="7">
        <f t="shared" si="62"/>
        <v>2.7942059297930131</v>
      </c>
      <c r="BV252" s="7">
        <f t="shared" si="54"/>
        <v>179.9061191938431</v>
      </c>
      <c r="BW252" s="8">
        <f>ABS('6050_Module3Project_Data'!E252 - BV252)/'6050_Module3Project_Data'!E252</f>
        <v>1.8408336013559817E-2</v>
      </c>
      <c r="BX252" s="22"/>
      <c r="BY252" s="7">
        <f t="shared" si="63"/>
        <v>2.6296813448158707</v>
      </c>
      <c r="BZ252" s="7">
        <f t="shared" si="55"/>
        <v>179.74159460886597</v>
      </c>
      <c r="CA252" s="8">
        <f>ABS('6050_Module3Project_Data'!E252 - BZ252)/'6050_Module3Project_Data'!E252</f>
        <v>1.9306003985377788E-2</v>
      </c>
    </row>
    <row r="253" spans="14:79" x14ac:dyDescent="0.35">
      <c r="Q253" s="7">
        <f>($O$5 *'6050_Module3Project_Data'!C252) + ((1 - $O$5) * Q252)</f>
        <v>114.20206821725593</v>
      </c>
      <c r="R253" s="8">
        <f>(ABS(('6050_Module3Project_Data'!C253-Q253)))</f>
        <v>4.4879337827440793</v>
      </c>
      <c r="T253" s="7">
        <f>($O$6 *'6050_Module3Project_Data'!C252) + ((1 - $O$6) * T252)</f>
        <v>114.51300320170976</v>
      </c>
      <c r="U253" s="8">
        <f>(ABS(('6050_Module3Project_Data'!C253 - T253)))</f>
        <v>4.1769987982902421</v>
      </c>
      <c r="W253" s="7">
        <f>($O$7 *'6050_Module3Project_Data'!C252) + ((1 - $O$7) * W252)</f>
        <v>116.0350687554439</v>
      </c>
      <c r="X253" s="8">
        <f>(ABS(('6050_Module3Project_Data'!C253 - W253)))</f>
        <v>2.6549332445561049</v>
      </c>
      <c r="Z253" s="7">
        <f>($O$8 *'6050_Module3Project_Data'!C252) + ((1 - $O$8) * Z252)</f>
        <v>117.50526601763374</v>
      </c>
      <c r="AA253" s="8">
        <f>(ABS(('6050_Module3Project_Data'!C253 - Z253)))</f>
        <v>1.1847359823662629</v>
      </c>
      <c r="AB253" s="9"/>
      <c r="AC253" s="9"/>
      <c r="AD253" s="9"/>
      <c r="AE253" s="7">
        <f>($O$5 *'6050_Module3Project_Data'!E252) + ((1 - $O$5) * AE252)</f>
        <v>173.7493039575059</v>
      </c>
      <c r="AF253" s="8">
        <f>(ABS(('6050_Module3Project_Data'!E253 - AE253)))</f>
        <v>10.520700042494099</v>
      </c>
      <c r="AH253" s="7">
        <f>($O$6 *'6050_Module3Project_Data'!E252) + ((1 - $O$6) * AH252)</f>
        <v>177.66005567962657</v>
      </c>
      <c r="AI253" s="8">
        <f>(ABS(('6050_Module3Project_Data'!E253 - AH253)))</f>
        <v>6.6099483203734337</v>
      </c>
      <c r="AK253" s="7">
        <f>($O$7 *'6050_Module3Project_Data'!E252) + ((1 - $O$7) * AK252)</f>
        <v>180.50436041882256</v>
      </c>
      <c r="AL253" s="8">
        <f>(ABS(('6050_Module3Project_Data'!E253 - AK253)))</f>
        <v>3.7656435811774429</v>
      </c>
      <c r="AN253" s="7">
        <f>($O$8 *'6050_Module3Project_Data'!E252) + ((1 - $O$8) * AN252)</f>
        <v>182.08415473601679</v>
      </c>
      <c r="AO253" s="8">
        <f>(ABS(('6050_Module3Project_Data'!E253 - AN253)))</f>
        <v>2.185849263983215</v>
      </c>
      <c r="AU253" s="7">
        <f t="shared" si="56"/>
        <v>0.37805636100126716</v>
      </c>
      <c r="AV253" s="7">
        <f t="shared" si="48"/>
        <v>116.41312511644517</v>
      </c>
      <c r="AW253" s="8">
        <f>ABS('6050_Module3Project_Data'!C253 - AV253)/'6050_Module3Project_Data'!C253</f>
        <v>1.9183392410380397E-2</v>
      </c>
      <c r="AY253" s="7">
        <f t="shared" si="57"/>
        <v>0.90687152353431799</v>
      </c>
      <c r="AZ253" s="7">
        <f t="shared" si="49"/>
        <v>116.94194027897822</v>
      </c>
      <c r="BA253" s="8">
        <f>ABS('6050_Module3Project_Data'!C253 - AZ253)/'6050_Module3Project_Data'!C253</f>
        <v>1.4727961004009287E-2</v>
      </c>
      <c r="BB253" s="21"/>
      <c r="BC253" s="7">
        <f t="shared" si="58"/>
        <v>1.9735171907342524</v>
      </c>
      <c r="BD253" s="7">
        <f t="shared" si="50"/>
        <v>118.00858594617816</v>
      </c>
      <c r="BE253" s="8">
        <f>ABS('6050_Module3Project_Data'!C253 - BD253)/'6050_Module3Project_Data'!C253</f>
        <v>5.7411411436478765E-3</v>
      </c>
      <c r="BF253" s="22"/>
      <c r="BG253" s="7">
        <f t="shared" si="59"/>
        <v>3.2297275981367743</v>
      </c>
      <c r="BH253" s="7">
        <f t="shared" si="51"/>
        <v>119.26479635358068</v>
      </c>
      <c r="BI253" s="8">
        <f>ABS('6050_Module3Project_Data'!C253 - BH253)/'6050_Module3Project_Data'!C253</f>
        <v>4.8428203209624279E-3</v>
      </c>
      <c r="BM253" s="7">
        <f t="shared" si="60"/>
        <v>1.3932303951465417</v>
      </c>
      <c r="BN253" s="7">
        <f t="shared" si="52"/>
        <v>181.89759081396909</v>
      </c>
      <c r="BO253" s="8">
        <f>ABS('6050_Module3Project_Data'!E253 - BN253)/'6050_Module3Project_Data'!E253</f>
        <v>1.2874657483759058E-2</v>
      </c>
      <c r="BQ253" s="7">
        <f t="shared" si="61"/>
        <v>2.1719553245731427</v>
      </c>
      <c r="BR253" s="7">
        <f t="shared" si="53"/>
        <v>182.67631574339569</v>
      </c>
      <c r="BS253" s="8">
        <f>ABS('6050_Module3Project_Data'!E253 - BR253)/'6050_Module3Project_Data'!E253</f>
        <v>8.6486580670194681E-3</v>
      </c>
      <c r="BT253" s="21"/>
      <c r="BU253" s="7">
        <f t="shared" si="62"/>
        <v>3.0634144810337687</v>
      </c>
      <c r="BV253" s="7">
        <f t="shared" si="54"/>
        <v>183.56777489985632</v>
      </c>
      <c r="BW253" s="8">
        <f>ABS('6050_Module3Project_Data'!E253 - BV253)/'6050_Module3Project_Data'!E253</f>
        <v>3.8108703798784456E-3</v>
      </c>
      <c r="BX253" s="22"/>
      <c r="BY253" s="7">
        <f t="shared" si="63"/>
        <v>3.2780322832789794</v>
      </c>
      <c r="BZ253" s="7">
        <f t="shared" si="55"/>
        <v>183.78239270210153</v>
      </c>
      <c r="CA253" s="8">
        <f>ABS('6050_Module3Project_Data'!E253 - BZ253)/'6050_Module3Project_Data'!E253</f>
        <v>2.6461783649739754E-3</v>
      </c>
    </row>
    <row r="254" spans="14:79" ht="23.5" x14ac:dyDescent="0.55000000000000004">
      <c r="N254" s="47" t="s">
        <v>16</v>
      </c>
      <c r="O254" s="47"/>
      <c r="P254" s="47"/>
      <c r="Q254" s="19">
        <f>($O$5 *'6050_Module3Project_Data'!C253) + ((1 - $O$5) * Q253)</f>
        <v>114.87525828466754</v>
      </c>
      <c r="R254" s="18"/>
      <c r="T254" s="19">
        <f>($O$6 *'6050_Module3Project_Data'!C253) + ((1 - $O$6) * T253)</f>
        <v>115.97495278111136</v>
      </c>
      <c r="U254" s="18"/>
      <c r="W254" s="19">
        <f>($O$7 *'6050_Module3Project_Data'!C253) + ((1 - $O$7) * W253)</f>
        <v>117.49528203994976</v>
      </c>
      <c r="X254" s="18"/>
      <c r="Z254" s="19">
        <f>($O$8 *'6050_Module3Project_Data'!C253) + ((1 - $O$8) * Z253)</f>
        <v>118.39381800440844</v>
      </c>
      <c r="AA254" s="18"/>
      <c r="AB254" s="11"/>
      <c r="AC254" s="11"/>
      <c r="AD254" s="11"/>
      <c r="AE254" s="19">
        <f>($O$5 *'6050_Module3Project_Data'!E253) + ((1 - $O$5) * AE253)</f>
        <v>175.32740896388</v>
      </c>
      <c r="AF254" s="18"/>
      <c r="AH254" s="19">
        <f>($O$6 *'6050_Module3Project_Data'!E253) + ((1 - $O$6) * AH253)</f>
        <v>179.97353759175726</v>
      </c>
      <c r="AI254" s="18"/>
      <c r="AK254" s="19">
        <f>($O$7 *'6050_Module3Project_Data'!E253) + ((1 - $O$7) * AK253)</f>
        <v>182.57546438847015</v>
      </c>
      <c r="AL254" s="18"/>
      <c r="AN254" s="19">
        <f>($O$8 *'6050_Module3Project_Data'!E253) + ((1 - $O$8) * AN253)</f>
        <v>183.7235416840042</v>
      </c>
      <c r="AO254" s="18"/>
      <c r="AU254" s="23">
        <f t="shared" si="56"/>
        <v>0.54037989952695531</v>
      </c>
      <c r="AV254" s="19">
        <f>AU254 + W254</f>
        <v>118.03566193947671</v>
      </c>
      <c r="AW254" s="18"/>
      <c r="AY254" s="23">
        <f t="shared" si="57"/>
        <v>1.0452069637772023</v>
      </c>
      <c r="AZ254" s="19">
        <f t="shared" si="49"/>
        <v>118.54048900372696</v>
      </c>
      <c r="BA254" s="18"/>
      <c r="BB254" s="21"/>
      <c r="BC254" s="23">
        <f t="shared" si="58"/>
        <v>1.7425304329314737</v>
      </c>
      <c r="BD254" s="19">
        <f t="shared" si="50"/>
        <v>119.23781247288123</v>
      </c>
      <c r="BE254" s="18"/>
      <c r="BF254" s="24"/>
      <c r="BG254" s="23">
        <f t="shared" si="59"/>
        <v>1.7256404315504927</v>
      </c>
      <c r="BH254" s="19">
        <f t="shared" si="51"/>
        <v>119.22092247150024</v>
      </c>
      <c r="BI254" s="18"/>
      <c r="BM254" s="23">
        <f t="shared" si="60"/>
        <v>1.4949114313216998</v>
      </c>
      <c r="BN254" s="19">
        <f t="shared" si="52"/>
        <v>184.07037581979185</v>
      </c>
      <c r="BO254" s="18"/>
      <c r="BQ254" s="23">
        <f t="shared" si="61"/>
        <v>2.1467424858417559</v>
      </c>
      <c r="BR254" s="19">
        <f t="shared" si="53"/>
        <v>184.72220687431189</v>
      </c>
      <c r="BS254" s="18"/>
      <c r="BT254" s="21"/>
      <c r="BU254" s="23">
        <f t="shared" si="62"/>
        <v>2.6168747509099908</v>
      </c>
      <c r="BV254" s="19">
        <f t="shared" si="54"/>
        <v>185.19233913938015</v>
      </c>
      <c r="BW254" s="18"/>
      <c r="BX254" s="24"/>
      <c r="BY254" s="23">
        <f t="shared" si="63"/>
        <v>2.2521432166923026</v>
      </c>
      <c r="BZ254" s="19">
        <f t="shared" si="55"/>
        <v>184.82760760516246</v>
      </c>
      <c r="CA254" s="18"/>
    </row>
    <row r="255" spans="14:79" ht="23.5" x14ac:dyDescent="0.55000000000000004">
      <c r="R255" s="27">
        <f>(SUM(R2:R253)/ SUM('6050_Module3Project_Data'!$C$2:$C$253))</f>
        <v>3.9070076968387213E-2</v>
      </c>
      <c r="U255" s="27">
        <f>(SUM(U2:U253)/ SUM('6050_Module3Project_Data'!$C$2:$C$253))</f>
        <v>2.4834433889652625E-2</v>
      </c>
      <c r="X255" s="27">
        <f>(SUM(X2:X253)/ SUM('6050_Module3Project_Data'!$C$2:$C$253))</f>
        <v>2.0797281020226446E-2</v>
      </c>
      <c r="AA255" s="27">
        <f>(SUM(AA2:AA253)/ SUM('6050_Module3Project_Data'!$C$2:$C$253))</f>
        <v>1.9629263051149797E-2</v>
      </c>
      <c r="AF255" s="27">
        <f>(SUM(AF2:AF253)/ SUM('6050_Module3Project_Data'!$E$2:$E$253))</f>
        <v>2.8427491340978092E-2</v>
      </c>
      <c r="AI255" s="27">
        <f>(SUM(AI2:AI253)/ SUM('6050_Module3Project_Data'!$E$2:$E$253))</f>
        <v>2.1886352595904931E-2</v>
      </c>
      <c r="AL255" s="27">
        <f>(SUM(AL2:AL253)/ SUM('6050_Module3Project_Data'!$E$2:$E$253))</f>
        <v>1.8973972294254373E-2</v>
      </c>
      <c r="AO255" s="27">
        <f>(SUM(AO2:AO253)/ SUM('6050_Module3Project_Data'!$E$2:$E$253))</f>
        <v>1.7709513909680584E-2</v>
      </c>
      <c r="AW255" s="27">
        <f>AVERAGE(AW2:AW253)</f>
        <v>1.964077102478564E-2</v>
      </c>
      <c r="AY255"/>
      <c r="AZ255"/>
      <c r="BA255" s="27">
        <f>AVERAGE(BA2:BA253)</f>
        <v>1.9441149031120954E-2</v>
      </c>
      <c r="BC255"/>
      <c r="BD255"/>
      <c r="BE255" s="27">
        <f>AVERAGE(BE2:BE253)</f>
        <v>1.9334528205749171E-2</v>
      </c>
      <c r="BI255" s="27">
        <f>AVERAGE(BI2:BI253)</f>
        <v>1.9759387429749819E-2</v>
      </c>
      <c r="BO255" s="27">
        <f>AVERAGE(BO2:BO253)</f>
        <v>1.9702959157512735E-2</v>
      </c>
      <c r="BQ255"/>
      <c r="BR255"/>
      <c r="BS255" s="27">
        <f>AVERAGE(BS2:BS253)</f>
        <v>1.9347100098606195E-2</v>
      </c>
      <c r="BU255"/>
      <c r="BV255"/>
      <c r="BW255" s="27">
        <f>AVERAGE(BW2:BW253)</f>
        <v>1.8808985641207209E-2</v>
      </c>
      <c r="CA255" s="27">
        <f>AVERAGE(CA2:CA253)</f>
        <v>1.8380446381463973E-2</v>
      </c>
    </row>
    <row r="256" spans="14:79" x14ac:dyDescent="0.35">
      <c r="AB256" s="12"/>
      <c r="AC256" s="12"/>
      <c r="AD256" s="12"/>
      <c r="BX256" s="26"/>
    </row>
  </sheetData>
  <mergeCells count="1">
    <mergeCell ref="N254:P25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Z259"/>
  <sheetViews>
    <sheetView zoomScale="60" zoomScaleNormal="60" workbookViewId="0">
      <selection activeCell="D24" sqref="D24"/>
    </sheetView>
  </sheetViews>
  <sheetFormatPr defaultColWidth="10.6640625" defaultRowHeight="15.5" x14ac:dyDescent="0.35"/>
  <cols>
    <col min="1" max="1" width="10.6640625" style="2" customWidth="1"/>
    <col min="2" max="2" width="24.33203125" style="2" customWidth="1"/>
    <col min="3" max="3" width="26.9140625" style="2" customWidth="1"/>
    <col min="4" max="4" width="29" style="2" customWidth="1"/>
    <col min="5" max="5" width="30.1640625" style="2" customWidth="1"/>
    <col min="6" max="6" width="10.6640625" customWidth="1"/>
    <col min="7" max="7" width="11.58203125" bestFit="1" customWidth="1"/>
    <col min="20" max="21" width="22.9140625" customWidth="1"/>
    <col min="25" max="25" width="25.6640625" customWidth="1"/>
    <col min="26" max="26" width="22.9140625" customWidth="1"/>
  </cols>
  <sheetData>
    <row r="1" spans="1:26" ht="29.5" thickTop="1" thickBot="1" x14ac:dyDescent="0.7">
      <c r="A1" s="4" t="s">
        <v>5</v>
      </c>
      <c r="B1" s="4" t="s">
        <v>1</v>
      </c>
      <c r="C1" s="4" t="s">
        <v>2</v>
      </c>
      <c r="D1" s="4" t="s">
        <v>4</v>
      </c>
      <c r="E1" s="4" t="s">
        <v>3</v>
      </c>
      <c r="F1" s="17" t="s">
        <v>9</v>
      </c>
      <c r="T1" s="13" t="s">
        <v>20</v>
      </c>
      <c r="U1" s="13" t="s">
        <v>36</v>
      </c>
      <c r="W1" s="17" t="s">
        <v>10</v>
      </c>
      <c r="Y1" s="4" t="s">
        <v>69</v>
      </c>
      <c r="Z1" s="13" t="s">
        <v>68</v>
      </c>
    </row>
    <row r="2" spans="1:26" x14ac:dyDescent="0.35">
      <c r="A2" s="2">
        <v>1</v>
      </c>
      <c r="B2" s="1">
        <v>63.954543999999999</v>
      </c>
      <c r="C2" s="2">
        <v>69986400</v>
      </c>
      <c r="D2" s="1">
        <v>177.02937299999999</v>
      </c>
      <c r="E2" s="2">
        <v>1636800</v>
      </c>
      <c r="T2" s="7" t="s">
        <v>67</v>
      </c>
      <c r="U2" s="7" t="s">
        <v>67</v>
      </c>
      <c r="Y2" s="7" t="s">
        <v>67</v>
      </c>
      <c r="Z2" s="7" t="s">
        <v>67</v>
      </c>
    </row>
    <row r="3" spans="1:26" x14ac:dyDescent="0.35">
      <c r="A3" s="2">
        <v>2</v>
      </c>
      <c r="B3" s="1">
        <v>64.460991000000007</v>
      </c>
      <c r="C3" s="2">
        <v>81821200</v>
      </c>
      <c r="D3" s="1">
        <v>176.658142</v>
      </c>
      <c r="E3" s="2">
        <v>1594600</v>
      </c>
      <c r="T3" s="7" t="s">
        <v>67</v>
      </c>
      <c r="U3" s="7" t="s">
        <v>67</v>
      </c>
      <c r="Y3" s="7" t="s">
        <v>67</v>
      </c>
      <c r="Z3" s="7" t="s">
        <v>67</v>
      </c>
    </row>
    <row r="4" spans="1:26" x14ac:dyDescent="0.35">
      <c r="A4" s="2">
        <v>3</v>
      </c>
      <c r="B4" s="1">
        <v>64.401978</v>
      </c>
      <c r="C4" s="2">
        <v>87388800</v>
      </c>
      <c r="D4" s="1">
        <v>177.810913</v>
      </c>
      <c r="E4" s="2">
        <v>1816900</v>
      </c>
      <c r="T4" s="7" t="s">
        <v>67</v>
      </c>
      <c r="U4" s="7" t="s">
        <v>67</v>
      </c>
      <c r="Y4" s="7" t="s">
        <v>67</v>
      </c>
      <c r="Z4" s="7" t="s">
        <v>67</v>
      </c>
    </row>
    <row r="5" spans="1:26" ht="23.5" x14ac:dyDescent="0.55000000000000004">
      <c r="A5" s="2">
        <v>4</v>
      </c>
      <c r="B5" s="1">
        <v>65.019051000000005</v>
      </c>
      <c r="C5" s="2">
        <v>102734400</v>
      </c>
      <c r="D5" s="1">
        <v>177.752319</v>
      </c>
      <c r="E5" s="2">
        <v>1855200</v>
      </c>
      <c r="G5" s="14" t="s">
        <v>29</v>
      </c>
      <c r="T5" s="7">
        <f>B4*'Part 2'!$G$6+B3*'Part 2'!$G$7+B2*'Part 2'!$G$8</f>
        <v>64.330195099999997</v>
      </c>
      <c r="U5" s="7">
        <f>D4*'Part 2'!$G$6+D3*'Part 2'!$G$7+D2*'Part 2'!$G$8</f>
        <v>177.30877370000002</v>
      </c>
      <c r="Y5" s="7">
        <f>ABS((B5 - T5) / B5)</f>
        <v>1.0594677858340429E-2</v>
      </c>
      <c r="Z5" s="7">
        <f>ABS((D5 - U5) / D5)</f>
        <v>2.4952996534463355E-3</v>
      </c>
    </row>
    <row r="6" spans="1:26" x14ac:dyDescent="0.35">
      <c r="A6" s="2">
        <v>5</v>
      </c>
      <c r="B6" s="1">
        <v>64.569159999999997</v>
      </c>
      <c r="C6" s="2">
        <v>89182800</v>
      </c>
      <c r="D6" s="1">
        <v>176.37780799999999</v>
      </c>
      <c r="E6" s="2">
        <v>2208300</v>
      </c>
      <c r="G6" s="15">
        <v>0.5</v>
      </c>
      <c r="T6" s="7">
        <f>B5*'Part 2'!$G$6+B4*'Part 2'!$G$7+B3*'Part 2'!$G$8</f>
        <v>64.722317099999998</v>
      </c>
      <c r="U6" s="7">
        <f>D5*'Part 2'!$G$6+D4*'Part 2'!$G$7+D3*'Part 2'!$G$8</f>
        <v>177.55106180000001</v>
      </c>
      <c r="Y6" s="7">
        <f t="shared" ref="Y6:Y69" si="0">ABS((B6 - T6) / B6)</f>
        <v>2.3719853255021652E-3</v>
      </c>
      <c r="Z6" s="7">
        <f t="shared" ref="Z6:Z69" si="1">ABS((D6 - U6) / D6)</f>
        <v>6.6519354861243442E-3</v>
      </c>
    </row>
    <row r="7" spans="1:26" x14ac:dyDescent="0.35">
      <c r="A7" s="2">
        <v>6</v>
      </c>
      <c r="B7" s="1">
        <v>65.336212000000003</v>
      </c>
      <c r="C7" s="2">
        <v>100206400</v>
      </c>
      <c r="D7" s="1">
        <v>178.43956</v>
      </c>
      <c r="E7" s="2">
        <v>3242700</v>
      </c>
      <c r="G7" s="15">
        <v>0.3</v>
      </c>
      <c r="T7" s="7">
        <f>B6*'Part 2'!$G$6+B5*'Part 2'!$G$7+B4*'Part 2'!$G$8</f>
        <v>64.670690899999997</v>
      </c>
      <c r="U7" s="7">
        <f>D6*'Part 2'!$G$6+D5*'Part 2'!$G$7+D4*'Part 2'!$G$8</f>
        <v>177.07678229999999</v>
      </c>
      <c r="Y7" s="7">
        <f t="shared" si="0"/>
        <v>1.018609863700097E-2</v>
      </c>
      <c r="Z7" s="7">
        <f t="shared" si="1"/>
        <v>7.637194913504659E-3</v>
      </c>
    </row>
    <row r="8" spans="1:26" x14ac:dyDescent="0.35">
      <c r="A8" s="2">
        <v>7</v>
      </c>
      <c r="B8" s="1">
        <v>65.665633999999997</v>
      </c>
      <c r="C8" s="2">
        <v>86703200</v>
      </c>
      <c r="D8" s="1">
        <v>176.52507</v>
      </c>
      <c r="E8" s="2">
        <v>2405800</v>
      </c>
      <c r="G8" s="15">
        <v>0.2</v>
      </c>
      <c r="T8" s="7">
        <f>B7*'Part 2'!$G$6+B6*'Part 2'!$G$7+B5*'Part 2'!$G$8</f>
        <v>65.042664200000004</v>
      </c>
      <c r="U8" s="7">
        <f>D7*'Part 2'!$G$6+D6*'Part 2'!$G$7+D5*'Part 2'!$G$8</f>
        <v>177.68358619999998</v>
      </c>
      <c r="Y8" s="7">
        <f t="shared" si="0"/>
        <v>9.486998937678617E-3</v>
      </c>
      <c r="Z8" s="7">
        <f t="shared" si="1"/>
        <v>6.5628989695343549E-3</v>
      </c>
    </row>
    <row r="9" spans="1:26" x14ac:dyDescent="0.35">
      <c r="A9" s="2">
        <v>8</v>
      </c>
      <c r="B9" s="1">
        <v>65.466507000000007</v>
      </c>
      <c r="C9" s="2">
        <v>76167200</v>
      </c>
      <c r="D9" s="1">
        <v>176.839249</v>
      </c>
      <c r="E9" s="2">
        <v>2673200</v>
      </c>
      <c r="T9" s="7">
        <f>B8*'Part 2'!$G$6+B7*'Part 2'!$G$7+B6*'Part 2'!$G$8</f>
        <v>65.347512600000002</v>
      </c>
      <c r="U9" s="7">
        <f>D8*'Part 2'!$G$6+D7*'Part 2'!$G$7+D6*'Part 2'!$G$8</f>
        <v>177.06996459999999</v>
      </c>
      <c r="Y9" s="7">
        <f t="shared" si="0"/>
        <v>1.8176378342593621E-3</v>
      </c>
      <c r="Z9" s="7">
        <f t="shared" si="1"/>
        <v>1.3046628579608838E-3</v>
      </c>
    </row>
    <row r="10" spans="1:26" x14ac:dyDescent="0.35">
      <c r="A10" s="2">
        <v>9</v>
      </c>
      <c r="B10" s="1">
        <v>64.704375999999996</v>
      </c>
      <c r="C10" s="2">
        <v>106234400</v>
      </c>
      <c r="D10" s="1">
        <v>173.99208100000001</v>
      </c>
      <c r="E10" s="2">
        <v>4190700</v>
      </c>
      <c r="T10" s="7">
        <f>B9*'Part 2'!$G$6+B8*'Part 2'!$G$7+B7*'Part 2'!$G$8</f>
        <v>65.500186100000008</v>
      </c>
      <c r="U10" s="7">
        <f>D9*'Part 2'!$G$6+D8*'Part 2'!$G$7+D7*'Part 2'!$G$8</f>
        <v>177.06505749999999</v>
      </c>
      <c r="Y10" s="7">
        <f t="shared" si="0"/>
        <v>1.2299169688306882E-2</v>
      </c>
      <c r="Z10" s="7">
        <f t="shared" si="1"/>
        <v>1.7661588288032382E-2</v>
      </c>
    </row>
    <row r="11" spans="1:26" x14ac:dyDescent="0.35">
      <c r="A11" s="2">
        <v>10</v>
      </c>
      <c r="B11" s="1">
        <v>64.414268000000007</v>
      </c>
      <c r="C11" s="2">
        <v>121395200</v>
      </c>
      <c r="D11" s="1">
        <v>173.31463600000001</v>
      </c>
      <c r="E11" s="2">
        <v>3135100</v>
      </c>
      <c r="T11" s="7">
        <f>B10*'Part 2'!$G$6+B9*'Part 2'!$G$7+B8*'Part 2'!$G$8</f>
        <v>65.1252669</v>
      </c>
      <c r="U11" s="7">
        <f>D10*'Part 2'!$G$6+D9*'Part 2'!$G$7+D8*'Part 2'!$G$8</f>
        <v>175.3528292</v>
      </c>
      <c r="Y11" s="7">
        <f t="shared" si="0"/>
        <v>1.1037910110225776E-2</v>
      </c>
      <c r="Z11" s="7">
        <f t="shared" si="1"/>
        <v>1.1760075473371994E-2</v>
      </c>
    </row>
    <row r="12" spans="1:26" x14ac:dyDescent="0.35">
      <c r="A12" s="2">
        <v>11</v>
      </c>
      <c r="B12" s="1">
        <v>64.357726999999997</v>
      </c>
      <c r="C12" s="2">
        <v>65325200</v>
      </c>
      <c r="D12" s="1">
        <v>173.56990099999999</v>
      </c>
      <c r="E12" s="2">
        <v>1852200</v>
      </c>
      <c r="T12" s="7">
        <f>B11*'Part 2'!$G$6+B10*'Part 2'!$G$7+B9*'Part 2'!$G$8</f>
        <v>64.711748200000002</v>
      </c>
      <c r="U12" s="7">
        <f>D11*'Part 2'!$G$6+D10*'Part 2'!$G$7+D9*'Part 2'!$G$8</f>
        <v>174.22279209999999</v>
      </c>
      <c r="Y12" s="7">
        <f t="shared" si="0"/>
        <v>5.5008344219491375E-3</v>
      </c>
      <c r="Z12" s="7">
        <f t="shared" si="1"/>
        <v>3.7615456149854296E-3</v>
      </c>
    </row>
    <row r="13" spans="1:26" x14ac:dyDescent="0.35">
      <c r="A13" s="2">
        <v>12</v>
      </c>
      <c r="B13" s="1">
        <v>65.486168000000006</v>
      </c>
      <c r="C13" s="2">
        <v>84020400</v>
      </c>
      <c r="D13" s="1">
        <v>173.29499799999999</v>
      </c>
      <c r="E13" s="2">
        <v>2657500</v>
      </c>
      <c r="T13" s="7">
        <f>B12*'Part 2'!$G$6+B11*'Part 2'!$G$7+B10*'Part 2'!$G$8</f>
        <v>64.444019099999991</v>
      </c>
      <c r="U13" s="7">
        <f>D12*'Part 2'!$G$6+D11*'Part 2'!$G$7+D10*'Part 2'!$G$8</f>
        <v>173.57775750000002</v>
      </c>
      <c r="Y13" s="7">
        <f t="shared" si="0"/>
        <v>1.591403088359079E-2</v>
      </c>
      <c r="Z13" s="7">
        <f t="shared" si="1"/>
        <v>1.6316656756591775E-3</v>
      </c>
    </row>
    <row r="14" spans="1:26" x14ac:dyDescent="0.35">
      <c r="A14" s="2">
        <v>13</v>
      </c>
      <c r="B14" s="1">
        <v>64.974815000000007</v>
      </c>
      <c r="C14" s="2">
        <v>105207600</v>
      </c>
      <c r="D14" s="1">
        <v>175.26838699999999</v>
      </c>
      <c r="E14" s="2">
        <v>4578900</v>
      </c>
      <c r="T14" s="7">
        <f>B13*'Part 2'!$G$6+B12*'Part 2'!$G$7+B11*'Part 2'!$G$8</f>
        <v>64.933255700000004</v>
      </c>
      <c r="U14" s="7">
        <f>D13*'Part 2'!$G$6+D12*'Part 2'!$G$7+D11*'Part 2'!$G$8</f>
        <v>173.38139649999999</v>
      </c>
      <c r="Y14" s="7">
        <f t="shared" si="0"/>
        <v>6.3962167495210196E-4</v>
      </c>
      <c r="Z14" s="7">
        <f t="shared" si="1"/>
        <v>1.0766291242242083E-2</v>
      </c>
    </row>
    <row r="15" spans="1:26" x14ac:dyDescent="0.35">
      <c r="A15" s="2">
        <v>14</v>
      </c>
      <c r="B15" s="1">
        <v>65.847565000000003</v>
      </c>
      <c r="C15" s="2">
        <v>65235600</v>
      </c>
      <c r="D15" s="1">
        <v>176.151993</v>
      </c>
      <c r="E15" s="2">
        <v>1044800</v>
      </c>
      <c r="T15" s="7">
        <f>B14*'Part 2'!$G$6+B13*'Part 2'!$G$7+B12*'Part 2'!$G$8</f>
        <v>65.004803300000006</v>
      </c>
      <c r="U15" s="7">
        <f>D14*'Part 2'!$G$6+D13*'Part 2'!$G$7+D12*'Part 2'!$G$8</f>
        <v>174.33667310000001</v>
      </c>
      <c r="Y15" s="7">
        <f t="shared" si="0"/>
        <v>1.2798676762003225E-2</v>
      </c>
      <c r="Z15" s="7">
        <f t="shared" si="1"/>
        <v>1.0305417889878722E-2</v>
      </c>
    </row>
    <row r="16" spans="1:26" x14ac:dyDescent="0.35">
      <c r="A16" s="2">
        <v>15</v>
      </c>
      <c r="B16" s="1">
        <v>65.702515000000005</v>
      </c>
      <c r="C16" s="2">
        <v>46617600</v>
      </c>
      <c r="D16" s="1">
        <v>175.29785200000001</v>
      </c>
      <c r="E16" s="2">
        <v>1633100</v>
      </c>
      <c r="T16" s="7">
        <f>B15*'Part 2'!$G$6+B14*'Part 2'!$G$7+B13*'Part 2'!$G$8</f>
        <v>65.513460600000002</v>
      </c>
      <c r="U16" s="7">
        <f>D15*'Part 2'!$G$6+D14*'Part 2'!$G$7+D13*'Part 2'!$G$8</f>
        <v>175.3155122</v>
      </c>
      <c r="Y16" s="7">
        <f t="shared" si="0"/>
        <v>2.8774301866527239E-3</v>
      </c>
      <c r="Z16" s="7">
        <f t="shared" si="1"/>
        <v>1.0074396119807887E-4</v>
      </c>
    </row>
    <row r="17" spans="1:26" x14ac:dyDescent="0.35">
      <c r="A17" s="2">
        <v>16</v>
      </c>
      <c r="B17" s="1">
        <v>64.942841000000001</v>
      </c>
      <c r="C17" s="2">
        <v>94487200</v>
      </c>
      <c r="D17" s="1">
        <v>171.144913</v>
      </c>
      <c r="E17" s="2">
        <v>3053500</v>
      </c>
      <c r="T17" s="7">
        <f>B16*'Part 2'!$G$6+B15*'Part 2'!$G$7+B14*'Part 2'!$G$8</f>
        <v>65.600490000000008</v>
      </c>
      <c r="U17" s="7">
        <f>D16*'Part 2'!$G$6+D15*'Part 2'!$G$7+D14*'Part 2'!$G$8</f>
        <v>175.54820129999999</v>
      </c>
      <c r="Y17" s="7">
        <f t="shared" si="0"/>
        <v>1.0126581927637048E-2</v>
      </c>
      <c r="Z17" s="7">
        <f t="shared" si="1"/>
        <v>2.5728420569532121E-2</v>
      </c>
    </row>
    <row r="18" spans="1:26" x14ac:dyDescent="0.35">
      <c r="A18" s="2">
        <v>17</v>
      </c>
      <c r="B18" s="1">
        <v>63.784916000000003</v>
      </c>
      <c r="C18" s="2">
        <v>114430400</v>
      </c>
      <c r="D18" s="1">
        <v>169.40713500000001</v>
      </c>
      <c r="E18" s="2">
        <v>3775500</v>
      </c>
      <c r="T18" s="7">
        <f>B17*'Part 2'!$G$6+B16*'Part 2'!$G$7+B15*'Part 2'!$G$8</f>
        <v>65.351687999999996</v>
      </c>
      <c r="U18" s="7">
        <f>D17*'Part 2'!$G$6+D16*'Part 2'!$G$7+D15*'Part 2'!$G$8</f>
        <v>173.39221069999999</v>
      </c>
      <c r="Y18" s="7">
        <f t="shared" si="0"/>
        <v>2.4563362284587678E-2</v>
      </c>
      <c r="Z18" s="7">
        <f t="shared" si="1"/>
        <v>2.352365914221961E-2</v>
      </c>
    </row>
    <row r="19" spans="1:26" x14ac:dyDescent="0.35">
      <c r="A19" s="2">
        <v>18</v>
      </c>
      <c r="B19" s="1">
        <v>64.347892999999999</v>
      </c>
      <c r="C19" s="2">
        <v>67181600</v>
      </c>
      <c r="D19" s="1">
        <v>170.055115</v>
      </c>
      <c r="E19" s="2">
        <v>2933400</v>
      </c>
      <c r="T19" s="7">
        <f>B18*'Part 2'!$G$6+B17*'Part 2'!$G$7+B16*'Part 2'!$G$8</f>
        <v>64.515813300000005</v>
      </c>
      <c r="U19" s="7">
        <f>D18*'Part 2'!$G$6+D17*'Part 2'!$G$7+D16*'Part 2'!$G$8</f>
        <v>171.10661180000002</v>
      </c>
      <c r="Y19" s="7">
        <f t="shared" si="0"/>
        <v>2.6095695161301676E-3</v>
      </c>
      <c r="Z19" s="7">
        <f t="shared" si="1"/>
        <v>6.1832706414036639E-3</v>
      </c>
    </row>
    <row r="20" spans="1:26" x14ac:dyDescent="0.35">
      <c r="A20" s="2">
        <v>19</v>
      </c>
      <c r="B20" s="1">
        <v>65.291945999999996</v>
      </c>
      <c r="C20" s="2">
        <v>74424400</v>
      </c>
      <c r="D20" s="1">
        <v>170.84053</v>
      </c>
      <c r="E20" s="2">
        <v>2342100</v>
      </c>
      <c r="T20" s="7">
        <f>B19*'Part 2'!$G$6+B18*'Part 2'!$G$7+B17*'Part 2'!$G$8</f>
        <v>64.2979895</v>
      </c>
      <c r="U20" s="7">
        <f>D19*'Part 2'!$G$6+D18*'Part 2'!$G$7+D17*'Part 2'!$G$8</f>
        <v>170.07868059999998</v>
      </c>
      <c r="Y20" s="7">
        <f t="shared" si="0"/>
        <v>1.5223263524723188E-2</v>
      </c>
      <c r="Z20" s="7">
        <f t="shared" si="1"/>
        <v>4.4594183827456916E-3</v>
      </c>
    </row>
    <row r="21" spans="1:26" x14ac:dyDescent="0.35">
      <c r="A21" s="2">
        <v>20</v>
      </c>
      <c r="B21" s="1">
        <v>66.553130999999993</v>
      </c>
      <c r="C21" s="2">
        <v>106075600</v>
      </c>
      <c r="D21" s="1">
        <v>172.26414500000001</v>
      </c>
      <c r="E21" s="2">
        <v>2118000</v>
      </c>
      <c r="T21" s="7">
        <f>B20*'Part 2'!$G$6+B19*'Part 2'!$G$7+B18*'Part 2'!$G$8</f>
        <v>64.707324099999994</v>
      </c>
      <c r="U21" s="7">
        <f>D20*'Part 2'!$G$6+D19*'Part 2'!$G$7+D18*'Part 2'!$G$8</f>
        <v>170.31822650000001</v>
      </c>
      <c r="Y21" s="7">
        <f t="shared" si="0"/>
        <v>2.7734336044986367E-2</v>
      </c>
      <c r="Z21" s="7">
        <f t="shared" si="1"/>
        <v>1.1296131879329879E-2</v>
      </c>
    </row>
    <row r="22" spans="1:26" x14ac:dyDescent="0.35">
      <c r="A22" s="2">
        <v>21</v>
      </c>
      <c r="B22" s="1">
        <v>65.621384000000006</v>
      </c>
      <c r="C22" s="2">
        <v>128042400</v>
      </c>
      <c r="D22" s="1">
        <v>171.31179800000001</v>
      </c>
      <c r="E22" s="2">
        <v>1556500</v>
      </c>
      <c r="T22" s="7">
        <f>B21*'Part 2'!$G$6+B20*'Part 2'!$G$7+B19*'Part 2'!$G$8</f>
        <v>65.733727899999991</v>
      </c>
      <c r="U22" s="7">
        <f>D21*'Part 2'!$G$6+D20*'Part 2'!$G$7+D19*'Part 2'!$G$8</f>
        <v>171.39525449999999</v>
      </c>
      <c r="Y22" s="7">
        <f t="shared" si="0"/>
        <v>1.7120013805253609E-3</v>
      </c>
      <c r="Z22" s="7">
        <f t="shared" si="1"/>
        <v>4.8716142714223755E-4</v>
      </c>
    </row>
    <row r="23" spans="1:26" x14ac:dyDescent="0.35">
      <c r="A23" s="2">
        <v>22</v>
      </c>
      <c r="B23" s="1">
        <v>66.004897999999997</v>
      </c>
      <c r="C23" s="2">
        <v>90420400</v>
      </c>
      <c r="D23" s="1">
        <v>170.86998</v>
      </c>
      <c r="E23" s="2">
        <v>2027800</v>
      </c>
      <c r="T23" s="7">
        <f>B22*'Part 2'!$G$6+B21*'Part 2'!$G$7+B20*'Part 2'!$G$8</f>
        <v>65.835020500000013</v>
      </c>
      <c r="U23" s="7">
        <f>D22*'Part 2'!$G$6+D21*'Part 2'!$G$7+D20*'Part 2'!$G$8</f>
        <v>171.50324850000001</v>
      </c>
      <c r="Y23" s="7">
        <f t="shared" si="0"/>
        <v>2.5737105146345978E-3</v>
      </c>
      <c r="Z23" s="7">
        <f t="shared" si="1"/>
        <v>3.7061425301273751E-3</v>
      </c>
    </row>
    <row r="24" spans="1:26" x14ac:dyDescent="0.35">
      <c r="A24" s="2">
        <v>23</v>
      </c>
      <c r="B24" s="1">
        <v>66.567886000000001</v>
      </c>
      <c r="C24" s="2">
        <v>78756800</v>
      </c>
      <c r="D24" s="1">
        <v>172.804092</v>
      </c>
      <c r="E24" s="2">
        <v>2174100</v>
      </c>
      <c r="T24" s="7">
        <f>B23*'Part 2'!$G$6+B22*'Part 2'!$G$7+B21*'Part 2'!$G$8</f>
        <v>65.999490399999999</v>
      </c>
      <c r="U24" s="7">
        <f>D23*'Part 2'!$G$6+D22*'Part 2'!$G$7+D21*'Part 2'!$G$8</f>
        <v>171.28135840000002</v>
      </c>
      <c r="Y24" s="7">
        <f t="shared" si="0"/>
        <v>8.538585707829182E-3</v>
      </c>
      <c r="Z24" s="7">
        <f t="shared" si="1"/>
        <v>8.8119070698857108E-3</v>
      </c>
    </row>
    <row r="25" spans="1:26" x14ac:dyDescent="0.35">
      <c r="A25" s="2">
        <v>24</v>
      </c>
      <c r="B25" s="1">
        <v>66.737517999999994</v>
      </c>
      <c r="C25" s="2">
        <v>137310400</v>
      </c>
      <c r="D25" s="1">
        <v>174.15898100000001</v>
      </c>
      <c r="E25" s="2">
        <v>2277600</v>
      </c>
      <c r="T25" s="7">
        <f>B24*'Part 2'!$G$6+B23*'Part 2'!$G$7+B22*'Part 2'!$G$8</f>
        <v>66.2096892</v>
      </c>
      <c r="U25" s="7">
        <f>D24*'Part 2'!$G$6+D23*'Part 2'!$G$7+D22*'Part 2'!$G$8</f>
        <v>171.92539959999999</v>
      </c>
      <c r="Y25" s="7">
        <f t="shared" si="0"/>
        <v>7.9090265238811359E-3</v>
      </c>
      <c r="Z25" s="7">
        <f t="shared" si="1"/>
        <v>1.2824956756034418E-2</v>
      </c>
    </row>
    <row r="26" spans="1:26" x14ac:dyDescent="0.35">
      <c r="A26" s="2">
        <v>25</v>
      </c>
      <c r="B26" s="1">
        <v>67.644706999999997</v>
      </c>
      <c r="C26" s="2">
        <v>133587600</v>
      </c>
      <c r="D26" s="1">
        <v>173.756439</v>
      </c>
      <c r="E26" s="2">
        <v>2050200</v>
      </c>
      <c r="T26" s="7">
        <f>B25*'Part 2'!$G$6+B24*'Part 2'!$G$7+B23*'Part 2'!$G$8</f>
        <v>66.54010439999999</v>
      </c>
      <c r="U26" s="7">
        <f>D25*'Part 2'!$G$6+D24*'Part 2'!$G$7+D23*'Part 2'!$G$8</f>
        <v>173.09471409999998</v>
      </c>
      <c r="Y26" s="7">
        <f t="shared" si="0"/>
        <v>1.6329475711972661E-2</v>
      </c>
      <c r="Z26" s="7">
        <f t="shared" si="1"/>
        <v>3.8083474995710765E-3</v>
      </c>
    </row>
    <row r="27" spans="1:26" x14ac:dyDescent="0.35">
      <c r="A27" s="2">
        <v>26</v>
      </c>
      <c r="B27" s="1">
        <v>68.802634999999995</v>
      </c>
      <c r="C27" s="2">
        <v>128186000</v>
      </c>
      <c r="D27" s="1">
        <v>173.18699599999999</v>
      </c>
      <c r="E27" s="2">
        <v>3207600</v>
      </c>
      <c r="T27" s="7">
        <f>B26*'Part 2'!$G$6+B25*'Part 2'!$G$7+B24*'Part 2'!$G$8</f>
        <v>67.15718609999999</v>
      </c>
      <c r="U27" s="7">
        <f>D26*'Part 2'!$G$6+D25*'Part 2'!$G$7+D24*'Part 2'!$G$8</f>
        <v>173.68673219999999</v>
      </c>
      <c r="Y27" s="7">
        <f t="shared" si="0"/>
        <v>2.3915492480774979E-2</v>
      </c>
      <c r="Z27" s="7">
        <f t="shared" si="1"/>
        <v>2.8855295809854047E-3</v>
      </c>
    </row>
    <row r="28" spans="1:26" x14ac:dyDescent="0.35">
      <c r="A28" s="2">
        <v>27</v>
      </c>
      <c r="B28" s="1">
        <v>68.937850999999995</v>
      </c>
      <c r="C28" s="2">
        <v>114158400</v>
      </c>
      <c r="D28" s="1">
        <v>173.481537</v>
      </c>
      <c r="E28" s="2">
        <v>3039800</v>
      </c>
      <c r="T28" s="7">
        <f>B27*'Part 2'!$G$6+B26*'Part 2'!$G$7+B25*'Part 2'!$G$8</f>
        <v>68.042233199999998</v>
      </c>
      <c r="U28" s="7">
        <f>D27*'Part 2'!$G$6+D26*'Part 2'!$G$7+D25*'Part 2'!$G$8</f>
        <v>173.55222590000002</v>
      </c>
      <c r="Y28" s="7">
        <f t="shared" si="0"/>
        <v>1.2991669844770714E-2</v>
      </c>
      <c r="Z28" s="7">
        <f t="shared" si="1"/>
        <v>4.0747217959004886E-4</v>
      </c>
    </row>
    <row r="29" spans="1:26" x14ac:dyDescent="0.35">
      <c r="A29" s="2">
        <v>28</v>
      </c>
      <c r="B29" s="1">
        <v>68.773132000000004</v>
      </c>
      <c r="C29" s="2">
        <v>116028400</v>
      </c>
      <c r="D29" s="1">
        <v>171.45906099999999</v>
      </c>
      <c r="E29" s="2">
        <v>3614700</v>
      </c>
      <c r="T29" s="7">
        <f>B28*'Part 2'!$G$6+B27*'Part 2'!$G$7+B26*'Part 2'!$G$8</f>
        <v>68.6386574</v>
      </c>
      <c r="U29" s="7">
        <f>D28*'Part 2'!$G$6+D27*'Part 2'!$G$7+D26*'Part 2'!$G$8</f>
        <v>173.44815510000001</v>
      </c>
      <c r="Y29" s="7">
        <f t="shared" si="0"/>
        <v>1.9553362787084398E-3</v>
      </c>
      <c r="Z29" s="7">
        <f t="shared" si="1"/>
        <v>1.1600985613702952E-2</v>
      </c>
    </row>
    <row r="30" spans="1:26" x14ac:dyDescent="0.35">
      <c r="A30" s="2">
        <v>29</v>
      </c>
      <c r="B30" s="1">
        <v>68.841965000000002</v>
      </c>
      <c r="C30" s="2">
        <v>98369200</v>
      </c>
      <c r="D30" s="1">
        <v>173.28518700000001</v>
      </c>
      <c r="E30" s="2">
        <v>2680600</v>
      </c>
      <c r="T30" s="7">
        <f>B29*'Part 2'!$G$6+B28*'Part 2'!$G$7+B27*'Part 2'!$G$8</f>
        <v>68.828448299999991</v>
      </c>
      <c r="U30" s="7">
        <f>D29*'Part 2'!$G$6+D28*'Part 2'!$G$7+D27*'Part 2'!$G$8</f>
        <v>172.41139079999999</v>
      </c>
      <c r="Y30" s="7">
        <f t="shared" si="0"/>
        <v>1.9634390157240468E-4</v>
      </c>
      <c r="Z30" s="7">
        <f t="shared" si="1"/>
        <v>5.0425325737739786E-3</v>
      </c>
    </row>
    <row r="31" spans="1:26" x14ac:dyDescent="0.35">
      <c r="A31" s="2">
        <v>30</v>
      </c>
      <c r="B31" s="1">
        <v>68.699387000000002</v>
      </c>
      <c r="C31" s="2">
        <v>275978000</v>
      </c>
      <c r="D31" s="1">
        <v>173.19682299999999</v>
      </c>
      <c r="E31" s="2">
        <v>4351900</v>
      </c>
      <c r="T31" s="7">
        <f>B30*'Part 2'!$G$6+B29*'Part 2'!$G$7+B28*'Part 2'!$G$8</f>
        <v>68.840492300000008</v>
      </c>
      <c r="U31" s="7">
        <f>D30*'Part 2'!$G$6+D29*'Part 2'!$G$7+D28*'Part 2'!$G$8</f>
        <v>172.7766192</v>
      </c>
      <c r="Y31" s="7">
        <f t="shared" si="0"/>
        <v>2.0539528249357837E-3</v>
      </c>
      <c r="Z31" s="7">
        <f t="shared" si="1"/>
        <v>2.4261634406538505E-3</v>
      </c>
    </row>
    <row r="32" spans="1:26" x14ac:dyDescent="0.35">
      <c r="A32" s="2">
        <v>31</v>
      </c>
      <c r="B32" s="1">
        <v>69.820442</v>
      </c>
      <c r="C32" s="2">
        <v>98572000</v>
      </c>
      <c r="D32" s="1">
        <v>173.21646100000001</v>
      </c>
      <c r="E32" s="2">
        <v>2577700</v>
      </c>
      <c r="T32" s="7">
        <f>B31*'Part 2'!$G$6+B30*'Part 2'!$G$7+B29*'Part 2'!$G$8</f>
        <v>68.756909400000012</v>
      </c>
      <c r="U32" s="7">
        <f>D31*'Part 2'!$G$6+D30*'Part 2'!$G$7+D29*'Part 2'!$G$8</f>
        <v>172.8757798</v>
      </c>
      <c r="Y32" s="7">
        <f t="shared" si="0"/>
        <v>1.5232395692940298E-2</v>
      </c>
      <c r="Z32" s="7">
        <f t="shared" si="1"/>
        <v>1.9667945992731363E-3</v>
      </c>
    </row>
    <row r="33" spans="1:26" x14ac:dyDescent="0.35">
      <c r="A33" s="2">
        <v>32</v>
      </c>
      <c r="B33" s="1">
        <v>69.886818000000005</v>
      </c>
      <c r="C33" s="2">
        <v>48478800</v>
      </c>
      <c r="D33" s="1">
        <v>173.098648</v>
      </c>
      <c r="E33" s="2">
        <v>625500</v>
      </c>
      <c r="T33" s="7">
        <f>B32*'Part 2'!$G$6+B31*'Part 2'!$G$7+B30*'Part 2'!$G$8</f>
        <v>69.288430099999999</v>
      </c>
      <c r="U33" s="7">
        <f>D32*'Part 2'!$G$6+D31*'Part 2'!$G$7+D30*'Part 2'!$G$8</f>
        <v>173.2243148</v>
      </c>
      <c r="Y33" s="7">
        <f t="shared" si="0"/>
        <v>8.5622427393962312E-3</v>
      </c>
      <c r="Z33" s="7">
        <f t="shared" si="1"/>
        <v>7.2598371767759122E-4</v>
      </c>
    </row>
    <row r="34" spans="1:26" x14ac:dyDescent="0.35">
      <c r="A34" s="2">
        <v>33</v>
      </c>
      <c r="B34" s="1">
        <v>71.273392000000001</v>
      </c>
      <c r="C34" s="2">
        <v>93121200</v>
      </c>
      <c r="D34" s="1">
        <v>173.658264</v>
      </c>
      <c r="E34" s="2">
        <v>1269700</v>
      </c>
      <c r="T34" s="7">
        <f>B33*'Part 2'!$G$6+B32*'Part 2'!$G$7+B31*'Part 2'!$G$8</f>
        <v>69.629418999999999</v>
      </c>
      <c r="U34" s="7">
        <f>D33*'Part 2'!$G$6+D32*'Part 2'!$G$7+D31*'Part 2'!$G$8</f>
        <v>173.15362689999998</v>
      </c>
      <c r="Y34" s="7">
        <f t="shared" si="0"/>
        <v>2.3065732580820661E-2</v>
      </c>
      <c r="Z34" s="7">
        <f t="shared" si="1"/>
        <v>2.905920446147181E-3</v>
      </c>
    </row>
    <row r="35" spans="1:26" x14ac:dyDescent="0.35">
      <c r="A35" s="2">
        <v>34</v>
      </c>
      <c r="B35" s="1">
        <v>71.246352999999999</v>
      </c>
      <c r="C35" s="2">
        <v>146266000</v>
      </c>
      <c r="D35" s="1">
        <v>173.26556400000001</v>
      </c>
      <c r="E35" s="2">
        <v>1303900</v>
      </c>
      <c r="T35" s="7">
        <f>B34*'Part 2'!$G$6+B33*'Part 2'!$G$7+B32*'Part 2'!$G$8</f>
        <v>70.566829799999994</v>
      </c>
      <c r="U35" s="7">
        <f>D34*'Part 2'!$G$6+D33*'Part 2'!$G$7+D32*'Part 2'!$G$8</f>
        <v>173.40201860000002</v>
      </c>
      <c r="Y35" s="7">
        <f t="shared" si="0"/>
        <v>9.5376559134192525E-3</v>
      </c>
      <c r="Z35" s="7">
        <f t="shared" si="1"/>
        <v>7.8754598923077136E-4</v>
      </c>
    </row>
    <row r="36" spans="1:26" x14ac:dyDescent="0.35">
      <c r="A36" s="2">
        <v>35</v>
      </c>
      <c r="B36" s="1">
        <v>71.669212000000002</v>
      </c>
      <c r="C36" s="2">
        <v>144114400</v>
      </c>
      <c r="D36" s="1">
        <v>173.20661899999999</v>
      </c>
      <c r="E36" s="2">
        <v>1670100</v>
      </c>
      <c r="T36" s="7">
        <f>B35*'Part 2'!$G$6+B34*'Part 2'!$G$7+B33*'Part 2'!$G$8</f>
        <v>70.982557700000001</v>
      </c>
      <c r="U36" s="7">
        <f>D35*'Part 2'!$G$6+D34*'Part 2'!$G$7+D33*'Part 2'!$G$8</f>
        <v>173.3499908</v>
      </c>
      <c r="Y36" s="7">
        <f t="shared" si="0"/>
        <v>9.5808825134006039E-3</v>
      </c>
      <c r="Z36" s="7">
        <f t="shared" si="1"/>
        <v>8.2775012195123604E-4</v>
      </c>
    </row>
    <row r="37" spans="1:26" x14ac:dyDescent="0.35">
      <c r="A37" s="2">
        <v>36</v>
      </c>
      <c r="B37" s="1">
        <v>72.192863000000003</v>
      </c>
      <c r="C37" s="2">
        <v>100805600</v>
      </c>
      <c r="D37" s="1">
        <v>173.776062</v>
      </c>
      <c r="E37" s="2">
        <v>1728900</v>
      </c>
      <c r="T37" s="7">
        <f>B36*'Part 2'!$G$6+B35*'Part 2'!$G$7+B34*'Part 2'!$G$8</f>
        <v>71.463190300000008</v>
      </c>
      <c r="U37" s="7">
        <f>D36*'Part 2'!$G$6+D35*'Part 2'!$G$7+D34*'Part 2'!$G$8</f>
        <v>173.31463150000002</v>
      </c>
      <c r="Y37" s="7">
        <f t="shared" si="0"/>
        <v>1.0107269190861632E-2</v>
      </c>
      <c r="Z37" s="7">
        <f t="shared" si="1"/>
        <v>2.6553168180320341E-3</v>
      </c>
    </row>
    <row r="38" spans="1:26" x14ac:dyDescent="0.35">
      <c r="A38" s="2">
        <v>37</v>
      </c>
      <c r="B38" s="1">
        <v>73.840041999999997</v>
      </c>
      <c r="C38" s="2">
        <v>135480400</v>
      </c>
      <c r="D38" s="1">
        <v>177.49704</v>
      </c>
      <c r="E38" s="2">
        <v>2857400</v>
      </c>
      <c r="T38" s="7">
        <f>B37*'Part 2'!$G$6+B36*'Part 2'!$G$7+B35*'Part 2'!$G$8</f>
        <v>71.846465699999996</v>
      </c>
      <c r="U38" s="7">
        <f>D37*'Part 2'!$G$6+D36*'Part 2'!$G$7+D35*'Part 2'!$G$8</f>
        <v>173.5031295</v>
      </c>
      <c r="Y38" s="7">
        <f t="shared" si="0"/>
        <v>2.6998580255412109E-2</v>
      </c>
      <c r="Z38" s="7">
        <f t="shared" si="1"/>
        <v>2.2501279457956023E-2</v>
      </c>
    </row>
    <row r="39" spans="1:26" x14ac:dyDescent="0.35">
      <c r="A39" s="2">
        <v>38</v>
      </c>
      <c r="B39" s="1">
        <v>73.122153999999995</v>
      </c>
      <c r="C39" s="2">
        <v>146322800</v>
      </c>
      <c r="D39" s="1">
        <v>175.602203</v>
      </c>
      <c r="E39" s="2">
        <v>2805200</v>
      </c>
      <c r="T39" s="7">
        <f>B38*'Part 2'!$G$6+B37*'Part 2'!$G$7+B36*'Part 2'!$G$8</f>
        <v>72.911722300000008</v>
      </c>
      <c r="U39" s="7">
        <f>D38*'Part 2'!$G$6+D37*'Part 2'!$G$7+D36*'Part 2'!$G$8</f>
        <v>175.5226624</v>
      </c>
      <c r="Y39" s="7">
        <f t="shared" si="0"/>
        <v>2.8778104649377083E-3</v>
      </c>
      <c r="Z39" s="7">
        <f t="shared" si="1"/>
        <v>4.5295900985935466E-4</v>
      </c>
    </row>
    <row r="40" spans="1:26" x14ac:dyDescent="0.35">
      <c r="A40" s="2">
        <v>39</v>
      </c>
      <c r="B40" s="1">
        <v>73.704819000000001</v>
      </c>
      <c r="C40" s="2">
        <v>118387200</v>
      </c>
      <c r="D40" s="1">
        <v>174.276794</v>
      </c>
      <c r="E40" s="2">
        <v>3277900</v>
      </c>
      <c r="T40" s="7">
        <f>B39*'Part 2'!$G$6+B38*'Part 2'!$G$7+B37*'Part 2'!$G$8</f>
        <v>73.151662200000004</v>
      </c>
      <c r="U40" s="7">
        <f>D39*'Part 2'!$G$6+D38*'Part 2'!$G$7+D37*'Part 2'!$G$8</f>
        <v>175.80542589999999</v>
      </c>
      <c r="Y40" s="7">
        <f t="shared" si="0"/>
        <v>7.505028945257927E-3</v>
      </c>
      <c r="Z40" s="7">
        <f t="shared" si="1"/>
        <v>8.7712877022513604E-3</v>
      </c>
    </row>
    <row r="41" spans="1:26" x14ac:dyDescent="0.35">
      <c r="A41" s="2">
        <v>40</v>
      </c>
      <c r="B41" s="1">
        <v>73.358185000000006</v>
      </c>
      <c r="C41" s="2">
        <v>108872000</v>
      </c>
      <c r="D41" s="1">
        <v>174.37496899999999</v>
      </c>
      <c r="E41" s="2">
        <v>3002800</v>
      </c>
      <c r="T41" s="7">
        <f>B40*'Part 2'!$G$6+B39*'Part 2'!$G$7+B38*'Part 2'!$G$8</f>
        <v>73.557064099999991</v>
      </c>
      <c r="U41" s="7">
        <f>D40*'Part 2'!$G$6+D39*'Part 2'!$G$7+D38*'Part 2'!$G$8</f>
        <v>175.31846589999998</v>
      </c>
      <c r="Y41" s="7">
        <f t="shared" si="0"/>
        <v>2.7110689829633185E-3</v>
      </c>
      <c r="Z41" s="7">
        <f t="shared" si="1"/>
        <v>5.4107358723027811E-3</v>
      </c>
    </row>
    <row r="42" spans="1:26" x14ac:dyDescent="0.35">
      <c r="A42" s="2">
        <v>41</v>
      </c>
      <c r="B42" s="1">
        <v>74.538239000000004</v>
      </c>
      <c r="C42" s="2">
        <v>132079200</v>
      </c>
      <c r="D42" s="1">
        <v>174.522232</v>
      </c>
      <c r="E42" s="2">
        <v>2545500</v>
      </c>
      <c r="T42" s="7">
        <f>B41*'Part 2'!$G$6+B40*'Part 2'!$G$7+B39*'Part 2'!$G$8</f>
        <v>73.414968999999999</v>
      </c>
      <c r="U42" s="7">
        <f>D41*'Part 2'!$G$6+D40*'Part 2'!$G$7+D39*'Part 2'!$G$8</f>
        <v>174.5909633</v>
      </c>
      <c r="Y42" s="7">
        <f t="shared" si="0"/>
        <v>1.5069714754060732E-2</v>
      </c>
      <c r="Z42" s="7">
        <f t="shared" si="1"/>
        <v>3.9382546975445543E-4</v>
      </c>
    </row>
    <row r="43" spans="1:26" x14ac:dyDescent="0.35">
      <c r="A43" s="2">
        <v>42</v>
      </c>
      <c r="B43" s="1">
        <v>76.121498000000003</v>
      </c>
      <c r="C43" s="2">
        <v>170108400</v>
      </c>
      <c r="D43" s="1">
        <v>175.80838</v>
      </c>
      <c r="E43" s="2">
        <v>1789500</v>
      </c>
      <c r="T43" s="7">
        <f>B42*'Part 2'!$G$6+B41*'Part 2'!$G$7+B40*'Part 2'!$G$8</f>
        <v>74.017538800000011</v>
      </c>
      <c r="U43" s="7">
        <f>D42*'Part 2'!$G$6+D41*'Part 2'!$G$7+D40*'Part 2'!$G$8</f>
        <v>174.4289655</v>
      </c>
      <c r="Y43" s="7">
        <f t="shared" si="0"/>
        <v>2.7639487599153544E-2</v>
      </c>
      <c r="Z43" s="7">
        <f t="shared" si="1"/>
        <v>7.8461248547992742E-3</v>
      </c>
    </row>
    <row r="44" spans="1:26" x14ac:dyDescent="0.35">
      <c r="A44" s="2">
        <v>43</v>
      </c>
      <c r="B44" s="1">
        <v>76.293578999999994</v>
      </c>
      <c r="C44" s="2">
        <v>140644800</v>
      </c>
      <c r="D44" s="1">
        <v>175.42546100000001</v>
      </c>
      <c r="E44" s="2">
        <v>1671700</v>
      </c>
      <c r="T44" s="7">
        <f>B43*'Part 2'!$G$6+B42*'Part 2'!$G$7+B41*'Part 2'!$G$8</f>
        <v>75.093857700000001</v>
      </c>
      <c r="U44" s="7">
        <f>D43*'Part 2'!$G$6+D42*'Part 2'!$G$7+D41*'Part 2'!$G$8</f>
        <v>175.1358534</v>
      </c>
      <c r="Y44" s="7">
        <f t="shared" si="0"/>
        <v>1.5725062524593231E-2</v>
      </c>
      <c r="Z44" s="7">
        <f t="shared" si="1"/>
        <v>1.6508869257012282E-3</v>
      </c>
    </row>
    <row r="45" spans="1:26" x14ac:dyDescent="0.35">
      <c r="A45" s="2">
        <v>44</v>
      </c>
      <c r="B45" s="1">
        <v>77.923537999999994</v>
      </c>
      <c r="C45" s="2">
        <v>121532000</v>
      </c>
      <c r="D45" s="1">
        <v>177.96829199999999</v>
      </c>
      <c r="E45" s="2">
        <v>2261900</v>
      </c>
      <c r="T45" s="7">
        <f>B44*'Part 2'!$G$6+B43*'Part 2'!$G$7+B42*'Part 2'!$G$8</f>
        <v>75.890886699999996</v>
      </c>
      <c r="U45" s="7">
        <f>D44*'Part 2'!$G$6+D43*'Part 2'!$G$7+D42*'Part 2'!$G$8</f>
        <v>175.3596909</v>
      </c>
      <c r="Y45" s="7">
        <f t="shared" si="0"/>
        <v>2.6085202907496292E-2</v>
      </c>
      <c r="Z45" s="7">
        <f t="shared" si="1"/>
        <v>1.4657673401731514E-2</v>
      </c>
    </row>
    <row r="46" spans="1:26" x14ac:dyDescent="0.35">
      <c r="A46" s="2">
        <v>45</v>
      </c>
      <c r="B46" s="1">
        <v>76.871323000000004</v>
      </c>
      <c r="C46" s="2">
        <v>161954400</v>
      </c>
      <c r="D46" s="1">
        <v>177.16322299999999</v>
      </c>
      <c r="E46" s="2">
        <v>2191200</v>
      </c>
      <c r="T46" s="7">
        <f>B45*'Part 2'!$G$6+B44*'Part 2'!$G$7+B43*'Part 2'!$G$8</f>
        <v>77.074142300000005</v>
      </c>
      <c r="U46" s="7">
        <f>D45*'Part 2'!$G$6+D44*'Part 2'!$G$7+D43*'Part 2'!$G$8</f>
        <v>176.77346030000001</v>
      </c>
      <c r="Y46" s="7">
        <f t="shared" si="0"/>
        <v>2.6384260356752489E-3</v>
      </c>
      <c r="Z46" s="7">
        <f t="shared" si="1"/>
        <v>2.2000203733027442E-3</v>
      </c>
    </row>
    <row r="47" spans="1:26" x14ac:dyDescent="0.35">
      <c r="A47" s="2">
        <v>46</v>
      </c>
      <c r="B47" s="1">
        <v>76.541884999999994</v>
      </c>
      <c r="C47" s="2">
        <v>121923600</v>
      </c>
      <c r="D47" s="1">
        <v>177.43812600000001</v>
      </c>
      <c r="E47" s="2">
        <v>2600800</v>
      </c>
      <c r="T47" s="7">
        <f>B46*'Part 2'!$G$6+B45*'Part 2'!$G$7+B44*'Part 2'!$G$8</f>
        <v>77.071438700000002</v>
      </c>
      <c r="U47" s="7">
        <f>D46*'Part 2'!$G$6+D45*'Part 2'!$G$7+D44*'Part 2'!$G$8</f>
        <v>177.0571913</v>
      </c>
      <c r="Y47" s="7">
        <f t="shared" si="0"/>
        <v>6.9184826059615354E-3</v>
      </c>
      <c r="Z47" s="7">
        <f t="shared" si="1"/>
        <v>2.1468593508478084E-3</v>
      </c>
    </row>
    <row r="48" spans="1:26" x14ac:dyDescent="0.35">
      <c r="A48" s="2">
        <v>47</v>
      </c>
      <c r="B48" s="1">
        <v>77.500693999999996</v>
      </c>
      <c r="C48" s="2">
        <v>108829200</v>
      </c>
      <c r="D48" s="1">
        <v>178.94026199999999</v>
      </c>
      <c r="E48" s="2">
        <v>2215400</v>
      </c>
      <c r="T48" s="7">
        <f>B47*'Part 2'!$G$6+B46*'Part 2'!$G$7+B45*'Part 2'!$G$8</f>
        <v>76.917046999999997</v>
      </c>
      <c r="U48" s="7">
        <f>D47*'Part 2'!$G$6+D46*'Part 2'!$G$7+D45*'Part 2'!$G$8</f>
        <v>177.46168830000002</v>
      </c>
      <c r="Y48" s="7">
        <f t="shared" si="0"/>
        <v>7.530861594607129E-3</v>
      </c>
      <c r="Z48" s="7">
        <f t="shared" si="1"/>
        <v>8.2629458763169242E-3</v>
      </c>
    </row>
    <row r="49" spans="1:26" x14ac:dyDescent="0.35">
      <c r="A49" s="2">
        <v>48</v>
      </c>
      <c r="B49" s="1">
        <v>78.358695999999995</v>
      </c>
      <c r="C49" s="2">
        <v>137816400</v>
      </c>
      <c r="D49" s="1">
        <v>179.89259300000001</v>
      </c>
      <c r="E49" s="2">
        <v>2608000</v>
      </c>
      <c r="T49" s="7">
        <f>B48*'Part 2'!$G$6+B47*'Part 2'!$G$7+B46*'Part 2'!$G$8</f>
        <v>77.087177099999991</v>
      </c>
      <c r="U49" s="7">
        <f>D48*'Part 2'!$G$6+D47*'Part 2'!$G$7+D46*'Part 2'!$G$8</f>
        <v>178.13421339999999</v>
      </c>
      <c r="Y49" s="7">
        <f t="shared" si="0"/>
        <v>1.6226902244519278E-2</v>
      </c>
      <c r="Z49" s="7">
        <f t="shared" si="1"/>
        <v>9.7746081185233237E-3</v>
      </c>
    </row>
    <row r="50" spans="1:26" x14ac:dyDescent="0.35">
      <c r="A50" s="2">
        <v>49</v>
      </c>
      <c r="B50" s="1">
        <v>77.827667000000005</v>
      </c>
      <c r="C50" s="2">
        <v>110843200</v>
      </c>
      <c r="D50" s="1">
        <v>177.634491</v>
      </c>
      <c r="E50" s="2">
        <v>2188600</v>
      </c>
      <c r="T50" s="7">
        <f>B49*'Part 2'!$G$6+B48*'Part 2'!$G$7+B47*'Part 2'!$G$8</f>
        <v>77.737933199999986</v>
      </c>
      <c r="U50" s="7">
        <f>D49*'Part 2'!$G$6+D48*'Part 2'!$G$7+D47*'Part 2'!$G$8</f>
        <v>179.1160003</v>
      </c>
      <c r="Y50" s="7">
        <f t="shared" si="0"/>
        <v>1.152980725993225E-3</v>
      </c>
      <c r="Z50" s="7">
        <f t="shared" si="1"/>
        <v>8.3402119242709412E-3</v>
      </c>
    </row>
    <row r="51" spans="1:26" x14ac:dyDescent="0.35">
      <c r="A51" s="2">
        <v>50</v>
      </c>
      <c r="B51" s="1">
        <v>78.105475999999996</v>
      </c>
      <c r="C51" s="2">
        <v>101832400</v>
      </c>
      <c r="D51" s="1">
        <v>176.770523</v>
      </c>
      <c r="E51" s="2">
        <v>1881700</v>
      </c>
      <c r="T51" s="7">
        <f>B50*'Part 2'!$G$6+B49*'Part 2'!$G$7+B48*'Part 2'!$G$8</f>
        <v>77.921581099999997</v>
      </c>
      <c r="U51" s="7">
        <f>D50*'Part 2'!$G$6+D49*'Part 2'!$G$7+D48*'Part 2'!$G$8</f>
        <v>178.5730758</v>
      </c>
      <c r="Y51" s="7">
        <f t="shared" si="0"/>
        <v>2.3544431122857318E-3</v>
      </c>
      <c r="Z51" s="7">
        <f t="shared" si="1"/>
        <v>1.0197134507544569E-2</v>
      </c>
    </row>
    <row r="52" spans="1:26" x14ac:dyDescent="0.35">
      <c r="A52" s="2">
        <v>51</v>
      </c>
      <c r="B52" s="1">
        <v>78.481621000000004</v>
      </c>
      <c r="C52" s="2">
        <v>104472000</v>
      </c>
      <c r="D52" s="1">
        <v>176.30909700000001</v>
      </c>
      <c r="E52" s="2">
        <v>2434000</v>
      </c>
      <c r="T52" s="7">
        <f>B51*'Part 2'!$G$6+B50*'Part 2'!$G$7+B49*'Part 2'!$G$8</f>
        <v>78.072777299999998</v>
      </c>
      <c r="U52" s="7">
        <f>D51*'Part 2'!$G$6+D50*'Part 2'!$G$7+D49*'Part 2'!$G$8</f>
        <v>177.65412739999999</v>
      </c>
      <c r="Y52" s="7">
        <f t="shared" si="0"/>
        <v>5.2094196678226816E-3</v>
      </c>
      <c r="Z52" s="7">
        <f t="shared" si="1"/>
        <v>7.6288201963849011E-3</v>
      </c>
    </row>
    <row r="53" spans="1:26" x14ac:dyDescent="0.35">
      <c r="A53" s="2">
        <v>52</v>
      </c>
      <c r="B53" s="1">
        <v>78.255439999999993</v>
      </c>
      <c r="C53" s="2">
        <v>146537600</v>
      </c>
      <c r="D53" s="1">
        <v>173.903717</v>
      </c>
      <c r="E53" s="2">
        <v>2737000</v>
      </c>
      <c r="T53" s="7">
        <f>B52*'Part 2'!$G$6+B51*'Part 2'!$G$7+B50*'Part 2'!$G$8</f>
        <v>78.237986700000008</v>
      </c>
      <c r="U53" s="7">
        <f>D52*'Part 2'!$G$6+D51*'Part 2'!$G$7+D50*'Part 2'!$G$8</f>
        <v>176.71260360000002</v>
      </c>
      <c r="Y53" s="7">
        <f t="shared" si="0"/>
        <v>2.2302986220492101E-4</v>
      </c>
      <c r="Z53" s="7">
        <f t="shared" si="1"/>
        <v>1.6151964135418809E-2</v>
      </c>
    </row>
    <row r="54" spans="1:26" x14ac:dyDescent="0.35">
      <c r="A54" s="2">
        <v>53</v>
      </c>
      <c r="B54" s="1">
        <v>75.954314999999994</v>
      </c>
      <c r="C54" s="2">
        <v>161940000</v>
      </c>
      <c r="D54" s="1">
        <v>170.37908899999999</v>
      </c>
      <c r="E54" s="2">
        <v>2491500</v>
      </c>
      <c r="T54" s="7">
        <f>B53*'Part 2'!$G$6+B52*'Part 2'!$G$7+B51*'Part 2'!$G$8</f>
        <v>78.293301499999998</v>
      </c>
      <c r="U54" s="7">
        <f>D53*'Part 2'!$G$6+D52*'Part 2'!$G$7+D51*'Part 2'!$G$8</f>
        <v>175.19869220000001</v>
      </c>
      <c r="Y54" s="7">
        <f t="shared" si="0"/>
        <v>3.079464938891233E-2</v>
      </c>
      <c r="Z54" s="7">
        <f t="shared" si="1"/>
        <v>2.8287527702416684E-2</v>
      </c>
    </row>
    <row r="55" spans="1:26" x14ac:dyDescent="0.35">
      <c r="A55" s="2">
        <v>54</v>
      </c>
      <c r="B55" s="1">
        <v>78.103012000000007</v>
      </c>
      <c r="C55" s="2">
        <v>162234000</v>
      </c>
      <c r="D55" s="1">
        <v>172.26414500000001</v>
      </c>
      <c r="E55" s="2">
        <v>2178400</v>
      </c>
      <c r="T55" s="7">
        <f>B54*'Part 2'!$G$6+B53*'Part 2'!$G$7+B52*'Part 2'!$G$8</f>
        <v>77.150113700000006</v>
      </c>
      <c r="U55" s="7">
        <f>D54*'Part 2'!$G$6+D53*'Part 2'!$G$7+D52*'Part 2'!$G$8</f>
        <v>172.622479</v>
      </c>
      <c r="Y55" s="7">
        <f t="shared" si="0"/>
        <v>1.2200532035819578E-2</v>
      </c>
      <c r="Z55" s="7">
        <f t="shared" si="1"/>
        <v>2.0801426785590528E-3</v>
      </c>
    </row>
    <row r="56" spans="1:26" x14ac:dyDescent="0.35">
      <c r="A56" s="2">
        <v>55</v>
      </c>
      <c r="B56" s="1">
        <v>79.737899999999996</v>
      </c>
      <c r="C56" s="2">
        <v>216229200</v>
      </c>
      <c r="D56" s="1">
        <v>172.47030599999999</v>
      </c>
      <c r="E56" s="2">
        <v>2199000</v>
      </c>
      <c r="T56" s="7">
        <f>B55*'Part 2'!$G$6+B54*'Part 2'!$G$7+B53*'Part 2'!$G$8</f>
        <v>77.488888500000002</v>
      </c>
      <c r="U56" s="7">
        <f>D55*'Part 2'!$G$6+D54*'Part 2'!$G$7+D53*'Part 2'!$G$8</f>
        <v>172.0265426</v>
      </c>
      <c r="Y56" s="7">
        <f t="shared" si="0"/>
        <v>2.8205050546854064E-2</v>
      </c>
      <c r="Z56" s="7">
        <f t="shared" si="1"/>
        <v>2.5729843605657812E-3</v>
      </c>
    </row>
    <row r="57" spans="1:26" x14ac:dyDescent="0.35">
      <c r="A57" s="2">
        <v>56</v>
      </c>
      <c r="B57" s="1">
        <v>79.622337000000002</v>
      </c>
      <c r="C57" s="2">
        <v>126743200</v>
      </c>
      <c r="D57" s="1">
        <v>175.09165999999999</v>
      </c>
      <c r="E57" s="2">
        <v>3076100</v>
      </c>
      <c r="T57" s="7">
        <f>B56*'Part 2'!$G$6+B55*'Part 2'!$G$7+B54*'Part 2'!$G$8</f>
        <v>78.490716599999999</v>
      </c>
      <c r="U57" s="7">
        <f>D56*'Part 2'!$G$6+D55*'Part 2'!$G$7+D54*'Part 2'!$G$8</f>
        <v>171.99021430000002</v>
      </c>
      <c r="Y57" s="7">
        <f t="shared" si="0"/>
        <v>1.421234847703607E-2</v>
      </c>
      <c r="Z57" s="7">
        <f t="shared" si="1"/>
        <v>1.7713269152853831E-2</v>
      </c>
    </row>
    <row r="58" spans="1:26" x14ac:dyDescent="0.35">
      <c r="A58" s="2">
        <v>57</v>
      </c>
      <c r="B58" s="1">
        <v>76.091994999999997</v>
      </c>
      <c r="C58" s="2">
        <v>199588400</v>
      </c>
      <c r="D58" s="1">
        <v>170.06492600000001</v>
      </c>
      <c r="E58" s="2">
        <v>5500000</v>
      </c>
      <c r="T58" s="7">
        <f>B57*'Part 2'!$G$6+B56*'Part 2'!$G$7+B55*'Part 2'!$G$8</f>
        <v>79.3531409</v>
      </c>
      <c r="U58" s="7">
        <f>D57*'Part 2'!$G$6+D56*'Part 2'!$G$7+D55*'Part 2'!$G$8</f>
        <v>173.7397508</v>
      </c>
      <c r="Y58" s="7">
        <f t="shared" si="0"/>
        <v>4.2857936633150476E-2</v>
      </c>
      <c r="Z58" s="7">
        <f t="shared" si="1"/>
        <v>2.1608363855107792E-2</v>
      </c>
    </row>
    <row r="59" spans="1:26" x14ac:dyDescent="0.35">
      <c r="A59" s="2">
        <v>58</v>
      </c>
      <c r="B59" s="1">
        <v>75.883018000000007</v>
      </c>
      <c r="C59" s="2">
        <v>173985600</v>
      </c>
      <c r="D59" s="1">
        <v>168.19955400000001</v>
      </c>
      <c r="E59" s="2">
        <v>3542700</v>
      </c>
      <c r="T59" s="7">
        <f>B58*'Part 2'!$G$6+B57*'Part 2'!$G$7+B56*'Part 2'!$G$8</f>
        <v>77.880278599999997</v>
      </c>
      <c r="U59" s="7">
        <f>D58*'Part 2'!$G$6+D57*'Part 2'!$G$7+D56*'Part 2'!$G$8</f>
        <v>172.05402219999999</v>
      </c>
      <c r="Y59" s="7">
        <f t="shared" si="0"/>
        <v>2.632025784741442E-2</v>
      </c>
      <c r="Z59" s="7">
        <f t="shared" si="1"/>
        <v>2.2916042928389602E-2</v>
      </c>
    </row>
    <row r="60" spans="1:26" x14ac:dyDescent="0.35">
      <c r="A60" s="2">
        <v>59</v>
      </c>
      <c r="B60" s="1">
        <v>78.388199</v>
      </c>
      <c r="C60" s="2">
        <v>136616400</v>
      </c>
      <c r="D60" s="1">
        <v>172.01869199999999</v>
      </c>
      <c r="E60" s="2">
        <v>2992500</v>
      </c>
      <c r="T60" s="7">
        <f>B59*'Part 2'!$G$6+B58*'Part 2'!$G$7+B57*'Part 2'!$G$8</f>
        <v>76.693574900000002</v>
      </c>
      <c r="U60" s="7">
        <f>D59*'Part 2'!$G$6+D58*'Part 2'!$G$7+D57*'Part 2'!$G$8</f>
        <v>170.13758680000001</v>
      </c>
      <c r="Y60" s="7">
        <f t="shared" si="0"/>
        <v>2.1618357375451355E-2</v>
      </c>
      <c r="Z60" s="7">
        <f t="shared" si="1"/>
        <v>1.0935469733719281E-2</v>
      </c>
    </row>
    <row r="61" spans="1:26" x14ac:dyDescent="0.35">
      <c r="A61" s="2">
        <v>60</v>
      </c>
      <c r="B61" s="1">
        <v>79.027405000000002</v>
      </c>
      <c r="C61" s="2">
        <v>118826800</v>
      </c>
      <c r="D61" s="1">
        <v>173.677887</v>
      </c>
      <c r="E61" s="2">
        <v>2818100</v>
      </c>
      <c r="T61" s="7">
        <f>B60*'Part 2'!$G$6+B59*'Part 2'!$G$7+B58*'Part 2'!$G$8</f>
        <v>77.177403900000002</v>
      </c>
      <c r="U61" s="7">
        <f>D60*'Part 2'!$G$6+D59*'Part 2'!$G$7+D58*'Part 2'!$G$8</f>
        <v>170.48219739999999</v>
      </c>
      <c r="Y61" s="7">
        <f t="shared" si="0"/>
        <v>2.340961467733883E-2</v>
      </c>
      <c r="Z61" s="7">
        <f t="shared" si="1"/>
        <v>1.8400094883697017E-2</v>
      </c>
    </row>
    <row r="62" spans="1:26" x14ac:dyDescent="0.35">
      <c r="A62" s="2">
        <v>61</v>
      </c>
      <c r="B62" s="1">
        <v>79.951774999999998</v>
      </c>
      <c r="C62" s="2">
        <v>105425600</v>
      </c>
      <c r="D62" s="1">
        <v>173.137924</v>
      </c>
      <c r="E62" s="2">
        <v>2427500</v>
      </c>
      <c r="T62" s="7">
        <f>B61*'Part 2'!$G$6+B60*'Part 2'!$G$7+B59*'Part 2'!$G$8</f>
        <v>78.206765799999999</v>
      </c>
      <c r="U62" s="7">
        <f>D61*'Part 2'!$G$6+D60*'Part 2'!$G$7+D59*'Part 2'!$G$8</f>
        <v>172.08446189999998</v>
      </c>
      <c r="Y62" s="7">
        <f t="shared" si="0"/>
        <v>2.182577184809216E-2</v>
      </c>
      <c r="Z62" s="7">
        <f t="shared" si="1"/>
        <v>6.0845254214785356E-3</v>
      </c>
    </row>
    <row r="63" spans="1:26" x14ac:dyDescent="0.35">
      <c r="A63" s="2">
        <v>62</v>
      </c>
      <c r="B63" s="1">
        <v>78.865020999999999</v>
      </c>
      <c r="C63" s="2">
        <v>117684000</v>
      </c>
      <c r="D63" s="1">
        <v>172.08738700000001</v>
      </c>
      <c r="E63" s="2">
        <v>3254500</v>
      </c>
      <c r="T63" s="7">
        <f>B62*'Part 2'!$G$6+B61*'Part 2'!$G$7+B60*'Part 2'!$G$8</f>
        <v>79.361748800000001</v>
      </c>
      <c r="U63" s="7">
        <f>D62*'Part 2'!$G$6+D61*'Part 2'!$G$7+D60*'Part 2'!$G$8</f>
        <v>173.0760665</v>
      </c>
      <c r="Y63" s="7">
        <f t="shared" si="0"/>
        <v>6.2984551795149104E-3</v>
      </c>
      <c r="Z63" s="7">
        <f t="shared" si="1"/>
        <v>5.7452176898937354E-3</v>
      </c>
    </row>
    <row r="64" spans="1:26" x14ac:dyDescent="0.35">
      <c r="A64" s="2">
        <v>63</v>
      </c>
      <c r="B64" s="1">
        <v>79.239593999999997</v>
      </c>
      <c r="C64" s="2">
        <v>109348800</v>
      </c>
      <c r="D64" s="1">
        <v>173.72699</v>
      </c>
      <c r="E64" s="2">
        <v>2399700</v>
      </c>
      <c r="T64" s="7">
        <f>B63*'Part 2'!$G$6+B62*'Part 2'!$G$7+B61*'Part 2'!$G$8</f>
        <v>79.223523999999998</v>
      </c>
      <c r="U64" s="7">
        <f>D63*'Part 2'!$G$6+D62*'Part 2'!$G$7+D61*'Part 2'!$G$8</f>
        <v>172.72064810000001</v>
      </c>
      <c r="Y64" s="7">
        <f t="shared" si="0"/>
        <v>2.0280265444064669E-4</v>
      </c>
      <c r="Z64" s="7">
        <f t="shared" si="1"/>
        <v>5.7926629592787819E-3</v>
      </c>
    </row>
    <row r="65" spans="1:26" x14ac:dyDescent="0.35">
      <c r="A65" s="2">
        <v>64</v>
      </c>
      <c r="B65" s="1">
        <v>78.761520000000004</v>
      </c>
      <c r="C65" s="2">
        <v>94323200</v>
      </c>
      <c r="D65" s="1">
        <v>175.88691700000001</v>
      </c>
      <c r="E65" s="2">
        <v>2948500</v>
      </c>
      <c r="T65" s="7">
        <f>B64*'Part 2'!$G$6+B63*'Part 2'!$G$7+B62*'Part 2'!$G$8</f>
        <v>79.269658300000003</v>
      </c>
      <c r="U65" s="7">
        <f>D64*'Part 2'!$G$6+D63*'Part 2'!$G$7+D62*'Part 2'!$G$8</f>
        <v>173.11729589999999</v>
      </c>
      <c r="Y65" s="7">
        <f t="shared" si="0"/>
        <v>6.4516060634685415E-3</v>
      </c>
      <c r="Z65" s="7">
        <f t="shared" si="1"/>
        <v>1.5746600982266483E-2</v>
      </c>
    </row>
    <row r="66" spans="1:26" x14ac:dyDescent="0.35">
      <c r="A66" s="2">
        <v>65</v>
      </c>
      <c r="B66" s="1">
        <v>80.631927000000005</v>
      </c>
      <c r="C66" s="2">
        <v>113730400</v>
      </c>
      <c r="D66" s="1">
        <v>177.879929</v>
      </c>
      <c r="E66" s="2">
        <v>2950800</v>
      </c>
      <c r="T66" s="7">
        <f>B65*'Part 2'!$G$6+B64*'Part 2'!$G$7+B63*'Part 2'!$G$8</f>
        <v>78.925642400000001</v>
      </c>
      <c r="U66" s="7">
        <f>D65*'Part 2'!$G$6+D64*'Part 2'!$G$7+D63*'Part 2'!$G$8</f>
        <v>174.47903289999999</v>
      </c>
      <c r="Y66" s="7">
        <f t="shared" si="0"/>
        <v>2.116140173606422E-2</v>
      </c>
      <c r="Z66" s="7">
        <f t="shared" si="1"/>
        <v>1.9119054741696076E-2</v>
      </c>
    </row>
    <row r="67" spans="1:26" x14ac:dyDescent="0.35">
      <c r="A67" s="2">
        <v>66</v>
      </c>
      <c r="B67" s="1">
        <v>80.057738999999998</v>
      </c>
      <c r="C67" s="2">
        <v>94747600</v>
      </c>
      <c r="D67" s="1">
        <v>176.839249</v>
      </c>
      <c r="E67" s="2">
        <v>1985700</v>
      </c>
      <c r="T67" s="7">
        <f>B66*'Part 2'!$G$6+B65*'Part 2'!$G$7+B64*'Part 2'!$G$8</f>
        <v>79.792338299999997</v>
      </c>
      <c r="U67" s="7">
        <f>D66*'Part 2'!$G$6+D65*'Part 2'!$G$7+D64*'Part 2'!$G$8</f>
        <v>176.45143759999999</v>
      </c>
      <c r="Y67" s="7">
        <f t="shared" si="0"/>
        <v>3.3151161063891738E-3</v>
      </c>
      <c r="Z67" s="7">
        <f t="shared" si="1"/>
        <v>2.1930165514331265E-3</v>
      </c>
    </row>
    <row r="68" spans="1:26" x14ac:dyDescent="0.35">
      <c r="A68" s="2">
        <v>67</v>
      </c>
      <c r="B68" s="1">
        <v>80.077461</v>
      </c>
      <c r="C68" s="2">
        <v>80113600</v>
      </c>
      <c r="D68" s="1">
        <v>177.516693</v>
      </c>
      <c r="E68" s="2">
        <v>2489000</v>
      </c>
      <c r="T68" s="7">
        <f>B67*'Part 2'!$G$6+B66*'Part 2'!$G$7+B65*'Part 2'!$G$8</f>
        <v>79.9707516</v>
      </c>
      <c r="U68" s="7">
        <f>D67*'Part 2'!$G$6+D66*'Part 2'!$G$7+D65*'Part 2'!$G$8</f>
        <v>176.96098659999998</v>
      </c>
      <c r="Y68" s="7">
        <f t="shared" si="0"/>
        <v>1.3325772154539183E-3</v>
      </c>
      <c r="Z68" s="7">
        <f t="shared" si="1"/>
        <v>3.130445878687136E-3</v>
      </c>
    </row>
    <row r="69" spans="1:26" x14ac:dyDescent="0.35">
      <c r="A69" s="2">
        <v>68</v>
      </c>
      <c r="B69" s="1">
        <v>78.611198000000002</v>
      </c>
      <c r="C69" s="2">
        <v>152531200</v>
      </c>
      <c r="D69" s="1">
        <v>176.151993</v>
      </c>
      <c r="E69" s="2">
        <v>1818600</v>
      </c>
      <c r="T69" s="7">
        <f>B68*'Part 2'!$G$6+B67*'Part 2'!$G$7+B66*'Part 2'!$G$8</f>
        <v>80.1824376</v>
      </c>
      <c r="U69" s="7">
        <f>D68*'Part 2'!$G$6+D67*'Part 2'!$G$7+D66*'Part 2'!$G$8</f>
        <v>177.38610700000001</v>
      </c>
      <c r="Y69" s="7">
        <f t="shared" si="0"/>
        <v>1.9987478119847486E-2</v>
      </c>
      <c r="Z69" s="7">
        <f t="shared" si="1"/>
        <v>7.0059610395665816E-3</v>
      </c>
    </row>
    <row r="70" spans="1:26" x14ac:dyDescent="0.35">
      <c r="A70" s="2">
        <v>69</v>
      </c>
      <c r="B70" s="1">
        <v>79.749701999999999</v>
      </c>
      <c r="C70" s="2">
        <v>93984000</v>
      </c>
      <c r="D70" s="1">
        <v>177.565765</v>
      </c>
      <c r="E70" s="2">
        <v>2464500</v>
      </c>
      <c r="T70" s="7">
        <f>B69*'Part 2'!$G$6+B68*'Part 2'!$G$7+B67*'Part 2'!$G$8</f>
        <v>79.340385100000006</v>
      </c>
      <c r="U70" s="7">
        <f>D69*'Part 2'!$G$6+D68*'Part 2'!$G$7+D67*'Part 2'!$G$8</f>
        <v>176.69885420000003</v>
      </c>
      <c r="Y70" s="7">
        <f t="shared" ref="Y70:Y133" si="2">ABS((B70 - T70) / B70)</f>
        <v>5.132519492047672E-3</v>
      </c>
      <c r="Z70" s="7">
        <f t="shared" ref="Z70:Z133" si="3">ABS((D70 - U70) / D70)</f>
        <v>4.8821956191835237E-3</v>
      </c>
    </row>
    <row r="71" spans="1:26" x14ac:dyDescent="0.35">
      <c r="A71" s="2">
        <v>70</v>
      </c>
      <c r="B71" s="1">
        <v>78.931563999999995</v>
      </c>
      <c r="C71" s="2">
        <v>100566000</v>
      </c>
      <c r="D71" s="1">
        <v>177.408691</v>
      </c>
      <c r="E71" s="2">
        <v>2336800</v>
      </c>
      <c r="T71" s="7">
        <f>B70*'Part 2'!$G$6+B69*'Part 2'!$G$7+B68*'Part 2'!$G$8</f>
        <v>79.473702599999996</v>
      </c>
      <c r="U71" s="7">
        <f>D70*'Part 2'!$G$6+D69*'Part 2'!$G$7+D68*'Part 2'!$G$8</f>
        <v>177.13181900000001</v>
      </c>
      <c r="Y71" s="7">
        <f t="shared" si="2"/>
        <v>6.8684639265478289E-3</v>
      </c>
      <c r="Z71" s="7">
        <f t="shared" si="3"/>
        <v>1.5606450757251647E-3</v>
      </c>
    </row>
    <row r="72" spans="1:26" x14ac:dyDescent="0.35">
      <c r="A72" s="2">
        <v>71</v>
      </c>
      <c r="B72" s="1">
        <v>77.144942999999998</v>
      </c>
      <c r="C72" s="2">
        <v>129554000</v>
      </c>
      <c r="D72" s="1">
        <v>176.603622</v>
      </c>
      <c r="E72" s="2">
        <v>1940400</v>
      </c>
      <c r="T72" s="7">
        <f>B71*'Part 2'!$G$6+B70*'Part 2'!$G$7+B69*'Part 2'!$G$8</f>
        <v>79.112932199999989</v>
      </c>
      <c r="U72" s="7">
        <f>D71*'Part 2'!$G$6+D70*'Part 2'!$G$7+D69*'Part 2'!$G$8</f>
        <v>177.2044736</v>
      </c>
      <c r="Y72" s="7">
        <f t="shared" si="2"/>
        <v>2.5510281341448279E-2</v>
      </c>
      <c r="Z72" s="7">
        <f t="shared" si="3"/>
        <v>3.4022609117269329E-3</v>
      </c>
    </row>
    <row r="73" spans="1:26" x14ac:dyDescent="0.35">
      <c r="A73" s="2">
        <v>72</v>
      </c>
      <c r="B73" s="1">
        <v>73.480521999999993</v>
      </c>
      <c r="C73" s="2">
        <v>222195200</v>
      </c>
      <c r="D73" s="1">
        <v>172.07759100000001</v>
      </c>
      <c r="E73" s="2">
        <v>3204300</v>
      </c>
      <c r="T73" s="7">
        <f>B72*'Part 2'!$G$6+B71*'Part 2'!$G$7+B70*'Part 2'!$G$8</f>
        <v>78.201881099999994</v>
      </c>
      <c r="U73" s="7">
        <f>D72*'Part 2'!$G$6+D71*'Part 2'!$G$7+D70*'Part 2'!$G$8</f>
        <v>177.03757130000002</v>
      </c>
      <c r="Y73" s="7">
        <f t="shared" si="2"/>
        <v>6.4253205767917668E-2</v>
      </c>
      <c r="Z73" s="7">
        <f t="shared" si="3"/>
        <v>2.8824091917930277E-2</v>
      </c>
    </row>
    <row r="74" spans="1:26" x14ac:dyDescent="0.35">
      <c r="A74" s="2">
        <v>73</v>
      </c>
      <c r="B74" s="1">
        <v>70.991577000000007</v>
      </c>
      <c r="C74" s="2">
        <v>230673600</v>
      </c>
      <c r="D74" s="1">
        <v>164.743652</v>
      </c>
      <c r="E74" s="2">
        <v>4092200</v>
      </c>
      <c r="T74" s="7">
        <f>B73*'Part 2'!$G$6+B72*'Part 2'!$G$7+B71*'Part 2'!$G$8</f>
        <v>75.670056700000004</v>
      </c>
      <c r="U74" s="7">
        <f>D73*'Part 2'!$G$6+D72*'Part 2'!$G$7+D71*'Part 2'!$G$8</f>
        <v>174.50162030000001</v>
      </c>
      <c r="Y74" s="7">
        <f t="shared" si="2"/>
        <v>6.590189847451898E-2</v>
      </c>
      <c r="Z74" s="7">
        <f t="shared" si="3"/>
        <v>5.9231224885071848E-2</v>
      </c>
    </row>
    <row r="75" spans="1:26" x14ac:dyDescent="0.35">
      <c r="A75" s="2">
        <v>74</v>
      </c>
      <c r="B75" s="1">
        <v>72.117767000000001</v>
      </c>
      <c r="C75" s="2">
        <v>198054800</v>
      </c>
      <c r="D75" s="1">
        <v>164.134918</v>
      </c>
      <c r="E75" s="2">
        <v>3411700</v>
      </c>
      <c r="T75" s="7">
        <f>B74*'Part 2'!$G$6+B73*'Part 2'!$G$7+B72*'Part 2'!$G$8</f>
        <v>72.968933699999994</v>
      </c>
      <c r="U75" s="7">
        <f>D74*'Part 2'!$G$6+D73*'Part 2'!$G$7+D72*'Part 2'!$G$8</f>
        <v>169.3158277</v>
      </c>
      <c r="Y75" s="7">
        <f t="shared" si="2"/>
        <v>1.1802455003910384E-2</v>
      </c>
      <c r="Z75" s="7">
        <f t="shared" si="3"/>
        <v>3.1564945248274356E-2</v>
      </c>
    </row>
    <row r="76" spans="1:26" x14ac:dyDescent="0.35">
      <c r="A76" s="2">
        <v>75</v>
      </c>
      <c r="B76" s="1">
        <v>67.403557000000006</v>
      </c>
      <c r="C76" s="2">
        <v>320605600</v>
      </c>
      <c r="D76" s="1">
        <v>157.49176</v>
      </c>
      <c r="E76" s="2">
        <v>3951300</v>
      </c>
      <c r="T76" s="7">
        <f>B75*'Part 2'!$G$6+B74*'Part 2'!$G$7+B73*'Part 2'!$G$8</f>
        <v>72.052460999999994</v>
      </c>
      <c r="U76" s="7">
        <f>D75*'Part 2'!$G$6+D74*'Part 2'!$G$7+D73*'Part 2'!$G$8</f>
        <v>165.9060728</v>
      </c>
      <c r="Y76" s="7">
        <f t="shared" si="2"/>
        <v>6.8971196876152802E-2</v>
      </c>
      <c r="Z76" s="7">
        <f t="shared" si="3"/>
        <v>5.342700341909954E-2</v>
      </c>
    </row>
    <row r="77" spans="1:26" x14ac:dyDescent="0.35">
      <c r="A77" s="2">
        <v>76</v>
      </c>
      <c r="B77" s="1">
        <v>67.364127999999994</v>
      </c>
      <c r="C77" s="2">
        <v>426884800</v>
      </c>
      <c r="D77" s="1">
        <v>160.077957</v>
      </c>
      <c r="E77" s="2">
        <v>9558100</v>
      </c>
      <c r="T77" s="7">
        <f>B76*'Part 2'!$G$6+B75*'Part 2'!$G$7+B74*'Part 2'!$G$8</f>
        <v>69.535424000000006</v>
      </c>
      <c r="U77" s="7">
        <f>D76*'Part 2'!$G$6+D75*'Part 2'!$G$7+D74*'Part 2'!$G$8</f>
        <v>160.93508580000002</v>
      </c>
      <c r="Y77" s="7">
        <f t="shared" si="2"/>
        <v>3.2232228998793133E-2</v>
      </c>
      <c r="Z77" s="7">
        <f t="shared" si="3"/>
        <v>5.354446146511144E-3</v>
      </c>
    </row>
    <row r="78" spans="1:26" x14ac:dyDescent="0.35">
      <c r="A78" s="2">
        <v>77</v>
      </c>
      <c r="B78" s="1">
        <v>73.635773</v>
      </c>
      <c r="C78" s="2">
        <v>341397200</v>
      </c>
      <c r="D78" s="1">
        <v>162.12127699999999</v>
      </c>
      <c r="E78" s="2">
        <v>6744900</v>
      </c>
      <c r="T78" s="7">
        <f>B77*'Part 2'!$G$6+B76*'Part 2'!$G$7+B75*'Part 2'!$G$8</f>
        <v>68.326684499999999</v>
      </c>
      <c r="U78" s="7">
        <f>D77*'Part 2'!$G$6+D76*'Part 2'!$G$7+D75*'Part 2'!$G$8</f>
        <v>160.11349010000001</v>
      </c>
      <c r="Y78" s="7">
        <f t="shared" si="2"/>
        <v>7.2099311023733015E-2</v>
      </c>
      <c r="Z78" s="7">
        <f t="shared" si="3"/>
        <v>1.2384474987820292E-2</v>
      </c>
    </row>
    <row r="79" spans="1:26" x14ac:dyDescent="0.35">
      <c r="A79" s="2">
        <v>78</v>
      </c>
      <c r="B79" s="1">
        <v>71.297156999999999</v>
      </c>
      <c r="C79" s="2">
        <v>319475600</v>
      </c>
      <c r="D79" s="1">
        <v>159.80157500000001</v>
      </c>
      <c r="E79" s="2">
        <v>6108500</v>
      </c>
      <c r="T79" s="7">
        <f>B78*'Part 2'!$G$6+B77*'Part 2'!$G$7+B76*'Part 2'!$G$8</f>
        <v>70.507836299999994</v>
      </c>
      <c r="U79" s="7">
        <f>D78*'Part 2'!$G$6+D77*'Part 2'!$G$7+D76*'Part 2'!$G$8</f>
        <v>160.5823776</v>
      </c>
      <c r="Y79" s="7">
        <f t="shared" si="2"/>
        <v>1.1070857986665648E-2</v>
      </c>
      <c r="Z79" s="7">
        <f t="shared" si="3"/>
        <v>4.8860757473760006E-3</v>
      </c>
    </row>
    <row r="80" spans="1:26" x14ac:dyDescent="0.35">
      <c r="A80" s="2">
        <v>79</v>
      </c>
      <c r="B80" s="1">
        <v>74.604240000000004</v>
      </c>
      <c r="C80" s="2">
        <v>219178400</v>
      </c>
      <c r="D80" s="1">
        <v>168.98161300000001</v>
      </c>
      <c r="E80" s="2">
        <v>4532500</v>
      </c>
      <c r="T80" s="7">
        <f>B79*'Part 2'!$G$6+B78*'Part 2'!$G$7+B77*'Part 2'!$G$8</f>
        <v>71.212135999999987</v>
      </c>
      <c r="U80" s="7">
        <f>D79*'Part 2'!$G$6+D78*'Part 2'!$G$7+D77*'Part 2'!$G$8</f>
        <v>160.552762</v>
      </c>
      <c r="Y80" s="7">
        <f t="shared" si="2"/>
        <v>4.5467978763673721E-2</v>
      </c>
      <c r="Z80" s="7">
        <f t="shared" si="3"/>
        <v>4.9880284904133376E-2</v>
      </c>
    </row>
    <row r="81" spans="1:26" x14ac:dyDescent="0.35">
      <c r="A81" s="2">
        <v>80</v>
      </c>
      <c r="B81" s="1">
        <v>72.184303</v>
      </c>
      <c r="C81" s="2">
        <v>187572800</v>
      </c>
      <c r="D81" s="1">
        <v>162.79248000000001</v>
      </c>
      <c r="E81" s="2">
        <v>5394700</v>
      </c>
      <c r="T81" s="7">
        <f>B80*'Part 2'!$G$6+B79*'Part 2'!$G$7+B78*'Part 2'!$G$8</f>
        <v>73.41842170000001</v>
      </c>
      <c r="U81" s="7">
        <f>D80*'Part 2'!$G$6+D79*'Part 2'!$G$7+D78*'Part 2'!$G$8</f>
        <v>164.85553440000001</v>
      </c>
      <c r="Y81" s="7">
        <f t="shared" si="2"/>
        <v>1.7096773795821099E-2</v>
      </c>
      <c r="Z81" s="7">
        <f t="shared" si="3"/>
        <v>1.2672909706885714E-2</v>
      </c>
    </row>
    <row r="82" spans="1:26" x14ac:dyDescent="0.35">
      <c r="A82" s="2">
        <v>81</v>
      </c>
      <c r="B82" s="1">
        <v>71.225684999999999</v>
      </c>
      <c r="C82" s="2">
        <v>226176800</v>
      </c>
      <c r="D82" s="1">
        <v>161.913971</v>
      </c>
      <c r="E82" s="2">
        <v>5021600</v>
      </c>
      <c r="T82" s="7">
        <f>B81*'Part 2'!$G$6+B80*'Part 2'!$G$7+B79*'Part 2'!$G$8</f>
        <v>72.732854899999992</v>
      </c>
      <c r="U82" s="7">
        <f>D81*'Part 2'!$G$6+D80*'Part 2'!$G$7+D79*'Part 2'!$G$8</f>
        <v>164.05103890000001</v>
      </c>
      <c r="Y82" s="7">
        <f t="shared" si="2"/>
        <v>2.1160483047653299E-2</v>
      </c>
      <c r="Z82" s="7">
        <f t="shared" si="3"/>
        <v>1.3198786286329827E-2</v>
      </c>
    </row>
    <row r="83" spans="1:26" x14ac:dyDescent="0.35">
      <c r="A83" s="2">
        <v>82</v>
      </c>
      <c r="B83" s="1">
        <v>65.592308000000003</v>
      </c>
      <c r="C83" s="2">
        <v>286744800</v>
      </c>
      <c r="D83" s="1">
        <v>150.88806199999999</v>
      </c>
      <c r="E83" s="2">
        <v>5849000</v>
      </c>
      <c r="T83" s="7">
        <f>B82*'Part 2'!$G$6+B81*'Part 2'!$G$7+B80*'Part 2'!$G$8</f>
        <v>72.188981400000003</v>
      </c>
      <c r="U83" s="7">
        <f>D82*'Part 2'!$G$6+D81*'Part 2'!$G$7+D80*'Part 2'!$G$8</f>
        <v>163.59105210000001</v>
      </c>
      <c r="Y83" s="7">
        <f t="shared" si="2"/>
        <v>0.10057083827573196</v>
      </c>
      <c r="Z83" s="7">
        <f t="shared" si="3"/>
        <v>8.4188171891292657E-2</v>
      </c>
    </row>
    <row r="84" spans="1:26" x14ac:dyDescent="0.35">
      <c r="A84" s="2">
        <v>83</v>
      </c>
      <c r="B84" s="1">
        <v>70.316367999999997</v>
      </c>
      <c r="C84" s="2">
        <v>285290000</v>
      </c>
      <c r="D84" s="1">
        <v>159.60415599999999</v>
      </c>
      <c r="E84" s="2">
        <v>5477600</v>
      </c>
      <c r="T84" s="7">
        <f>B83*'Part 2'!$G$6+B82*'Part 2'!$G$7+B81*'Part 2'!$G$8</f>
        <v>68.600720100000004</v>
      </c>
      <c r="U84" s="7">
        <f>D83*'Part 2'!$G$6+D82*'Part 2'!$G$7+D81*'Part 2'!$G$8</f>
        <v>156.57671829999998</v>
      </c>
      <c r="Y84" s="7">
        <f t="shared" si="2"/>
        <v>2.4398983462854528E-2</v>
      </c>
      <c r="Z84" s="7">
        <f t="shared" si="3"/>
        <v>1.8968413955335897E-2</v>
      </c>
    </row>
    <row r="85" spans="1:26" x14ac:dyDescent="0.35">
      <c r="A85" s="2">
        <v>84</v>
      </c>
      <c r="B85" s="1">
        <v>67.874245000000002</v>
      </c>
      <c r="C85" s="2">
        <v>255598800</v>
      </c>
      <c r="D85" s="1">
        <v>151.411224</v>
      </c>
      <c r="E85" s="2">
        <v>4826900</v>
      </c>
      <c r="T85" s="7">
        <f>B84*'Part 2'!$G$6+B83*'Part 2'!$G$7+B82*'Part 2'!$G$8</f>
        <v>69.081013400000003</v>
      </c>
      <c r="U85" s="7">
        <f>D84*'Part 2'!$G$6+D83*'Part 2'!$G$7+D82*'Part 2'!$G$8</f>
        <v>157.45129079999998</v>
      </c>
      <c r="Y85" s="7">
        <f t="shared" si="2"/>
        <v>1.7779474379420374E-2</v>
      </c>
      <c r="Z85" s="7">
        <f t="shared" si="3"/>
        <v>3.9891803529703826E-2</v>
      </c>
    </row>
    <row r="86" spans="1:26" x14ac:dyDescent="0.35">
      <c r="A86" s="2">
        <v>85</v>
      </c>
      <c r="B86" s="1">
        <v>61.171340999999998</v>
      </c>
      <c r="C86" s="2">
        <v>418474000</v>
      </c>
      <c r="D86" s="1">
        <v>133.11039700000001</v>
      </c>
      <c r="E86" s="2">
        <v>7170500</v>
      </c>
      <c r="T86" s="7">
        <f>B85*'Part 2'!$G$6+B84*'Part 2'!$G$7+B83*'Part 2'!$G$8</f>
        <v>68.150494500000008</v>
      </c>
      <c r="U86" s="7">
        <f>D85*'Part 2'!$G$6+D84*'Part 2'!$G$7+D83*'Part 2'!$G$8</f>
        <v>153.7644712</v>
      </c>
      <c r="Y86" s="7">
        <f t="shared" si="2"/>
        <v>0.11409188332163603</v>
      </c>
      <c r="Z86" s="7">
        <f t="shared" si="3"/>
        <v>0.15516499586429747</v>
      </c>
    </row>
    <row r="87" spans="1:26" x14ac:dyDescent="0.35">
      <c r="A87" s="2">
        <v>86</v>
      </c>
      <c r="B87" s="1">
        <v>68.500174999999999</v>
      </c>
      <c r="C87" s="2">
        <v>370732000</v>
      </c>
      <c r="D87" s="1">
        <v>147.482574</v>
      </c>
      <c r="E87" s="2">
        <v>6324800</v>
      </c>
      <c r="T87" s="7">
        <f>B86*'Part 2'!$G$6+B85*'Part 2'!$G$7+B84*'Part 2'!$G$8</f>
        <v>65.011217599999995</v>
      </c>
      <c r="U87" s="7">
        <f>D86*'Part 2'!$G$6+D85*'Part 2'!$G$7+D84*'Part 2'!$G$8</f>
        <v>143.8993969</v>
      </c>
      <c r="Y87" s="7">
        <f t="shared" si="2"/>
        <v>5.0933554549313254E-2</v>
      </c>
      <c r="Z87" s="7">
        <f t="shared" si="3"/>
        <v>2.4295596441109037E-2</v>
      </c>
    </row>
    <row r="88" spans="1:26" x14ac:dyDescent="0.35">
      <c r="A88" s="2">
        <v>87</v>
      </c>
      <c r="B88" s="1">
        <v>59.687832</v>
      </c>
      <c r="C88" s="2">
        <v>322423600</v>
      </c>
      <c r="D88" s="1">
        <v>133.524979</v>
      </c>
      <c r="E88" s="2">
        <v>5891000</v>
      </c>
      <c r="T88" s="7">
        <f>B87*'Part 2'!$G$6+B86*'Part 2'!$G$7+B85*'Part 2'!$G$8</f>
        <v>66.176338799999996</v>
      </c>
      <c r="U88" s="7">
        <f>D87*'Part 2'!$G$6+D86*'Part 2'!$G$7+D85*'Part 2'!$G$8</f>
        <v>143.9566509</v>
      </c>
      <c r="Y88" s="7">
        <f t="shared" si="2"/>
        <v>0.10870736266648111</v>
      </c>
      <c r="Z88" s="7">
        <f t="shared" si="3"/>
        <v>7.8125246512864066E-2</v>
      </c>
    </row>
    <row r="89" spans="1:26" x14ac:dyDescent="0.35">
      <c r="A89" s="2">
        <v>88</v>
      </c>
      <c r="B89" s="1">
        <v>62.312308999999999</v>
      </c>
      <c r="C89" s="2">
        <v>324056000</v>
      </c>
      <c r="D89" s="1">
        <v>130.09974700000001</v>
      </c>
      <c r="E89" s="2">
        <v>8524800</v>
      </c>
      <c r="T89" s="7">
        <f>B88*'Part 2'!$G$6+B87*'Part 2'!$G$7+B86*'Part 2'!$G$8</f>
        <v>62.628236700000002</v>
      </c>
      <c r="U89" s="7">
        <f>D88*'Part 2'!$G$6+D87*'Part 2'!$G$7+D86*'Part 2'!$G$8</f>
        <v>137.6293411</v>
      </c>
      <c r="Y89" s="7">
        <f t="shared" si="2"/>
        <v>5.0700689008331109E-3</v>
      </c>
      <c r="Z89" s="7">
        <f t="shared" si="3"/>
        <v>5.7875547598105606E-2</v>
      </c>
    </row>
    <row r="90" spans="1:26" x14ac:dyDescent="0.35">
      <c r="A90" s="2">
        <v>89</v>
      </c>
      <c r="B90" s="1">
        <v>60.786911000000003</v>
      </c>
      <c r="C90" s="2">
        <v>300233600</v>
      </c>
      <c r="D90" s="1">
        <v>118.067001</v>
      </c>
      <c r="E90" s="2">
        <v>7633900</v>
      </c>
      <c r="T90" s="7">
        <f>B89*'Part 2'!$G$6+B88*'Part 2'!$G$7+B87*'Part 2'!$G$8</f>
        <v>62.762539099999998</v>
      </c>
      <c r="U90" s="7">
        <f>D89*'Part 2'!$G$6+D88*'Part 2'!$G$7+D87*'Part 2'!$G$8</f>
        <v>134.603882</v>
      </c>
      <c r="Y90" s="7">
        <f t="shared" si="2"/>
        <v>3.250088000030129E-2</v>
      </c>
      <c r="Z90" s="7">
        <f t="shared" si="3"/>
        <v>0.14006353053720738</v>
      </c>
    </row>
    <row r="91" spans="1:26" x14ac:dyDescent="0.35">
      <c r="A91" s="2">
        <v>90</v>
      </c>
      <c r="B91" s="1">
        <v>60.321156000000002</v>
      </c>
      <c r="C91" s="2">
        <v>271857200</v>
      </c>
      <c r="D91" s="1">
        <v>117.42538500000001</v>
      </c>
      <c r="E91" s="2">
        <v>6814100</v>
      </c>
      <c r="T91" s="7">
        <f>B90*'Part 2'!$G$6+B89*'Part 2'!$G$7+B88*'Part 2'!$G$8</f>
        <v>61.024714600000003</v>
      </c>
      <c r="U91" s="7">
        <f>D90*'Part 2'!$G$6+D89*'Part 2'!$G$7+D88*'Part 2'!$G$8</f>
        <v>124.76842040000001</v>
      </c>
      <c r="Y91" s="7">
        <f t="shared" si="2"/>
        <v>1.1663546368375317E-2</v>
      </c>
      <c r="Z91" s="7">
        <f t="shared" si="3"/>
        <v>6.2533628482461481E-2</v>
      </c>
    </row>
    <row r="92" spans="1:26" x14ac:dyDescent="0.35">
      <c r="A92" s="2">
        <v>91</v>
      </c>
      <c r="B92" s="1">
        <v>56.491633999999998</v>
      </c>
      <c r="C92" s="2">
        <v>401693200</v>
      </c>
      <c r="D92" s="1">
        <v>111.048721</v>
      </c>
      <c r="E92" s="2">
        <v>6801200</v>
      </c>
      <c r="T92" s="7">
        <f>B91*'Part 2'!$G$6+B90*'Part 2'!$G$7+B89*'Part 2'!$G$8</f>
        <v>60.859113100000002</v>
      </c>
      <c r="U92" s="7">
        <f>D91*'Part 2'!$G$6+D90*'Part 2'!$G$7+D89*'Part 2'!$G$8</f>
        <v>120.15274220000001</v>
      </c>
      <c r="Y92" s="7">
        <f t="shared" si="2"/>
        <v>7.7311962688139002E-2</v>
      </c>
      <c r="Z92" s="7">
        <f t="shared" si="3"/>
        <v>8.1982224720985347E-2</v>
      </c>
    </row>
    <row r="93" spans="1:26" x14ac:dyDescent="0.35">
      <c r="A93" s="2">
        <v>92</v>
      </c>
      <c r="B93" s="1">
        <v>55.291519000000001</v>
      </c>
      <c r="C93" s="2">
        <v>336752800</v>
      </c>
      <c r="D93" s="1">
        <v>102.520172</v>
      </c>
      <c r="E93" s="2">
        <v>8200400</v>
      </c>
      <c r="T93" s="7">
        <f>B92*'Part 2'!$G$6+B91*'Part 2'!$G$7+B90*'Part 2'!$G$8</f>
        <v>58.499545999999995</v>
      </c>
      <c r="U93" s="7">
        <f>D92*'Part 2'!$G$6+D91*'Part 2'!$G$7+D90*'Part 2'!$G$8</f>
        <v>114.3653762</v>
      </c>
      <c r="Y93" s="7">
        <f t="shared" si="2"/>
        <v>5.8020236340405013E-2</v>
      </c>
      <c r="Z93" s="7">
        <f t="shared" si="3"/>
        <v>0.11554022948771484</v>
      </c>
    </row>
    <row r="94" spans="1:26" x14ac:dyDescent="0.35">
      <c r="A94" s="2">
        <v>93</v>
      </c>
      <c r="B94" s="1">
        <v>60.838661000000002</v>
      </c>
      <c r="C94" s="2">
        <v>287531200</v>
      </c>
      <c r="D94" s="1">
        <v>117.96828499999999</v>
      </c>
      <c r="E94" s="2">
        <v>5799100</v>
      </c>
      <c r="T94" s="7">
        <f>B93*'Part 2'!$G$6+B92*'Part 2'!$G$7+B91*'Part 2'!$G$8</f>
        <v>56.657480900000003</v>
      </c>
      <c r="U94" s="7">
        <f>D93*'Part 2'!$G$6+D92*'Part 2'!$G$7+D91*'Part 2'!$G$8</f>
        <v>108.0597793</v>
      </c>
      <c r="Y94" s="7">
        <f t="shared" si="2"/>
        <v>6.8725708805458405E-2</v>
      </c>
      <c r="Z94" s="7">
        <f t="shared" si="3"/>
        <v>8.3992962176232297E-2</v>
      </c>
    </row>
    <row r="95" spans="1:26" x14ac:dyDescent="0.35">
      <c r="A95" s="2">
        <v>94</v>
      </c>
      <c r="B95" s="1">
        <v>60.503517000000002</v>
      </c>
      <c r="C95" s="2">
        <v>303602000</v>
      </c>
      <c r="D95" s="1">
        <v>127.977478</v>
      </c>
      <c r="E95" s="2">
        <v>7159100</v>
      </c>
      <c r="T95" s="7">
        <f>B94*'Part 2'!$G$6+B93*'Part 2'!$G$7+B92*'Part 2'!$G$8</f>
        <v>58.305112999999999</v>
      </c>
      <c r="U95" s="7">
        <f>D94*'Part 2'!$G$6+D93*'Part 2'!$G$7+D92*'Part 2'!$G$8</f>
        <v>111.9499383</v>
      </c>
      <c r="Y95" s="7">
        <f t="shared" si="2"/>
        <v>3.6335143955350618E-2</v>
      </c>
      <c r="Z95" s="7">
        <f t="shared" si="3"/>
        <v>0.12523718978115825</v>
      </c>
    </row>
    <row r="96" spans="1:26" x14ac:dyDescent="0.35">
      <c r="A96" s="2">
        <v>95</v>
      </c>
      <c r="B96" s="1">
        <v>63.687393</v>
      </c>
      <c r="C96" s="2">
        <v>252087200</v>
      </c>
      <c r="D96" s="1">
        <v>135.627487</v>
      </c>
      <c r="E96" s="2">
        <v>5594400</v>
      </c>
      <c r="T96" s="7">
        <f>B95*'Part 2'!$G$6+B94*'Part 2'!$G$7+B93*'Part 2'!$G$8</f>
        <v>59.56166060000001</v>
      </c>
      <c r="U96" s="7">
        <f>D95*'Part 2'!$G$6+D94*'Part 2'!$G$7+D93*'Part 2'!$G$8</f>
        <v>119.88325889999999</v>
      </c>
      <c r="Y96" s="7">
        <f t="shared" si="2"/>
        <v>6.4780990485824877E-2</v>
      </c>
      <c r="Z96" s="7">
        <f t="shared" si="3"/>
        <v>0.11608434579341587</v>
      </c>
    </row>
    <row r="97" spans="1:26" x14ac:dyDescent="0.35">
      <c r="A97" s="2">
        <v>96</v>
      </c>
      <c r="B97" s="1">
        <v>61.050593999999997</v>
      </c>
      <c r="C97" s="2">
        <v>204216800</v>
      </c>
      <c r="D97" s="1">
        <v>129.57659899999999</v>
      </c>
      <c r="E97" s="2">
        <v>3924900</v>
      </c>
      <c r="T97" s="7">
        <f>B96*'Part 2'!$G$6+B95*'Part 2'!$G$7+B94*'Part 2'!$G$8</f>
        <v>62.162483800000004</v>
      </c>
      <c r="U97" s="7">
        <f>D96*'Part 2'!$G$6+D95*'Part 2'!$G$7+D94*'Part 2'!$G$8</f>
        <v>129.80064390000001</v>
      </c>
      <c r="Y97" s="7">
        <f t="shared" si="2"/>
        <v>1.8212595933137149E-2</v>
      </c>
      <c r="Z97" s="7">
        <f t="shared" si="3"/>
        <v>1.7290537159415952E-3</v>
      </c>
    </row>
    <row r="98" spans="1:26" x14ac:dyDescent="0.35">
      <c r="A98" s="2">
        <v>97</v>
      </c>
      <c r="B98" s="1">
        <v>62.792850000000001</v>
      </c>
      <c r="C98" s="2">
        <v>167976400</v>
      </c>
      <c r="D98" s="1">
        <v>130.05038500000001</v>
      </c>
      <c r="E98" s="2">
        <v>5035700</v>
      </c>
      <c r="T98" s="7">
        <f>B97*'Part 2'!$G$6+B96*'Part 2'!$G$7+B95*'Part 2'!$G$8</f>
        <v>61.7322183</v>
      </c>
      <c r="U98" s="7">
        <f>D97*'Part 2'!$G$6+D96*'Part 2'!$G$7+D95*'Part 2'!$G$8</f>
        <v>131.0720412</v>
      </c>
      <c r="Y98" s="7">
        <f t="shared" si="2"/>
        <v>1.6890962904216034E-2</v>
      </c>
      <c r="Z98" s="7">
        <f t="shared" si="3"/>
        <v>7.8558491003313472E-3</v>
      </c>
    </row>
    <row r="99" spans="1:26" x14ac:dyDescent="0.35">
      <c r="A99" s="2">
        <v>98</v>
      </c>
      <c r="B99" s="1">
        <v>62.664707</v>
      </c>
      <c r="C99" s="2">
        <v>197002000</v>
      </c>
      <c r="D99" s="1">
        <v>132.06407200000001</v>
      </c>
      <c r="E99" s="2">
        <v>5296000</v>
      </c>
      <c r="T99" s="7">
        <f>B98*'Part 2'!$G$6+B97*'Part 2'!$G$7+B96*'Part 2'!$G$8</f>
        <v>62.449081800000002</v>
      </c>
      <c r="U99" s="7">
        <f>D98*'Part 2'!$G$6+D97*'Part 2'!$G$7+D96*'Part 2'!$G$8</f>
        <v>131.02366960000001</v>
      </c>
      <c r="Y99" s="7">
        <f t="shared" si="2"/>
        <v>3.4409352620127639E-3</v>
      </c>
      <c r="Z99" s="7">
        <f t="shared" si="3"/>
        <v>7.8780124241512473E-3</v>
      </c>
    </row>
    <row r="100" spans="1:26" x14ac:dyDescent="0.35">
      <c r="A100" s="2">
        <v>99</v>
      </c>
      <c r="B100" s="1">
        <v>59.367474000000001</v>
      </c>
      <c r="C100" s="2">
        <v>176218400</v>
      </c>
      <c r="D100" s="1">
        <v>128.03671299999999</v>
      </c>
      <c r="E100" s="2">
        <v>4246100</v>
      </c>
      <c r="T100" s="7">
        <f>B99*'Part 2'!$G$6+B98*'Part 2'!$G$7+B97*'Part 2'!$G$8</f>
        <v>62.380327300000005</v>
      </c>
      <c r="U100" s="7">
        <f>D99*'Part 2'!$G$6+D98*'Part 2'!$G$7+D97*'Part 2'!$G$8</f>
        <v>130.9624713</v>
      </c>
      <c r="Y100" s="7">
        <f t="shared" si="2"/>
        <v>5.0749225072301431E-2</v>
      </c>
      <c r="Z100" s="7">
        <f t="shared" si="3"/>
        <v>2.2850932607118807E-2</v>
      </c>
    </row>
    <row r="101" spans="1:26" x14ac:dyDescent="0.35">
      <c r="A101" s="2">
        <v>100</v>
      </c>
      <c r="B101" s="1">
        <v>60.35812</v>
      </c>
      <c r="C101" s="2">
        <v>165934000</v>
      </c>
      <c r="D101" s="1">
        <v>131.09671</v>
      </c>
      <c r="E101" s="2">
        <v>3504200</v>
      </c>
      <c r="T101" s="7">
        <f>B100*'Part 2'!$G$6+B99*'Part 2'!$G$7+B98*'Part 2'!$G$8</f>
        <v>61.041719100000002</v>
      </c>
      <c r="U101" s="7">
        <f>D100*'Part 2'!$G$6+D99*'Part 2'!$G$7+D98*'Part 2'!$G$8</f>
        <v>129.64765510000001</v>
      </c>
      <c r="Y101" s="7">
        <f t="shared" si="2"/>
        <v>1.1325718892503646E-2</v>
      </c>
      <c r="Z101" s="7">
        <f t="shared" si="3"/>
        <v>1.1053327730344972E-2</v>
      </c>
    </row>
    <row r="102" spans="1:26" x14ac:dyDescent="0.35">
      <c r="A102" s="2">
        <v>101</v>
      </c>
      <c r="B102" s="1">
        <v>59.490692000000003</v>
      </c>
      <c r="C102" s="2">
        <v>129880000</v>
      </c>
      <c r="D102" s="1">
        <v>125.805862</v>
      </c>
      <c r="E102" s="2">
        <v>4031500</v>
      </c>
      <c r="T102" s="7" cm="1">
        <f t="array" ref="T102:T258">TREND($B$102:$B$253, $A$102:$A$253,$A$102:$A$258)</f>
        <v>67.384905700206474</v>
      </c>
      <c r="U102" s="7" cm="1">
        <f t="array" ref="U102:U258">TREND($D$102:$D$253, $A$102:$A$253,$A$102:$A$258)</f>
        <v>129.79565081475764</v>
      </c>
      <c r="Y102" s="7">
        <f t="shared" si="2"/>
        <v>0.13269661916533884</v>
      </c>
      <c r="Z102" s="7">
        <f t="shared" si="3"/>
        <v>3.1713854595723297E-2</v>
      </c>
    </row>
    <row r="103" spans="1:26" x14ac:dyDescent="0.35">
      <c r="A103" s="2">
        <v>102</v>
      </c>
      <c r="B103" s="1">
        <v>64.680503999999999</v>
      </c>
      <c r="C103" s="2">
        <v>201820400</v>
      </c>
      <c r="D103" s="1">
        <v>132.27136200000001</v>
      </c>
      <c r="E103" s="2">
        <v>4874300</v>
      </c>
      <c r="T103" s="7">
        <v>67.783795568241374</v>
      </c>
      <c r="U103" s="7">
        <v>130.09995324593197</v>
      </c>
      <c r="Y103" s="7">
        <f t="shared" si="2"/>
        <v>4.7978778400387459E-2</v>
      </c>
      <c r="Z103" s="7">
        <f t="shared" si="3"/>
        <v>1.641631809966574E-2</v>
      </c>
    </row>
    <row r="104" spans="1:26" x14ac:dyDescent="0.35">
      <c r="A104" s="2">
        <v>103</v>
      </c>
      <c r="B104" s="1">
        <v>63.931355000000003</v>
      </c>
      <c r="C104" s="2">
        <v>202887200</v>
      </c>
      <c r="D104" s="1">
        <v>133.495361</v>
      </c>
      <c r="E104" s="2">
        <v>4051700</v>
      </c>
      <c r="T104" s="7">
        <v>68.182685436276287</v>
      </c>
      <c r="U104" s="7">
        <v>130.40425567710633</v>
      </c>
      <c r="Y104" s="7">
        <f t="shared" si="2"/>
        <v>6.6498362756057389E-2</v>
      </c>
      <c r="Z104" s="7">
        <f t="shared" si="3"/>
        <v>2.3155151607805069E-2</v>
      </c>
    </row>
    <row r="105" spans="1:26" x14ac:dyDescent="0.35">
      <c r="A105" s="2">
        <v>104</v>
      </c>
      <c r="B105" s="1">
        <v>65.567656999999997</v>
      </c>
      <c r="C105" s="2">
        <v>168895200</v>
      </c>
      <c r="D105" s="1">
        <v>137.453644</v>
      </c>
      <c r="E105" s="2">
        <v>3890600</v>
      </c>
      <c r="T105" s="7">
        <v>68.581575304311201</v>
      </c>
      <c r="U105" s="7">
        <v>130.70855810828067</v>
      </c>
      <c r="Y105" s="7">
        <f t="shared" si="2"/>
        <v>4.5966539635711005E-2</v>
      </c>
      <c r="Z105" s="7">
        <f t="shared" si="3"/>
        <v>4.9071713891552612E-2</v>
      </c>
    </row>
    <row r="106" spans="1:26" x14ac:dyDescent="0.35">
      <c r="A106" s="2">
        <v>105</v>
      </c>
      <c r="B106" s="1">
        <v>66.040801999999999</v>
      </c>
      <c r="C106" s="2">
        <v>162116400</v>
      </c>
      <c r="D106" s="1">
        <v>141.579712</v>
      </c>
      <c r="E106" s="2">
        <v>4365000</v>
      </c>
      <c r="T106" s="7">
        <v>68.980465172346101</v>
      </c>
      <c r="U106" s="7">
        <v>131.01286053945503</v>
      </c>
      <c r="Y106" s="7">
        <f t="shared" si="2"/>
        <v>4.4512832723413949E-2</v>
      </c>
      <c r="Z106" s="7">
        <f t="shared" si="3"/>
        <v>7.463535072415578E-2</v>
      </c>
    </row>
    <row r="107" spans="1:26" x14ac:dyDescent="0.35">
      <c r="A107" s="2">
        <v>106</v>
      </c>
      <c r="B107" s="1">
        <v>67.337029000000001</v>
      </c>
      <c r="C107" s="2">
        <v>131022800</v>
      </c>
      <c r="D107" s="1">
        <v>136.160538</v>
      </c>
      <c r="E107" s="2">
        <v>3016300</v>
      </c>
      <c r="T107" s="7">
        <v>69.379355040381014</v>
      </c>
      <c r="U107" s="7">
        <v>131.3171629706294</v>
      </c>
      <c r="Y107" s="7">
        <f t="shared" si="2"/>
        <v>3.0329910165490272E-2</v>
      </c>
      <c r="Z107" s="7">
        <f t="shared" si="3"/>
        <v>3.5571062662594688E-2</v>
      </c>
    </row>
    <row r="108" spans="1:26" x14ac:dyDescent="0.35">
      <c r="A108" s="2">
        <v>107</v>
      </c>
      <c r="B108" s="1">
        <v>70.737755000000007</v>
      </c>
      <c r="C108" s="2">
        <v>194994800</v>
      </c>
      <c r="D108" s="1">
        <v>138.77633700000001</v>
      </c>
      <c r="E108" s="2">
        <v>3486600</v>
      </c>
      <c r="T108" s="7">
        <v>69.778244908415928</v>
      </c>
      <c r="U108" s="7">
        <v>131.62146540180373</v>
      </c>
      <c r="Y108" s="7">
        <f t="shared" si="2"/>
        <v>1.35643277282984E-2</v>
      </c>
      <c r="Z108" s="7">
        <f t="shared" si="3"/>
        <v>5.1556855821870265E-2</v>
      </c>
    </row>
    <row r="109" spans="1:26" x14ac:dyDescent="0.35">
      <c r="A109" s="2">
        <v>108</v>
      </c>
      <c r="B109" s="1">
        <v>70.092110000000005</v>
      </c>
      <c r="C109" s="2">
        <v>131154400</v>
      </c>
      <c r="D109" s="1">
        <v>133.100525</v>
      </c>
      <c r="E109" s="2">
        <v>3252800</v>
      </c>
      <c r="T109" s="7">
        <v>70.177134776450828</v>
      </c>
      <c r="U109" s="7">
        <v>131.9257678329781</v>
      </c>
      <c r="Y109" s="7">
        <f t="shared" si="2"/>
        <v>1.2130434716663902E-3</v>
      </c>
      <c r="Z109" s="7">
        <f t="shared" si="3"/>
        <v>8.8260896568357547E-3</v>
      </c>
    </row>
    <row r="110" spans="1:26" x14ac:dyDescent="0.35">
      <c r="A110" s="2">
        <v>109</v>
      </c>
      <c r="B110" s="1">
        <v>70.649039999999999</v>
      </c>
      <c r="C110" s="2">
        <v>157125200</v>
      </c>
      <c r="D110" s="1">
        <v>130.62290999999999</v>
      </c>
      <c r="E110" s="2">
        <v>4016700</v>
      </c>
      <c r="T110" s="7">
        <v>70.576024644485756</v>
      </c>
      <c r="U110" s="7">
        <v>132.23007026415243</v>
      </c>
      <c r="Y110" s="7">
        <f t="shared" si="2"/>
        <v>1.0334939514286912E-3</v>
      </c>
      <c r="Z110" s="7">
        <f t="shared" si="3"/>
        <v>1.2303816108157756E-2</v>
      </c>
    </row>
    <row r="111" spans="1:26" x14ac:dyDescent="0.35">
      <c r="A111" s="2">
        <v>110</v>
      </c>
      <c r="B111" s="1">
        <v>69.690421999999998</v>
      </c>
      <c r="C111" s="2">
        <v>215250000</v>
      </c>
      <c r="D111" s="1">
        <v>136.53564499999999</v>
      </c>
      <c r="E111" s="2">
        <v>4750700</v>
      </c>
      <c r="T111" s="7">
        <v>70.974914512520655</v>
      </c>
      <c r="U111" s="7">
        <v>132.53437269532679</v>
      </c>
      <c r="Y111" s="7">
        <f t="shared" si="2"/>
        <v>1.8431406722155552E-2</v>
      </c>
      <c r="Z111" s="7">
        <f t="shared" si="3"/>
        <v>2.9305697458514909E-2</v>
      </c>
    </row>
    <row r="112" spans="1:26" x14ac:dyDescent="0.35">
      <c r="A112" s="2">
        <v>111</v>
      </c>
      <c r="B112" s="1">
        <v>68.243881000000002</v>
      </c>
      <c r="C112" s="2">
        <v>130015200</v>
      </c>
      <c r="D112" s="1">
        <v>133.949432</v>
      </c>
      <c r="E112" s="2">
        <v>2529000</v>
      </c>
      <c r="T112" s="7">
        <v>71.373804380555569</v>
      </c>
      <c r="U112" s="7">
        <v>132.83867512650113</v>
      </c>
      <c r="Y112" s="7">
        <f t="shared" si="2"/>
        <v>4.5863795181220239E-2</v>
      </c>
      <c r="Z112" s="7">
        <f t="shared" si="3"/>
        <v>8.2923597130211933E-3</v>
      </c>
    </row>
    <row r="113" spans="1:26" x14ac:dyDescent="0.35">
      <c r="A113" s="2">
        <v>112</v>
      </c>
      <c r="B113" s="1">
        <v>66.134438000000003</v>
      </c>
      <c r="C113" s="2">
        <v>180991600</v>
      </c>
      <c r="D113" s="1">
        <v>130.29716500000001</v>
      </c>
      <c r="E113" s="2">
        <v>2418100</v>
      </c>
      <c r="T113" s="7">
        <v>71.772694248590483</v>
      </c>
      <c r="U113" s="7">
        <v>133.14297755767549</v>
      </c>
      <c r="Y113" s="7">
        <f t="shared" si="2"/>
        <v>8.5254466796716097E-2</v>
      </c>
      <c r="Z113" s="7">
        <f t="shared" si="3"/>
        <v>2.1840939959633706E-2</v>
      </c>
    </row>
    <row r="114" spans="1:26" x14ac:dyDescent="0.35">
      <c r="A114" s="2">
        <v>113</v>
      </c>
      <c r="B114" s="1">
        <v>68.039351999999994</v>
      </c>
      <c r="C114" s="2">
        <v>117057200</v>
      </c>
      <c r="D114" s="1">
        <v>131.313873</v>
      </c>
      <c r="E114" s="2">
        <v>2629700</v>
      </c>
      <c r="T114" s="7">
        <v>72.171584116625382</v>
      </c>
      <c r="U114" s="7">
        <v>133.44727998884986</v>
      </c>
      <c r="Y114" s="7">
        <f t="shared" si="2"/>
        <v>6.0732972833506545E-2</v>
      </c>
      <c r="Z114" s="7">
        <f t="shared" si="3"/>
        <v>1.6246622996565308E-2</v>
      </c>
    </row>
    <row r="115" spans="1:26" x14ac:dyDescent="0.35">
      <c r="A115" s="2">
        <v>114</v>
      </c>
      <c r="B115" s="1">
        <v>67.775672999999998</v>
      </c>
      <c r="C115" s="2">
        <v>124814400</v>
      </c>
      <c r="D115" s="1">
        <v>132.94258099999999</v>
      </c>
      <c r="E115" s="2">
        <v>2786400</v>
      </c>
      <c r="T115" s="7">
        <v>72.570473984660296</v>
      </c>
      <c r="U115" s="7">
        <v>133.75158242002419</v>
      </c>
      <c r="Y115" s="7">
        <f t="shared" si="2"/>
        <v>7.0745162274674853E-2</v>
      </c>
      <c r="Z115" s="7">
        <f t="shared" si="3"/>
        <v>6.0853446197513079E-3</v>
      </c>
    </row>
    <row r="116" spans="1:26" x14ac:dyDescent="0.35">
      <c r="A116" s="2">
        <v>115</v>
      </c>
      <c r="B116" s="1">
        <v>69.732322999999994</v>
      </c>
      <c r="C116" s="2">
        <v>126508800</v>
      </c>
      <c r="D116" s="1">
        <v>133.771759</v>
      </c>
      <c r="E116" s="2">
        <v>2837900</v>
      </c>
      <c r="T116" s="7">
        <v>72.96936385269521</v>
      </c>
      <c r="U116" s="7">
        <v>134.05588485119856</v>
      </c>
      <c r="Y116" s="7">
        <f t="shared" si="2"/>
        <v>4.6420952485624445E-2</v>
      </c>
      <c r="Z116" s="7">
        <f t="shared" si="3"/>
        <v>2.1239598949921333E-3</v>
      </c>
    </row>
    <row r="117" spans="1:26" x14ac:dyDescent="0.35">
      <c r="A117" s="2">
        <v>116</v>
      </c>
      <c r="B117" s="1">
        <v>69.781609000000003</v>
      </c>
      <c r="C117" s="2">
        <v>117087600</v>
      </c>
      <c r="D117" s="1">
        <v>138.07551599999999</v>
      </c>
      <c r="E117" s="2">
        <v>3137700</v>
      </c>
      <c r="T117" s="7">
        <v>73.36825372073011</v>
      </c>
      <c r="U117" s="7">
        <v>134.36018728237292</v>
      </c>
      <c r="Y117" s="7">
        <f t="shared" si="2"/>
        <v>5.1398137304774764E-2</v>
      </c>
      <c r="Z117" s="7">
        <f t="shared" si="3"/>
        <v>2.6907947370097635E-2</v>
      </c>
    </row>
    <row r="118" spans="1:26" x14ac:dyDescent="0.35">
      <c r="A118" s="2">
        <v>117</v>
      </c>
      <c r="B118" s="1">
        <v>68.650490000000005</v>
      </c>
      <c r="C118" s="2">
        <v>112004800</v>
      </c>
      <c r="D118" s="1">
        <v>140.91835</v>
      </c>
      <c r="E118" s="2">
        <v>3377900</v>
      </c>
      <c r="T118" s="7">
        <v>73.767143588765023</v>
      </c>
      <c r="U118" s="7">
        <v>134.66448971354725</v>
      </c>
      <c r="Y118" s="7">
        <f t="shared" si="2"/>
        <v>7.4531931072378627E-2</v>
      </c>
      <c r="Z118" s="7">
        <f t="shared" si="3"/>
        <v>4.4379318140275903E-2</v>
      </c>
    </row>
    <row r="119" spans="1:26" x14ac:dyDescent="0.35">
      <c r="A119" s="2">
        <v>118</v>
      </c>
      <c r="B119" s="1">
        <v>70.905333999999996</v>
      </c>
      <c r="C119" s="2">
        <v>137280800</v>
      </c>
      <c r="D119" s="1">
        <v>144.274506</v>
      </c>
      <c r="E119" s="2">
        <v>2651200</v>
      </c>
      <c r="T119" s="7">
        <v>74.166033456799937</v>
      </c>
      <c r="U119" s="7">
        <v>134.96879214472159</v>
      </c>
      <c r="Y119" s="7">
        <f t="shared" si="2"/>
        <v>4.5986659576273077E-2</v>
      </c>
      <c r="Z119" s="7">
        <f t="shared" si="3"/>
        <v>6.4500056962790167E-2</v>
      </c>
    </row>
    <row r="120" spans="1:26" x14ac:dyDescent="0.35">
      <c r="A120" s="2">
        <v>119</v>
      </c>
      <c r="B120" s="1">
        <v>72.401154000000005</v>
      </c>
      <c r="C120" s="2">
        <v>183064000</v>
      </c>
      <c r="D120" s="1">
        <v>140.06944300000001</v>
      </c>
      <c r="E120" s="2">
        <v>4492600</v>
      </c>
      <c r="T120" s="7">
        <v>74.564923324834837</v>
      </c>
      <c r="U120" s="7">
        <v>135.27309457589595</v>
      </c>
      <c r="Y120" s="7">
        <f t="shared" si="2"/>
        <v>2.988584028418706E-2</v>
      </c>
      <c r="Z120" s="7">
        <f t="shared" si="3"/>
        <v>3.4242646514301145E-2</v>
      </c>
    </row>
    <row r="121" spans="1:26" x14ac:dyDescent="0.35">
      <c r="A121" s="2">
        <v>120</v>
      </c>
      <c r="B121" s="1">
        <v>71.235541999999995</v>
      </c>
      <c r="C121" s="2">
        <v>60154200</v>
      </c>
      <c r="D121" s="1">
        <v>135.47943100000001</v>
      </c>
      <c r="E121" s="2">
        <v>3681100</v>
      </c>
      <c r="T121" s="7">
        <v>74.96381319286975</v>
      </c>
      <c r="U121" s="7">
        <v>135.57739700707032</v>
      </c>
      <c r="Y121" s="7">
        <f t="shared" si="2"/>
        <v>5.2337233467947157E-2</v>
      </c>
      <c r="Z121" s="7">
        <f t="shared" si="3"/>
        <v>7.2310613018674317E-4</v>
      </c>
    </row>
    <row r="122" spans="1:26" x14ac:dyDescent="0.35">
      <c r="A122" s="2">
        <v>121</v>
      </c>
      <c r="B122" s="1">
        <v>72.243446000000006</v>
      </c>
      <c r="C122" s="2">
        <v>33392000</v>
      </c>
      <c r="D122" s="1">
        <v>133.45588699999999</v>
      </c>
      <c r="E122" s="2">
        <v>4123000</v>
      </c>
      <c r="T122" s="7">
        <v>75.362703060904664</v>
      </c>
      <c r="U122" s="7">
        <v>135.88169943824465</v>
      </c>
      <c r="Y122" s="7">
        <f t="shared" si="2"/>
        <v>4.3177024818343498E-2</v>
      </c>
      <c r="Z122" s="7">
        <f t="shared" si="3"/>
        <v>1.8176885956665684E-2</v>
      </c>
    </row>
    <row r="123" spans="1:26" x14ac:dyDescent="0.35">
      <c r="A123" s="2">
        <v>122</v>
      </c>
      <c r="B123" s="1">
        <v>73.327736000000002</v>
      </c>
      <c r="C123" s="2">
        <v>36937800</v>
      </c>
      <c r="D123" s="1">
        <v>133.13014200000001</v>
      </c>
      <c r="E123" s="2">
        <v>3122300</v>
      </c>
      <c r="T123" s="7">
        <v>75.761592928939564</v>
      </c>
      <c r="U123" s="7">
        <v>136.18600186941902</v>
      </c>
      <c r="Y123" s="7">
        <f t="shared" si="2"/>
        <v>3.3191491537929961E-2</v>
      </c>
      <c r="Z123" s="7">
        <f t="shared" si="3"/>
        <v>2.2953929316916144E-2</v>
      </c>
    </row>
    <row r="124" spans="1:26" x14ac:dyDescent="0.35">
      <c r="A124" s="2">
        <v>123</v>
      </c>
      <c r="B124" s="1">
        <v>74.084282000000002</v>
      </c>
      <c r="C124" s="2">
        <v>35583400</v>
      </c>
      <c r="D124" s="1">
        <v>131.323746</v>
      </c>
      <c r="E124" s="2">
        <v>2349500</v>
      </c>
      <c r="T124" s="7">
        <v>76.160482796974492</v>
      </c>
      <c r="U124" s="7">
        <v>136.49030430059338</v>
      </c>
      <c r="Y124" s="7">
        <f t="shared" si="2"/>
        <v>2.8024848738825464E-2</v>
      </c>
      <c r="Z124" s="7">
        <f t="shared" si="3"/>
        <v>3.9342148377288749E-2</v>
      </c>
    </row>
    <row r="125" spans="1:26" x14ac:dyDescent="0.35">
      <c r="A125" s="2">
        <v>124</v>
      </c>
      <c r="B125" s="1">
        <v>74.850669999999994</v>
      </c>
      <c r="C125" s="2">
        <v>28803800</v>
      </c>
      <c r="D125" s="1">
        <v>131.076965</v>
      </c>
      <c r="E125" s="2">
        <v>3096500</v>
      </c>
      <c r="T125" s="7">
        <v>76.559372665009391</v>
      </c>
      <c r="U125" s="7">
        <v>136.79460673176771</v>
      </c>
      <c r="Y125" s="7">
        <f t="shared" si="2"/>
        <v>2.2828154577766609E-2</v>
      </c>
      <c r="Z125" s="7">
        <f t="shared" si="3"/>
        <v>4.3620492218199539E-2</v>
      </c>
    </row>
    <row r="126" spans="1:26" x14ac:dyDescent="0.35">
      <c r="A126" s="2">
        <v>125</v>
      </c>
      <c r="B126" s="1">
        <v>77.259674000000004</v>
      </c>
      <c r="C126" s="2">
        <v>33459600</v>
      </c>
      <c r="D126" s="1">
        <v>135.14382900000001</v>
      </c>
      <c r="E126" s="2">
        <v>2740400</v>
      </c>
      <c r="T126" s="7">
        <v>76.958262533044305</v>
      </c>
      <c r="U126" s="7">
        <v>137.09890916294208</v>
      </c>
      <c r="Y126" s="7">
        <f t="shared" si="2"/>
        <v>3.9012780063723651E-3</v>
      </c>
      <c r="Z126" s="7">
        <f t="shared" si="3"/>
        <v>1.4466662498826102E-2</v>
      </c>
    </row>
    <row r="127" spans="1:26" x14ac:dyDescent="0.35">
      <c r="A127" s="2">
        <v>126</v>
      </c>
      <c r="B127" s="1">
        <v>78.475371999999993</v>
      </c>
      <c r="C127" s="2">
        <v>145946400</v>
      </c>
      <c r="D127" s="1">
        <v>132.54776000000001</v>
      </c>
      <c r="E127" s="2">
        <v>2356400</v>
      </c>
      <c r="T127" s="7">
        <v>77.357152401079219</v>
      </c>
      <c r="U127" s="7">
        <v>137.40321159411641</v>
      </c>
      <c r="Y127" s="7">
        <f t="shared" si="2"/>
        <v>1.424930612524875E-2</v>
      </c>
      <c r="Z127" s="7">
        <f t="shared" si="3"/>
        <v>3.663171368657156E-2</v>
      </c>
    </row>
    <row r="128" spans="1:26" x14ac:dyDescent="0.35">
      <c r="A128" s="2">
        <v>127</v>
      </c>
      <c r="B128" s="1">
        <v>77.578536999999997</v>
      </c>
      <c r="C128" s="2">
        <v>162301200</v>
      </c>
      <c r="D128" s="1">
        <v>125.944046</v>
      </c>
      <c r="E128" s="2">
        <v>4870400</v>
      </c>
      <c r="T128" s="7">
        <v>77.756042269114118</v>
      </c>
      <c r="U128" s="7">
        <v>137.70751402529078</v>
      </c>
      <c r="Y128" s="7">
        <f t="shared" si="2"/>
        <v>2.2880718814550635E-3</v>
      </c>
      <c r="Z128" s="7">
        <f t="shared" si="3"/>
        <v>9.3402335393376015E-2</v>
      </c>
    </row>
    <row r="129" spans="1:26" x14ac:dyDescent="0.35">
      <c r="A129" s="2">
        <v>128</v>
      </c>
      <c r="B129" s="1">
        <v>76.641852999999998</v>
      </c>
      <c r="C129" s="2">
        <v>200622400</v>
      </c>
      <c r="D129" s="1">
        <v>121.383652</v>
      </c>
      <c r="E129" s="2">
        <v>5786200</v>
      </c>
      <c r="T129" s="7">
        <v>78.154932137149032</v>
      </c>
      <c r="U129" s="7">
        <v>138.01181645646511</v>
      </c>
      <c r="Y129" s="7">
        <f t="shared" si="2"/>
        <v>1.9742204525626941E-2</v>
      </c>
      <c r="Z129" s="7">
        <f t="shared" si="3"/>
        <v>0.13698850036630233</v>
      </c>
    </row>
    <row r="130" spans="1:26" x14ac:dyDescent="0.35">
      <c r="A130" s="2">
        <v>129</v>
      </c>
      <c r="B130" s="1">
        <v>77.112685999999997</v>
      </c>
      <c r="C130" s="2">
        <v>158929200</v>
      </c>
      <c r="D130" s="1">
        <v>126.335655</v>
      </c>
      <c r="E130" s="2">
        <v>5226200</v>
      </c>
      <c r="T130" s="7">
        <v>78.553822005183946</v>
      </c>
      <c r="U130" s="7">
        <v>138.31611888763948</v>
      </c>
      <c r="Y130" s="7">
        <f t="shared" si="2"/>
        <v>1.8688701949559239E-2</v>
      </c>
      <c r="Z130" s="7">
        <f t="shared" si="3"/>
        <v>9.4830425248038433E-2</v>
      </c>
    </row>
    <row r="131" spans="1:26" x14ac:dyDescent="0.35">
      <c r="A131" s="2">
        <v>130</v>
      </c>
      <c r="B131" s="1">
        <v>76.656791999999996</v>
      </c>
      <c r="C131" s="2">
        <v>166348400</v>
      </c>
      <c r="D131" s="1">
        <v>124.70488</v>
      </c>
      <c r="E131" s="2">
        <v>4660300</v>
      </c>
      <c r="T131" s="7">
        <v>78.952711873218846</v>
      </c>
      <c r="U131" s="7">
        <v>138.62042131881384</v>
      </c>
      <c r="Y131" s="7">
        <f t="shared" si="2"/>
        <v>2.9950638597279807E-2</v>
      </c>
      <c r="Z131" s="7">
        <f t="shared" si="3"/>
        <v>0.11158778484702311</v>
      </c>
    </row>
    <row r="132" spans="1:26" x14ac:dyDescent="0.35">
      <c r="A132" s="2">
        <v>131</v>
      </c>
      <c r="B132" s="1">
        <v>78.462913999999998</v>
      </c>
      <c r="C132" s="2">
        <v>135372400</v>
      </c>
      <c r="D132" s="1">
        <v>135.27510100000001</v>
      </c>
      <c r="E132" s="2">
        <v>6405800</v>
      </c>
      <c r="T132" s="7">
        <v>79.351601741253759</v>
      </c>
      <c r="U132" s="7">
        <v>138.92472374998817</v>
      </c>
      <c r="Y132" s="7">
        <f t="shared" si="2"/>
        <v>1.1326213824454206E-2</v>
      </c>
      <c r="Z132" s="7">
        <f t="shared" si="3"/>
        <v>2.6979264646700713E-2</v>
      </c>
    </row>
    <row r="133" spans="1:26" x14ac:dyDescent="0.35">
      <c r="A133" s="2">
        <v>132</v>
      </c>
      <c r="B133" s="1">
        <v>78.009521000000007</v>
      </c>
      <c r="C133" s="2">
        <v>101729600</v>
      </c>
      <c r="D133" s="1">
        <v>131.208099</v>
      </c>
      <c r="E133" s="2">
        <v>4427800</v>
      </c>
      <c r="T133" s="7">
        <v>79.750491609288673</v>
      </c>
      <c r="U133" s="7">
        <v>139.22902618116254</v>
      </c>
      <c r="Y133" s="7">
        <f t="shared" si="2"/>
        <v>2.2317411861670914E-2</v>
      </c>
      <c r="Z133" s="7">
        <f t="shared" si="3"/>
        <v>6.113134206115229E-2</v>
      </c>
    </row>
    <row r="134" spans="1:26" x14ac:dyDescent="0.35">
      <c r="A134" s="2">
        <v>133</v>
      </c>
      <c r="B134" s="1">
        <v>79.526664999999994</v>
      </c>
      <c r="C134" s="2">
        <v>111504800</v>
      </c>
      <c r="D134" s="1">
        <v>135.26516699999999</v>
      </c>
      <c r="E134" s="2">
        <v>2949700</v>
      </c>
      <c r="T134" s="7">
        <v>80.149381477323573</v>
      </c>
      <c r="U134" s="7">
        <v>139.5333286123369</v>
      </c>
      <c r="Y134" s="7">
        <f t="shared" ref="Y134:Y197" si="4">ABS((B134 - T134) / B134)</f>
        <v>7.8302853178060274E-3</v>
      </c>
      <c r="Z134" s="7">
        <f t="shared" ref="Z134:Z197" si="5">ABS((D134 - U134) / D134)</f>
        <v>3.155403351061483E-2</v>
      </c>
    </row>
    <row r="135" spans="1:26" x14ac:dyDescent="0.35">
      <c r="A135" s="2">
        <v>134</v>
      </c>
      <c r="B135" s="1">
        <v>78.933753999999993</v>
      </c>
      <c r="C135" s="2">
        <v>102688800</v>
      </c>
      <c r="D135" s="1">
        <v>136.91583299999999</v>
      </c>
      <c r="E135" s="2">
        <v>2374300</v>
      </c>
      <c r="T135" s="7">
        <v>80.548271345358501</v>
      </c>
      <c r="U135" s="7">
        <v>139.83763104351124</v>
      </c>
      <c r="Y135" s="7">
        <f t="shared" si="4"/>
        <v>2.0454080333725259E-2</v>
      </c>
      <c r="Z135" s="7">
        <f t="shared" si="5"/>
        <v>2.1340103474455328E-2</v>
      </c>
    </row>
    <row r="136" spans="1:26" x14ac:dyDescent="0.35">
      <c r="A136" s="2">
        <v>135</v>
      </c>
      <c r="B136" s="1">
        <v>79.441963000000001</v>
      </c>
      <c r="C136" s="2">
        <v>81803200</v>
      </c>
      <c r="D136" s="1">
        <v>138.397446</v>
      </c>
      <c r="E136" s="2">
        <v>2958000</v>
      </c>
      <c r="T136" s="7">
        <v>80.9471612133934</v>
      </c>
      <c r="U136" s="7">
        <v>140.1419334746856</v>
      </c>
      <c r="Y136" s="7">
        <f t="shared" si="4"/>
        <v>1.8947142751160353E-2</v>
      </c>
      <c r="Z136" s="7">
        <f t="shared" si="5"/>
        <v>1.2604910893266041E-2</v>
      </c>
    </row>
    <row r="137" spans="1:26" x14ac:dyDescent="0.35">
      <c r="A137" s="2">
        <v>136</v>
      </c>
      <c r="B137" s="1">
        <v>78.903862000000004</v>
      </c>
      <c r="C137" s="2">
        <v>125522000</v>
      </c>
      <c r="D137" s="1">
        <v>144.12506099999999</v>
      </c>
      <c r="E137" s="2">
        <v>4370200</v>
      </c>
      <c r="T137" s="7">
        <v>81.346051081428314</v>
      </c>
      <c r="U137" s="7">
        <v>140.44623590585994</v>
      </c>
      <c r="Y137" s="7">
        <f t="shared" si="4"/>
        <v>3.0951451798751119E-2</v>
      </c>
      <c r="Z137" s="7">
        <f t="shared" si="5"/>
        <v>2.5525228358030339E-2</v>
      </c>
    </row>
    <row r="138" spans="1:26" x14ac:dyDescent="0.35">
      <c r="A138" s="2">
        <v>137</v>
      </c>
      <c r="B138" s="1">
        <v>79.247642999999997</v>
      </c>
      <c r="C138" s="2">
        <v>112945200</v>
      </c>
      <c r="D138" s="1">
        <v>147.75453200000001</v>
      </c>
      <c r="E138" s="2">
        <v>4291700</v>
      </c>
      <c r="T138" s="7">
        <v>81.744940949463228</v>
      </c>
      <c r="U138" s="7">
        <v>140.7505383370343</v>
      </c>
      <c r="Y138" s="7">
        <f t="shared" si="4"/>
        <v>3.1512583275987542E-2</v>
      </c>
      <c r="Z138" s="7">
        <f t="shared" si="5"/>
        <v>4.7402902423092586E-2</v>
      </c>
    </row>
    <row r="139" spans="1:26" x14ac:dyDescent="0.35">
      <c r="A139" s="2">
        <v>138</v>
      </c>
      <c r="B139" s="1">
        <v>79.282523999999995</v>
      </c>
      <c r="C139" s="2">
        <v>133560800</v>
      </c>
      <c r="D139" s="1">
        <v>146.73033100000001</v>
      </c>
      <c r="E139" s="2">
        <v>3481800</v>
      </c>
      <c r="T139" s="7">
        <v>82.143830817498127</v>
      </c>
      <c r="U139" s="7">
        <v>141.05484076820863</v>
      </c>
      <c r="Y139" s="7">
        <f t="shared" si="4"/>
        <v>3.6090006638766096E-2</v>
      </c>
      <c r="Z139" s="7">
        <f t="shared" si="5"/>
        <v>3.8679734401957912E-2</v>
      </c>
    </row>
    <row r="140" spans="1:26" x14ac:dyDescent="0.35">
      <c r="A140" s="2">
        <v>139</v>
      </c>
      <c r="B140" s="1">
        <v>79.205298999999997</v>
      </c>
      <c r="C140" s="2">
        <v>153598000</v>
      </c>
      <c r="D140" s="1">
        <v>145.02995300000001</v>
      </c>
      <c r="E140" s="2">
        <v>4135500</v>
      </c>
      <c r="T140" s="7">
        <v>82.542720685533041</v>
      </c>
      <c r="U140" s="7">
        <v>141.359143199383</v>
      </c>
      <c r="Y140" s="7">
        <f t="shared" si="4"/>
        <v>4.2136343498091519E-2</v>
      </c>
      <c r="Z140" s="7">
        <f t="shared" si="5"/>
        <v>2.5310701166792817E-2</v>
      </c>
    </row>
    <row r="141" spans="1:26" x14ac:dyDescent="0.35">
      <c r="A141" s="2">
        <v>140</v>
      </c>
      <c r="B141" s="1">
        <v>80.179359000000005</v>
      </c>
      <c r="C141" s="2">
        <v>80791200</v>
      </c>
      <c r="D141" s="1">
        <v>145.358093</v>
      </c>
      <c r="E141" s="2">
        <v>2071100</v>
      </c>
      <c r="T141" s="7">
        <v>82.941610553567955</v>
      </c>
      <c r="U141" s="7">
        <v>141.66344563055736</v>
      </c>
      <c r="Y141" s="7">
        <f t="shared" si="4"/>
        <v>3.4450905919164929E-2</v>
      </c>
      <c r="Z141" s="7">
        <f t="shared" si="5"/>
        <v>2.5417555315909619E-2</v>
      </c>
    </row>
    <row r="142" spans="1:26" x14ac:dyDescent="0.35">
      <c r="A142" s="2">
        <v>141</v>
      </c>
      <c r="B142" s="1">
        <v>80.550545</v>
      </c>
      <c r="C142" s="2">
        <v>87642800</v>
      </c>
      <c r="D142" s="1">
        <v>147.51589999999999</v>
      </c>
      <c r="E142" s="2">
        <v>3625800</v>
      </c>
      <c r="T142" s="7">
        <v>83.340500421602854</v>
      </c>
      <c r="U142" s="7">
        <v>141.9677480617317</v>
      </c>
      <c r="Y142" s="7">
        <f t="shared" si="4"/>
        <v>3.4636083736030027E-2</v>
      </c>
      <c r="Z142" s="7">
        <f t="shared" si="5"/>
        <v>3.7610535123795405E-2</v>
      </c>
    </row>
    <row r="143" spans="1:26" x14ac:dyDescent="0.35">
      <c r="A143" s="2">
        <v>142</v>
      </c>
      <c r="B143" s="1">
        <v>80.993979999999993</v>
      </c>
      <c r="C143" s="2">
        <v>104491200</v>
      </c>
      <c r="D143" s="1">
        <v>152.48779300000001</v>
      </c>
      <c r="E143" s="2">
        <v>2992700</v>
      </c>
      <c r="T143" s="7">
        <v>83.739390289637768</v>
      </c>
      <c r="U143" s="7">
        <v>142.27205049290606</v>
      </c>
      <c r="Y143" s="7">
        <f t="shared" si="4"/>
        <v>3.389647341244096E-2</v>
      </c>
      <c r="Z143" s="7">
        <f t="shared" si="5"/>
        <v>6.6993838038523837E-2</v>
      </c>
    </row>
    <row r="144" spans="1:26" x14ac:dyDescent="0.35">
      <c r="A144" s="2">
        <v>143</v>
      </c>
      <c r="B144" s="1">
        <v>80.296447999999998</v>
      </c>
      <c r="C144" s="2">
        <v>87560400</v>
      </c>
      <c r="D144" s="1">
        <v>155.03338600000001</v>
      </c>
      <c r="E144" s="2">
        <v>3768200</v>
      </c>
      <c r="T144" s="7">
        <v>84.138280157672682</v>
      </c>
      <c r="U144" s="7">
        <v>142.5763529240804</v>
      </c>
      <c r="Y144" s="7">
        <f t="shared" si="4"/>
        <v>4.7845605295923972E-2</v>
      </c>
      <c r="Z144" s="7">
        <f t="shared" si="5"/>
        <v>8.0350648317257356E-2</v>
      </c>
    </row>
    <row r="145" spans="1:26" x14ac:dyDescent="0.35">
      <c r="A145" s="2">
        <v>144</v>
      </c>
      <c r="B145" s="1">
        <v>82.583374000000006</v>
      </c>
      <c r="C145" s="2">
        <v>137250400</v>
      </c>
      <c r="D145" s="1">
        <v>160.46267700000001</v>
      </c>
      <c r="E145" s="2">
        <v>4524900</v>
      </c>
      <c r="T145" s="7">
        <v>84.537170025707582</v>
      </c>
      <c r="U145" s="7">
        <v>142.88065535525476</v>
      </c>
      <c r="Y145" s="7">
        <f t="shared" si="4"/>
        <v>2.3658466965851686E-2</v>
      </c>
      <c r="Z145" s="7">
        <f t="shared" si="5"/>
        <v>0.10957078601365508</v>
      </c>
    </row>
    <row r="146" spans="1:26" x14ac:dyDescent="0.35">
      <c r="A146" s="2">
        <v>145</v>
      </c>
      <c r="B146" s="1">
        <v>83.071640000000002</v>
      </c>
      <c r="C146" s="2">
        <v>95654400</v>
      </c>
      <c r="D146" s="1">
        <v>162.00396699999999</v>
      </c>
      <c r="E146" s="2">
        <v>3573400</v>
      </c>
      <c r="T146" s="7">
        <v>84.936059893742495</v>
      </c>
      <c r="U146" s="7">
        <v>143.18495778642909</v>
      </c>
      <c r="Y146" s="7">
        <f t="shared" si="4"/>
        <v>2.2443518555098865E-2</v>
      </c>
      <c r="Z146" s="7">
        <f t="shared" si="5"/>
        <v>0.11616387895964853</v>
      </c>
    </row>
    <row r="147" spans="1:26" x14ac:dyDescent="0.35">
      <c r="A147" s="2">
        <v>146</v>
      </c>
      <c r="B147" s="1">
        <v>85.694878000000003</v>
      </c>
      <c r="C147" s="2">
        <v>147712400</v>
      </c>
      <c r="D147" s="1">
        <v>157.21107499999999</v>
      </c>
      <c r="E147" s="2">
        <v>3679100</v>
      </c>
      <c r="T147" s="7">
        <v>85.334949761777409</v>
      </c>
      <c r="U147" s="7">
        <v>143.48926021760346</v>
      </c>
      <c r="Y147" s="7">
        <f t="shared" si="4"/>
        <v>4.2001137830267252E-3</v>
      </c>
      <c r="Z147" s="7">
        <f t="shared" si="5"/>
        <v>8.7282748892827916E-2</v>
      </c>
    </row>
    <row r="148" spans="1:26" x14ac:dyDescent="0.35">
      <c r="A148" s="2">
        <v>147</v>
      </c>
      <c r="B148" s="1">
        <v>87.899590000000003</v>
      </c>
      <c r="C148" s="2">
        <v>166651600</v>
      </c>
      <c r="D148" s="1">
        <v>153.25344799999999</v>
      </c>
      <c r="E148" s="2">
        <v>3309800</v>
      </c>
      <c r="T148" s="7">
        <v>85.733839629812309</v>
      </c>
      <c r="U148" s="7">
        <v>143.79356264877782</v>
      </c>
      <c r="Y148" s="7">
        <f t="shared" si="4"/>
        <v>2.4638913221184475E-2</v>
      </c>
      <c r="Z148" s="7">
        <f t="shared" si="5"/>
        <v>6.1727063727937591E-2</v>
      </c>
    </row>
    <row r="149" spans="1:26" x14ac:dyDescent="0.35">
      <c r="A149" s="2">
        <v>148</v>
      </c>
      <c r="B149" s="1">
        <v>83.679496999999998</v>
      </c>
      <c r="C149" s="2">
        <v>201662400</v>
      </c>
      <c r="D149" s="1">
        <v>142.633499</v>
      </c>
      <c r="E149" s="2">
        <v>4184900</v>
      </c>
      <c r="T149" s="7">
        <v>86.132729497847237</v>
      </c>
      <c r="U149" s="7">
        <v>144.09786507995216</v>
      </c>
      <c r="Y149" s="7">
        <f t="shared" si="4"/>
        <v>2.9317008177609374E-2</v>
      </c>
      <c r="Z149" s="7">
        <f t="shared" si="5"/>
        <v>1.0266635048700285E-2</v>
      </c>
    </row>
    <row r="150" spans="1:26" x14ac:dyDescent="0.35">
      <c r="A150" s="2">
        <v>149</v>
      </c>
      <c r="B150" s="1">
        <v>84.401947000000007</v>
      </c>
      <c r="C150" s="2">
        <v>200146000</v>
      </c>
      <c r="D150" s="1">
        <v>143.69747899999999</v>
      </c>
      <c r="E150" s="2">
        <v>3612400</v>
      </c>
      <c r="T150" s="7">
        <v>86.531619365882136</v>
      </c>
      <c r="U150" s="7">
        <v>144.40216751112652</v>
      </c>
      <c r="Y150" s="7">
        <f t="shared" si="4"/>
        <v>2.5232502822264621E-2</v>
      </c>
      <c r="Z150" s="7">
        <f t="shared" si="5"/>
        <v>4.9039726794826649E-3</v>
      </c>
    </row>
    <row r="151" spans="1:26" x14ac:dyDescent="0.35">
      <c r="A151" s="2">
        <v>150</v>
      </c>
      <c r="B151" s="1">
        <v>85.445755000000005</v>
      </c>
      <c r="C151" s="2">
        <v>138808800</v>
      </c>
      <c r="D151" s="1">
        <v>145.80557300000001</v>
      </c>
      <c r="E151" s="2">
        <v>3314000</v>
      </c>
      <c r="T151" s="7">
        <v>86.93050923391705</v>
      </c>
      <c r="U151" s="7">
        <v>144.70646994230088</v>
      </c>
      <c r="Y151" s="7">
        <f t="shared" si="4"/>
        <v>1.7376571064496353E-2</v>
      </c>
      <c r="Z151" s="7">
        <f t="shared" si="5"/>
        <v>7.5381416161584228E-3</v>
      </c>
    </row>
    <row r="152" spans="1:26" x14ac:dyDescent="0.35">
      <c r="A152" s="2">
        <v>151</v>
      </c>
      <c r="B152" s="1">
        <v>87.710257999999996</v>
      </c>
      <c r="C152" s="2">
        <v>165428800</v>
      </c>
      <c r="D152" s="1">
        <v>148.27162200000001</v>
      </c>
      <c r="E152" s="2">
        <v>3804500</v>
      </c>
      <c r="T152" s="7">
        <v>87.329399101951964</v>
      </c>
      <c r="U152" s="7">
        <v>145.01077237347522</v>
      </c>
      <c r="Y152" s="7">
        <f t="shared" si="4"/>
        <v>4.3422389436824178E-3</v>
      </c>
      <c r="Z152" s="7">
        <f t="shared" si="5"/>
        <v>2.1992405441715528E-2</v>
      </c>
    </row>
    <row r="153" spans="1:26" x14ac:dyDescent="0.35">
      <c r="A153" s="2">
        <v>152</v>
      </c>
      <c r="B153" s="1">
        <v>87.588195999999996</v>
      </c>
      <c r="C153" s="2">
        <v>114406400</v>
      </c>
      <c r="D153" s="1">
        <v>147.50595100000001</v>
      </c>
      <c r="E153" s="2">
        <v>3507600</v>
      </c>
      <c r="T153" s="7">
        <v>87.728288969986863</v>
      </c>
      <c r="U153" s="7">
        <v>145.31507480464958</v>
      </c>
      <c r="Y153" s="7">
        <f t="shared" si="4"/>
        <v>1.5994503413093123E-3</v>
      </c>
      <c r="Z153" s="7">
        <f t="shared" si="5"/>
        <v>1.4852798687087727E-2</v>
      </c>
    </row>
    <row r="154" spans="1:26" x14ac:dyDescent="0.35">
      <c r="A154" s="2">
        <v>153</v>
      </c>
      <c r="B154" s="1">
        <v>87.623076999999995</v>
      </c>
      <c r="C154" s="2">
        <v>96820400</v>
      </c>
      <c r="D154" s="1">
        <v>147.39656099999999</v>
      </c>
      <c r="E154" s="2">
        <v>2581600</v>
      </c>
      <c r="T154" s="7">
        <v>88.127178838021777</v>
      </c>
      <c r="U154" s="7">
        <v>145.61937723582392</v>
      </c>
      <c r="Y154" s="7">
        <f t="shared" si="4"/>
        <v>5.753071625432443E-3</v>
      </c>
      <c r="Z154" s="7">
        <f t="shared" si="5"/>
        <v>1.2057158946714318E-2</v>
      </c>
    </row>
    <row r="155" spans="1:26" x14ac:dyDescent="0.35">
      <c r="A155" s="2">
        <v>154</v>
      </c>
      <c r="B155" s="1">
        <v>87.122337000000002</v>
      </c>
      <c r="C155" s="2">
        <v>264476000</v>
      </c>
      <c r="D155" s="1">
        <v>144.55264299999999</v>
      </c>
      <c r="E155" s="2">
        <v>5265900</v>
      </c>
      <c r="T155" s="7">
        <v>88.526068706056691</v>
      </c>
      <c r="U155" s="7">
        <v>145.92367966699828</v>
      </c>
      <c r="Y155" s="7">
        <f t="shared" si="4"/>
        <v>1.6112190677996723E-2</v>
      </c>
      <c r="Z155" s="7">
        <f t="shared" si="5"/>
        <v>9.4846876441981986E-3</v>
      </c>
    </row>
    <row r="156" spans="1:26" x14ac:dyDescent="0.35">
      <c r="A156" s="2">
        <v>155</v>
      </c>
      <c r="B156" s="1">
        <v>89.401786999999999</v>
      </c>
      <c r="C156" s="2">
        <v>135445200</v>
      </c>
      <c r="D156" s="1">
        <v>144.12506099999999</v>
      </c>
      <c r="E156" s="2">
        <v>2529900</v>
      </c>
      <c r="T156" s="7">
        <v>88.92495857409159</v>
      </c>
      <c r="U156" s="7">
        <v>146.22798209817262</v>
      </c>
      <c r="Y156" s="7">
        <f t="shared" si="4"/>
        <v>5.3335446852802657E-3</v>
      </c>
      <c r="Z156" s="7">
        <f t="shared" si="5"/>
        <v>1.4590946803988722E-2</v>
      </c>
    </row>
    <row r="157" spans="1:26" x14ac:dyDescent="0.35">
      <c r="A157" s="2">
        <v>156</v>
      </c>
      <c r="B157" s="1">
        <v>91.310051000000001</v>
      </c>
      <c r="C157" s="2">
        <v>212155600</v>
      </c>
      <c r="D157" s="1">
        <v>144.04551699999999</v>
      </c>
      <c r="E157" s="2">
        <v>2309800</v>
      </c>
      <c r="T157" s="7">
        <v>89.323848442126504</v>
      </c>
      <c r="U157" s="7">
        <v>146.53228452934698</v>
      </c>
      <c r="Y157" s="7">
        <f t="shared" si="4"/>
        <v>2.1752288341986548E-2</v>
      </c>
      <c r="Z157" s="7">
        <f t="shared" si="5"/>
        <v>1.7263762046457798E-2</v>
      </c>
    </row>
    <row r="158" spans="1:26" x14ac:dyDescent="0.35">
      <c r="A158" s="2">
        <v>157</v>
      </c>
      <c r="B158" s="1">
        <v>89.698241999999993</v>
      </c>
      <c r="C158" s="2">
        <v>192623200</v>
      </c>
      <c r="D158" s="1">
        <v>137.57212799999999</v>
      </c>
      <c r="E158" s="2">
        <v>3371200</v>
      </c>
      <c r="T158" s="7">
        <v>89.722738310161418</v>
      </c>
      <c r="U158" s="7">
        <v>146.83658696052134</v>
      </c>
      <c r="Y158" s="7">
        <f t="shared" si="4"/>
        <v>2.7309688144640134E-4</v>
      </c>
      <c r="Z158" s="7">
        <f t="shared" si="5"/>
        <v>6.7342557647442611E-2</v>
      </c>
    </row>
    <row r="159" spans="1:26" x14ac:dyDescent="0.35">
      <c r="A159" s="2">
        <v>158</v>
      </c>
      <c r="B159" s="1">
        <v>90.889037999999999</v>
      </c>
      <c r="C159" s="2">
        <v>137522400</v>
      </c>
      <c r="D159" s="1">
        <v>141.65901199999999</v>
      </c>
      <c r="E159" s="2">
        <v>4019000</v>
      </c>
      <c r="T159" s="7">
        <v>90.121628178196318</v>
      </c>
      <c r="U159" s="7">
        <v>147.14088939169568</v>
      </c>
      <c r="Y159" s="7">
        <f t="shared" si="4"/>
        <v>8.4433704953911139E-3</v>
      </c>
      <c r="Z159" s="7">
        <f t="shared" si="5"/>
        <v>3.8697696068187251E-2</v>
      </c>
    </row>
    <row r="160" spans="1:26" x14ac:dyDescent="0.35">
      <c r="A160" s="2">
        <v>159</v>
      </c>
      <c r="B160" s="1">
        <v>88.096405000000004</v>
      </c>
      <c r="C160" s="2">
        <v>205256800</v>
      </c>
      <c r="D160" s="1">
        <v>137.432907</v>
      </c>
      <c r="E160" s="2">
        <v>10255300</v>
      </c>
      <c r="T160" s="7">
        <v>90.520518046231246</v>
      </c>
      <c r="U160" s="7">
        <v>147.44519182287004</v>
      </c>
      <c r="Y160" s="7">
        <f t="shared" si="4"/>
        <v>2.7516594419843138E-2</v>
      </c>
      <c r="Z160" s="7">
        <f t="shared" si="5"/>
        <v>7.2852165041302985E-2</v>
      </c>
    </row>
    <row r="161" spans="1:26" x14ac:dyDescent="0.35">
      <c r="A161" s="2">
        <v>160</v>
      </c>
      <c r="B161" s="1">
        <v>90.126732000000004</v>
      </c>
      <c r="C161" s="2">
        <v>130646000</v>
      </c>
      <c r="D161" s="1">
        <v>142.434631</v>
      </c>
      <c r="E161" s="2">
        <v>2971200</v>
      </c>
      <c r="T161" s="7">
        <v>90.919407914266145</v>
      </c>
      <c r="U161" s="7">
        <v>147.74949425404441</v>
      </c>
      <c r="Y161" s="7">
        <f t="shared" si="4"/>
        <v>8.795125449196816E-3</v>
      </c>
      <c r="Z161" s="7">
        <f t="shared" si="5"/>
        <v>3.7314403222938185E-2</v>
      </c>
    </row>
    <row r="162" spans="1:26" x14ac:dyDescent="0.35">
      <c r="A162" s="2">
        <v>161</v>
      </c>
      <c r="B162" s="1">
        <v>90.879065999999995</v>
      </c>
      <c r="C162" s="2">
        <v>140223200</v>
      </c>
      <c r="D162" s="1">
        <v>143.77702300000001</v>
      </c>
      <c r="E162" s="2">
        <v>3688000</v>
      </c>
      <c r="T162" s="7">
        <v>91.318297782301059</v>
      </c>
      <c r="U162" s="7">
        <v>148.05379668521874</v>
      </c>
      <c r="Y162" s="7">
        <f t="shared" si="4"/>
        <v>4.8331458677300264E-3</v>
      </c>
      <c r="Z162" s="7">
        <f t="shared" si="5"/>
        <v>2.9745877303487694E-2</v>
      </c>
    </row>
    <row r="163" spans="1:26" x14ac:dyDescent="0.35">
      <c r="A163" s="2">
        <v>162</v>
      </c>
      <c r="B163" s="1">
        <v>90.707176000000004</v>
      </c>
      <c r="C163" s="2">
        <v>110737200</v>
      </c>
      <c r="D163" s="1">
        <v>143.29972799999999</v>
      </c>
      <c r="E163" s="2">
        <v>2609500</v>
      </c>
      <c r="T163" s="7">
        <v>91.717187650335958</v>
      </c>
      <c r="U163" s="7">
        <v>148.35809911639308</v>
      </c>
      <c r="Y163" s="7">
        <f t="shared" si="4"/>
        <v>1.1134859389029533E-2</v>
      </c>
      <c r="Z163" s="7">
        <f t="shared" si="5"/>
        <v>3.529923738859498E-2</v>
      </c>
    </row>
    <row r="164" spans="1:26" x14ac:dyDescent="0.35">
      <c r="A164" s="2">
        <v>163</v>
      </c>
      <c r="B164" s="1">
        <v>90.707176000000004</v>
      </c>
      <c r="C164" s="2">
        <v>114041600</v>
      </c>
      <c r="D164" s="1">
        <v>144.20462000000001</v>
      </c>
      <c r="E164" s="2">
        <v>2758500</v>
      </c>
      <c r="T164" s="7">
        <v>92.116077518370872</v>
      </c>
      <c r="U164" s="7">
        <v>148.66240154756744</v>
      </c>
      <c r="Y164" s="7">
        <f t="shared" si="4"/>
        <v>1.5532415190291759E-2</v>
      </c>
      <c r="Z164" s="7">
        <f t="shared" si="5"/>
        <v>3.0912889944631702E-2</v>
      </c>
    </row>
    <row r="165" spans="1:26" x14ac:dyDescent="0.35">
      <c r="A165" s="2">
        <v>164</v>
      </c>
      <c r="B165" s="1">
        <v>93.133613999999994</v>
      </c>
      <c r="C165" s="2">
        <v>118655600</v>
      </c>
      <c r="D165" s="1">
        <v>146.39224200000001</v>
      </c>
      <c r="E165" s="2">
        <v>2336700</v>
      </c>
      <c r="T165" s="7">
        <v>92.514967386405786</v>
      </c>
      <c r="U165" s="7">
        <v>148.9667039787418</v>
      </c>
      <c r="Y165" s="7">
        <f t="shared" si="4"/>
        <v>6.6425706790913149E-3</v>
      </c>
      <c r="Z165" s="7">
        <f t="shared" si="5"/>
        <v>1.7586054722365647E-2</v>
      </c>
    </row>
    <row r="166" spans="1:26" x14ac:dyDescent="0.35">
      <c r="A166" s="2">
        <v>165</v>
      </c>
      <c r="B166" s="1">
        <v>92.844634999999997</v>
      </c>
      <c r="C166" s="2">
        <v>112424400</v>
      </c>
      <c r="D166" s="1">
        <v>144.15489199999999</v>
      </c>
      <c r="E166" s="2">
        <v>2622000</v>
      </c>
      <c r="T166" s="7">
        <v>92.9138572544407</v>
      </c>
      <c r="U166" s="7">
        <v>149.27100640991614</v>
      </c>
      <c r="Y166" s="7">
        <f t="shared" si="4"/>
        <v>7.4557086083329503E-4</v>
      </c>
      <c r="Z166" s="7">
        <f t="shared" si="5"/>
        <v>3.549039743941642E-2</v>
      </c>
    </row>
    <row r="167" spans="1:26" x14ac:dyDescent="0.35">
      <c r="A167" s="2">
        <v>166</v>
      </c>
      <c r="B167" s="1">
        <v>95.006996000000001</v>
      </c>
      <c r="C167" s="2">
        <v>117092000</v>
      </c>
      <c r="D167" s="1">
        <v>144.77140800000001</v>
      </c>
      <c r="E167" s="2">
        <v>3587800</v>
      </c>
      <c r="T167" s="7">
        <v>93.312747122475599</v>
      </c>
      <c r="U167" s="7">
        <v>149.5753088410905</v>
      </c>
      <c r="Y167" s="7">
        <f t="shared" si="4"/>
        <v>1.7832885459555015E-2</v>
      </c>
      <c r="Z167" s="7">
        <f t="shared" si="5"/>
        <v>3.3182662981978424E-2</v>
      </c>
    </row>
    <row r="168" spans="1:26" x14ac:dyDescent="0.35">
      <c r="A168" s="2">
        <v>167</v>
      </c>
      <c r="B168" s="1">
        <v>95.415558000000004</v>
      </c>
      <c r="C168" s="2">
        <v>125642800</v>
      </c>
      <c r="D168" s="1">
        <v>140.57513399999999</v>
      </c>
      <c r="E168" s="2">
        <v>3167200</v>
      </c>
      <c r="T168" s="7">
        <v>93.711636990510513</v>
      </c>
      <c r="U168" s="7">
        <v>149.87961127226487</v>
      </c>
      <c r="Y168" s="7">
        <f t="shared" si="4"/>
        <v>1.7857894930400041E-2</v>
      </c>
      <c r="Z168" s="7">
        <f t="shared" si="5"/>
        <v>6.6188642382975615E-2</v>
      </c>
    </row>
    <row r="169" spans="1:26" x14ac:dyDescent="0.35">
      <c r="A169" s="2">
        <v>168</v>
      </c>
      <c r="B169" s="1">
        <v>95.582465999999997</v>
      </c>
      <c r="C169" s="2">
        <v>90257200</v>
      </c>
      <c r="D169" s="1">
        <v>141.64906300000001</v>
      </c>
      <c r="E169" s="2">
        <v>2325000</v>
      </c>
      <c r="T169" s="7">
        <v>94.110526858545427</v>
      </c>
      <c r="U169" s="7">
        <v>150.1839137034392</v>
      </c>
      <c r="Y169" s="7">
        <f t="shared" si="4"/>
        <v>1.539967739956165E-2</v>
      </c>
      <c r="Z169" s="7">
        <f t="shared" si="5"/>
        <v>6.0253492135272292E-2</v>
      </c>
    </row>
    <row r="170" spans="1:26" x14ac:dyDescent="0.35">
      <c r="A170" s="2">
        <v>169</v>
      </c>
      <c r="B170" s="1">
        <v>95.141525000000001</v>
      </c>
      <c r="C170" s="2">
        <v>191649200</v>
      </c>
      <c r="D170" s="1">
        <v>142.68322800000001</v>
      </c>
      <c r="E170" s="2">
        <v>2585700</v>
      </c>
      <c r="T170" s="7">
        <v>94.509416726580326</v>
      </c>
      <c r="U170" s="7">
        <v>150.48821613461357</v>
      </c>
      <c r="Y170" s="7">
        <f t="shared" si="4"/>
        <v>6.6438736757653931E-3</v>
      </c>
      <c r="Z170" s="7">
        <f t="shared" si="5"/>
        <v>5.4701510780324869E-2</v>
      </c>
    </row>
    <row r="171" spans="1:26" x14ac:dyDescent="0.35">
      <c r="A171" s="2">
        <v>170</v>
      </c>
      <c r="B171" s="1">
        <v>96.715964999999997</v>
      </c>
      <c r="C171" s="2">
        <v>170989200</v>
      </c>
      <c r="D171" s="1">
        <v>147.267303</v>
      </c>
      <c r="E171" s="2">
        <v>2649800</v>
      </c>
      <c r="T171" s="7">
        <v>94.90830659461524</v>
      </c>
      <c r="U171" s="7">
        <v>150.7925185657879</v>
      </c>
      <c r="Y171" s="7">
        <f t="shared" si="4"/>
        <v>1.8690382765500575E-2</v>
      </c>
      <c r="Z171" s="7">
        <f t="shared" si="5"/>
        <v>2.3937530558211573E-2</v>
      </c>
    </row>
    <row r="172" spans="1:26" x14ac:dyDescent="0.35">
      <c r="A172" s="2">
        <v>171</v>
      </c>
      <c r="B172" s="1">
        <v>97.381111000000004</v>
      </c>
      <c r="C172" s="2">
        <v>153198000</v>
      </c>
      <c r="D172" s="1">
        <v>151.07576</v>
      </c>
      <c r="E172" s="2">
        <v>2984600</v>
      </c>
      <c r="T172" s="7">
        <v>95.307196462650154</v>
      </c>
      <c r="U172" s="7">
        <v>151.09682099696226</v>
      </c>
      <c r="Y172" s="7">
        <f t="shared" si="4"/>
        <v>2.1296887209983156E-2</v>
      </c>
      <c r="Z172" s="7">
        <f t="shared" si="5"/>
        <v>1.3940685760748369E-4</v>
      </c>
    </row>
    <row r="173" spans="1:26" x14ac:dyDescent="0.35">
      <c r="A173" s="2">
        <v>172</v>
      </c>
      <c r="B173" s="1">
        <v>96.182845999999998</v>
      </c>
      <c r="C173" s="2">
        <v>110577600</v>
      </c>
      <c r="D173" s="1">
        <v>152.21929900000001</v>
      </c>
      <c r="E173" s="2">
        <v>3697600</v>
      </c>
      <c r="T173" s="7">
        <v>95.706086330685068</v>
      </c>
      <c r="U173" s="7">
        <v>151.4011234281366</v>
      </c>
      <c r="Y173" s="7">
        <f t="shared" si="4"/>
        <v>4.9568055962383364E-3</v>
      </c>
      <c r="Z173" s="7">
        <f t="shared" si="5"/>
        <v>5.3749792387587231E-3</v>
      </c>
    </row>
    <row r="174" spans="1:26" x14ac:dyDescent="0.35">
      <c r="A174" s="2">
        <v>173</v>
      </c>
      <c r="B174" s="1">
        <v>95.988533000000004</v>
      </c>
      <c r="C174" s="2">
        <v>92186800</v>
      </c>
      <c r="D174" s="1">
        <v>154.12851000000001</v>
      </c>
      <c r="E174" s="2">
        <v>4886500</v>
      </c>
      <c r="T174" s="7">
        <v>96.104976198719967</v>
      </c>
      <c r="U174" s="7">
        <v>151.70542585931096</v>
      </c>
      <c r="Y174" s="7">
        <f t="shared" si="4"/>
        <v>1.2130948883234151E-3</v>
      </c>
      <c r="Z174" s="7">
        <f t="shared" si="5"/>
        <v>1.5721193572097999E-2</v>
      </c>
    </row>
    <row r="175" spans="1:26" x14ac:dyDescent="0.35">
      <c r="A175" s="2">
        <v>174</v>
      </c>
      <c r="B175" s="1">
        <v>98.011391000000003</v>
      </c>
      <c r="C175" s="2">
        <v>90318000</v>
      </c>
      <c r="D175" s="1">
        <v>152.527557</v>
      </c>
      <c r="E175" s="2">
        <v>4876200</v>
      </c>
      <c r="T175" s="7">
        <v>96.503866066754881</v>
      </c>
      <c r="U175" s="7">
        <v>152.00972829048533</v>
      </c>
      <c r="Y175" s="7">
        <f t="shared" si="4"/>
        <v>1.5381119662357634E-2</v>
      </c>
      <c r="Z175" s="7">
        <f t="shared" si="5"/>
        <v>3.3949846158925516E-3</v>
      </c>
    </row>
    <row r="176" spans="1:26" x14ac:dyDescent="0.35">
      <c r="A176" s="2">
        <v>175</v>
      </c>
      <c r="B176" s="1">
        <v>96.658660999999995</v>
      </c>
      <c r="C176" s="2">
        <v>103646000</v>
      </c>
      <c r="D176" s="1">
        <v>153.889847</v>
      </c>
      <c r="E176" s="2">
        <v>2394000</v>
      </c>
      <c r="T176" s="7">
        <v>96.902755934789795</v>
      </c>
      <c r="U176" s="7">
        <v>152.31403072165966</v>
      </c>
      <c r="Y176" s="7">
        <f t="shared" si="4"/>
        <v>2.5253291558611579E-3</v>
      </c>
      <c r="Z176" s="7">
        <f t="shared" si="5"/>
        <v>1.0239897621968138E-2</v>
      </c>
    </row>
    <row r="177" spans="1:26" x14ac:dyDescent="0.35">
      <c r="A177" s="2">
        <v>176</v>
      </c>
      <c r="B177" s="1">
        <v>96.930199000000002</v>
      </c>
      <c r="C177" s="2">
        <v>89001600</v>
      </c>
      <c r="D177" s="1">
        <v>153.740692</v>
      </c>
      <c r="E177" s="2">
        <v>1798600</v>
      </c>
      <c r="T177" s="7">
        <v>97.301645802824694</v>
      </c>
      <c r="U177" s="7">
        <v>152.61833315283403</v>
      </c>
      <c r="Y177" s="7">
        <f t="shared" si="4"/>
        <v>3.8321060583471271E-3</v>
      </c>
      <c r="Z177" s="7">
        <f t="shared" si="5"/>
        <v>7.3003369021258837E-3</v>
      </c>
    </row>
    <row r="178" spans="1:26" x14ac:dyDescent="0.35">
      <c r="A178" s="2">
        <v>177</v>
      </c>
      <c r="B178" s="1">
        <v>92.518287999999998</v>
      </c>
      <c r="C178" s="2">
        <v>197004400</v>
      </c>
      <c r="D178" s="1">
        <v>152.86563100000001</v>
      </c>
      <c r="E178" s="2">
        <v>2625600</v>
      </c>
      <c r="T178" s="7">
        <v>97.700535670859608</v>
      </c>
      <c r="U178" s="7">
        <v>152.92263558400839</v>
      </c>
      <c r="Y178" s="7">
        <f t="shared" si="4"/>
        <v>5.6013224875709006E-2</v>
      </c>
      <c r="Z178" s="7">
        <f t="shared" si="5"/>
        <v>3.7290647763971321E-4</v>
      </c>
    </row>
    <row r="179" spans="1:26" x14ac:dyDescent="0.35">
      <c r="A179" s="2">
        <v>178</v>
      </c>
      <c r="B179" s="1">
        <v>92.289092999999994</v>
      </c>
      <c r="C179" s="2">
        <v>185438800</v>
      </c>
      <c r="D179" s="1">
        <v>148.58981299999999</v>
      </c>
      <c r="E179" s="2">
        <v>4368300</v>
      </c>
      <c r="T179" s="7">
        <v>98.099425538894522</v>
      </c>
      <c r="U179" s="7">
        <v>153.22693801518272</v>
      </c>
      <c r="Y179" s="7">
        <f t="shared" si="4"/>
        <v>6.2957954727050236E-2</v>
      </c>
      <c r="Z179" s="7">
        <f t="shared" si="5"/>
        <v>3.1207556706345223E-2</v>
      </c>
    </row>
    <row r="180" spans="1:26" x14ac:dyDescent="0.35">
      <c r="A180" s="2">
        <v>179</v>
      </c>
      <c r="B180" s="1">
        <v>94.476364000000004</v>
      </c>
      <c r="C180" s="2">
        <v>121214000</v>
      </c>
      <c r="D180" s="1">
        <v>149.91233800000001</v>
      </c>
      <c r="E180" s="2">
        <v>3378300</v>
      </c>
      <c r="T180" s="7">
        <v>98.498315406929436</v>
      </c>
      <c r="U180" s="7">
        <v>153.53124044635706</v>
      </c>
      <c r="Y180" s="7">
        <f t="shared" si="4"/>
        <v>4.2570980048823974E-2</v>
      </c>
      <c r="Z180" s="7">
        <f t="shared" si="5"/>
        <v>2.4140124119450761E-2</v>
      </c>
    </row>
    <row r="181" spans="1:26" x14ac:dyDescent="0.35">
      <c r="A181" s="2">
        <v>180</v>
      </c>
      <c r="B181" s="1">
        <v>92.924355000000006</v>
      </c>
      <c r="C181" s="2">
        <v>103625600</v>
      </c>
      <c r="D181" s="1">
        <v>151.155304</v>
      </c>
      <c r="E181" s="2">
        <v>3904200</v>
      </c>
      <c r="T181" s="7">
        <v>98.897205274964335</v>
      </c>
      <c r="U181" s="7">
        <v>153.83554287753142</v>
      </c>
      <c r="Y181" s="7">
        <f t="shared" si="4"/>
        <v>6.4276478162956632E-2</v>
      </c>
      <c r="Z181" s="7">
        <f t="shared" si="5"/>
        <v>1.7731689240169983E-2</v>
      </c>
    </row>
    <row r="182" spans="1:26" x14ac:dyDescent="0.35">
      <c r="A182" s="2">
        <v>181</v>
      </c>
      <c r="B182" s="1">
        <v>94.705558999999994</v>
      </c>
      <c r="C182" s="2">
        <v>90329200</v>
      </c>
      <c r="D182" s="1">
        <v>153.71086099999999</v>
      </c>
      <c r="E182" s="2">
        <v>3311500</v>
      </c>
      <c r="T182" s="7">
        <v>99.296095142999249</v>
      </c>
      <c r="U182" s="7">
        <v>154.13984530870579</v>
      </c>
      <c r="Y182" s="7">
        <f t="shared" si="4"/>
        <v>4.8471665142689836E-2</v>
      </c>
      <c r="Z182" s="7">
        <f t="shared" si="5"/>
        <v>2.7908522918611016E-3</v>
      </c>
    </row>
    <row r="183" spans="1:26" x14ac:dyDescent="0.35">
      <c r="A183" s="2">
        <v>182</v>
      </c>
      <c r="B183" s="1">
        <v>95.851517000000001</v>
      </c>
      <c r="C183" s="2">
        <v>158130000</v>
      </c>
      <c r="D183" s="1">
        <v>148.321335</v>
      </c>
      <c r="E183" s="2">
        <v>2749100</v>
      </c>
      <c r="T183" s="7">
        <v>99.694985011034163</v>
      </c>
      <c r="U183" s="7">
        <v>154.44414773988012</v>
      </c>
      <c r="Y183" s="7">
        <f t="shared" si="4"/>
        <v>4.0098144832013058E-2</v>
      </c>
      <c r="Z183" s="7">
        <f t="shared" si="5"/>
        <v>4.1280728358331707E-2</v>
      </c>
    </row>
    <row r="184" spans="1:26" x14ac:dyDescent="0.35">
      <c r="A184" s="2">
        <v>183</v>
      </c>
      <c r="B184" s="1">
        <v>105.88608600000001</v>
      </c>
      <c r="C184" s="2">
        <v>374336800</v>
      </c>
      <c r="D184" s="1">
        <v>148.53015099999999</v>
      </c>
      <c r="E184" s="2">
        <v>4061200</v>
      </c>
      <c r="T184" s="7">
        <v>100.09387487906908</v>
      </c>
      <c r="U184" s="7">
        <v>154.74845017105449</v>
      </c>
      <c r="Y184" s="7">
        <f t="shared" si="4"/>
        <v>5.4702287521808377E-2</v>
      </c>
      <c r="Z184" s="7">
        <f t="shared" si="5"/>
        <v>4.1865568231021978E-2</v>
      </c>
    </row>
    <row r="185" spans="1:26" x14ac:dyDescent="0.35">
      <c r="A185" s="2">
        <v>184</v>
      </c>
      <c r="B185" s="1">
        <v>108.554153</v>
      </c>
      <c r="C185" s="2">
        <v>308151200</v>
      </c>
      <c r="D185" s="1">
        <v>147.694885</v>
      </c>
      <c r="E185" s="2">
        <v>2105400</v>
      </c>
      <c r="T185" s="7">
        <v>100.49276474710398</v>
      </c>
      <c r="U185" s="7">
        <v>155.05275260222885</v>
      </c>
      <c r="Y185" s="7">
        <f t="shared" si="4"/>
        <v>7.4261444911241883E-2</v>
      </c>
      <c r="Z185" s="7">
        <f t="shared" si="5"/>
        <v>4.9818025872926136E-2</v>
      </c>
    </row>
    <row r="186" spans="1:26" x14ac:dyDescent="0.35">
      <c r="A186" s="2">
        <v>185</v>
      </c>
      <c r="B186" s="1">
        <v>109.279099</v>
      </c>
      <c r="C186" s="2">
        <v>173071600</v>
      </c>
      <c r="D186" s="1">
        <v>146.501633</v>
      </c>
      <c r="E186" s="2">
        <v>3078300</v>
      </c>
      <c r="T186" s="7">
        <v>100.89165461513889</v>
      </c>
      <c r="U186" s="7">
        <v>155.35705503340319</v>
      </c>
      <c r="Y186" s="7">
        <f t="shared" si="4"/>
        <v>7.6752503100900496E-2</v>
      </c>
      <c r="Z186" s="7">
        <f t="shared" si="5"/>
        <v>6.0445893005187094E-2</v>
      </c>
    </row>
    <row r="187" spans="1:26" x14ac:dyDescent="0.35">
      <c r="A187" s="2">
        <v>186</v>
      </c>
      <c r="B187" s="1">
        <v>109.675194</v>
      </c>
      <c r="C187" s="2">
        <v>121992000</v>
      </c>
      <c r="D187" s="1">
        <v>149.972015</v>
      </c>
      <c r="E187" s="2">
        <v>4181000</v>
      </c>
      <c r="T187" s="7">
        <v>101.2905444831738</v>
      </c>
      <c r="U187" s="7">
        <v>155.66135746457755</v>
      </c>
      <c r="Y187" s="7">
        <f t="shared" si="4"/>
        <v>7.6449826173329585E-2</v>
      </c>
      <c r="Z187" s="7">
        <f t="shared" si="5"/>
        <v>3.793602736202184E-2</v>
      </c>
    </row>
    <row r="188" spans="1:26" x14ac:dyDescent="0.35">
      <c r="A188" s="2">
        <v>187</v>
      </c>
      <c r="B188" s="1">
        <v>113.501678</v>
      </c>
      <c r="C188" s="2">
        <v>202428800</v>
      </c>
      <c r="D188" s="1">
        <v>151.72210699999999</v>
      </c>
      <c r="E188" s="2">
        <v>2502700</v>
      </c>
      <c r="T188" s="7">
        <v>101.6894343512087</v>
      </c>
      <c r="U188" s="7">
        <v>155.96565989575188</v>
      </c>
      <c r="Y188" s="7">
        <f t="shared" si="4"/>
        <v>0.10407109266517887</v>
      </c>
      <c r="Z188" s="7">
        <f t="shared" si="5"/>
        <v>2.7969245745788976E-2</v>
      </c>
    </row>
    <row r="189" spans="1:26" x14ac:dyDescent="0.35">
      <c r="A189" s="2">
        <v>188</v>
      </c>
      <c r="B189" s="1">
        <v>110.92113500000001</v>
      </c>
      <c r="C189" s="2">
        <v>198045600</v>
      </c>
      <c r="D189" s="1">
        <v>154.23788500000001</v>
      </c>
      <c r="E189" s="2">
        <v>2519500</v>
      </c>
      <c r="T189" s="7">
        <v>102.08832421924362</v>
      </c>
      <c r="U189" s="7">
        <v>156.26996232692625</v>
      </c>
      <c r="Y189" s="7">
        <f t="shared" si="4"/>
        <v>7.9631449685007183E-2</v>
      </c>
      <c r="Z189" s="7">
        <f t="shared" si="5"/>
        <v>1.3174955860722816E-2</v>
      </c>
    </row>
    <row r="190" spans="1:26" x14ac:dyDescent="0.35">
      <c r="A190" s="2">
        <v>189</v>
      </c>
      <c r="B190" s="1">
        <v>112.533356</v>
      </c>
      <c r="C190" s="2">
        <v>212403600</v>
      </c>
      <c r="D190" s="1">
        <v>158.53358499999999</v>
      </c>
      <c r="E190" s="2">
        <v>2858800</v>
      </c>
      <c r="T190" s="7">
        <v>102.48721408727853</v>
      </c>
      <c r="U190" s="7">
        <v>156.57426475810058</v>
      </c>
      <c r="Y190" s="7">
        <f t="shared" si="4"/>
        <v>8.9272570105538018E-2</v>
      </c>
      <c r="Z190" s="7">
        <f t="shared" si="5"/>
        <v>1.2359023117400678E-2</v>
      </c>
    </row>
    <row r="191" spans="1:26" x14ac:dyDescent="0.35">
      <c r="A191" s="2">
        <v>190</v>
      </c>
      <c r="B191" s="1">
        <v>109.186623</v>
      </c>
      <c r="C191" s="2">
        <v>187902400</v>
      </c>
      <c r="D191" s="1">
        <v>159.378815</v>
      </c>
      <c r="E191" s="2">
        <v>3773700</v>
      </c>
      <c r="T191" s="7">
        <v>102.88610395531344</v>
      </c>
      <c r="U191" s="7">
        <v>156.87856718927495</v>
      </c>
      <c r="Y191" s="7">
        <f t="shared" si="4"/>
        <v>5.7704129604654528E-2</v>
      </c>
      <c r="Z191" s="7">
        <f t="shared" si="5"/>
        <v>1.5687453886045373E-2</v>
      </c>
    </row>
    <row r="192" spans="1:26" x14ac:dyDescent="0.35">
      <c r="A192" s="2">
        <v>191</v>
      </c>
      <c r="B192" s="1">
        <v>112.815369</v>
      </c>
      <c r="C192" s="2">
        <v>165944800</v>
      </c>
      <c r="D192" s="1">
        <v>159.16999799999999</v>
      </c>
      <c r="E192" s="2">
        <v>2670100</v>
      </c>
      <c r="T192" s="7">
        <v>103.28499382334834</v>
      </c>
      <c r="U192" s="7">
        <v>157.18286962044931</v>
      </c>
      <c r="Y192" s="7">
        <f t="shared" si="4"/>
        <v>8.4477631559682784E-2</v>
      </c>
      <c r="Z192" s="7">
        <f t="shared" si="5"/>
        <v>1.248431491185093E-2</v>
      </c>
    </row>
    <row r="193" spans="1:26" x14ac:dyDescent="0.35">
      <c r="A193" s="2">
        <v>192</v>
      </c>
      <c r="B193" s="1">
        <v>114.81192</v>
      </c>
      <c r="C193" s="2">
        <v>210082000</v>
      </c>
      <c r="D193" s="1">
        <v>158.979996</v>
      </c>
      <c r="E193" s="2">
        <v>2574900</v>
      </c>
      <c r="T193" s="7">
        <v>103.68388369138326</v>
      </c>
      <c r="U193" s="7">
        <v>157.48717205162365</v>
      </c>
      <c r="Y193" s="7">
        <f t="shared" si="4"/>
        <v>9.6924050295620373E-2</v>
      </c>
      <c r="Z193" s="7">
        <f t="shared" si="5"/>
        <v>9.3900112337174466E-3</v>
      </c>
    </row>
    <row r="194" spans="1:26" x14ac:dyDescent="0.35">
      <c r="A194" s="2">
        <v>193</v>
      </c>
      <c r="B194" s="1">
        <v>114.709602</v>
      </c>
      <c r="C194" s="2">
        <v>165565200</v>
      </c>
      <c r="D194" s="1">
        <v>160.279999</v>
      </c>
      <c r="E194" s="2">
        <v>2844700</v>
      </c>
      <c r="T194" s="7">
        <v>104.08277355941817</v>
      </c>
      <c r="U194" s="7">
        <v>157.79147448279801</v>
      </c>
      <c r="Y194" s="7">
        <f t="shared" si="4"/>
        <v>9.2641141241008154E-2</v>
      </c>
      <c r="Z194" s="7">
        <f t="shared" si="5"/>
        <v>1.5526107641178578E-2</v>
      </c>
    </row>
    <row r="195" spans="1:26" x14ac:dyDescent="0.35">
      <c r="A195" s="2">
        <v>194</v>
      </c>
      <c r="B195" s="1">
        <v>114.41011</v>
      </c>
      <c r="C195" s="2">
        <v>119561600</v>
      </c>
      <c r="D195" s="1">
        <v>158.759995</v>
      </c>
      <c r="E195" s="2">
        <v>2817200</v>
      </c>
      <c r="T195" s="7">
        <v>104.48166342745307</v>
      </c>
      <c r="U195" s="7">
        <v>158.09577691397237</v>
      </c>
      <c r="Y195" s="7">
        <f t="shared" si="4"/>
        <v>8.6779451331241014E-2</v>
      </c>
      <c r="Z195" s="7">
        <f t="shared" si="5"/>
        <v>4.1837875217093021E-3</v>
      </c>
    </row>
    <row r="196" spans="1:26" x14ac:dyDescent="0.35">
      <c r="A196" s="2">
        <v>195</v>
      </c>
      <c r="B196" s="1">
        <v>115.363472</v>
      </c>
      <c r="C196" s="2">
        <v>105633600</v>
      </c>
      <c r="D196" s="1">
        <v>157.38000500000001</v>
      </c>
      <c r="E196" s="2">
        <v>1869300</v>
      </c>
      <c r="T196" s="7">
        <v>104.88055329548799</v>
      </c>
      <c r="U196" s="7">
        <v>158.40007934514671</v>
      </c>
      <c r="Y196" s="7">
        <f t="shared" si="4"/>
        <v>9.086861311275389E-2</v>
      </c>
      <c r="Z196" s="7">
        <f t="shared" si="5"/>
        <v>6.4816006655146327E-3</v>
      </c>
    </row>
    <row r="197" spans="1:26" x14ac:dyDescent="0.35">
      <c r="A197" s="2">
        <v>196</v>
      </c>
      <c r="B197" s="1">
        <v>115.508217</v>
      </c>
      <c r="C197" s="2">
        <v>145538000</v>
      </c>
      <c r="D197" s="1">
        <v>156.85000600000001</v>
      </c>
      <c r="E197" s="2">
        <v>2098100</v>
      </c>
      <c r="T197" s="7">
        <v>105.2794431635229</v>
      </c>
      <c r="U197" s="7">
        <v>158.70438177632104</v>
      </c>
      <c r="Y197" s="7">
        <f t="shared" si="4"/>
        <v>8.8554512416005024E-2</v>
      </c>
      <c r="Z197" s="7">
        <f t="shared" si="5"/>
        <v>1.182260570854575E-2</v>
      </c>
    </row>
    <row r="198" spans="1:26" x14ac:dyDescent="0.35">
      <c r="A198" s="2">
        <v>197</v>
      </c>
      <c r="B198" s="1">
        <v>118.071297</v>
      </c>
      <c r="C198" s="2">
        <v>126907200</v>
      </c>
      <c r="D198" s="1">
        <v>156.16999799999999</v>
      </c>
      <c r="E198" s="2">
        <v>1600300</v>
      </c>
      <c r="T198" s="7">
        <v>105.67833303155781</v>
      </c>
      <c r="U198" s="7">
        <v>159.00868420749541</v>
      </c>
      <c r="Y198" s="7">
        <f t="shared" ref="Y198:Y258" si="6">ABS((B198 - T198) / B198)</f>
        <v>0.1049616992726199</v>
      </c>
      <c r="Z198" s="7">
        <f t="shared" ref="Z198:Z258" si="7">ABS((D198 - U198) / D198)</f>
        <v>1.8176898532683686E-2</v>
      </c>
    </row>
    <row r="199" spans="1:26" x14ac:dyDescent="0.35">
      <c r="A199" s="2">
        <v>198</v>
      </c>
      <c r="B199" s="1">
        <v>124.1558</v>
      </c>
      <c r="C199" s="2">
        <v>338054800</v>
      </c>
      <c r="D199" s="1">
        <v>157.5</v>
      </c>
      <c r="E199" s="2">
        <v>2507800</v>
      </c>
      <c r="T199" s="7">
        <v>106.07722289959271</v>
      </c>
      <c r="U199" s="7">
        <v>159.31298663866977</v>
      </c>
      <c r="Y199" s="7">
        <f t="shared" si="6"/>
        <v>0.14561202215609167</v>
      </c>
      <c r="Z199" s="7">
        <f t="shared" si="7"/>
        <v>1.1511026277268381E-2</v>
      </c>
    </row>
    <row r="200" spans="1:26" x14ac:dyDescent="0.35">
      <c r="A200" s="2">
        <v>199</v>
      </c>
      <c r="B200" s="1">
        <v>125.640739</v>
      </c>
      <c r="C200" s="2">
        <v>345937600</v>
      </c>
      <c r="D200" s="1">
        <v>159.36999499999999</v>
      </c>
      <c r="E200" s="2">
        <v>2087000</v>
      </c>
      <c r="T200" s="7">
        <v>106.47611276762763</v>
      </c>
      <c r="U200" s="7">
        <v>159.61728906984411</v>
      </c>
      <c r="Y200" s="7">
        <f t="shared" si="6"/>
        <v>0.15253512821484097</v>
      </c>
      <c r="Z200" s="7">
        <f t="shared" si="7"/>
        <v>1.5516977950844285E-3</v>
      </c>
    </row>
    <row r="201" spans="1:26" x14ac:dyDescent="0.35">
      <c r="A201" s="2">
        <v>200</v>
      </c>
      <c r="B201" s="1">
        <v>124.610016</v>
      </c>
      <c r="C201" s="2">
        <v>211495600</v>
      </c>
      <c r="D201" s="1">
        <v>164.529999</v>
      </c>
      <c r="E201" s="2">
        <v>7400500</v>
      </c>
      <c r="T201" s="7">
        <v>106.87500263566254</v>
      </c>
      <c r="U201" s="7">
        <v>159.92159150101847</v>
      </c>
      <c r="Y201" s="7">
        <f t="shared" si="6"/>
        <v>0.14232414001405361</v>
      </c>
      <c r="Z201" s="7">
        <f t="shared" si="7"/>
        <v>2.8009527301957469E-2</v>
      </c>
    </row>
    <row r="202" spans="1:26" x14ac:dyDescent="0.35">
      <c r="A202" s="2">
        <v>201</v>
      </c>
      <c r="B202" s="1">
        <v>126.304596</v>
      </c>
      <c r="C202" s="2">
        <v>163022400</v>
      </c>
      <c r="D202" s="1">
        <v>165.30999800000001</v>
      </c>
      <c r="E202" s="2">
        <v>3466600</v>
      </c>
      <c r="T202" s="7">
        <v>107.27389250369744</v>
      </c>
      <c r="U202" s="7">
        <v>160.22589393219283</v>
      </c>
      <c r="Y202" s="7">
        <f t="shared" si="6"/>
        <v>0.15067308790808026</v>
      </c>
      <c r="Z202" s="7">
        <f t="shared" si="7"/>
        <v>3.0754970233604229E-2</v>
      </c>
    </row>
    <row r="203" spans="1:26" x14ac:dyDescent="0.35">
      <c r="A203" s="2">
        <v>202</v>
      </c>
      <c r="B203" s="1">
        <v>124.794701</v>
      </c>
      <c r="C203" s="2">
        <v>155552400</v>
      </c>
      <c r="D203" s="1">
        <v>165.990005</v>
      </c>
      <c r="E203" s="2">
        <v>4281100</v>
      </c>
      <c r="T203" s="7">
        <v>107.67278237173235</v>
      </c>
      <c r="U203" s="7">
        <v>160.53019636336717</v>
      </c>
      <c r="Y203" s="7">
        <f t="shared" si="6"/>
        <v>0.13720068633577359</v>
      </c>
      <c r="Z203" s="7">
        <f t="shared" si="7"/>
        <v>3.289239395247219E-2</v>
      </c>
    </row>
    <row r="204" spans="1:26" x14ac:dyDescent="0.35">
      <c r="A204" s="2">
        <v>203</v>
      </c>
      <c r="B204" s="1">
        <v>124.592552</v>
      </c>
      <c r="C204" s="2">
        <v>187630000</v>
      </c>
      <c r="D204" s="1">
        <v>168.38000500000001</v>
      </c>
      <c r="E204" s="2">
        <v>13011800</v>
      </c>
      <c r="T204" s="7">
        <v>108.07167223976727</v>
      </c>
      <c r="U204" s="7">
        <v>160.83449879454153</v>
      </c>
      <c r="Y204" s="7">
        <f t="shared" si="6"/>
        <v>0.13259925649675056</v>
      </c>
      <c r="Z204" s="7">
        <f t="shared" si="7"/>
        <v>4.4812364778457389E-2</v>
      </c>
    </row>
    <row r="205" spans="1:26" x14ac:dyDescent="0.35">
      <c r="A205" s="2">
        <v>204</v>
      </c>
      <c r="B205" s="1">
        <v>128.81774899999999</v>
      </c>
      <c r="C205" s="2">
        <v>225702700</v>
      </c>
      <c r="D205" s="1">
        <v>165.550003</v>
      </c>
      <c r="E205" s="2">
        <v>4561900</v>
      </c>
      <c r="T205" s="7">
        <v>108.47056210780218</v>
      </c>
      <c r="U205" s="7">
        <v>161.13880122571587</v>
      </c>
      <c r="Y205" s="7">
        <f t="shared" si="6"/>
        <v>0.15795328710640497</v>
      </c>
      <c r="Z205" s="7">
        <f t="shared" si="7"/>
        <v>2.6645736601310345E-2</v>
      </c>
    </row>
    <row r="206" spans="1:26" x14ac:dyDescent="0.35">
      <c r="A206" s="2">
        <v>205</v>
      </c>
      <c r="B206" s="1">
        <v>133.94889800000001</v>
      </c>
      <c r="C206" s="2">
        <v>152470100</v>
      </c>
      <c r="D206" s="1">
        <v>167.970001</v>
      </c>
      <c r="E206" s="2">
        <v>3975100</v>
      </c>
      <c r="T206" s="7">
        <v>108.86945197583708</v>
      </c>
      <c r="U206" s="7">
        <v>161.44310365689023</v>
      </c>
      <c r="Y206" s="7">
        <f t="shared" si="6"/>
        <v>0.18723144720580628</v>
      </c>
      <c r="Z206" s="7">
        <f t="shared" si="7"/>
        <v>3.8857518034483826E-2</v>
      </c>
    </row>
    <row r="207" spans="1:26" x14ac:dyDescent="0.35">
      <c r="A207" s="2">
        <v>206</v>
      </c>
      <c r="B207" s="1">
        <v>131.17369099999999</v>
      </c>
      <c r="C207" s="2">
        <v>200119000</v>
      </c>
      <c r="D207" s="1">
        <v>172.470001</v>
      </c>
      <c r="E207" s="2">
        <v>4111900</v>
      </c>
      <c r="T207" s="7">
        <v>109.26834184387199</v>
      </c>
      <c r="U207" s="7">
        <v>161.74740608806457</v>
      </c>
      <c r="Y207" s="7">
        <f t="shared" si="6"/>
        <v>0.16699498953740655</v>
      </c>
      <c r="Z207" s="7">
        <f t="shared" si="7"/>
        <v>6.2170782453555104E-2</v>
      </c>
    </row>
    <row r="208" spans="1:26" x14ac:dyDescent="0.35">
      <c r="A208" s="2">
        <v>207</v>
      </c>
      <c r="B208" s="1">
        <v>120.671806</v>
      </c>
      <c r="C208" s="2">
        <v>257599600</v>
      </c>
      <c r="D208" s="1">
        <v>166.300003</v>
      </c>
      <c r="E208" s="2">
        <v>3527700</v>
      </c>
      <c r="T208" s="7">
        <v>109.66723171190691</v>
      </c>
      <c r="U208" s="7">
        <v>162.05170851923893</v>
      </c>
      <c r="Y208" s="7">
        <f t="shared" si="6"/>
        <v>9.1194245390618378E-2</v>
      </c>
      <c r="Z208" s="7">
        <f t="shared" si="7"/>
        <v>2.5545967553356419E-2</v>
      </c>
    </row>
    <row r="209" spans="1:26" x14ac:dyDescent="0.35">
      <c r="A209" s="2">
        <v>208</v>
      </c>
      <c r="B209" s="1">
        <v>120.751671</v>
      </c>
      <c r="C209" s="2">
        <v>332607200</v>
      </c>
      <c r="D209" s="1">
        <v>166.69000199999999</v>
      </c>
      <c r="E209" s="2">
        <v>3326500</v>
      </c>
      <c r="T209" s="7">
        <v>110.06612157994182</v>
      </c>
      <c r="U209" s="7">
        <v>162.35601095041329</v>
      </c>
      <c r="Y209" s="7">
        <f t="shared" si="6"/>
        <v>8.849193830251989E-2</v>
      </c>
      <c r="Z209" s="7">
        <f t="shared" si="7"/>
        <v>2.6000305942684557E-2</v>
      </c>
    </row>
    <row r="210" spans="1:26" x14ac:dyDescent="0.35">
      <c r="A210" s="2">
        <v>209</v>
      </c>
      <c r="B210" s="1">
        <v>112.625694</v>
      </c>
      <c r="C210" s="2">
        <v>231366600</v>
      </c>
      <c r="D210" s="1">
        <v>164.270004</v>
      </c>
      <c r="E210" s="2">
        <v>2796800</v>
      </c>
      <c r="T210" s="7">
        <v>110.46501144797672</v>
      </c>
      <c r="U210" s="7">
        <v>162.66031338158763</v>
      </c>
      <c r="Y210" s="7">
        <f t="shared" si="6"/>
        <v>1.9184632522870622E-2</v>
      </c>
      <c r="Z210" s="7">
        <f t="shared" si="7"/>
        <v>9.7990538699467764E-3</v>
      </c>
    </row>
    <row r="211" spans="1:26" x14ac:dyDescent="0.35">
      <c r="A211" s="2">
        <v>210</v>
      </c>
      <c r="B211" s="1">
        <v>117.117943</v>
      </c>
      <c r="C211" s="2">
        <v>176940500</v>
      </c>
      <c r="D211" s="1">
        <v>165.75</v>
      </c>
      <c r="E211" s="2">
        <v>2807500</v>
      </c>
      <c r="T211" s="7">
        <v>110.86390131601163</v>
      </c>
      <c r="U211" s="7">
        <v>162.96461581276199</v>
      </c>
      <c r="Y211" s="7">
        <f t="shared" si="6"/>
        <v>5.3399517817593174E-2</v>
      </c>
      <c r="Z211" s="7">
        <f t="shared" si="7"/>
        <v>1.6804731144724035E-2</v>
      </c>
    </row>
    <row r="212" spans="1:26" x14ac:dyDescent="0.35">
      <c r="A212" s="2">
        <v>211</v>
      </c>
      <c r="B212" s="1">
        <v>113.29454</v>
      </c>
      <c r="C212" s="2">
        <v>182274400</v>
      </c>
      <c r="D212" s="1">
        <v>164.270004</v>
      </c>
      <c r="E212" s="2">
        <v>2814900</v>
      </c>
      <c r="T212" s="7">
        <v>111.26279118404655</v>
      </c>
      <c r="U212" s="7">
        <v>163.26891824393635</v>
      </c>
      <c r="Y212" s="7">
        <f t="shared" si="6"/>
        <v>1.793333390959043E-2</v>
      </c>
      <c r="Z212" s="7">
        <f t="shared" si="7"/>
        <v>6.0941482418399723E-3</v>
      </c>
    </row>
    <row r="213" spans="1:26" x14ac:dyDescent="0.35">
      <c r="A213" s="2">
        <v>212</v>
      </c>
      <c r="B213" s="1">
        <v>111.807106</v>
      </c>
      <c r="C213" s="2">
        <v>180860300</v>
      </c>
      <c r="D213" s="1">
        <v>166.449997</v>
      </c>
      <c r="E213" s="2">
        <v>2116700</v>
      </c>
      <c r="T213" s="7">
        <v>111.66168105208145</v>
      </c>
      <c r="U213" s="7">
        <v>163.57322067511069</v>
      </c>
      <c r="Y213" s="7">
        <f t="shared" si="6"/>
        <v>1.3006771494341004E-3</v>
      </c>
      <c r="Z213" s="7">
        <f t="shared" si="7"/>
        <v>1.7283126324654161E-2</v>
      </c>
    </row>
    <row r="214" spans="1:26" x14ac:dyDescent="0.35">
      <c r="A214" s="2">
        <v>213</v>
      </c>
      <c r="B214" s="1">
        <v>115.161316</v>
      </c>
      <c r="C214" s="2">
        <v>140150100</v>
      </c>
      <c r="D214" s="1">
        <v>168.470001</v>
      </c>
      <c r="E214" s="2">
        <v>2134000</v>
      </c>
      <c r="T214" s="7">
        <v>112.06057092011636</v>
      </c>
      <c r="U214" s="7">
        <v>163.87752310628503</v>
      </c>
      <c r="Y214" s="7">
        <f t="shared" si="6"/>
        <v>2.6925231384848342E-2</v>
      </c>
      <c r="Z214" s="7">
        <f t="shared" si="7"/>
        <v>2.7259914919303473E-2</v>
      </c>
    </row>
    <row r="215" spans="1:26" x14ac:dyDescent="0.35">
      <c r="A215" s="2">
        <v>214</v>
      </c>
      <c r="B215" s="1">
        <v>115.34101099999999</v>
      </c>
      <c r="C215" s="2">
        <v>184642000</v>
      </c>
      <c r="D215" s="1">
        <v>168.300003</v>
      </c>
      <c r="E215" s="2">
        <v>1851200</v>
      </c>
      <c r="T215" s="7">
        <v>112.45946078815128</v>
      </c>
      <c r="U215" s="7">
        <v>164.18182553745939</v>
      </c>
      <c r="Y215" s="7">
        <f t="shared" si="6"/>
        <v>2.498287631490172E-2</v>
      </c>
      <c r="Z215" s="7">
        <f t="shared" si="7"/>
        <v>2.4469265532577649E-2</v>
      </c>
    </row>
    <row r="216" spans="1:26" x14ac:dyDescent="0.35">
      <c r="A216" s="2">
        <v>215</v>
      </c>
      <c r="B216" s="1">
        <v>111.936882</v>
      </c>
      <c r="C216" s="2">
        <v>154679000</v>
      </c>
      <c r="D216" s="1">
        <v>170</v>
      </c>
      <c r="E216" s="2">
        <v>3152000</v>
      </c>
      <c r="T216" s="7">
        <v>112.85835065618619</v>
      </c>
      <c r="U216" s="7">
        <v>164.48612796863375</v>
      </c>
      <c r="Y216" s="7">
        <f t="shared" si="6"/>
        <v>8.2320379103126388E-3</v>
      </c>
      <c r="Z216" s="7">
        <f t="shared" si="7"/>
        <v>3.2434541360977925E-2</v>
      </c>
    </row>
    <row r="217" spans="1:26" x14ac:dyDescent="0.35">
      <c r="A217" s="2">
        <v>216</v>
      </c>
      <c r="B217" s="1">
        <v>110.149963</v>
      </c>
      <c r="C217" s="2">
        <v>178011000</v>
      </c>
      <c r="D217" s="1">
        <v>170.33999600000001</v>
      </c>
      <c r="E217" s="2">
        <v>2661400</v>
      </c>
      <c r="T217" s="7">
        <v>113.25724052422109</v>
      </c>
      <c r="U217" s="7">
        <v>164.79043039980809</v>
      </c>
      <c r="Y217" s="7">
        <f t="shared" si="6"/>
        <v>2.820951945504593E-2</v>
      </c>
      <c r="Z217" s="7">
        <f t="shared" si="7"/>
        <v>3.2579345605901769E-2</v>
      </c>
    </row>
    <row r="218" spans="1:26" x14ac:dyDescent="0.35">
      <c r="A218" s="2">
        <v>217</v>
      </c>
      <c r="B218" s="1">
        <v>106.655991</v>
      </c>
      <c r="C218" s="2">
        <v>287104900</v>
      </c>
      <c r="D218" s="1">
        <v>168.699997</v>
      </c>
      <c r="E218" s="2">
        <v>4908000</v>
      </c>
      <c r="T218" s="7">
        <v>113.656130392256</v>
      </c>
      <c r="U218" s="7">
        <v>165.09473283098245</v>
      </c>
      <c r="Y218" s="7">
        <f t="shared" si="6"/>
        <v>6.5632875627736675E-2</v>
      </c>
      <c r="Z218" s="7">
        <f t="shared" si="7"/>
        <v>2.1370860895851378E-2</v>
      </c>
    </row>
    <row r="219" spans="1:26" x14ac:dyDescent="0.35">
      <c r="A219" s="2">
        <v>218</v>
      </c>
      <c r="B219" s="1">
        <v>109.890411</v>
      </c>
      <c r="C219" s="2">
        <v>195713800</v>
      </c>
      <c r="D219" s="1">
        <v>161.36999499999999</v>
      </c>
      <c r="E219" s="2">
        <v>4459600</v>
      </c>
      <c r="T219" s="7">
        <v>114.05502026029092</v>
      </c>
      <c r="U219" s="7">
        <v>165.39903526215681</v>
      </c>
      <c r="Y219" s="7">
        <f t="shared" si="6"/>
        <v>3.7897840424774794E-2</v>
      </c>
      <c r="Z219" s="7">
        <f t="shared" si="7"/>
        <v>2.4967716347495866E-2</v>
      </c>
    </row>
    <row r="220" spans="1:26" x14ac:dyDescent="0.35">
      <c r="A220" s="2">
        <v>219</v>
      </c>
      <c r="B220" s="1">
        <v>111.61743199999999</v>
      </c>
      <c r="C220" s="2">
        <v>183055400</v>
      </c>
      <c r="D220" s="1">
        <v>162.679993</v>
      </c>
      <c r="E220" s="2">
        <v>2501000</v>
      </c>
      <c r="T220" s="7">
        <v>114.45391012832582</v>
      </c>
      <c r="U220" s="7">
        <v>165.70333769333115</v>
      </c>
      <c r="Y220" s="7">
        <f t="shared" si="6"/>
        <v>2.5412501233013699E-2</v>
      </c>
      <c r="Z220" s="7">
        <f t="shared" si="7"/>
        <v>1.8584612880645713E-2</v>
      </c>
    </row>
    <row r="221" spans="1:26" x14ac:dyDescent="0.35">
      <c r="A221" s="2">
        <v>220</v>
      </c>
      <c r="B221" s="1">
        <v>106.935509</v>
      </c>
      <c r="C221" s="2">
        <v>150718700</v>
      </c>
      <c r="D221" s="1">
        <v>158.78999300000001</v>
      </c>
      <c r="E221" s="2">
        <v>2507600</v>
      </c>
      <c r="T221" s="7">
        <v>114.85279999636073</v>
      </c>
      <c r="U221" s="7">
        <v>166.00764012450551</v>
      </c>
      <c r="Y221" s="7">
        <f t="shared" si="6"/>
        <v>7.4037997952211873E-2</v>
      </c>
      <c r="Z221" s="7">
        <f t="shared" si="7"/>
        <v>4.5454042714804473E-2</v>
      </c>
    </row>
    <row r="222" spans="1:26" x14ac:dyDescent="0.35">
      <c r="A222" s="2">
        <v>221</v>
      </c>
      <c r="B222" s="1">
        <v>108.033615</v>
      </c>
      <c r="C222" s="2">
        <v>167743300</v>
      </c>
      <c r="D222" s="1">
        <v>158.759995</v>
      </c>
      <c r="E222" s="2">
        <v>2238300</v>
      </c>
      <c r="T222" s="7">
        <v>115.25168986439564</v>
      </c>
      <c r="U222" s="7">
        <v>166.31194255567988</v>
      </c>
      <c r="Y222" s="7">
        <f t="shared" si="6"/>
        <v>6.681323090406302E-2</v>
      </c>
      <c r="Z222" s="7">
        <f t="shared" si="7"/>
        <v>4.7568328253473888E-2</v>
      </c>
    </row>
    <row r="223" spans="1:26" x14ac:dyDescent="0.35">
      <c r="A223" s="2">
        <v>222</v>
      </c>
      <c r="B223" s="1">
        <v>112.086624</v>
      </c>
      <c r="C223" s="2">
        <v>149981400</v>
      </c>
      <c r="D223" s="1">
        <v>161.490005</v>
      </c>
      <c r="E223" s="2">
        <v>2593900</v>
      </c>
      <c r="T223" s="7">
        <v>115.65057973243056</v>
      </c>
      <c r="U223" s="7">
        <v>166.61624498685421</v>
      </c>
      <c r="Y223" s="7">
        <f t="shared" si="6"/>
        <v>3.1796441049295562E-2</v>
      </c>
      <c r="Z223" s="7">
        <f t="shared" si="7"/>
        <v>3.1743388619340347E-2</v>
      </c>
    </row>
    <row r="224" spans="1:26" x14ac:dyDescent="0.35">
      <c r="A224" s="2">
        <v>223</v>
      </c>
      <c r="B224" s="1">
        <v>114.76200900000001</v>
      </c>
      <c r="C224" s="2">
        <v>137672400</v>
      </c>
      <c r="D224" s="1">
        <v>164.63999899999999</v>
      </c>
      <c r="E224" s="2">
        <v>2512600</v>
      </c>
      <c r="T224" s="7">
        <v>116.04946960046546</v>
      </c>
      <c r="U224" s="7">
        <v>166.92054741802855</v>
      </c>
      <c r="Y224" s="7">
        <f t="shared" si="6"/>
        <v>1.1218526162830166E-2</v>
      </c>
      <c r="Z224" s="7">
        <f t="shared" si="7"/>
        <v>1.3851727598884152E-2</v>
      </c>
    </row>
    <row r="225" spans="1:26" x14ac:dyDescent="0.35">
      <c r="A225" s="2">
        <v>224</v>
      </c>
      <c r="B225" s="1">
        <v>113.893501</v>
      </c>
      <c r="C225" s="2">
        <v>99382200</v>
      </c>
      <c r="D225" s="1">
        <v>164.509995</v>
      </c>
      <c r="E225" s="2">
        <v>2169300</v>
      </c>
      <c r="T225" s="7">
        <v>116.44835946850037</v>
      </c>
      <c r="U225" s="7">
        <v>167.22484984920291</v>
      </c>
      <c r="Y225" s="7">
        <f t="shared" si="6"/>
        <v>2.2431995206648098E-2</v>
      </c>
      <c r="Z225" s="7">
        <f t="shared" si="7"/>
        <v>1.6502674194372857E-2</v>
      </c>
    </row>
    <row r="226" spans="1:26" x14ac:dyDescent="0.35">
      <c r="A226" s="2">
        <v>225</v>
      </c>
      <c r="B226" s="1">
        <v>115.610542</v>
      </c>
      <c r="C226" s="2">
        <v>142675200</v>
      </c>
      <c r="D226" s="1">
        <v>164.61000100000001</v>
      </c>
      <c r="E226" s="2">
        <v>2883400</v>
      </c>
      <c r="T226" s="7">
        <v>116.84724933653528</v>
      </c>
      <c r="U226" s="7">
        <v>167.52915228037728</v>
      </c>
      <c r="Y226" s="7">
        <f t="shared" si="6"/>
        <v>1.0697184834020495E-2</v>
      </c>
      <c r="Z226" s="7">
        <f t="shared" si="7"/>
        <v>1.7733741951543175E-2</v>
      </c>
    </row>
    <row r="227" spans="1:26" x14ac:dyDescent="0.35">
      <c r="A227" s="2">
        <v>226</v>
      </c>
      <c r="B227" s="1">
        <v>116.58886</v>
      </c>
      <c r="C227" s="2">
        <v>116120400</v>
      </c>
      <c r="D227" s="1">
        <v>163.679993</v>
      </c>
      <c r="E227" s="2">
        <v>2409300</v>
      </c>
      <c r="T227" s="7">
        <v>117.24613920457018</v>
      </c>
      <c r="U227" s="7">
        <v>167.83345471155161</v>
      </c>
      <c r="Y227" s="7">
        <f t="shared" si="6"/>
        <v>5.6375815371227352E-3</v>
      </c>
      <c r="Z227" s="7">
        <f t="shared" si="7"/>
        <v>2.537550030046503E-2</v>
      </c>
    </row>
    <row r="228" spans="1:26" x14ac:dyDescent="0.35">
      <c r="A228" s="2">
        <v>227</v>
      </c>
      <c r="B228" s="1">
        <v>112.82534800000001</v>
      </c>
      <c r="C228" s="2">
        <v>144712000</v>
      </c>
      <c r="D228" s="1">
        <v>165.61000100000001</v>
      </c>
      <c r="E228" s="2">
        <v>2339900</v>
      </c>
      <c r="T228" s="7">
        <v>117.6450290726051</v>
      </c>
      <c r="U228" s="7">
        <v>168.13775714272597</v>
      </c>
      <c r="Y228" s="7">
        <f t="shared" si="6"/>
        <v>4.2718069636311626E-2</v>
      </c>
      <c r="Z228" s="7">
        <f t="shared" si="7"/>
        <v>1.526330612561232E-2</v>
      </c>
    </row>
    <row r="229" spans="1:26" x14ac:dyDescent="0.35">
      <c r="A229" s="2">
        <v>228</v>
      </c>
      <c r="B229" s="1">
        <v>116.29935500000001</v>
      </c>
      <c r="C229" s="2">
        <v>106243800</v>
      </c>
      <c r="D229" s="1">
        <v>168.720001</v>
      </c>
      <c r="E229" s="2">
        <v>1750000</v>
      </c>
      <c r="T229" s="7">
        <v>118.04391894064001</v>
      </c>
      <c r="U229" s="7">
        <v>168.44205957390034</v>
      </c>
      <c r="Y229" s="7">
        <f t="shared" si="6"/>
        <v>1.5000632984078081E-2</v>
      </c>
      <c r="Z229" s="7">
        <f t="shared" si="7"/>
        <v>1.6473531558339599E-3</v>
      </c>
    </row>
    <row r="230" spans="1:26" x14ac:dyDescent="0.35">
      <c r="A230" s="2">
        <v>229</v>
      </c>
      <c r="B230" s="1">
        <v>112.96511099999999</v>
      </c>
      <c r="C230" s="2">
        <v>161498200</v>
      </c>
      <c r="D230" s="1">
        <v>166.88999899999999</v>
      </c>
      <c r="E230" s="2">
        <v>2345800</v>
      </c>
      <c r="T230" s="7">
        <v>118.44280880867493</v>
      </c>
      <c r="U230" s="7">
        <v>168.74636200507467</v>
      </c>
      <c r="Y230" s="7">
        <f t="shared" si="6"/>
        <v>4.8490173294964786E-2</v>
      </c>
      <c r="Z230" s="7">
        <f t="shared" si="7"/>
        <v>1.112327291148635E-2</v>
      </c>
    </row>
    <row r="231" spans="1:26" x14ac:dyDescent="0.35">
      <c r="A231" s="2">
        <v>230</v>
      </c>
      <c r="B231" s="1">
        <v>114.881805</v>
      </c>
      <c r="C231" s="2">
        <v>96849000</v>
      </c>
      <c r="D231" s="1">
        <v>171.550003</v>
      </c>
      <c r="E231" s="2">
        <v>2030200</v>
      </c>
      <c r="T231" s="7">
        <v>118.84169867670983</v>
      </c>
      <c r="U231" s="7">
        <v>169.05066443624901</v>
      </c>
      <c r="Y231" s="7">
        <f t="shared" si="6"/>
        <v>3.4469284989993194E-2</v>
      </c>
      <c r="Z231" s="7">
        <f t="shared" si="7"/>
        <v>1.4569154882212365E-2</v>
      </c>
    </row>
    <row r="232" spans="1:26" x14ac:dyDescent="0.35">
      <c r="A232" s="2">
        <v>231</v>
      </c>
      <c r="B232" s="1">
        <v>114.77198799999999</v>
      </c>
      <c r="C232" s="2">
        <v>83477200</v>
      </c>
      <c r="D232" s="1">
        <v>173.779999</v>
      </c>
      <c r="E232" s="2">
        <v>1977900</v>
      </c>
      <c r="T232" s="7">
        <v>119.24058854474474</v>
      </c>
      <c r="U232" s="7">
        <v>169.3549668674234</v>
      </c>
      <c r="Y232" s="7">
        <f t="shared" si="6"/>
        <v>3.8934592164986688E-2</v>
      </c>
      <c r="Z232" s="7">
        <f t="shared" si="7"/>
        <v>2.5463414420761988E-2</v>
      </c>
    </row>
    <row r="233" spans="1:26" x14ac:dyDescent="0.35">
      <c r="A233" s="2">
        <v>232</v>
      </c>
      <c r="B233" s="1">
        <v>116.768547</v>
      </c>
      <c r="C233" s="2">
        <v>100506900</v>
      </c>
      <c r="D233" s="1">
        <v>174.38000500000001</v>
      </c>
      <c r="E233" s="2">
        <v>2636900</v>
      </c>
      <c r="T233" s="7">
        <v>119.63947841277965</v>
      </c>
      <c r="U233" s="7">
        <v>169.65926929859774</v>
      </c>
      <c r="Y233" s="7">
        <f t="shared" si="6"/>
        <v>2.4586513119664446E-2</v>
      </c>
      <c r="Z233" s="7">
        <f t="shared" si="7"/>
        <v>2.7071542413376327E-2</v>
      </c>
    </row>
    <row r="234" spans="1:26" x14ac:dyDescent="0.35">
      <c r="A234" s="2">
        <v>233</v>
      </c>
      <c r="B234" s="1">
        <v>124.18575300000001</v>
      </c>
      <c r="C234" s="2">
        <v>240226800</v>
      </c>
      <c r="D234" s="1">
        <v>175.36000100000001</v>
      </c>
      <c r="E234" s="2">
        <v>3396300</v>
      </c>
      <c r="T234" s="7">
        <v>120.03836828081455</v>
      </c>
      <c r="U234" s="7">
        <v>169.96357172977207</v>
      </c>
      <c r="Y234" s="7">
        <f t="shared" si="6"/>
        <v>3.3396622551263612E-2</v>
      </c>
      <c r="Z234" s="7">
        <f t="shared" si="7"/>
        <v>3.0773433162947693E-2</v>
      </c>
    </row>
    <row r="235" spans="1:26" x14ac:dyDescent="0.35">
      <c r="A235" s="2">
        <v>234</v>
      </c>
      <c r="B235" s="1">
        <v>120.891434</v>
      </c>
      <c r="C235" s="2">
        <v>262330500</v>
      </c>
      <c r="D235" s="1">
        <v>171.550003</v>
      </c>
      <c r="E235" s="2">
        <v>2315300</v>
      </c>
      <c r="T235" s="7">
        <v>120.43725814884947</v>
      </c>
      <c r="U235" s="7">
        <v>170.26787416094643</v>
      </c>
      <c r="Y235" s="7">
        <f t="shared" si="6"/>
        <v>3.7568902619728858E-3</v>
      </c>
      <c r="Z235" s="7">
        <f t="shared" si="7"/>
        <v>7.4737908285176183E-3</v>
      </c>
    </row>
    <row r="236" spans="1:26" x14ac:dyDescent="0.35">
      <c r="A236" s="2">
        <v>235</v>
      </c>
      <c r="B236" s="1">
        <v>120.98127700000001</v>
      </c>
      <c r="C236" s="2">
        <v>151062300</v>
      </c>
      <c r="D236" s="1">
        <v>173.470001</v>
      </c>
      <c r="E236" s="2">
        <v>2386400</v>
      </c>
      <c r="T236" s="7">
        <v>120.83614801688438</v>
      </c>
      <c r="U236" s="7">
        <v>170.5721765921208</v>
      </c>
      <c r="Y236" s="7">
        <f t="shared" si="6"/>
        <v>1.1995987041501135E-3</v>
      </c>
      <c r="Z236" s="7">
        <f t="shared" si="7"/>
        <v>1.6705046354840332E-2</v>
      </c>
    </row>
    <row r="237" spans="1:26" x14ac:dyDescent="0.35">
      <c r="A237" s="2">
        <v>236</v>
      </c>
      <c r="B237" s="1">
        <v>120.502106</v>
      </c>
      <c r="C237" s="2">
        <v>112559200</v>
      </c>
      <c r="D237" s="1">
        <v>172.61000100000001</v>
      </c>
      <c r="E237" s="2">
        <v>2436600</v>
      </c>
      <c r="T237" s="7">
        <v>121.23503788491929</v>
      </c>
      <c r="U237" s="7">
        <v>170.87647902329513</v>
      </c>
      <c r="Y237" s="7">
        <f t="shared" si="6"/>
        <v>6.0823159797663276E-3</v>
      </c>
      <c r="Z237" s="7">
        <f t="shared" si="7"/>
        <v>1.0042998474375064E-2</v>
      </c>
    </row>
    <row r="238" spans="1:26" x14ac:dyDescent="0.35">
      <c r="A238" s="2">
        <v>237</v>
      </c>
      <c r="B238" s="1">
        <v>118.81501</v>
      </c>
      <c r="C238" s="2">
        <v>115393800</v>
      </c>
      <c r="D238" s="1">
        <v>174.86000100000001</v>
      </c>
      <c r="E238" s="2">
        <v>3628800</v>
      </c>
      <c r="T238" s="7">
        <v>121.63392775295419</v>
      </c>
      <c r="U238" s="7">
        <v>171.1807814544695</v>
      </c>
      <c r="Y238" s="7">
        <f t="shared" si="6"/>
        <v>2.3725266302247437E-2</v>
      </c>
      <c r="Z238" s="7">
        <f t="shared" si="7"/>
        <v>2.1040944323971005E-2</v>
      </c>
    </row>
    <row r="239" spans="1:26" x14ac:dyDescent="0.35">
      <c r="A239" s="2">
        <v>238</v>
      </c>
      <c r="B239" s="1">
        <v>115.78025100000001</v>
      </c>
      <c r="C239" s="2">
        <v>120639300</v>
      </c>
      <c r="D239" s="1">
        <v>171.58999600000001</v>
      </c>
      <c r="E239" s="2">
        <v>2103500</v>
      </c>
      <c r="T239" s="7">
        <v>122.03281762098911</v>
      </c>
      <c r="U239" s="7">
        <v>171.48508388564386</v>
      </c>
      <c r="Y239" s="7">
        <f t="shared" si="6"/>
        <v>5.4003740421923074E-2</v>
      </c>
      <c r="Z239" s="7">
        <f t="shared" si="7"/>
        <v>6.1141160208520284E-4</v>
      </c>
    </row>
    <row r="240" spans="1:26" x14ac:dyDescent="0.35">
      <c r="A240" s="2">
        <v>239</v>
      </c>
      <c r="B240" s="1">
        <v>117.30761699999999</v>
      </c>
      <c r="C240" s="2">
        <v>124423700</v>
      </c>
      <c r="D240" s="1">
        <v>173.259995</v>
      </c>
      <c r="E240" s="2">
        <v>1580300</v>
      </c>
      <c r="T240" s="7">
        <v>122.43170748902402</v>
      </c>
      <c r="U240" s="7">
        <v>171.7893863168182</v>
      </c>
      <c r="Y240" s="7">
        <f t="shared" si="6"/>
        <v>4.3680799423485239E-2</v>
      </c>
      <c r="Z240" s="7">
        <f t="shared" si="7"/>
        <v>8.4878721321780502E-3</v>
      </c>
    </row>
    <row r="241" spans="1:26" x14ac:dyDescent="0.35">
      <c r="A241" s="2">
        <v>240</v>
      </c>
      <c r="B241" s="1">
        <v>116.668724</v>
      </c>
      <c r="C241" s="2">
        <v>89946000</v>
      </c>
      <c r="D241" s="1">
        <v>172.86999499999999</v>
      </c>
      <c r="E241" s="2">
        <v>1827000</v>
      </c>
      <c r="T241" s="7">
        <v>122.83059735705892</v>
      </c>
      <c r="U241" s="7">
        <v>172.09368874799253</v>
      </c>
      <c r="Y241" s="7">
        <f t="shared" si="6"/>
        <v>5.281512598919761E-2</v>
      </c>
      <c r="Z241" s="7">
        <f t="shared" si="7"/>
        <v>4.4906940155083506E-3</v>
      </c>
    </row>
    <row r="242" spans="1:26" x14ac:dyDescent="0.35">
      <c r="A242" s="2">
        <v>241</v>
      </c>
      <c r="B242" s="1">
        <v>115.55064400000001</v>
      </c>
      <c r="C242" s="2">
        <v>101988000</v>
      </c>
      <c r="D242" s="1">
        <v>176.85000600000001</v>
      </c>
      <c r="E242" s="2">
        <v>1882100</v>
      </c>
      <c r="T242" s="7">
        <v>123.22948722509383</v>
      </c>
      <c r="U242" s="7">
        <v>172.39799117916689</v>
      </c>
      <c r="Y242" s="7">
        <f t="shared" si="6"/>
        <v>6.6454352475039669E-2</v>
      </c>
      <c r="Z242" s="7">
        <f t="shared" si="7"/>
        <v>2.517395911670545E-2</v>
      </c>
    </row>
    <row r="243" spans="1:26" x14ac:dyDescent="0.35">
      <c r="A243" s="2">
        <v>242</v>
      </c>
      <c r="B243" s="1">
        <v>114.84187300000001</v>
      </c>
      <c r="C243" s="2">
        <v>82572600</v>
      </c>
      <c r="D243" s="1">
        <v>175.53999300000001</v>
      </c>
      <c r="E243" s="2">
        <v>1987900</v>
      </c>
      <c r="T243" s="7">
        <v>123.62837709312875</v>
      </c>
      <c r="U243" s="7">
        <v>172.70229361034126</v>
      </c>
      <c r="Y243" s="7">
        <f t="shared" si="6"/>
        <v>7.6509585429077251E-2</v>
      </c>
      <c r="Z243" s="7">
        <f t="shared" si="7"/>
        <v>1.6165543481927516E-2</v>
      </c>
    </row>
    <row r="244" spans="1:26" x14ac:dyDescent="0.35">
      <c r="A244" s="2">
        <v>243</v>
      </c>
      <c r="B244" s="1">
        <v>114.85185199999999</v>
      </c>
      <c r="C244" s="2">
        <v>111850700</v>
      </c>
      <c r="D244" s="1">
        <v>170.16999799999999</v>
      </c>
      <c r="E244" s="2">
        <v>2323700</v>
      </c>
      <c r="T244" s="7">
        <v>124.02726696116366</v>
      </c>
      <c r="U244" s="7">
        <v>173.00659604151559</v>
      </c>
      <c r="Y244" s="7">
        <f t="shared" si="6"/>
        <v>7.9889133709081753E-2</v>
      </c>
      <c r="Z244" s="7">
        <f t="shared" si="7"/>
        <v>1.6669201826726238E-2</v>
      </c>
    </row>
    <row r="245" spans="1:26" x14ac:dyDescent="0.35">
      <c r="A245" s="2">
        <v>244</v>
      </c>
      <c r="B245" s="1">
        <v>116.39917800000001</v>
      </c>
      <c r="C245" s="2">
        <v>92276800</v>
      </c>
      <c r="D245" s="1">
        <v>166.75</v>
      </c>
      <c r="E245" s="2">
        <v>2009300</v>
      </c>
      <c r="T245" s="7">
        <v>124.42615682919856</v>
      </c>
      <c r="U245" s="7">
        <v>173.31089847268996</v>
      </c>
      <c r="Y245" s="7">
        <f t="shared" si="6"/>
        <v>6.8960786211037975E-2</v>
      </c>
      <c r="Z245" s="7">
        <f t="shared" si="7"/>
        <v>3.9345717977151161E-2</v>
      </c>
    </row>
    <row r="246" spans="1:26" x14ac:dyDescent="0.35">
      <c r="A246" s="2">
        <v>245</v>
      </c>
      <c r="B246" s="1">
        <v>111.008476</v>
      </c>
      <c r="C246" s="2">
        <v>143937800</v>
      </c>
      <c r="D246" s="1">
        <v>161.16000399999999</v>
      </c>
      <c r="E246" s="2">
        <v>3233500</v>
      </c>
      <c r="T246" s="7">
        <v>124.82504669723347</v>
      </c>
      <c r="U246" s="7">
        <v>173.61520090386432</v>
      </c>
      <c r="Y246" s="7">
        <f t="shared" si="6"/>
        <v>0.12446410576101841</v>
      </c>
      <c r="Z246" s="7">
        <f t="shared" si="7"/>
        <v>7.7284664896535585E-2</v>
      </c>
    </row>
    <row r="247" spans="1:26" x14ac:dyDescent="0.35">
      <c r="A247" s="2">
        <v>246</v>
      </c>
      <c r="B247" s="1">
        <v>115.12138400000001</v>
      </c>
      <c r="C247" s="2">
        <v>146129200</v>
      </c>
      <c r="D247" s="1">
        <v>164.60000600000001</v>
      </c>
      <c r="E247" s="2">
        <v>3113600</v>
      </c>
      <c r="T247" s="7">
        <v>125.22393656526839</v>
      </c>
      <c r="U247" s="7">
        <v>173.91950333503866</v>
      </c>
      <c r="Y247" s="7">
        <f t="shared" si="6"/>
        <v>8.7755655936766555E-2</v>
      </c>
      <c r="Z247" s="7">
        <f t="shared" si="7"/>
        <v>5.6619058294801322E-2</v>
      </c>
    </row>
    <row r="248" spans="1:26" x14ac:dyDescent="0.35">
      <c r="A248" s="2">
        <v>247</v>
      </c>
      <c r="B248" s="1">
        <v>108.672516</v>
      </c>
      <c r="C248" s="2">
        <v>190272600</v>
      </c>
      <c r="D248" s="1">
        <v>164.949997</v>
      </c>
      <c r="E248" s="2">
        <v>4389500</v>
      </c>
      <c r="T248" s="7">
        <v>125.6228264333033</v>
      </c>
      <c r="U248" s="7">
        <v>174.22380576621299</v>
      </c>
      <c r="Y248" s="7">
        <f t="shared" si="6"/>
        <v>0.15597605592662731</v>
      </c>
      <c r="Z248" s="7">
        <f t="shared" si="7"/>
        <v>5.6221939587019175E-2</v>
      </c>
    </row>
    <row r="249" spans="1:26" x14ac:dyDescent="0.35">
      <c r="A249" s="2">
        <v>248</v>
      </c>
      <c r="B249" s="1">
        <v>108.58266399999999</v>
      </c>
      <c r="C249" s="2">
        <v>122866900</v>
      </c>
      <c r="D249" s="1">
        <v>173.61000100000001</v>
      </c>
      <c r="E249" s="2">
        <v>4198300</v>
      </c>
      <c r="T249" s="7">
        <v>126.0217163013382</v>
      </c>
      <c r="U249" s="7">
        <v>174.52810819738738</v>
      </c>
      <c r="Y249" s="7">
        <f t="shared" si="6"/>
        <v>0.16060622993499413</v>
      </c>
      <c r="Z249" s="7">
        <f t="shared" si="7"/>
        <v>5.2883312718106099E-3</v>
      </c>
    </row>
    <row r="250" spans="1:26" x14ac:dyDescent="0.35">
      <c r="A250" s="2">
        <v>249</v>
      </c>
      <c r="B250" s="1">
        <v>110.24979399999999</v>
      </c>
      <c r="C250" s="2">
        <v>107624400</v>
      </c>
      <c r="D250" s="1">
        <v>179.21000699999999</v>
      </c>
      <c r="E250" s="2">
        <v>3719800</v>
      </c>
      <c r="T250" s="7">
        <v>126.42060616937312</v>
      </c>
      <c r="U250" s="7">
        <v>174.83241062856172</v>
      </c>
      <c r="Y250" s="7">
        <f t="shared" si="6"/>
        <v>0.14667430734041209</v>
      </c>
      <c r="Z250" s="7">
        <f t="shared" si="7"/>
        <v>2.4427187101433868E-2</v>
      </c>
    </row>
    <row r="251" spans="1:26" x14ac:dyDescent="0.35">
      <c r="A251" s="2">
        <v>250</v>
      </c>
      <c r="B251" s="1">
        <v>114.752022</v>
      </c>
      <c r="C251" s="2">
        <v>138235500</v>
      </c>
      <c r="D251" s="1">
        <v>178.91000399999999</v>
      </c>
      <c r="E251" s="2">
        <v>4318600</v>
      </c>
      <c r="T251" s="7">
        <v>126.81949603740803</v>
      </c>
      <c r="U251" s="7">
        <v>175.13671305973605</v>
      </c>
      <c r="Y251" s="7">
        <f t="shared" si="6"/>
        <v>0.10516131940061181</v>
      </c>
      <c r="Z251" s="7">
        <f t="shared" si="7"/>
        <v>2.1090441316316409E-2</v>
      </c>
    </row>
    <row r="252" spans="1:26" x14ac:dyDescent="0.35">
      <c r="A252" s="2">
        <v>251</v>
      </c>
      <c r="B252" s="1">
        <v>118.824997</v>
      </c>
      <c r="C252" s="2">
        <v>126387100</v>
      </c>
      <c r="D252" s="1">
        <v>183.279999</v>
      </c>
      <c r="E252" s="2">
        <v>4585100</v>
      </c>
      <c r="T252" s="7">
        <v>127.21838590544293</v>
      </c>
      <c r="U252" s="7">
        <v>175.44101549091042</v>
      </c>
      <c r="Y252" s="7">
        <f t="shared" si="6"/>
        <v>7.0636558951000294E-2</v>
      </c>
      <c r="Z252" s="7">
        <f t="shared" si="7"/>
        <v>4.2770534438346365E-2</v>
      </c>
    </row>
    <row r="253" spans="1:26" ht="16" thickBot="1" x14ac:dyDescent="0.4">
      <c r="A253" s="2">
        <v>252</v>
      </c>
      <c r="B253" s="1">
        <v>118.69000200000001</v>
      </c>
      <c r="C253" s="2">
        <v>114283600</v>
      </c>
      <c r="D253" s="1">
        <v>184.270004</v>
      </c>
      <c r="E253" s="2">
        <v>3080300</v>
      </c>
      <c r="T253" s="7">
        <v>127.61727577347784</v>
      </c>
      <c r="U253" s="7">
        <v>175.74531792208478</v>
      </c>
      <c r="Y253" s="7">
        <f t="shared" si="6"/>
        <v>7.5215044427059966E-2</v>
      </c>
      <c r="Z253" s="7">
        <f t="shared" si="7"/>
        <v>4.6261930280932867E-2</v>
      </c>
    </row>
    <row r="254" spans="1:26" ht="16" thickBot="1" x14ac:dyDescent="0.4">
      <c r="A254" s="2">
        <v>253</v>
      </c>
      <c r="B254" s="45">
        <v>116.32</v>
      </c>
      <c r="D254" s="45">
        <v>196.99</v>
      </c>
      <c r="T254" s="7">
        <v>128.01616564151277</v>
      </c>
      <c r="U254" s="7">
        <v>176.04962035325912</v>
      </c>
      <c r="Y254" s="7">
        <f t="shared" si="6"/>
        <v>0.10055163034312911</v>
      </c>
      <c r="Z254" s="7">
        <f t="shared" si="7"/>
        <v>0.10630173941185285</v>
      </c>
    </row>
    <row r="255" spans="1:26" x14ac:dyDescent="0.35">
      <c r="A255" s="2">
        <v>254</v>
      </c>
      <c r="B255" s="46">
        <v>115.97</v>
      </c>
      <c r="D255" s="46">
        <v>201.98</v>
      </c>
      <c r="T255" s="7">
        <v>128.41505550954767</v>
      </c>
      <c r="U255" s="7">
        <v>176.35392278443348</v>
      </c>
      <c r="Y255" s="7">
        <f t="shared" si="6"/>
        <v>0.10731271457745686</v>
      </c>
      <c r="Z255" s="7">
        <f t="shared" si="7"/>
        <v>0.12687433020876579</v>
      </c>
    </row>
    <row r="256" spans="1:26" x14ac:dyDescent="0.35">
      <c r="A256" s="2">
        <v>255</v>
      </c>
      <c r="B256" s="46">
        <v>119.49</v>
      </c>
      <c r="D256" s="46">
        <v>199.29</v>
      </c>
      <c r="T256" s="7">
        <v>128.81394537758257</v>
      </c>
      <c r="U256" s="7">
        <v>176.65822521560784</v>
      </c>
      <c r="Y256" s="7">
        <f t="shared" si="6"/>
        <v>7.8031177316784467E-2</v>
      </c>
      <c r="Z256" s="7">
        <f t="shared" si="7"/>
        <v>0.11356201908972929</v>
      </c>
    </row>
    <row r="257" spans="1:26" x14ac:dyDescent="0.35">
      <c r="A257" s="2">
        <v>256</v>
      </c>
      <c r="B257" s="46">
        <v>119.21</v>
      </c>
      <c r="D257" s="46">
        <v>197.24</v>
      </c>
      <c r="T257" s="7">
        <v>129.2128352456175</v>
      </c>
      <c r="U257" s="7">
        <v>176.96252764678218</v>
      </c>
      <c r="Y257" s="7">
        <f t="shared" si="6"/>
        <v>8.3909363691112362E-2</v>
      </c>
      <c r="Z257" s="7">
        <f t="shared" si="7"/>
        <v>0.1028060857494313</v>
      </c>
    </row>
    <row r="258" spans="1:26" x14ac:dyDescent="0.35">
      <c r="A258" s="2">
        <v>257</v>
      </c>
      <c r="B258" s="46">
        <v>119.26</v>
      </c>
      <c r="D258" s="46">
        <v>201.54</v>
      </c>
      <c r="T258" s="23">
        <v>129.6117251136524</v>
      </c>
      <c r="U258" s="23">
        <v>177.26683007795651</v>
      </c>
      <c r="Y258" s="7">
        <f t="shared" si="6"/>
        <v>8.6799640396213254E-2</v>
      </c>
      <c r="Z258" s="7">
        <f t="shared" si="7"/>
        <v>0.12043847336530455</v>
      </c>
    </row>
    <row r="259" spans="1:26" ht="23.5" x14ac:dyDescent="0.55000000000000004">
      <c r="Y259" s="27">
        <f>AVERAGE(Y2:Y258)</f>
        <v>3.8645944773747512E-2</v>
      </c>
      <c r="Z259" s="27">
        <f>AVERAGE(Z2:Z258)</f>
        <v>2.8565789085985897E-2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L260"/>
  <sheetViews>
    <sheetView zoomScale="62" zoomScaleNormal="62" workbookViewId="0">
      <selection activeCell="AB259" sqref="AB259"/>
    </sheetView>
  </sheetViews>
  <sheetFormatPr defaultColWidth="10.6640625" defaultRowHeight="15.5" x14ac:dyDescent="0.35"/>
  <cols>
    <col min="2" max="2" width="16.25" customWidth="1"/>
    <col min="4" max="4" width="14.5" bestFit="1" customWidth="1"/>
    <col min="16" max="17" width="20.6640625" style="2" customWidth="1"/>
    <col min="18" max="19" width="34.08203125" style="2" customWidth="1"/>
    <col min="20" max="20" width="23.83203125" style="2" customWidth="1"/>
    <col min="21" max="21" width="16.6640625" style="2" customWidth="1"/>
    <col min="22" max="22" width="26.33203125" style="2" customWidth="1"/>
    <col min="23" max="23" width="23.83203125" style="2" customWidth="1"/>
    <col min="24" max="26" width="10.6640625" customWidth="1"/>
    <col min="27" max="27" width="24.33203125" style="2" customWidth="1"/>
    <col min="28" max="28" width="20.6640625" style="2" customWidth="1"/>
    <col min="29" max="29" width="34.08203125" style="2" bestFit="1" customWidth="1"/>
    <col min="30" max="30" width="34.08203125" style="2" customWidth="1"/>
    <col min="31" max="31" width="23.83203125" style="2" customWidth="1"/>
    <col min="32" max="32" width="16.6640625" style="2" customWidth="1"/>
    <col min="33" max="33" width="26.33203125" style="2" customWidth="1"/>
    <col min="34" max="34" width="23.83203125" style="2" customWidth="1"/>
    <col min="64" max="64" width="17.08203125" customWidth="1"/>
    <col min="67" max="70" width="17.5" customWidth="1"/>
    <col min="71" max="71" width="23.5" bestFit="1" customWidth="1"/>
    <col min="72" max="72" width="20.5" bestFit="1" customWidth="1"/>
    <col min="73" max="73" width="35.33203125" bestFit="1" customWidth="1"/>
    <col min="75" max="75" width="34.08203125" bestFit="1" customWidth="1"/>
    <col min="76" max="76" width="22" bestFit="1" customWidth="1"/>
    <col min="78" max="78" width="17.08203125" customWidth="1"/>
    <col min="79" max="79" width="14" customWidth="1"/>
    <col min="81" max="84" width="17.5" customWidth="1"/>
    <col min="85" max="85" width="23.5" bestFit="1" customWidth="1"/>
    <col min="86" max="86" width="20.5" bestFit="1" customWidth="1"/>
    <col min="87" max="87" width="35.33203125" bestFit="1" customWidth="1"/>
    <col min="89" max="89" width="34.08203125" bestFit="1" customWidth="1"/>
    <col min="90" max="90" width="9.4140625" bestFit="1" customWidth="1"/>
  </cols>
  <sheetData>
    <row r="1" spans="1:90" ht="29.5" thickTop="1" thickBot="1" x14ac:dyDescent="0.7">
      <c r="A1" s="17" t="s">
        <v>9</v>
      </c>
      <c r="N1" s="16" t="s">
        <v>11</v>
      </c>
      <c r="O1" s="16"/>
      <c r="P1" s="13" t="s">
        <v>37</v>
      </c>
      <c r="Q1" s="13" t="s">
        <v>70</v>
      </c>
      <c r="R1" s="4" t="s">
        <v>38</v>
      </c>
      <c r="S1" s="4" t="s">
        <v>47</v>
      </c>
      <c r="T1" s="4" t="s">
        <v>40</v>
      </c>
      <c r="U1" s="4" t="s">
        <v>41</v>
      </c>
      <c r="V1" s="4" t="s">
        <v>42</v>
      </c>
      <c r="W1" s="4" t="s">
        <v>43</v>
      </c>
      <c r="Y1" s="16" t="s">
        <v>17</v>
      </c>
      <c r="AA1" s="13" t="s">
        <v>39</v>
      </c>
      <c r="AB1" s="13" t="s">
        <v>71</v>
      </c>
      <c r="AC1" s="4" t="s">
        <v>38</v>
      </c>
      <c r="AD1" s="4" t="s">
        <v>47</v>
      </c>
      <c r="AE1" s="4" t="s">
        <v>40</v>
      </c>
      <c r="AF1" s="4" t="s">
        <v>41</v>
      </c>
      <c r="AG1" s="4" t="s">
        <v>42</v>
      </c>
      <c r="AH1" s="4" t="s">
        <v>43</v>
      </c>
      <c r="AJ1" s="17" t="s">
        <v>10</v>
      </c>
      <c r="AK1" s="31"/>
      <c r="AL1" s="31"/>
      <c r="AM1" s="31"/>
      <c r="AO1" s="31" t="s">
        <v>44</v>
      </c>
      <c r="AT1" s="31"/>
      <c r="AU1" s="31"/>
      <c r="AW1" s="31" t="s">
        <v>45</v>
      </c>
      <c r="BB1" s="31"/>
      <c r="BC1" s="31"/>
      <c r="BE1" s="31" t="s">
        <v>46</v>
      </c>
      <c r="BL1" s="31" t="s">
        <v>48</v>
      </c>
      <c r="BZ1" s="31"/>
    </row>
    <row r="2" spans="1:90" x14ac:dyDescent="0.35">
      <c r="P2" s="1">
        <f>$C$5*'6050_Module3Project_Data'!B2 +$C$6</f>
        <v>56.043666554248418</v>
      </c>
      <c r="Q2" s="1">
        <f>(ABS('6050_Module3Project_Data'!C2 - P2) /'6050_Module3Project_Data'!C2)</f>
        <v>0.12369531468712498</v>
      </c>
      <c r="R2" s="1">
        <f>'6050_Module3Project_Data'!C2-'Part 3'!P2</f>
        <v>7.9108774457515807</v>
      </c>
      <c r="S2" s="1">
        <v>-22.934463884586158</v>
      </c>
      <c r="T2" s="1">
        <f>STANDARDIZE(S2,$C$10,$C$11)</f>
        <v>-2.3297595332253436</v>
      </c>
      <c r="U2" s="28">
        <v>1</v>
      </c>
      <c r="V2" s="29">
        <f>(U2 - 0.5) / 257</f>
        <v>1.9455252918287938E-3</v>
      </c>
      <c r="W2" s="30">
        <f>_xlfn.NORM.S.INV(V2)</f>
        <v>-2.8868618330563121</v>
      </c>
      <c r="AA2" s="1">
        <f>$D$5*'6050_Module3Project_Data'!B2 +$D$6</f>
        <v>159.89935218441767</v>
      </c>
      <c r="AB2" s="1">
        <f>(ABS('6050_Module3Project_Data'!E2 - AA2) /'6050_Module3Project_Data'!E2)</f>
        <v>9.6763720761651947E-2</v>
      </c>
      <c r="AC2" s="1">
        <f>'6050_Module3Project_Data'!E2-'Part 3'!AA2</f>
        <v>17.130020815582327</v>
      </c>
      <c r="AD2" s="1">
        <v>-56.377788774885289</v>
      </c>
      <c r="AE2" s="1">
        <f>STANDARDIZE(AD2,$D$10,$D$11)</f>
        <v>-3.136619230598114</v>
      </c>
      <c r="AF2" s="28">
        <v>1</v>
      </c>
      <c r="AG2" s="29">
        <f>(AF2 - 0.5) / 257</f>
        <v>1.9455252918287938E-3</v>
      </c>
      <c r="AH2" s="30">
        <f>_xlfn.NORM.S.INV(AG2)</f>
        <v>-2.8868618330563121</v>
      </c>
    </row>
    <row r="3" spans="1:90" ht="23.5" x14ac:dyDescent="0.55000000000000004">
      <c r="P3" s="1">
        <f>$C$5*'6050_Module3Project_Data'!B3 +$C$6</f>
        <v>56.287428272164213</v>
      </c>
      <c r="Q3" s="1">
        <f>(ABS('6050_Module3Project_Data'!C3 - P3) /'6050_Module3Project_Data'!C3)</f>
        <v>0.12679858936446994</v>
      </c>
      <c r="R3" s="1">
        <f>'6050_Module3Project_Data'!C3-'Part 3'!P3</f>
        <v>8.1735627278357939</v>
      </c>
      <c r="S3" s="1">
        <v>-21.490587166670373</v>
      </c>
      <c r="T3" s="1">
        <f t="shared" ref="T3:T66" si="0">STANDARDIZE(S3,$C$10,$C$11)</f>
        <v>-2.1830857079598132</v>
      </c>
      <c r="U3" s="28">
        <v>2</v>
      </c>
      <c r="V3" s="29">
        <f t="shared" ref="V3:V66" si="1">(U3 - 0.5) / 257</f>
        <v>5.8365758754863814E-3</v>
      </c>
      <c r="W3" s="30">
        <f t="shared" ref="W3:W66" si="2">_xlfn.NORM.S.INV(V3)</f>
        <v>-2.5218739841912798</v>
      </c>
      <c r="AA3" s="1">
        <f>$D$5*'6050_Module3Project_Data'!B3 +$D$6</f>
        <v>159.88834788321401</v>
      </c>
      <c r="AB3" s="1">
        <f>(ABS('6050_Module3Project_Data'!E3 - AA3) /'6050_Module3Project_Data'!E3)</f>
        <v>9.4927943467139994E-2</v>
      </c>
      <c r="AC3" s="1">
        <f>'6050_Module3Project_Data'!E3-'Part 3'!AA3</f>
        <v>16.769794116785988</v>
      </c>
      <c r="AD3" s="1">
        <v>-47.860244076088946</v>
      </c>
      <c r="AE3" s="1">
        <f t="shared" ref="AE3:AE66" si="3">STANDARDIZE(AD3,$D$10,$D$11)</f>
        <v>-2.6627394442446457</v>
      </c>
      <c r="AF3" s="28">
        <v>2</v>
      </c>
      <c r="AG3" s="29">
        <f t="shared" ref="AG3:AG66" si="4">(AF3 - 0.5) / 257</f>
        <v>5.8365758754863814E-3</v>
      </c>
      <c r="AH3" s="30">
        <f t="shared" ref="AH3:AH66" si="5">_xlfn.NORM.S.INV(AG3)</f>
        <v>-2.5218739841912798</v>
      </c>
      <c r="BL3" s="49" t="s">
        <v>20</v>
      </c>
      <c r="BM3" s="49"/>
      <c r="BO3" s="4" t="s">
        <v>55</v>
      </c>
      <c r="BP3" s="4" t="s">
        <v>56</v>
      </c>
      <c r="BQ3" s="4" t="s">
        <v>57</v>
      </c>
      <c r="BR3" s="4" t="s">
        <v>58</v>
      </c>
      <c r="BS3" s="4" t="s">
        <v>59</v>
      </c>
      <c r="BT3" s="4" t="s">
        <v>60</v>
      </c>
      <c r="BU3" s="4" t="s">
        <v>61</v>
      </c>
      <c r="BW3" s="41" t="s">
        <v>64</v>
      </c>
      <c r="BX3" s="44">
        <v>16</v>
      </c>
      <c r="BZ3" s="49" t="s">
        <v>36</v>
      </c>
      <c r="CA3" s="49"/>
      <c r="CC3" s="4" t="s">
        <v>55</v>
      </c>
      <c r="CD3" s="4" t="s">
        <v>56</v>
      </c>
      <c r="CE3" s="4" t="s">
        <v>57</v>
      </c>
      <c r="CF3" s="4" t="s">
        <v>58</v>
      </c>
      <c r="CG3" s="4" t="s">
        <v>59</v>
      </c>
      <c r="CH3" s="4" t="s">
        <v>60</v>
      </c>
      <c r="CI3" s="4" t="s">
        <v>61</v>
      </c>
      <c r="CK3" s="41" t="s">
        <v>64</v>
      </c>
      <c r="CL3" s="44">
        <v>16</v>
      </c>
    </row>
    <row r="4" spans="1:90" ht="23.5" x14ac:dyDescent="0.4">
      <c r="B4" s="5"/>
      <c r="C4" s="34" t="s">
        <v>20</v>
      </c>
      <c r="D4" s="34" t="s">
        <v>36</v>
      </c>
      <c r="P4" s="1">
        <f>$C$5*'6050_Module3Project_Data'!B4 +$C$6</f>
        <v>56.531189990080016</v>
      </c>
      <c r="Q4" s="1">
        <f>(ABS('6050_Module3Project_Data'!C4 - P4) /'6050_Module3Project_Data'!C4)</f>
        <v>0.12221345142411595</v>
      </c>
      <c r="R4" s="1">
        <f>'6050_Module3Project_Data'!C4-'Part 3'!P4</f>
        <v>7.8707880099199841</v>
      </c>
      <c r="S4" s="1">
        <v>-20.929146345828364</v>
      </c>
      <c r="T4" s="1">
        <f t="shared" si="0"/>
        <v>-2.1260526719455015</v>
      </c>
      <c r="U4" s="28">
        <v>3</v>
      </c>
      <c r="V4" s="29">
        <f t="shared" si="1"/>
        <v>9.727626459143969E-3</v>
      </c>
      <c r="W4" s="30">
        <f t="shared" si="2"/>
        <v>-2.3366910755775643</v>
      </c>
      <c r="AA4" s="1">
        <f>$D$5*'6050_Module3Project_Data'!B4 +$D$6</f>
        <v>159.87734358201035</v>
      </c>
      <c r="AB4" s="1">
        <f>(ABS('6050_Module3Project_Data'!E4 - AA4) /'6050_Module3Project_Data'!E4)</f>
        <v>0.10085752958250456</v>
      </c>
      <c r="AC4" s="1">
        <f>'6050_Module3Project_Data'!E4-'Part 3'!AA4</f>
        <v>17.933569417989645</v>
      </c>
      <c r="AD4" s="1">
        <v>-41.494584377292597</v>
      </c>
      <c r="AE4" s="1">
        <f t="shared" si="3"/>
        <v>-2.3085813429680204</v>
      </c>
      <c r="AF4" s="28">
        <v>3</v>
      </c>
      <c r="AG4" s="29">
        <f t="shared" si="4"/>
        <v>9.727626459143969E-3</v>
      </c>
      <c r="AH4" s="30">
        <f t="shared" si="5"/>
        <v>-2.3366910755775643</v>
      </c>
      <c r="BL4" s="35" t="s">
        <v>49</v>
      </c>
      <c r="BM4" s="15">
        <f>MIN($R$2:$R$258)</f>
        <v>-22.934463884586158</v>
      </c>
      <c r="BO4" s="37">
        <f>BM4</f>
        <v>-22.934463884586158</v>
      </c>
      <c r="BP4" s="37">
        <f>BO4 + $BM$8</f>
        <v>-19.927857715438236</v>
      </c>
      <c r="BQ4" s="37">
        <f>AVERAGE(BO4:BP4)</f>
        <v>-21.431160800012197</v>
      </c>
      <c r="BR4" s="38">
        <f>COUNTIF($R$2:$R$258,"&lt;="&amp;BP4)</f>
        <v>4</v>
      </c>
      <c r="BS4" s="39">
        <f>_xlfn.NORM.DIST(BP4,$BM$11,$BM$12,1)</f>
        <v>2.1467671312057363E-2</v>
      </c>
      <c r="BT4" s="40">
        <f>BS4*SUM($BR$4:$BR$20)</f>
        <v>5.517191527198742</v>
      </c>
      <c r="BU4" s="39">
        <f xml:space="preserve"> ((BR4 - BT4)^2) / BT4</f>
        <v>0.41721773095167236</v>
      </c>
      <c r="BW4" s="41" t="s">
        <v>65</v>
      </c>
      <c r="BX4" s="43">
        <f>SUM(BU4:BU20)</f>
        <v>64.579487236789717</v>
      </c>
      <c r="BZ4" s="35" t="s">
        <v>49</v>
      </c>
      <c r="CA4" s="15">
        <f>MIN($AC$2:$AC$258)</f>
        <v>-56.377788774885289</v>
      </c>
      <c r="CC4" s="37">
        <f>CA4</f>
        <v>-56.377788774885289</v>
      </c>
      <c r="CD4" s="37">
        <f>CC4 + $CA$8</f>
        <v>-50.422346139885775</v>
      </c>
      <c r="CE4" s="37">
        <f>AVERAGE(CC4:CD4)</f>
        <v>-53.400067457385532</v>
      </c>
      <c r="CF4" s="38">
        <f>COUNTIF($AC$2:$AC$258,"&lt;="&amp;CD4)</f>
        <v>1</v>
      </c>
      <c r="CG4" s="39">
        <f>_xlfn.NORM.DIST(CD4,$CA$11,$CA$12,1)</f>
        <v>2.513614304363324E-3</v>
      </c>
      <c r="CH4" s="40">
        <f>CG4*SUM($CF$4:$CF$20)</f>
        <v>0.64599887622137431</v>
      </c>
      <c r="CI4" s="39">
        <f xml:space="preserve"> ((CF4 - CH4)^2) / CH4</f>
        <v>0.19398918519725977</v>
      </c>
      <c r="CK4" s="41" t="s">
        <v>65</v>
      </c>
      <c r="CL4" s="43">
        <f>SUM(CI4:CI20)</f>
        <v>94.985288149120819</v>
      </c>
    </row>
    <row r="5" spans="1:90" ht="23.5" x14ac:dyDescent="0.35">
      <c r="B5" s="32" t="s">
        <v>30</v>
      </c>
      <c r="C5" s="33">
        <f>SLOPE('6050_Module3Project_Data'!C2:C258,'6050_Module3Project_Data'!B2:B258)</f>
        <v>0.24376171791579948</v>
      </c>
      <c r="D5" s="33">
        <f>SLOPE('6050_Module3Project_Data'!E2:E258,'6050_Module3Project_Data'!B2:B258)</f>
        <v>-1.100430120365241E-2</v>
      </c>
      <c r="P5" s="1">
        <f>$C$5*'6050_Module3Project_Data'!B5 +$C$6</f>
        <v>56.774951707995811</v>
      </c>
      <c r="Q5" s="1">
        <f>(ABS('6050_Module3Project_Data'!C5 - P5) /'6050_Module3Project_Data'!C5)</f>
        <v>0.12679513412160065</v>
      </c>
      <c r="R5" s="1">
        <f>'6050_Module3Project_Data'!C5-'Part 3'!P5</f>
        <v>8.2440992920041936</v>
      </c>
      <c r="S5" s="1">
        <v>-20.564840909996761</v>
      </c>
      <c r="T5" s="1">
        <f t="shared" si="0"/>
        <v>-2.089045307552523</v>
      </c>
      <c r="U5" s="28">
        <v>4</v>
      </c>
      <c r="V5" s="29">
        <f t="shared" si="1"/>
        <v>1.3618677042801557E-2</v>
      </c>
      <c r="W5" s="30">
        <f t="shared" si="2"/>
        <v>-2.208099267239914</v>
      </c>
      <c r="AA5" s="1">
        <f>$D$5*'6050_Module3Project_Data'!B5 +$D$6</f>
        <v>159.8663392808067</v>
      </c>
      <c r="AB5" s="1">
        <f>(ABS('6050_Module3Project_Data'!E5 - AA5) /'6050_Module3Project_Data'!E5)</f>
        <v>0.10062304570661214</v>
      </c>
      <c r="AC5" s="1">
        <f>'6050_Module3Project_Data'!E5-'Part 3'!AA5</f>
        <v>17.885979719193301</v>
      </c>
      <c r="AD5" s="1">
        <v>-40.918671473681641</v>
      </c>
      <c r="AE5" s="1">
        <f t="shared" si="3"/>
        <v>-2.2765400102398301</v>
      </c>
      <c r="AF5" s="28">
        <v>4</v>
      </c>
      <c r="AG5" s="29">
        <f t="shared" si="4"/>
        <v>1.3618677042801557E-2</v>
      </c>
      <c r="AH5" s="30">
        <f t="shared" si="5"/>
        <v>-2.208099267239914</v>
      </c>
      <c r="BL5" s="35" t="s">
        <v>50</v>
      </c>
      <c r="BM5" s="15">
        <f>MAX($R$2:$R$258)</f>
        <v>28.177840990928502</v>
      </c>
      <c r="BO5" s="37">
        <f>BP4</f>
        <v>-19.927857715438236</v>
      </c>
      <c r="BP5" s="37">
        <f>BO5 + $BM$8</f>
        <v>-16.921251546290314</v>
      </c>
      <c r="BQ5" s="37">
        <f t="shared" ref="BQ5:BQ20" si="6">AVERAGE(BO5:BP5)</f>
        <v>-18.424554630864275</v>
      </c>
      <c r="BR5" s="40">
        <f>COUNTIF($R$2:$R$258,"&lt;="&amp;BP5) - COUNTIF($R$2:$R$258,"&lt;="&amp;BO5)</f>
        <v>9</v>
      </c>
      <c r="BS5" s="39">
        <f>_xlfn.NORM.DIST(BP5,$BM$11,$BM$12,1) - _xlfn.NORM.DIST(BO5,$BM$11,$BM$12,1)</f>
        <v>2.134704301897088E-2</v>
      </c>
      <c r="BT5" s="40">
        <f t="shared" ref="BT5:BT20" si="7">BS5*SUM($BR$4:$BR$20)</f>
        <v>5.4861900558755163</v>
      </c>
      <c r="BU5" s="39">
        <f t="shared" ref="BU5:BU19" si="8" xml:space="preserve"> ((BR5 - BT5)^2) / BT5</f>
        <v>2.2505345599912374</v>
      </c>
      <c r="BW5" s="42" t="s">
        <v>66</v>
      </c>
      <c r="BX5" s="43">
        <f>1-_xlfn.CHISQ.DIST(BX4,BX3,TRUE)</f>
        <v>8.7009183746822316E-8</v>
      </c>
      <c r="BZ5" s="35" t="s">
        <v>50</v>
      </c>
      <c r="CA5" s="15">
        <f>MAX($AC$2:$AC$258)</f>
        <v>44.864736020106392</v>
      </c>
      <c r="CC5" s="37">
        <f>CD4</f>
        <v>-50.422346139885775</v>
      </c>
      <c r="CD5" s="37">
        <f>CC5 + $CA$8</f>
        <v>-44.466903504886261</v>
      </c>
      <c r="CE5" s="37">
        <f t="shared" ref="CE5:CE20" si="9">AVERAGE(CC5:CD5)</f>
        <v>-47.444624822386018</v>
      </c>
      <c r="CF5" s="40">
        <f>COUNTIF($AC$2:$AC$258,"&lt;="&amp;CD5) - COUNTIF($AC$2:$AC$258,"&lt;="&amp;CC5)</f>
        <v>1</v>
      </c>
      <c r="CG5" s="39">
        <f>_xlfn.NORM.DIST(CD5,$CA$11,$CA$12,1) - _xlfn.NORM.DIST(CC5,$CA$11,$CA$12,1)</f>
        <v>4.1678340396046464E-3</v>
      </c>
      <c r="CH5" s="40">
        <f t="shared" ref="CH5:CH20" si="10">CG5*SUM($CF$4:$CF$20)</f>
        <v>1.0711333481783942</v>
      </c>
      <c r="CI5" s="39">
        <f t="shared" ref="CI5:CI20" si="11" xml:space="preserve"> ((CF5 - CH5)^2) / CH5</f>
        <v>4.7239246464259466E-3</v>
      </c>
      <c r="CK5" s="42" t="s">
        <v>66</v>
      </c>
      <c r="CL5" s="43">
        <f>1-_xlfn.CHISQ.DIST(CL4,CL3,TRUE)</f>
        <v>2.9898306053155466E-13</v>
      </c>
    </row>
    <row r="6" spans="1:90" x14ac:dyDescent="0.35">
      <c r="B6" s="32" t="s">
        <v>31</v>
      </c>
      <c r="C6" s="33">
        <f>INTERCEPT('6050_Module3Project_Data'!C2:C258,'6050_Module3Project_Data'!B2:B258)</f>
        <v>55.799904836332615</v>
      </c>
      <c r="D6" s="33">
        <f>INTERCEPT('6050_Module3Project_Data'!E2:E258,'6050_Module3Project_Data'!B2:B258)</f>
        <v>159.91035648562132</v>
      </c>
      <c r="P6" s="1">
        <f>$C$5*'6050_Module3Project_Data'!B6 +$C$6</f>
        <v>57.018713425911614</v>
      </c>
      <c r="Q6" s="1">
        <f>(ABS('6050_Module3Project_Data'!C6 - P6) /'6050_Module3Project_Data'!C6)</f>
        <v>0.11693580300701424</v>
      </c>
      <c r="R6" s="1">
        <f>'6050_Module3Project_Data'!C6-'Part 3'!P6</f>
        <v>7.550446574088383</v>
      </c>
      <c r="S6" s="1">
        <v>-19.817956627912565</v>
      </c>
      <c r="T6" s="1">
        <f t="shared" si="0"/>
        <v>-2.0131743046305282</v>
      </c>
      <c r="U6" s="28">
        <v>5</v>
      </c>
      <c r="V6" s="29">
        <f t="shared" si="1"/>
        <v>1.7509727626459144E-2</v>
      </c>
      <c r="W6" s="30">
        <f t="shared" si="2"/>
        <v>-2.1081333635267803</v>
      </c>
      <c r="AA6" s="1">
        <f>$D$5*'6050_Module3Project_Data'!B6 +$D$6</f>
        <v>159.85533497960307</v>
      </c>
      <c r="AB6" s="1">
        <f>(ABS('6050_Module3Project_Data'!E6 - AA6) /'6050_Module3Project_Data'!E6)</f>
        <v>9.3676598024151181E-2</v>
      </c>
      <c r="AC6" s="1">
        <f>'6050_Module3Project_Data'!E6-'Part 3'!AA6</f>
        <v>16.522473020396916</v>
      </c>
      <c r="AD6" s="1">
        <v>-40.863972678496253</v>
      </c>
      <c r="AE6" s="1">
        <f t="shared" si="3"/>
        <v>-2.2734968030371832</v>
      </c>
      <c r="AF6" s="28">
        <v>5</v>
      </c>
      <c r="AG6" s="29">
        <f t="shared" si="4"/>
        <v>1.7509727626459144E-2</v>
      </c>
      <c r="AH6" s="30">
        <f t="shared" si="5"/>
        <v>-2.1081333635267803</v>
      </c>
      <c r="BL6" s="35" t="s">
        <v>51</v>
      </c>
      <c r="BM6" s="15">
        <f>BM5-BM4</f>
        <v>51.11230487551466</v>
      </c>
      <c r="BO6" s="37">
        <f t="shared" ref="BO6:BO19" si="12">BP5</f>
        <v>-16.921251546290314</v>
      </c>
      <c r="BP6" s="37">
        <f>BO6 + $BM$8</f>
        <v>-13.914645377142392</v>
      </c>
      <c r="BQ6" s="37">
        <f t="shared" si="6"/>
        <v>-15.417948461716353</v>
      </c>
      <c r="BR6" s="40">
        <f t="shared" ref="BR6:BR19" si="13">COUNTIF($R$2:$R$258,"&lt;="&amp;BP6) - COUNTIF($R$2:$R$258,"&lt;="&amp;BO6)</f>
        <v>15</v>
      </c>
      <c r="BS6" s="39">
        <f t="shared" ref="BS6:BS19" si="14">_xlfn.NORM.DIST(BP6,$BM$11,$BM$12,1) - _xlfn.NORM.DIST(BO6,$BM$11,$BM$12,1)</f>
        <v>3.5940223537737355E-2</v>
      </c>
      <c r="BT6" s="40">
        <f t="shared" si="7"/>
        <v>9.2366374491985006</v>
      </c>
      <c r="BU6" s="39">
        <f t="shared" si="8"/>
        <v>3.5961515296741973</v>
      </c>
      <c r="BZ6" s="35" t="s">
        <v>51</v>
      </c>
      <c r="CA6" s="15">
        <f>CA5-CA4</f>
        <v>101.24252479499168</v>
      </c>
      <c r="CC6" s="37">
        <f t="shared" ref="CC6:CC19" si="15">CD5</f>
        <v>-44.466903504886261</v>
      </c>
      <c r="CD6" s="37">
        <f t="shared" ref="CD6:CD19" si="16">CC6 + $CA$8</f>
        <v>-38.511460869886747</v>
      </c>
      <c r="CE6" s="37">
        <f t="shared" si="9"/>
        <v>-41.489182187386504</v>
      </c>
      <c r="CF6" s="40">
        <f t="shared" ref="CF6:CF19" si="17">COUNTIF($AC$2:$AC$258,"&lt;="&amp;CD6) - COUNTIF($AC$2:$AC$258,"&lt;="&amp;CC6)</f>
        <v>3</v>
      </c>
      <c r="CG6" s="39">
        <f t="shared" ref="CG6:CG19" si="18">_xlfn.NORM.DIST(CD6,$CA$11,$CA$12,1) - _xlfn.NORM.DIST(CC6,$CA$11,$CA$12,1)</f>
        <v>9.390640858569858E-3</v>
      </c>
      <c r="CH6" s="40">
        <f t="shared" si="10"/>
        <v>2.4133947006524537</v>
      </c>
      <c r="CI6" s="39">
        <f t="shared" si="11"/>
        <v>0.14258164117522781</v>
      </c>
    </row>
    <row r="7" spans="1:90" x14ac:dyDescent="0.35">
      <c r="B7" s="32" t="s">
        <v>32</v>
      </c>
      <c r="C7" s="33">
        <f>CORREL('6050_Module3Project_Data'!C2:C258,'6050_Module3Project_Data'!B2:B258)</f>
        <v>0.87869644516090561</v>
      </c>
      <c r="D7" s="33">
        <f>CORREL('6050_Module3Project_Data'!E2:E258,'6050_Module3Project_Data'!B2:B258)</f>
        <v>-4.5462441136423372E-2</v>
      </c>
      <c r="P7" s="1">
        <f>$C$5*'6050_Module3Project_Data'!B7 +$C$6</f>
        <v>57.262475143827409</v>
      </c>
      <c r="Q7" s="1">
        <f>(ABS('6050_Module3Project_Data'!C7 - P7) /'6050_Module3Project_Data'!C7)</f>
        <v>0.12357216020072596</v>
      </c>
      <c r="R7" s="1">
        <f>'6050_Module3Project_Data'!C7-'Part 3'!P7</f>
        <v>8.0737368561725944</v>
      </c>
      <c r="S7" s="1">
        <v>-18.209989320417762</v>
      </c>
      <c r="T7" s="1">
        <f t="shared" si="0"/>
        <v>-1.8498316085639142</v>
      </c>
      <c r="U7" s="28">
        <v>6</v>
      </c>
      <c r="V7" s="29">
        <f t="shared" si="1"/>
        <v>2.1400778210116732E-2</v>
      </c>
      <c r="W7" s="30">
        <f t="shared" si="2"/>
        <v>-2.0256412963396588</v>
      </c>
      <c r="AA7" s="1">
        <f>$D$5*'6050_Module3Project_Data'!B7 +$D$6</f>
        <v>159.84433067839942</v>
      </c>
      <c r="AB7" s="1">
        <f>(ABS('6050_Module3Project_Data'!E7 - AA7) /'6050_Module3Project_Data'!E7)</f>
        <v>0.10421023971142153</v>
      </c>
      <c r="AC7" s="1">
        <f>'6050_Module3Project_Data'!E7-'Part 3'!AA7</f>
        <v>18.595229321600584</v>
      </c>
      <c r="AD7" s="1">
        <v>-37.118153931553806</v>
      </c>
      <c r="AE7" s="1">
        <f t="shared" si="3"/>
        <v>-2.0650954561360337</v>
      </c>
      <c r="AF7" s="28">
        <v>6</v>
      </c>
      <c r="AG7" s="29">
        <f t="shared" si="4"/>
        <v>2.1400778210116732E-2</v>
      </c>
      <c r="AH7" s="30">
        <f t="shared" si="5"/>
        <v>-2.0256412963396588</v>
      </c>
      <c r="BL7" s="35" t="s">
        <v>52</v>
      </c>
      <c r="BM7" s="15">
        <f>ROUNDUP(SQRT(COUNT($R$2:$R$258)),0)</f>
        <v>17</v>
      </c>
      <c r="BO7" s="37">
        <f t="shared" si="12"/>
        <v>-13.914645377142392</v>
      </c>
      <c r="BP7" s="37">
        <f>BO7 + $BM$8</f>
        <v>-10.90803920799447</v>
      </c>
      <c r="BQ7" s="37">
        <f t="shared" si="6"/>
        <v>-12.411342292568431</v>
      </c>
      <c r="BR7" s="40">
        <f t="shared" si="13"/>
        <v>11</v>
      </c>
      <c r="BS7" s="39">
        <f t="shared" si="14"/>
        <v>5.5159754189265511E-2</v>
      </c>
      <c r="BT7" s="40">
        <f t="shared" si="7"/>
        <v>14.176056826641236</v>
      </c>
      <c r="BU7" s="39">
        <f t="shared" si="8"/>
        <v>0.71157565812639412</v>
      </c>
      <c r="BX7" s="48"/>
      <c r="BZ7" s="35" t="s">
        <v>52</v>
      </c>
      <c r="CA7" s="15">
        <f>ROUNDUP(SQRT(COUNT($AC$2:$AC$258)),0)</f>
        <v>17</v>
      </c>
      <c r="CC7" s="37">
        <f t="shared" si="15"/>
        <v>-38.511460869886747</v>
      </c>
      <c r="CD7" s="37">
        <f t="shared" si="16"/>
        <v>-32.556018234887233</v>
      </c>
      <c r="CE7" s="37">
        <f t="shared" si="9"/>
        <v>-35.53373955238699</v>
      </c>
      <c r="CF7" s="40">
        <f t="shared" si="17"/>
        <v>4</v>
      </c>
      <c r="CG7" s="39">
        <f t="shared" si="18"/>
        <v>1.8976846950394286E-2</v>
      </c>
      <c r="CH7" s="40">
        <f t="shared" si="10"/>
        <v>4.8770496662513318</v>
      </c>
      <c r="CI7" s="39">
        <f t="shared" si="11"/>
        <v>0.15772160829004198</v>
      </c>
    </row>
    <row r="8" spans="1:90" ht="31" x14ac:dyDescent="0.35">
      <c r="B8" s="32" t="s">
        <v>33</v>
      </c>
      <c r="C8" s="33">
        <f>C7^2</f>
        <v>0.77210744273841236</v>
      </c>
      <c r="D8" s="50">
        <f>D7^2</f>
        <v>2.0668335540827598E-3</v>
      </c>
      <c r="P8" s="1">
        <f>$C$5*'6050_Module3Project_Data'!B8 +$C$6</f>
        <v>57.506236861743211</v>
      </c>
      <c r="Q8" s="1">
        <f>(ABS('6050_Module3Project_Data'!C8 - P8) /'6050_Module3Project_Data'!C8)</f>
        <v>0.12425673280268315</v>
      </c>
      <c r="R8" s="1">
        <f>'6050_Module3Project_Data'!C8-'Part 3'!P8</f>
        <v>8.1593971382567858</v>
      </c>
      <c r="S8" s="1">
        <v>-18.150435756249372</v>
      </c>
      <c r="T8" s="1">
        <f t="shared" si="0"/>
        <v>-1.8437819583712145</v>
      </c>
      <c r="U8" s="28">
        <v>7</v>
      </c>
      <c r="V8" s="29">
        <f t="shared" si="1"/>
        <v>2.5291828793774319E-2</v>
      </c>
      <c r="W8" s="30">
        <f t="shared" si="2"/>
        <v>-1.9549950240885074</v>
      </c>
      <c r="AA8" s="1">
        <f>$D$5*'6050_Module3Project_Data'!B8 +$D$6</f>
        <v>159.83332637719576</v>
      </c>
      <c r="AB8" s="1">
        <f>(ABS('6050_Module3Project_Data'!E8 - AA8) /'6050_Module3Project_Data'!E8)</f>
        <v>9.455735450383472E-2</v>
      </c>
      <c r="AC8" s="1">
        <f>'6050_Module3Project_Data'!E8-'Part 3'!AA8</f>
        <v>16.691743622804239</v>
      </c>
      <c r="AD8" s="1">
        <v>-33.774917329146518</v>
      </c>
      <c r="AE8" s="1">
        <f t="shared" si="3"/>
        <v>-1.8790920592766378</v>
      </c>
      <c r="AF8" s="28">
        <v>7</v>
      </c>
      <c r="AG8" s="29">
        <f t="shared" si="4"/>
        <v>2.5291828793774319E-2</v>
      </c>
      <c r="AH8" s="30">
        <f t="shared" si="5"/>
        <v>-1.9549950240885074</v>
      </c>
      <c r="BL8" s="35" t="s">
        <v>53</v>
      </c>
      <c r="BM8" s="15">
        <f>BM6 / BM7</f>
        <v>3.0066061691479211</v>
      </c>
      <c r="BO8" s="37">
        <f t="shared" si="12"/>
        <v>-10.90803920799447</v>
      </c>
      <c r="BP8" s="37">
        <f>BO8 + $BM$8</f>
        <v>-7.901433038846549</v>
      </c>
      <c r="BQ8" s="37">
        <f t="shared" si="6"/>
        <v>-9.4047361234205091</v>
      </c>
      <c r="BR8" s="40">
        <f t="shared" si="13"/>
        <v>25</v>
      </c>
      <c r="BS8" s="39">
        <f t="shared" si="14"/>
        <v>7.7172684524095175E-2</v>
      </c>
      <c r="BT8" s="40">
        <f t="shared" si="7"/>
        <v>19.833379922692458</v>
      </c>
      <c r="BU8" s="39">
        <f t="shared" si="8"/>
        <v>1.3459109404088689</v>
      </c>
      <c r="BX8" s="48"/>
      <c r="BZ8" s="35" t="s">
        <v>53</v>
      </c>
      <c r="CA8" s="15">
        <f>CA6 / CA7</f>
        <v>5.9554426349995104</v>
      </c>
      <c r="CC8" s="37">
        <f t="shared" si="15"/>
        <v>-32.556018234887233</v>
      </c>
      <c r="CD8" s="37">
        <f t="shared" si="16"/>
        <v>-26.600575599887723</v>
      </c>
      <c r="CE8" s="37">
        <f t="shared" si="9"/>
        <v>-29.578296917387476</v>
      </c>
      <c r="CF8" s="40">
        <f t="shared" si="17"/>
        <v>14</v>
      </c>
      <c r="CG8" s="39">
        <f t="shared" si="18"/>
        <v>3.4395380611801474E-2</v>
      </c>
      <c r="CH8" s="40">
        <f t="shared" si="10"/>
        <v>8.8396128172329789</v>
      </c>
      <c r="CI8" s="39">
        <f t="shared" si="11"/>
        <v>3.0125296691899552</v>
      </c>
    </row>
    <row r="9" spans="1:90" x14ac:dyDescent="0.35">
      <c r="P9" s="1">
        <f>$C$5*'6050_Module3Project_Data'!B9 +$C$6</f>
        <v>57.749998579659014</v>
      </c>
      <c r="Q9" s="1">
        <f>(ABS('6050_Module3Project_Data'!C9 - P9) /'6050_Module3Project_Data'!C9)</f>
        <v>0.11786956069522683</v>
      </c>
      <c r="R9" s="1">
        <f>'6050_Module3Project_Data'!C9-'Part 3'!P9</f>
        <v>7.7165084203409933</v>
      </c>
      <c r="S9" s="1">
        <v>-17.631083602501974</v>
      </c>
      <c r="T9" s="1">
        <f t="shared" si="0"/>
        <v>-1.7910244299030078</v>
      </c>
      <c r="U9" s="28">
        <v>8</v>
      </c>
      <c r="V9" s="29">
        <f t="shared" si="1"/>
        <v>2.9182879377431907E-2</v>
      </c>
      <c r="W9" s="30">
        <f t="shared" si="2"/>
        <v>-1.8929406788672947</v>
      </c>
      <c r="AA9" s="1">
        <f>$D$5*'6050_Module3Project_Data'!B9 +$D$6</f>
        <v>159.8223220759921</v>
      </c>
      <c r="AB9" s="1">
        <f>(ABS('6050_Module3Project_Data'!E9 - AA9) /'6050_Module3Project_Data'!E9)</f>
        <v>9.6228224335016779E-2</v>
      </c>
      <c r="AC9" s="1">
        <f>'6050_Module3Project_Data'!E9-'Part 3'!AA9</f>
        <v>17.01692692400789</v>
      </c>
      <c r="AD9" s="1">
        <v>-32.993060064052415</v>
      </c>
      <c r="AE9" s="1">
        <f t="shared" si="3"/>
        <v>-1.8355928624019728</v>
      </c>
      <c r="AF9" s="28">
        <v>8</v>
      </c>
      <c r="AG9" s="29">
        <f t="shared" si="4"/>
        <v>2.9182879377431907E-2</v>
      </c>
      <c r="AH9" s="30">
        <f t="shared" si="5"/>
        <v>-1.8929406788672947</v>
      </c>
      <c r="BL9" s="35" t="s">
        <v>54</v>
      </c>
      <c r="BM9" s="15">
        <f>COUNT($R$2:$R$258)</f>
        <v>257</v>
      </c>
      <c r="BO9" s="37">
        <f t="shared" si="12"/>
        <v>-7.901433038846549</v>
      </c>
      <c r="BP9" s="37">
        <f>BO9 + $BM$8</f>
        <v>-4.8948268696986279</v>
      </c>
      <c r="BQ9" s="37">
        <f t="shared" si="6"/>
        <v>-6.3981299542725889</v>
      </c>
      <c r="BR9" s="40">
        <f t="shared" si="13"/>
        <v>19</v>
      </c>
      <c r="BS9" s="39">
        <f t="shared" si="14"/>
        <v>9.8425041622608567E-2</v>
      </c>
      <c r="BT9" s="40">
        <f t="shared" si="7"/>
        <v>25.295235697010401</v>
      </c>
      <c r="BU9" s="39">
        <f t="shared" si="8"/>
        <v>1.5666978934534235</v>
      </c>
      <c r="BZ9" s="35" t="s">
        <v>54</v>
      </c>
      <c r="CA9" s="15">
        <f>COUNT($AC$2:$AC$258)</f>
        <v>257</v>
      </c>
      <c r="CC9" s="37">
        <f t="shared" si="15"/>
        <v>-26.600575599887723</v>
      </c>
      <c r="CD9" s="37">
        <f t="shared" si="16"/>
        <v>-20.645132964888212</v>
      </c>
      <c r="CE9" s="37">
        <f t="shared" si="9"/>
        <v>-23.622854282387969</v>
      </c>
      <c r="CF9" s="40">
        <f t="shared" si="17"/>
        <v>21</v>
      </c>
      <c r="CG9" s="39">
        <f t="shared" si="18"/>
        <v>5.5914724322173814E-2</v>
      </c>
      <c r="CH9" s="40">
        <f t="shared" si="10"/>
        <v>14.37008415079867</v>
      </c>
      <c r="CI9" s="39">
        <f t="shared" si="11"/>
        <v>3.0588397191152144</v>
      </c>
    </row>
    <row r="10" spans="1:90" ht="31" x14ac:dyDescent="0.35">
      <c r="B10" s="32" t="s">
        <v>34</v>
      </c>
      <c r="C10" s="33">
        <f>AVERAGE(R2:R258)</f>
        <v>6.8178925540249299E-14</v>
      </c>
      <c r="D10" s="33">
        <f>AVERAGE(AC2:AC258)</f>
        <v>3.5831260137941238E-14</v>
      </c>
      <c r="P10" s="1">
        <f>$C$5*'6050_Module3Project_Data'!B10 +$C$6</f>
        <v>57.993760297574809</v>
      </c>
      <c r="Q10" s="1">
        <f>(ABS('6050_Module3Project_Data'!C10 - P10) /'6050_Module3Project_Data'!C10)</f>
        <v>0.10371192981484262</v>
      </c>
      <c r="R10" s="1">
        <f>'6050_Module3Project_Data'!C10-'Part 3'!P10</f>
        <v>6.7106157024251871</v>
      </c>
      <c r="S10" s="1">
        <v>-17.417303448754566</v>
      </c>
      <c r="T10" s="1">
        <f t="shared" si="0"/>
        <v>-1.7693079270140026</v>
      </c>
      <c r="U10" s="28">
        <v>9</v>
      </c>
      <c r="V10" s="29">
        <f t="shared" si="1"/>
        <v>3.3073929961089495E-2</v>
      </c>
      <c r="W10" s="30">
        <f t="shared" si="2"/>
        <v>-1.8374203838470633</v>
      </c>
      <c r="AA10" s="1">
        <f>$D$5*'6050_Module3Project_Data'!B10 +$D$6</f>
        <v>159.81131777478845</v>
      </c>
      <c r="AB10" s="1">
        <f>(ABS('6050_Module3Project_Data'!E10 - AA10) /'6050_Module3Project_Data'!E10)</f>
        <v>8.1502348519020024E-2</v>
      </c>
      <c r="AC10" s="1">
        <f>'6050_Module3Project_Data'!E10-'Part 3'!AA10</f>
        <v>14.180763225211564</v>
      </c>
      <c r="AD10" s="1">
        <v>-32.568764232757459</v>
      </c>
      <c r="AE10" s="1">
        <f t="shared" si="3"/>
        <v>-1.8119868556247927</v>
      </c>
      <c r="AF10" s="28">
        <v>9</v>
      </c>
      <c r="AG10" s="29">
        <f t="shared" si="4"/>
        <v>3.3073929961089495E-2</v>
      </c>
      <c r="AH10" s="30">
        <f t="shared" si="5"/>
        <v>-1.8374203838470633</v>
      </c>
      <c r="BO10" s="37">
        <f t="shared" si="12"/>
        <v>-4.8948268696986279</v>
      </c>
      <c r="BP10" s="37">
        <f>BO10 + $BM$8</f>
        <v>-1.8882207005507068</v>
      </c>
      <c r="BQ10" s="37">
        <f t="shared" si="6"/>
        <v>-3.3915237851246673</v>
      </c>
      <c r="BR10" s="40">
        <f t="shared" si="13"/>
        <v>21</v>
      </c>
      <c r="BS10" s="39">
        <f t="shared" si="14"/>
        <v>0.11443240617928296</v>
      </c>
      <c r="BT10" s="40">
        <f t="shared" si="7"/>
        <v>29.409128388075722</v>
      </c>
      <c r="BU10" s="39">
        <f t="shared" si="8"/>
        <v>2.4044724928268386</v>
      </c>
      <c r="CC10" s="37">
        <f t="shared" si="15"/>
        <v>-20.645132964888212</v>
      </c>
      <c r="CD10" s="37">
        <f t="shared" si="16"/>
        <v>-14.689690329888702</v>
      </c>
      <c r="CE10" s="37">
        <f t="shared" si="9"/>
        <v>-17.667411647388455</v>
      </c>
      <c r="CF10" s="40">
        <f t="shared" si="17"/>
        <v>14</v>
      </c>
      <c r="CG10" s="39">
        <f t="shared" si="18"/>
        <v>8.1527577655780059E-2</v>
      </c>
      <c r="CH10" s="40">
        <f t="shared" si="10"/>
        <v>20.952587457535476</v>
      </c>
      <c r="CI10" s="39">
        <f t="shared" si="11"/>
        <v>2.3070407152647374</v>
      </c>
    </row>
    <row r="11" spans="1:90" x14ac:dyDescent="0.35">
      <c r="B11" s="32" t="s">
        <v>35</v>
      </c>
      <c r="C11" s="33">
        <f>_xlfn.STDEV.S(R2:R258)</f>
        <v>9.8441335071330354</v>
      </c>
      <c r="D11" s="33">
        <f>_xlfn.STDEV.S(AC2:AC258)</f>
        <v>17.974062080890445</v>
      </c>
      <c r="P11" s="1">
        <f>$C$5*'6050_Module3Project_Data'!B11 +$C$6</f>
        <v>58.237522015490612</v>
      </c>
      <c r="Q11" s="1">
        <f>(ABS('6050_Module3Project_Data'!C11 - P11) /'6050_Module3Project_Data'!C11)</f>
        <v>9.5890959818240806E-2</v>
      </c>
      <c r="R11" s="1">
        <f>'6050_Module3Project_Data'!C11-'Part 3'!P11</f>
        <v>6.1767459845093953</v>
      </c>
      <c r="S11" s="1">
        <v>-17.319342295007175</v>
      </c>
      <c r="T11" s="1">
        <f t="shared" si="0"/>
        <v>-1.7593567054385932</v>
      </c>
      <c r="U11" s="28">
        <v>10</v>
      </c>
      <c r="V11" s="29">
        <f t="shared" si="1"/>
        <v>3.6964980544747082E-2</v>
      </c>
      <c r="W11" s="30">
        <f t="shared" si="2"/>
        <v>-1.7870465756496254</v>
      </c>
      <c r="AA11" s="1">
        <f>$D$5*'6050_Module3Project_Data'!B11 +$D$6</f>
        <v>159.80031347358479</v>
      </c>
      <c r="AB11" s="1">
        <f>(ABS('6050_Module3Project_Data'!E11 - AA11) /'6050_Module3Project_Data'!E11)</f>
        <v>7.7975656518790556E-2</v>
      </c>
      <c r="AC11" s="1">
        <f>'6050_Module3Project_Data'!E11-'Part 3'!AA11</f>
        <v>13.514322526415214</v>
      </c>
      <c r="AD11" s="1">
        <v>-32.155146630350146</v>
      </c>
      <c r="AE11" s="1">
        <f t="shared" si="3"/>
        <v>-1.7889749398683059</v>
      </c>
      <c r="AF11" s="28">
        <v>10</v>
      </c>
      <c r="AG11" s="29">
        <f t="shared" si="4"/>
        <v>3.6964980544747082E-2</v>
      </c>
      <c r="AH11" s="30">
        <f t="shared" si="5"/>
        <v>-1.7870465756496254</v>
      </c>
      <c r="BL11" s="35" t="s">
        <v>62</v>
      </c>
      <c r="BM11" s="15">
        <f>AVERAGE($R$2:$R$258)</f>
        <v>6.8178925540249299E-14</v>
      </c>
      <c r="BO11" s="37">
        <f t="shared" si="12"/>
        <v>-1.8882207005507068</v>
      </c>
      <c r="BP11" s="37">
        <f>BO11 + $BM$8</f>
        <v>1.1183854685972143</v>
      </c>
      <c r="BQ11" s="37">
        <f t="shared" si="6"/>
        <v>-0.38491761597674623</v>
      </c>
      <c r="BR11" s="40">
        <f t="shared" si="13"/>
        <v>24</v>
      </c>
      <c r="BS11" s="39">
        <f t="shared" si="14"/>
        <v>0.12128143240165778</v>
      </c>
      <c r="BT11" s="40">
        <f t="shared" si="7"/>
        <v>31.169328127226052</v>
      </c>
      <c r="BU11" s="39">
        <f t="shared" si="8"/>
        <v>1.6490334852915209</v>
      </c>
      <c r="BZ11" s="35" t="s">
        <v>62</v>
      </c>
      <c r="CA11" s="15">
        <f>AVERAGE($AC$2:$AC$258)</f>
        <v>3.5831260137941238E-14</v>
      </c>
      <c r="CC11" s="37">
        <f t="shared" si="15"/>
        <v>-14.689690329888702</v>
      </c>
      <c r="CD11" s="37">
        <f t="shared" si="16"/>
        <v>-8.7342476948891914</v>
      </c>
      <c r="CE11" s="37">
        <f t="shared" si="9"/>
        <v>-11.711969012388947</v>
      </c>
      <c r="CF11" s="40">
        <f t="shared" si="17"/>
        <v>27</v>
      </c>
      <c r="CG11" s="39">
        <f t="shared" si="18"/>
        <v>0.10661957661358704</v>
      </c>
      <c r="CH11" s="40">
        <f t="shared" si="10"/>
        <v>27.401231189691867</v>
      </c>
      <c r="CI11" s="39">
        <f t="shared" si="11"/>
        <v>5.8751545310895608E-3</v>
      </c>
    </row>
    <row r="12" spans="1:90" x14ac:dyDescent="0.35">
      <c r="P12" s="1">
        <f>$C$5*'6050_Module3Project_Data'!B12 +$C$6</f>
        <v>58.481283733406407</v>
      </c>
      <c r="Q12" s="1">
        <f>(ABS('6050_Module3Project_Data'!C12 - P12) /'6050_Module3Project_Data'!C12)</f>
        <v>9.1309055501503186E-2</v>
      </c>
      <c r="R12" s="1">
        <f>'6050_Module3Project_Data'!C12-'Part 3'!P12</f>
        <v>5.87644326659359</v>
      </c>
      <c r="S12" s="1">
        <v>-17.02384619208096</v>
      </c>
      <c r="T12" s="1">
        <f t="shared" si="0"/>
        <v>-1.7293392231774984</v>
      </c>
      <c r="U12" s="28">
        <v>11</v>
      </c>
      <c r="V12" s="29">
        <f t="shared" si="1"/>
        <v>4.085603112840467E-2</v>
      </c>
      <c r="W12" s="30">
        <f t="shared" si="2"/>
        <v>-1.7408375250838715</v>
      </c>
      <c r="AA12" s="1">
        <f>$D$5*'6050_Module3Project_Data'!B12 +$D$6</f>
        <v>159.78930917238114</v>
      </c>
      <c r="AB12" s="1">
        <f>(ABS('6050_Module3Project_Data'!E12 - AA12) /'6050_Module3Project_Data'!E12)</f>
        <v>7.9395054950332958E-2</v>
      </c>
      <c r="AC12" s="1">
        <f>'6050_Module3Project_Data'!E12-'Part 3'!AA12</f>
        <v>13.780591827618849</v>
      </c>
      <c r="AD12" s="1">
        <v>-30.898474172478004</v>
      </c>
      <c r="AE12" s="1">
        <f t="shared" si="3"/>
        <v>-1.7190590548437292</v>
      </c>
      <c r="AF12" s="28">
        <v>11</v>
      </c>
      <c r="AG12" s="29">
        <f t="shared" si="4"/>
        <v>4.085603112840467E-2</v>
      </c>
      <c r="AH12" s="30">
        <f t="shared" si="5"/>
        <v>-1.7408375250838715</v>
      </c>
      <c r="BL12" s="35" t="s">
        <v>63</v>
      </c>
      <c r="BM12" s="15">
        <f>_xlfn.STDEV.S($R$2:$R$258)</f>
        <v>9.8441335071330354</v>
      </c>
      <c r="BO12" s="37">
        <f t="shared" si="12"/>
        <v>1.1183854685972143</v>
      </c>
      <c r="BP12" s="37">
        <f>BO12 + $BM$8</f>
        <v>4.1249916377451354</v>
      </c>
      <c r="BQ12" s="37">
        <f t="shared" si="6"/>
        <v>2.6216885531711749</v>
      </c>
      <c r="BR12" s="40">
        <f t="shared" si="13"/>
        <v>18</v>
      </c>
      <c r="BS12" s="39">
        <f t="shared" si="14"/>
        <v>0.11717680181842005</v>
      </c>
      <c r="BT12" s="40">
        <f t="shared" si="7"/>
        <v>30.114438067333953</v>
      </c>
      <c r="BU12" s="39">
        <f t="shared" si="8"/>
        <v>4.8733969187512285</v>
      </c>
      <c r="BZ12" s="35" t="s">
        <v>63</v>
      </c>
      <c r="CA12" s="15">
        <f>_xlfn.STDEV.S($AC$2:$AC$258)</f>
        <v>17.974062080890445</v>
      </c>
      <c r="CC12" s="37">
        <f t="shared" si="15"/>
        <v>-8.7342476948891914</v>
      </c>
      <c r="CD12" s="37">
        <f t="shared" si="16"/>
        <v>-2.778805059889681</v>
      </c>
      <c r="CE12" s="37">
        <f t="shared" si="9"/>
        <v>-5.7565263773894362</v>
      </c>
      <c r="CF12" s="40">
        <f t="shared" si="17"/>
        <v>18</v>
      </c>
      <c r="CG12" s="39">
        <f t="shared" si="18"/>
        <v>0.12506180930182453</v>
      </c>
      <c r="CH12" s="40">
        <f t="shared" si="10"/>
        <v>32.140884990568907</v>
      </c>
      <c r="CI12" s="39">
        <f t="shared" si="11"/>
        <v>6.2215034954753916</v>
      </c>
    </row>
    <row r="13" spans="1:90" x14ac:dyDescent="0.35">
      <c r="P13" s="1">
        <f>$C$5*'6050_Module3Project_Data'!B13 +$C$6</f>
        <v>58.72504545132221</v>
      </c>
      <c r="Q13" s="1">
        <f>(ABS('6050_Module3Project_Data'!C13 - P13) /'6050_Module3Project_Data'!C13)</f>
        <v>0.10324504785007112</v>
      </c>
      <c r="R13" s="1">
        <f>'6050_Module3Project_Data'!C13-'Part 3'!P13</f>
        <v>6.7611225486777968</v>
      </c>
      <c r="S13" s="1">
        <v>-16.976006781659954</v>
      </c>
      <c r="T13" s="1">
        <f t="shared" si="0"/>
        <v>-1.7244795358940681</v>
      </c>
      <c r="U13" s="28">
        <v>12</v>
      </c>
      <c r="V13" s="29">
        <f t="shared" si="1"/>
        <v>4.4747081712062257E-2</v>
      </c>
      <c r="W13" s="30">
        <f t="shared" si="2"/>
        <v>-1.6980720533929912</v>
      </c>
      <c r="AA13" s="1">
        <f>$D$5*'6050_Module3Project_Data'!B13 +$D$6</f>
        <v>159.77830487117748</v>
      </c>
      <c r="AB13" s="1">
        <f>(ABS('6050_Module3Project_Data'!E13 - AA13) /'6050_Module3Project_Data'!E13)</f>
        <v>7.7998172392849507E-2</v>
      </c>
      <c r="AC13" s="1">
        <f>'6050_Module3Project_Data'!E13-'Part 3'!AA13</f>
        <v>13.51669312882251</v>
      </c>
      <c r="AD13" s="1">
        <v>-30.784217666459739</v>
      </c>
      <c r="AE13" s="1">
        <f t="shared" si="3"/>
        <v>-1.7127023111369328</v>
      </c>
      <c r="AF13" s="28">
        <v>12</v>
      </c>
      <c r="AG13" s="29">
        <f t="shared" si="4"/>
        <v>4.4747081712062257E-2</v>
      </c>
      <c r="AH13" s="30">
        <f t="shared" si="5"/>
        <v>-1.6980720533929912</v>
      </c>
      <c r="BO13" s="37">
        <f t="shared" si="12"/>
        <v>4.1249916377451354</v>
      </c>
      <c r="BP13" s="37">
        <f>BO13 + $BM$8</f>
        <v>7.1315978068930566</v>
      </c>
      <c r="BQ13" s="37">
        <f t="shared" si="6"/>
        <v>5.6282947223190956</v>
      </c>
      <c r="BR13" s="40">
        <f t="shared" si="13"/>
        <v>39</v>
      </c>
      <c r="BS13" s="39">
        <f t="shared" si="14"/>
        <v>0.10320266146604862</v>
      </c>
      <c r="BT13" s="40">
        <f t="shared" si="7"/>
        <v>26.523083996774496</v>
      </c>
      <c r="BU13" s="39">
        <f t="shared" si="8"/>
        <v>5.8693564055551128</v>
      </c>
      <c r="CC13" s="37">
        <f t="shared" si="15"/>
        <v>-2.778805059889681</v>
      </c>
      <c r="CD13" s="37">
        <f t="shared" si="16"/>
        <v>3.1766375751098295</v>
      </c>
      <c r="CE13" s="37">
        <f t="shared" si="9"/>
        <v>0.19891625761007425</v>
      </c>
      <c r="CF13" s="40">
        <f t="shared" si="17"/>
        <v>21</v>
      </c>
      <c r="CG13" s="39">
        <f t="shared" si="18"/>
        <v>0.13157354047399156</v>
      </c>
      <c r="CH13" s="40">
        <f t="shared" si="10"/>
        <v>33.814399901815833</v>
      </c>
      <c r="CI13" s="39">
        <f t="shared" si="11"/>
        <v>4.8561809560559324</v>
      </c>
    </row>
    <row r="14" spans="1:90" x14ac:dyDescent="0.35">
      <c r="P14" s="1">
        <f>$C$5*'6050_Module3Project_Data'!B14 +$C$6</f>
        <v>58.968807169238005</v>
      </c>
      <c r="Q14" s="1">
        <f>(ABS('6050_Module3Project_Data'!C14 - P14) /'6050_Module3Project_Data'!C14)</f>
        <v>9.2435935843172487E-2</v>
      </c>
      <c r="R14" s="1">
        <f>'6050_Module3Project_Data'!C14-'Part 3'!P14</f>
        <v>6.0060078307620017</v>
      </c>
      <c r="S14" s="1">
        <v>-16.966779242902149</v>
      </c>
      <c r="T14" s="1">
        <f t="shared" si="0"/>
        <v>-1.7235421716505703</v>
      </c>
      <c r="U14" s="28">
        <v>13</v>
      </c>
      <c r="V14" s="29">
        <f t="shared" si="1"/>
        <v>4.8638132295719845E-2</v>
      </c>
      <c r="W14" s="30">
        <f t="shared" si="2"/>
        <v>-1.6582041640969811</v>
      </c>
      <c r="AA14" s="1">
        <f>$D$5*'6050_Module3Project_Data'!B14 +$D$6</f>
        <v>159.76730056997383</v>
      </c>
      <c r="AB14" s="1">
        <f>(ABS('6050_Module3Project_Data'!E14 - AA14) /'6050_Module3Project_Data'!E14)</f>
        <v>8.8441998556340704E-2</v>
      </c>
      <c r="AC14" s="1">
        <f>'6050_Module3Project_Data'!E14-'Part 3'!AA14</f>
        <v>15.501086430026163</v>
      </c>
      <c r="AD14" s="1">
        <v>-29.27734457007071</v>
      </c>
      <c r="AE14" s="1">
        <f t="shared" si="3"/>
        <v>-1.6288663318459136</v>
      </c>
      <c r="AF14" s="28">
        <v>13</v>
      </c>
      <c r="AG14" s="29">
        <f t="shared" si="4"/>
        <v>4.8638132295719845E-2</v>
      </c>
      <c r="AH14" s="30">
        <f t="shared" si="5"/>
        <v>-1.6582041640969811</v>
      </c>
      <c r="BO14" s="37">
        <f t="shared" si="12"/>
        <v>7.1315978068930566</v>
      </c>
      <c r="BP14" s="37">
        <f>BO14 + $BM$8</f>
        <v>10.138203976040977</v>
      </c>
      <c r="BQ14" s="37">
        <f t="shared" si="6"/>
        <v>8.6349008914670158</v>
      </c>
      <c r="BR14" s="40">
        <f t="shared" si="13"/>
        <v>45</v>
      </c>
      <c r="BS14" s="39">
        <f t="shared" si="14"/>
        <v>8.2859387104028626E-2</v>
      </c>
      <c r="BT14" s="40">
        <f t="shared" si="7"/>
        <v>21.294862485735358</v>
      </c>
      <c r="BU14" s="39">
        <f t="shared" si="8"/>
        <v>26.388221334916597</v>
      </c>
      <c r="CC14" s="37">
        <f t="shared" si="15"/>
        <v>3.1766375751098295</v>
      </c>
      <c r="CD14" s="37">
        <f t="shared" si="16"/>
        <v>9.1320802101093399</v>
      </c>
      <c r="CE14" s="37">
        <f t="shared" si="9"/>
        <v>6.1543588926095847</v>
      </c>
      <c r="CF14" s="40">
        <f t="shared" si="17"/>
        <v>26</v>
      </c>
      <c r="CG14" s="39">
        <f t="shared" si="18"/>
        <v>0.12415629874812506</v>
      </c>
      <c r="CH14" s="40">
        <f t="shared" si="10"/>
        <v>31.908168778268141</v>
      </c>
      <c r="CI14" s="39">
        <f t="shared" si="11"/>
        <v>1.093966205176788</v>
      </c>
    </row>
    <row r="15" spans="1:90" x14ac:dyDescent="0.35">
      <c r="P15" s="1">
        <f>$C$5*'6050_Module3Project_Data'!B15 +$C$6</f>
        <v>59.212568887153807</v>
      </c>
      <c r="Q15" s="1">
        <f>(ABS('6050_Module3Project_Data'!C15 - P15) /'6050_Module3Project_Data'!C15)</f>
        <v>0.10076296842330001</v>
      </c>
      <c r="R15" s="1">
        <f>'6050_Module3Project_Data'!C15-'Part 3'!P15</f>
        <v>6.6349961128461956</v>
      </c>
      <c r="S15" s="1">
        <v>-16.707786730838762</v>
      </c>
      <c r="T15" s="1">
        <f t="shared" si="0"/>
        <v>-1.6972328462157089</v>
      </c>
      <c r="U15" s="28">
        <v>14</v>
      </c>
      <c r="V15" s="29">
        <f t="shared" si="1"/>
        <v>5.2529182879377433E-2</v>
      </c>
      <c r="W15" s="30">
        <f t="shared" si="2"/>
        <v>-1.6208101278939697</v>
      </c>
      <c r="AA15" s="1">
        <f>$D$5*'6050_Module3Project_Data'!B15 +$D$6</f>
        <v>159.7562962687702</v>
      </c>
      <c r="AB15" s="1">
        <f>(ABS('6050_Module3Project_Data'!E15 - AA15) /'6050_Module3Project_Data'!E15)</f>
        <v>9.3076986822566377E-2</v>
      </c>
      <c r="AC15" s="1">
        <f>'6050_Module3Project_Data'!E15-'Part 3'!AA15</f>
        <v>16.395696731229805</v>
      </c>
      <c r="AD15" s="1">
        <v>-28.842230979699906</v>
      </c>
      <c r="AE15" s="1">
        <f t="shared" si="3"/>
        <v>-1.6046584711846663</v>
      </c>
      <c r="AF15" s="28">
        <v>14</v>
      </c>
      <c r="AG15" s="29">
        <f t="shared" si="4"/>
        <v>5.2529182879377433E-2</v>
      </c>
      <c r="AH15" s="30">
        <f t="shared" si="5"/>
        <v>-1.6208101278939697</v>
      </c>
      <c r="BO15" s="37">
        <f t="shared" si="12"/>
        <v>10.138203976040977</v>
      </c>
      <c r="BP15" s="37">
        <f>BO15 + $BM$8</f>
        <v>13.144810145188899</v>
      </c>
      <c r="BQ15" s="37">
        <f t="shared" si="6"/>
        <v>11.641507060614938</v>
      </c>
      <c r="BR15" s="40">
        <f t="shared" si="13"/>
        <v>15</v>
      </c>
      <c r="BS15" s="39">
        <f t="shared" si="14"/>
        <v>6.0644784430821552E-2</v>
      </c>
      <c r="BT15" s="40">
        <f t="shared" si="7"/>
        <v>15.585709598721138</v>
      </c>
      <c r="BU15" s="39">
        <f t="shared" si="8"/>
        <v>2.2010915310665447E-2</v>
      </c>
      <c r="CC15" s="37">
        <f t="shared" si="15"/>
        <v>9.1320802101093399</v>
      </c>
      <c r="CD15" s="37">
        <f t="shared" si="16"/>
        <v>15.08752284510885</v>
      </c>
      <c r="CE15" s="37">
        <f t="shared" si="9"/>
        <v>12.109801527609095</v>
      </c>
      <c r="CF15" s="40">
        <f t="shared" si="17"/>
        <v>55</v>
      </c>
      <c r="CG15" s="39">
        <f t="shared" si="18"/>
        <v>0.10508119875618993</v>
      </c>
      <c r="CH15" s="40">
        <f t="shared" si="10"/>
        <v>27.005868080340811</v>
      </c>
      <c r="CI15" s="39">
        <f t="shared" si="11"/>
        <v>29.018560692213516</v>
      </c>
    </row>
    <row r="16" spans="1:90" x14ac:dyDescent="0.35">
      <c r="P16" s="1">
        <f>$C$5*'6050_Module3Project_Data'!B16 +$C$6</f>
        <v>59.45633060506961</v>
      </c>
      <c r="Q16" s="1">
        <f>(ABS('6050_Module3Project_Data'!C16 - P16) /'6050_Module3Project_Data'!C16)</f>
        <v>9.5067660574795265E-2</v>
      </c>
      <c r="R16" s="1">
        <f>'6050_Module3Project_Data'!C16-'Part 3'!P16</f>
        <v>6.2461843949303955</v>
      </c>
      <c r="S16" s="1">
        <v>-16.651941474165156</v>
      </c>
      <c r="T16" s="1">
        <f t="shared" si="0"/>
        <v>-1.6915598982987448</v>
      </c>
      <c r="U16" s="28">
        <v>15</v>
      </c>
      <c r="V16" s="29">
        <f t="shared" si="1"/>
        <v>5.642023346303502E-2</v>
      </c>
      <c r="W16" s="30">
        <f t="shared" si="2"/>
        <v>-1.585554225481004</v>
      </c>
      <c r="AA16" s="1">
        <f>$D$5*'6050_Module3Project_Data'!B16 +$D$6</f>
        <v>159.74529196756654</v>
      </c>
      <c r="AB16" s="1">
        <f>(ABS('6050_Module3Project_Data'!E16 - AA16) /'6050_Module3Project_Data'!E16)</f>
        <v>8.8720767853067942E-2</v>
      </c>
      <c r="AC16" s="1">
        <f>'6050_Module3Project_Data'!E16-'Part 3'!AA16</f>
        <v>15.552560032433462</v>
      </c>
      <c r="AD16" s="1">
        <v>-28.792554268867036</v>
      </c>
      <c r="AE16" s="1">
        <f t="shared" si="3"/>
        <v>-1.6018946712929498</v>
      </c>
      <c r="AF16" s="28">
        <v>15</v>
      </c>
      <c r="AG16" s="29">
        <f t="shared" si="4"/>
        <v>5.642023346303502E-2</v>
      </c>
      <c r="AH16" s="30">
        <f t="shared" si="5"/>
        <v>-1.585554225481004</v>
      </c>
      <c r="BO16" s="37">
        <f t="shared" si="12"/>
        <v>13.144810145188899</v>
      </c>
      <c r="BP16" s="37">
        <f>BO16 + $BM$8</f>
        <v>16.151416314336821</v>
      </c>
      <c r="BQ16" s="37">
        <f t="shared" si="6"/>
        <v>14.64811322976286</v>
      </c>
      <c r="BR16" s="40">
        <f t="shared" si="13"/>
        <v>3</v>
      </c>
      <c r="BS16" s="39">
        <f t="shared" si="14"/>
        <v>4.0461800951546389E-2</v>
      </c>
      <c r="BT16" s="40">
        <f t="shared" si="7"/>
        <v>10.398682844547421</v>
      </c>
      <c r="BU16" s="39">
        <f t="shared" si="8"/>
        <v>5.264177074397808</v>
      </c>
      <c r="CC16" s="37">
        <f t="shared" si="15"/>
        <v>15.08752284510885</v>
      </c>
      <c r="CD16" s="37">
        <f t="shared" si="16"/>
        <v>21.042965480108361</v>
      </c>
      <c r="CE16" s="37">
        <f t="shared" si="9"/>
        <v>18.065244162608607</v>
      </c>
      <c r="CF16" s="40">
        <f t="shared" si="17"/>
        <v>43</v>
      </c>
      <c r="CG16" s="39">
        <f t="shared" si="18"/>
        <v>7.9769441172961031E-2</v>
      </c>
      <c r="CH16" s="40">
        <f t="shared" si="10"/>
        <v>20.500746381450984</v>
      </c>
      <c r="CI16" s="39">
        <f t="shared" si="11"/>
        <v>24.69258455144902</v>
      </c>
    </row>
    <row r="17" spans="16:87" x14ac:dyDescent="0.35">
      <c r="P17" s="1">
        <f>$C$5*'6050_Module3Project_Data'!B17 +$C$6</f>
        <v>59.700092322985405</v>
      </c>
      <c r="Q17" s="1">
        <f>(ABS('6050_Module3Project_Data'!C17 - P17) /'6050_Module3Project_Data'!C17)</f>
        <v>8.0728662255699538E-2</v>
      </c>
      <c r="R17" s="1">
        <f>'6050_Module3Project_Data'!C17-'Part 3'!P17</f>
        <v>5.2427486770145961</v>
      </c>
      <c r="S17" s="1">
        <v>-15.983096063744156</v>
      </c>
      <c r="T17" s="1">
        <f t="shared" si="0"/>
        <v>-1.6236163449188201</v>
      </c>
      <c r="U17" s="28">
        <v>16</v>
      </c>
      <c r="V17" s="29">
        <f t="shared" si="1"/>
        <v>6.0311284046692608E-2</v>
      </c>
      <c r="W17" s="30">
        <f t="shared" si="2"/>
        <v>-1.5521657535429034</v>
      </c>
      <c r="AA17" s="1">
        <f>$D$5*'6050_Module3Project_Data'!B17 +$D$6</f>
        <v>159.73428766636289</v>
      </c>
      <c r="AB17" s="1">
        <f>(ABS('6050_Module3Project_Data'!E17 - AA17) /'6050_Module3Project_Data'!E17)</f>
        <v>6.6672302048715368E-2</v>
      </c>
      <c r="AC17" s="1">
        <f>'6050_Module3Project_Data'!E17-'Part 3'!AA17</f>
        <v>11.410625333637114</v>
      </c>
      <c r="AD17" s="1">
        <v>-28.380709750812258</v>
      </c>
      <c r="AE17" s="1">
        <f t="shared" si="3"/>
        <v>-1.5789814023723623</v>
      </c>
      <c r="AF17" s="28">
        <v>16</v>
      </c>
      <c r="AG17" s="29">
        <f t="shared" si="4"/>
        <v>6.0311284046692608E-2</v>
      </c>
      <c r="AH17" s="30">
        <f t="shared" si="5"/>
        <v>-1.5521657535429034</v>
      </c>
      <c r="BO17" s="37">
        <f t="shared" si="12"/>
        <v>16.151416314336821</v>
      </c>
      <c r="BP17" s="37">
        <f>BO17 + $BM$8</f>
        <v>19.158022483484743</v>
      </c>
      <c r="BQ17" s="37">
        <f t="shared" si="6"/>
        <v>17.654719398910782</v>
      </c>
      <c r="BR17" s="40">
        <f t="shared" si="13"/>
        <v>0</v>
      </c>
      <c r="BS17" s="39">
        <f t="shared" si="14"/>
        <v>2.4609104083146649E-2</v>
      </c>
      <c r="BT17" s="40">
        <f t="shared" si="7"/>
        <v>6.3245397493686886</v>
      </c>
      <c r="BU17" s="39">
        <f t="shared" si="8"/>
        <v>6.3245397493686886</v>
      </c>
      <c r="CC17" s="37">
        <f t="shared" si="15"/>
        <v>21.042965480108361</v>
      </c>
      <c r="CD17" s="37">
        <f t="shared" si="16"/>
        <v>26.998408115107871</v>
      </c>
      <c r="CE17" s="37">
        <f t="shared" si="9"/>
        <v>24.020686797608114</v>
      </c>
      <c r="CF17" s="40">
        <f t="shared" si="17"/>
        <v>3</v>
      </c>
      <c r="CG17" s="39">
        <f t="shared" si="18"/>
        <v>5.4312781088492579E-2</v>
      </c>
      <c r="CH17" s="40">
        <f t="shared" si="10"/>
        <v>13.958384739742593</v>
      </c>
      <c r="CI17" s="39">
        <f t="shared" si="11"/>
        <v>8.6031584845423765</v>
      </c>
    </row>
    <row r="18" spans="16:87" x14ac:dyDescent="0.35">
      <c r="P18" s="1">
        <f>$C$5*'6050_Module3Project_Data'!B18 +$C$6</f>
        <v>59.943854040901208</v>
      </c>
      <c r="Q18" s="1">
        <f>(ABS('6050_Module3Project_Data'!C18 - P18) /'6050_Module3Project_Data'!C18)</f>
        <v>6.0218970251505778E-2</v>
      </c>
      <c r="R18" s="1">
        <f>'6050_Module3Project_Data'!C18-'Part 3'!P18</f>
        <v>3.8410619590987949</v>
      </c>
      <c r="S18" s="1">
        <v>-15.813067678733759</v>
      </c>
      <c r="T18" s="1">
        <f t="shared" si="0"/>
        <v>-1.6063442930020926</v>
      </c>
      <c r="U18" s="28">
        <v>17</v>
      </c>
      <c r="V18" s="29">
        <f t="shared" si="1"/>
        <v>6.4202334630350189E-2</v>
      </c>
      <c r="W18" s="30">
        <f t="shared" si="2"/>
        <v>-1.5204231125445944</v>
      </c>
      <c r="AA18" s="1">
        <f>$D$5*'6050_Module3Project_Data'!B18 +$D$6</f>
        <v>159.72328336515923</v>
      </c>
      <c r="AB18" s="1">
        <f>(ABS('6050_Module3Project_Data'!E18 - AA18) /'6050_Module3Project_Data'!E18)</f>
        <v>5.7163186396138377E-2</v>
      </c>
      <c r="AC18" s="1">
        <f>'6050_Module3Project_Data'!E18-'Part 3'!AA18</f>
        <v>9.6838516348407779</v>
      </c>
      <c r="AD18" s="1">
        <v>-28.087977654423213</v>
      </c>
      <c r="AE18" s="1">
        <f t="shared" si="3"/>
        <v>-1.5626950395528931</v>
      </c>
      <c r="AF18" s="28">
        <v>17</v>
      </c>
      <c r="AG18" s="29">
        <f t="shared" si="4"/>
        <v>6.4202334630350189E-2</v>
      </c>
      <c r="AH18" s="30">
        <f t="shared" si="5"/>
        <v>-1.5204231125445944</v>
      </c>
      <c r="BO18" s="37">
        <f t="shared" si="12"/>
        <v>19.158022483484743</v>
      </c>
      <c r="BP18" s="37">
        <f>BO18 + $BM$8</f>
        <v>22.164628652632665</v>
      </c>
      <c r="BQ18" s="37">
        <f t="shared" si="6"/>
        <v>20.661325568058704</v>
      </c>
      <c r="BR18" s="40">
        <f t="shared" si="13"/>
        <v>6</v>
      </c>
      <c r="BS18" s="39">
        <f t="shared" si="14"/>
        <v>1.364406589985323E-2</v>
      </c>
      <c r="BT18" s="40">
        <f t="shared" si="7"/>
        <v>3.5065249362622803</v>
      </c>
      <c r="BU18" s="39">
        <f t="shared" si="8"/>
        <v>1.773099580494977</v>
      </c>
      <c r="CC18" s="37">
        <f t="shared" si="15"/>
        <v>26.998408115107871</v>
      </c>
      <c r="CD18" s="37">
        <f t="shared" si="16"/>
        <v>32.953850750107378</v>
      </c>
      <c r="CE18" s="37">
        <f t="shared" si="9"/>
        <v>29.976129432607625</v>
      </c>
      <c r="CF18" s="40">
        <f t="shared" si="17"/>
        <v>1</v>
      </c>
      <c r="CG18" s="39">
        <f t="shared" si="18"/>
        <v>3.3168030090887202E-2</v>
      </c>
      <c r="CH18" s="40">
        <f t="shared" si="10"/>
        <v>8.5241837333580115</v>
      </c>
      <c r="CI18" s="39">
        <f t="shared" si="11"/>
        <v>6.6414970188620135</v>
      </c>
    </row>
    <row r="19" spans="16:87" x14ac:dyDescent="0.35">
      <c r="P19" s="1">
        <f>$C$5*'6050_Module3Project_Data'!B19 +$C$6</f>
        <v>60.187615758817003</v>
      </c>
      <c r="Q19" s="1">
        <f>(ABS('6050_Module3Project_Data'!C19 - P19) /'6050_Module3Project_Data'!C19)</f>
        <v>6.4652889896223892E-2</v>
      </c>
      <c r="R19" s="1">
        <f>'6050_Module3Project_Data'!C19-'Part 3'!P19</f>
        <v>4.160277241182996</v>
      </c>
      <c r="S19" s="1">
        <v>-15.669535832481145</v>
      </c>
      <c r="T19" s="1">
        <f t="shared" si="0"/>
        <v>-1.5917638480956302</v>
      </c>
      <c r="U19" s="28">
        <v>18</v>
      </c>
      <c r="V19" s="29">
        <f t="shared" si="1"/>
        <v>6.8093385214007776E-2</v>
      </c>
      <c r="W19" s="30">
        <f t="shared" si="2"/>
        <v>-1.4901425037298881</v>
      </c>
      <c r="AA19" s="1">
        <f>$D$5*'6050_Module3Project_Data'!B19 +$D$6</f>
        <v>159.71227906395558</v>
      </c>
      <c r="AB19" s="1">
        <f>(ABS('6050_Module3Project_Data'!E19 - AA19) /'6050_Module3Project_Data'!E19)</f>
        <v>6.0820493026889681E-2</v>
      </c>
      <c r="AC19" s="1">
        <f>'6050_Module3Project_Data'!E19-'Part 3'!AA19</f>
        <v>10.342835936044423</v>
      </c>
      <c r="AD19" s="1">
        <v>-27.713216365256073</v>
      </c>
      <c r="AE19" s="1">
        <f t="shared" si="3"/>
        <v>-1.5418449230082543</v>
      </c>
      <c r="AF19" s="28">
        <v>18</v>
      </c>
      <c r="AG19" s="29">
        <f t="shared" si="4"/>
        <v>6.8093385214007776E-2</v>
      </c>
      <c r="AH19" s="30">
        <f t="shared" si="5"/>
        <v>-1.4901425037298881</v>
      </c>
      <c r="BO19" s="37">
        <f t="shared" si="12"/>
        <v>22.164628652632665</v>
      </c>
      <c r="BP19" s="37">
        <f>BO19 + $BM$8</f>
        <v>25.171234821780587</v>
      </c>
      <c r="BQ19" s="37">
        <f t="shared" si="6"/>
        <v>23.667931737206626</v>
      </c>
      <c r="BR19" s="40">
        <f t="shared" si="13"/>
        <v>2</v>
      </c>
      <c r="BS19" s="39">
        <f t="shared" si="14"/>
        <v>6.8958458170561565E-3</v>
      </c>
      <c r="BT19" s="40">
        <f t="shared" si="7"/>
        <v>1.7722323749834321</v>
      </c>
      <c r="BU19" s="39">
        <f t="shared" si="8"/>
        <v>2.9272736317195916E-2</v>
      </c>
      <c r="CC19" s="37">
        <f t="shared" si="15"/>
        <v>32.953850750107378</v>
      </c>
      <c r="CD19" s="37">
        <f t="shared" si="16"/>
        <v>38.909293385106892</v>
      </c>
      <c r="CE19" s="37">
        <f t="shared" si="9"/>
        <v>35.931572067607135</v>
      </c>
      <c r="CF19" s="40">
        <f t="shared" si="17"/>
        <v>0</v>
      </c>
      <c r="CG19" s="39">
        <f t="shared" si="18"/>
        <v>1.816716456606593E-2</v>
      </c>
      <c r="CH19" s="40">
        <f t="shared" si="10"/>
        <v>4.6689612934789437</v>
      </c>
      <c r="CI19" s="39">
        <f t="shared" si="11"/>
        <v>4.6689612934789437</v>
      </c>
    </row>
    <row r="20" spans="16:87" x14ac:dyDescent="0.35">
      <c r="P20" s="1">
        <f>$C$5*'6050_Module3Project_Data'!B20 +$C$6</f>
        <v>60.431377476732806</v>
      </c>
      <c r="Q20" s="1">
        <f>(ABS('6050_Module3Project_Data'!C20 - P20) /'6050_Module3Project_Data'!C20)</f>
        <v>7.4443615499945284E-2</v>
      </c>
      <c r="R20" s="1">
        <f>'6050_Module3Project_Data'!C20-'Part 3'!P20</f>
        <v>4.8605685232671902</v>
      </c>
      <c r="S20" s="1">
        <v>-15.583466499575763</v>
      </c>
      <c r="T20" s="1">
        <f t="shared" si="0"/>
        <v>-1.5830206374470732</v>
      </c>
      <c r="U20" s="28">
        <v>19</v>
      </c>
      <c r="V20" s="29">
        <f t="shared" si="1"/>
        <v>7.1984435797665364E-2</v>
      </c>
      <c r="W20" s="30">
        <f t="shared" si="2"/>
        <v>-1.4611697164034938</v>
      </c>
      <c r="AA20" s="1">
        <f>$D$5*'6050_Module3Project_Data'!B20 +$D$6</f>
        <v>159.70127476275192</v>
      </c>
      <c r="AB20" s="1">
        <f>(ABS('6050_Module3Project_Data'!E20 - AA20) /'6050_Module3Project_Data'!E20)</f>
        <v>6.520264972982745E-2</v>
      </c>
      <c r="AC20" s="1">
        <f>'6050_Module3Project_Data'!E20-'Part 3'!AA20</f>
        <v>11.139255237248079</v>
      </c>
      <c r="AD20" s="1">
        <v>-27.468858136368425</v>
      </c>
      <c r="AE20" s="1">
        <f t="shared" si="3"/>
        <v>-1.5282498754453862</v>
      </c>
      <c r="AF20" s="28">
        <v>19</v>
      </c>
      <c r="AG20" s="29">
        <f t="shared" si="4"/>
        <v>7.1984435797665364E-2</v>
      </c>
      <c r="AH20" s="30">
        <f t="shared" si="5"/>
        <v>-1.4611697164034938</v>
      </c>
      <c r="BO20" s="37">
        <f t="shared" ref="BO20" si="19">BP19</f>
        <v>25.171234821780587</v>
      </c>
      <c r="BP20" s="37">
        <f>BO20 + $BM$8</f>
        <v>28.177840990928509</v>
      </c>
      <c r="BQ20" s="37">
        <f t="shared" si="6"/>
        <v>26.674537906354548</v>
      </c>
      <c r="BR20" s="40">
        <f>COUNTIF($R$2:$R$258,"&gt;"&amp;BO20)</f>
        <v>1</v>
      </c>
      <c r="BS20" s="39">
        <f>1 - _xlfn.NORM.DIST(BO20,$BM$11,$BM$12,1)</f>
        <v>5.2792916434031278E-3</v>
      </c>
      <c r="BT20" s="40">
        <f t="shared" si="7"/>
        <v>1.3567779523546037</v>
      </c>
      <c r="BU20" s="39">
        <f t="shared" ref="BU20" si="20" xml:space="preserve"> ((BR20 - BT20)^2) / BT20</f>
        <v>9.3818230953295736E-2</v>
      </c>
      <c r="CC20" s="37">
        <f t="shared" ref="CC20" si="21">CD19</f>
        <v>38.909293385106892</v>
      </c>
      <c r="CD20" s="37">
        <f t="shared" ref="CD20" si="22">CC20 + $CA$8</f>
        <v>44.864736020106406</v>
      </c>
      <c r="CE20" s="37">
        <f t="shared" si="9"/>
        <v>41.887014702606649</v>
      </c>
      <c r="CF20" s="40">
        <f>COUNTIF($AC$2:$AC$258,"&gt;"&amp;CC20)</f>
        <v>5</v>
      </c>
      <c r="CG20" s="39">
        <f>1 - _xlfn.NORM.DIST(CC20,$CA$11,$CA$12,1)</f>
        <v>1.520354044518768E-2</v>
      </c>
      <c r="CH20" s="40">
        <f t="shared" si="10"/>
        <v>3.9073098944132338</v>
      </c>
      <c r="CI20" s="39">
        <f t="shared" si="11"/>
        <v>0.30557383445689523</v>
      </c>
    </row>
    <row r="21" spans="16:87" x14ac:dyDescent="0.35">
      <c r="P21" s="1">
        <f>$C$5*'6050_Module3Project_Data'!B21 +$C$6</f>
        <v>60.675139194648608</v>
      </c>
      <c r="Q21" s="1">
        <f>(ABS('6050_Module3Project_Data'!C21 - P21) /'6050_Module3Project_Data'!C21)</f>
        <v>8.8320289624711806E-2</v>
      </c>
      <c r="R21" s="1">
        <f>'6050_Module3Project_Data'!C21-'Part 3'!P21</f>
        <v>5.8779918053513853</v>
      </c>
      <c r="S21" s="1">
        <v>-15.354083217491564</v>
      </c>
      <c r="T21" s="1">
        <f t="shared" si="0"/>
        <v>-1.5597191166054483</v>
      </c>
      <c r="U21" s="28">
        <v>20</v>
      </c>
      <c r="V21" s="29">
        <f t="shared" si="1"/>
        <v>7.5875486381322951E-2</v>
      </c>
      <c r="W21" s="30">
        <f t="shared" si="2"/>
        <v>-1.4333740412575702</v>
      </c>
      <c r="AA21" s="1">
        <f>$D$5*'6050_Module3Project_Data'!B21 +$D$6</f>
        <v>159.69027046154827</v>
      </c>
      <c r="AB21" s="1">
        <f>(ABS('6050_Module3Project_Data'!E21 - AA21) /'6050_Module3Project_Data'!E21)</f>
        <v>7.299182623552769E-2</v>
      </c>
      <c r="AC21" s="1">
        <f>'6050_Module3Project_Data'!E21-'Part 3'!AA21</f>
        <v>12.573874538451747</v>
      </c>
      <c r="AD21" s="1">
        <v>-27.352997449608608</v>
      </c>
      <c r="AE21" s="1">
        <f t="shared" si="3"/>
        <v>-1.5218038819777773</v>
      </c>
      <c r="AF21" s="28">
        <v>20</v>
      </c>
      <c r="AG21" s="29">
        <f t="shared" si="4"/>
        <v>7.5875486381322951E-2</v>
      </c>
      <c r="AH21" s="30">
        <f t="shared" si="5"/>
        <v>-1.4333740412575702</v>
      </c>
      <c r="BO21" s="36"/>
      <c r="BP21" s="36"/>
      <c r="CC21" s="36"/>
      <c r="CD21" s="36"/>
    </row>
    <row r="22" spans="16:87" x14ac:dyDescent="0.35">
      <c r="P22" s="1">
        <f>$C$5*'6050_Module3Project_Data'!B22 +$C$6</f>
        <v>60.918900912564403</v>
      </c>
      <c r="Q22" s="1">
        <f>(ABS('6050_Module3Project_Data'!C22 - P22) /'6050_Module3Project_Data'!C22)</f>
        <v>7.1660833722062348E-2</v>
      </c>
      <c r="R22" s="1">
        <f>'6050_Module3Project_Data'!C22-'Part 3'!P22</f>
        <v>4.7024830874356027</v>
      </c>
      <c r="S22" s="1">
        <v>-15.348309859175572</v>
      </c>
      <c r="T22" s="1">
        <f t="shared" si="0"/>
        <v>-1.5591326395618559</v>
      </c>
      <c r="U22" s="28">
        <v>21</v>
      </c>
      <c r="V22" s="29">
        <f t="shared" si="1"/>
        <v>7.9766536964980539E-2</v>
      </c>
      <c r="W22" s="30">
        <f t="shared" si="2"/>
        <v>-1.4066436798489586</v>
      </c>
      <c r="AA22" s="1">
        <f>$D$5*'6050_Module3Project_Data'!B22 +$D$6</f>
        <v>159.67926616034461</v>
      </c>
      <c r="AB22" s="1">
        <f>(ABS('6050_Module3Project_Data'!E22 - AA22) /'6050_Module3Project_Data'!E22)</f>
        <v>6.7902689572234831E-2</v>
      </c>
      <c r="AC22" s="1">
        <f>'6050_Module3Project_Data'!E22-'Part 3'!AA22</f>
        <v>11.6325318396554</v>
      </c>
      <c r="AD22" s="1">
        <v>-27.249689726739206</v>
      </c>
      <c r="AE22" s="1">
        <f t="shared" si="3"/>
        <v>-1.5160562817745247</v>
      </c>
      <c r="AF22" s="28">
        <v>21</v>
      </c>
      <c r="AG22" s="29">
        <f t="shared" si="4"/>
        <v>7.9766536964980539E-2</v>
      </c>
      <c r="AH22" s="30">
        <f t="shared" si="5"/>
        <v>-1.4066436798489586</v>
      </c>
      <c r="BO22" s="36"/>
      <c r="BP22" s="36"/>
      <c r="CC22" s="36"/>
      <c r="CD22" s="36"/>
    </row>
    <row r="23" spans="16:87" x14ac:dyDescent="0.35">
      <c r="P23" s="1">
        <f>$C$5*'6050_Module3Project_Data'!B23 +$C$6</f>
        <v>61.162662630480206</v>
      </c>
      <c r="Q23" s="1">
        <f>(ABS('6050_Module3Project_Data'!C23 - P23) /'6050_Module3Project_Data'!C23)</f>
        <v>7.3361758236787089E-2</v>
      </c>
      <c r="R23" s="1">
        <f>'6050_Module3Project_Data'!C23-'Part 3'!P23</f>
        <v>4.8422353695197913</v>
      </c>
      <c r="S23" s="1">
        <v>-15.30562696081796</v>
      </c>
      <c r="T23" s="1">
        <f t="shared" si="0"/>
        <v>-1.5547967680169725</v>
      </c>
      <c r="U23" s="28">
        <v>22</v>
      </c>
      <c r="V23" s="29">
        <f t="shared" si="1"/>
        <v>8.3657587548638127E-2</v>
      </c>
      <c r="W23" s="30">
        <f t="shared" si="2"/>
        <v>-1.380882228250236</v>
      </c>
      <c r="AA23" s="1">
        <f>$D$5*'6050_Module3Project_Data'!B23 +$D$6</f>
        <v>159.66826185914096</v>
      </c>
      <c r="AB23" s="1">
        <f>(ABS('6050_Module3Project_Data'!E23 - AA23) /'6050_Module3Project_Data'!E23)</f>
        <v>6.5556969930347292E-2</v>
      </c>
      <c r="AC23" s="1">
        <f>'6050_Module3Project_Data'!E23-'Part 3'!AA23</f>
        <v>11.201718140859043</v>
      </c>
      <c r="AD23" s="1">
        <v>-27.233081437572082</v>
      </c>
      <c r="AE23" s="1">
        <f t="shared" si="3"/>
        <v>-1.5151322675426619</v>
      </c>
      <c r="AF23" s="28">
        <v>22</v>
      </c>
      <c r="AG23" s="29">
        <f t="shared" si="4"/>
        <v>8.3657587548638127E-2</v>
      </c>
      <c r="AH23" s="30">
        <f t="shared" si="5"/>
        <v>-1.380882228250236</v>
      </c>
      <c r="BO23" s="36"/>
      <c r="BP23" s="36"/>
      <c r="CC23" s="36"/>
      <c r="CD23" s="36"/>
    </row>
    <row r="24" spans="16:87" x14ac:dyDescent="0.35">
      <c r="P24" s="1">
        <f>$C$5*'6050_Module3Project_Data'!B24 +$C$6</f>
        <v>61.406424348396001</v>
      </c>
      <c r="Q24" s="1">
        <f>(ABS('6050_Module3Project_Data'!C24 - P24) /'6050_Module3Project_Data'!C24)</f>
        <v>7.7536811843536682E-2</v>
      </c>
      <c r="R24" s="1">
        <f>'6050_Module3Project_Data'!C24-'Part 3'!P24</f>
        <v>5.1614616516040002</v>
      </c>
      <c r="S24" s="1">
        <v>-15.269875038333566</v>
      </c>
      <c r="T24" s="1">
        <f t="shared" si="0"/>
        <v>-1.5511649681781661</v>
      </c>
      <c r="U24" s="28">
        <v>23</v>
      </c>
      <c r="V24" s="29">
        <f t="shared" si="1"/>
        <v>8.7548638132295714E-2</v>
      </c>
      <c r="W24" s="30">
        <f t="shared" si="2"/>
        <v>-1.3560059457994387</v>
      </c>
      <c r="AA24" s="1">
        <f>$D$5*'6050_Module3Project_Data'!B24 +$D$6</f>
        <v>159.65725755793733</v>
      </c>
      <c r="AB24" s="1">
        <f>(ABS('6050_Module3Project_Data'!E24 - AA24) /'6050_Module3Project_Data'!E24)</f>
        <v>7.6079416233168079E-2</v>
      </c>
      <c r="AC24" s="1">
        <f>'6050_Module3Project_Data'!E24-'Part 3'!AA24</f>
        <v>13.146834442062669</v>
      </c>
      <c r="AD24" s="1">
        <v>-26.767862967663376</v>
      </c>
      <c r="AE24" s="1">
        <f t="shared" si="3"/>
        <v>-1.4892495000405228</v>
      </c>
      <c r="AF24" s="28">
        <v>23</v>
      </c>
      <c r="AG24" s="29">
        <f t="shared" si="4"/>
        <v>8.7548638132295714E-2</v>
      </c>
      <c r="AH24" s="30">
        <f t="shared" si="5"/>
        <v>-1.3560059457994387</v>
      </c>
      <c r="BO24" s="36"/>
      <c r="BP24" s="36"/>
      <c r="CC24" s="36"/>
      <c r="CD24" s="36"/>
    </row>
    <row r="25" spans="16:87" x14ac:dyDescent="0.35">
      <c r="P25" s="1">
        <f>$C$5*'6050_Module3Project_Data'!B25 +$C$6</f>
        <v>61.650186066311804</v>
      </c>
      <c r="Q25" s="1">
        <f>(ABS('6050_Module3Project_Data'!C25 - P25) /'6050_Module3Project_Data'!C25)</f>
        <v>7.6228965148032485E-2</v>
      </c>
      <c r="R25" s="1">
        <f>'6050_Module3Project_Data'!C25-'Part 3'!P25</f>
        <v>5.0873319336881906</v>
      </c>
      <c r="S25" s="1">
        <v>-14.938627012922979</v>
      </c>
      <c r="T25" s="1">
        <f t="shared" si="0"/>
        <v>-1.517515686078267</v>
      </c>
      <c r="U25" s="28">
        <v>24</v>
      </c>
      <c r="V25" s="29">
        <f t="shared" si="1"/>
        <v>9.1439688715953302E-2</v>
      </c>
      <c r="W25" s="30">
        <f t="shared" si="2"/>
        <v>-1.3319416069271142</v>
      </c>
      <c r="AA25" s="1">
        <f>$D$5*'6050_Module3Project_Data'!B25 +$D$6</f>
        <v>159.64625325673367</v>
      </c>
      <c r="AB25" s="1">
        <f>(ABS('6050_Module3Project_Data'!E25 - AA25) /'6050_Module3Project_Data'!E25)</f>
        <v>8.3330343689059241E-2</v>
      </c>
      <c r="AC25" s="1">
        <f>'6050_Module3Project_Data'!E25-'Part 3'!AA25</f>
        <v>14.512727743266339</v>
      </c>
      <c r="AD25" s="1">
        <v>-26.516555762848753</v>
      </c>
      <c r="AE25" s="1">
        <f t="shared" si="3"/>
        <v>-1.4752678411543099</v>
      </c>
      <c r="AF25" s="28">
        <v>24</v>
      </c>
      <c r="AG25" s="29">
        <f t="shared" si="4"/>
        <v>9.1439688715953302E-2</v>
      </c>
      <c r="AH25" s="30">
        <f t="shared" si="5"/>
        <v>-1.3319416069271142</v>
      </c>
      <c r="BO25" s="36"/>
      <c r="BP25" s="36"/>
      <c r="CC25" s="36"/>
      <c r="CD25" s="36"/>
    </row>
    <row r="26" spans="16:87" x14ac:dyDescent="0.35">
      <c r="P26" s="1">
        <f>$C$5*'6050_Module3Project_Data'!B26 +$C$6</f>
        <v>61.893947784227606</v>
      </c>
      <c r="Q26" s="1">
        <f>(ABS('6050_Module3Project_Data'!C26 - P26) /'6050_Module3Project_Data'!C26)</f>
        <v>8.5014178800011525E-2</v>
      </c>
      <c r="R26" s="1">
        <f>'6050_Module3Project_Data'!C26-'Part 3'!P26</f>
        <v>5.7507592157723906</v>
      </c>
      <c r="S26" s="1">
        <v>-14.613574524986362</v>
      </c>
      <c r="T26" s="1">
        <f t="shared" si="0"/>
        <v>-1.4844957673925763</v>
      </c>
      <c r="U26" s="28">
        <v>25</v>
      </c>
      <c r="V26" s="29">
        <f t="shared" si="1"/>
        <v>9.5330739299610889E-2</v>
      </c>
      <c r="W26" s="30">
        <f t="shared" si="2"/>
        <v>-1.3086247923228653</v>
      </c>
      <c r="AA26" s="1">
        <f>$D$5*'6050_Module3Project_Data'!B26 +$D$6</f>
        <v>159.63524895553002</v>
      </c>
      <c r="AB26" s="1">
        <f>(ABS('6050_Module3Project_Data'!E26 - AA26) /'6050_Module3Project_Data'!E26)</f>
        <v>8.1270024441914251E-2</v>
      </c>
      <c r="AC26" s="1">
        <f>'6050_Module3Project_Data'!E26-'Part 3'!AA26</f>
        <v>14.121190044469984</v>
      </c>
      <c r="AD26" s="1">
        <v>-25.976054533961104</v>
      </c>
      <c r="AE26" s="1">
        <f t="shared" si="3"/>
        <v>-1.4451966626719401</v>
      </c>
      <c r="AF26" s="28">
        <v>25</v>
      </c>
      <c r="AG26" s="29">
        <f t="shared" si="4"/>
        <v>9.5330739299610889E-2</v>
      </c>
      <c r="AH26" s="30">
        <f t="shared" si="5"/>
        <v>-1.3086247923228653</v>
      </c>
      <c r="BO26" s="36"/>
      <c r="BP26" s="36"/>
      <c r="CC26" s="36"/>
      <c r="CD26" s="36"/>
    </row>
    <row r="27" spans="16:87" x14ac:dyDescent="0.35">
      <c r="P27" s="1">
        <f>$C$5*'6050_Module3Project_Data'!B27 +$C$6</f>
        <v>62.137709502143402</v>
      </c>
      <c r="Q27" s="1">
        <f>(ABS('6050_Module3Project_Data'!C27 - P27) /'6050_Module3Project_Data'!C27)</f>
        <v>9.6870207047398613E-2</v>
      </c>
      <c r="R27" s="1">
        <f>'6050_Module3Project_Data'!C27-'Part 3'!P27</f>
        <v>6.6649254978565935</v>
      </c>
      <c r="S27" s="1">
        <v>-14.301617935407364</v>
      </c>
      <c r="T27" s="1">
        <f t="shared" si="0"/>
        <v>-1.4528061738541553</v>
      </c>
      <c r="U27" s="28">
        <v>26</v>
      </c>
      <c r="V27" s="29">
        <f t="shared" si="1"/>
        <v>9.9221789883268477E-2</v>
      </c>
      <c r="W27" s="30">
        <f t="shared" si="2"/>
        <v>-1.2859985155013034</v>
      </c>
      <c r="AA27" s="1">
        <f>$D$5*'6050_Module3Project_Data'!B27 +$D$6</f>
        <v>159.62424465432636</v>
      </c>
      <c r="AB27" s="1">
        <f>(ABS('6050_Module3Project_Data'!E27 - AA27) /'6050_Module3Project_Data'!E27)</f>
        <v>7.8312758226221746E-2</v>
      </c>
      <c r="AC27" s="1">
        <f>'6050_Module3Project_Data'!E27-'Part 3'!AA27</f>
        <v>13.562751345673632</v>
      </c>
      <c r="AD27" s="1">
        <v>-25.864593883310846</v>
      </c>
      <c r="AE27" s="1">
        <f t="shared" si="3"/>
        <v>-1.4389954684094168</v>
      </c>
      <c r="AF27" s="28">
        <v>26</v>
      </c>
      <c r="AG27" s="29">
        <f t="shared" si="4"/>
        <v>9.9221789883268477E-2</v>
      </c>
      <c r="AH27" s="30">
        <f t="shared" si="5"/>
        <v>-1.2859985155013034</v>
      </c>
      <c r="BO27" s="36"/>
      <c r="BP27" s="36"/>
      <c r="CC27" s="36"/>
      <c r="CD27" s="36"/>
    </row>
    <row r="28" spans="16:87" x14ac:dyDescent="0.35">
      <c r="P28" s="1">
        <f>$C$5*'6050_Module3Project_Data'!B28 +$C$6</f>
        <v>62.381471220059204</v>
      </c>
      <c r="Q28" s="1">
        <f>(ABS('6050_Module3Project_Data'!C28 - P28) /'6050_Module3Project_Data'!C28)</f>
        <v>9.5105659443036478E-2</v>
      </c>
      <c r="R28" s="1">
        <f>'6050_Module3Project_Data'!C28-'Part 3'!P28</f>
        <v>6.5563797799407908</v>
      </c>
      <c r="S28" s="1">
        <v>-14.294655114565359</v>
      </c>
      <c r="T28" s="1">
        <f t="shared" si="0"/>
        <v>-1.4520988672296606</v>
      </c>
      <c r="U28" s="28">
        <v>27</v>
      </c>
      <c r="V28" s="29">
        <f t="shared" si="1"/>
        <v>0.10311284046692606</v>
      </c>
      <c r="W28" s="30">
        <f t="shared" si="2"/>
        <v>-1.2640121084912439</v>
      </c>
      <c r="AA28" s="1">
        <f>$D$5*'6050_Module3Project_Data'!B28 +$D$6</f>
        <v>159.61324035312271</v>
      </c>
      <c r="AB28" s="1">
        <f>(ABS('6050_Module3Project_Data'!E28 - AA28) /'6050_Module3Project_Data'!E28)</f>
        <v>7.9941052441086555E-2</v>
      </c>
      <c r="AC28" s="1">
        <f>'6050_Module3Project_Data'!E28-'Part 3'!AA28</f>
        <v>13.868296646877297</v>
      </c>
      <c r="AD28" s="1">
        <v>-25.713285148404964</v>
      </c>
      <c r="AE28" s="1">
        <f t="shared" si="3"/>
        <v>-1.430577297034191</v>
      </c>
      <c r="AF28" s="28">
        <v>27</v>
      </c>
      <c r="AG28" s="29">
        <f t="shared" si="4"/>
        <v>0.10311284046692606</v>
      </c>
      <c r="AH28" s="30">
        <f t="shared" si="5"/>
        <v>-1.2640121084912439</v>
      </c>
      <c r="BO28" s="36"/>
      <c r="BP28" s="36"/>
      <c r="CC28" s="36"/>
      <c r="CD28" s="36"/>
    </row>
    <row r="29" spans="16:87" x14ac:dyDescent="0.35">
      <c r="P29" s="1">
        <f>$C$5*'6050_Module3Project_Data'!B29 +$C$6</f>
        <v>62.625232937974999</v>
      </c>
      <c r="Q29" s="1">
        <f>(ABS('6050_Module3Project_Data'!C29 - P29) /'6050_Module3Project_Data'!C29)</f>
        <v>8.9393908394705707E-2</v>
      </c>
      <c r="R29" s="1">
        <f>'6050_Module3Project_Data'!C29-'Part 3'!P29</f>
        <v>6.1478990620250045</v>
      </c>
      <c r="S29" s="1">
        <v>-14.100179396649565</v>
      </c>
      <c r="T29" s="1">
        <f t="shared" si="0"/>
        <v>-1.432343373485607</v>
      </c>
      <c r="U29" s="28">
        <v>28</v>
      </c>
      <c r="V29" s="29">
        <f t="shared" si="1"/>
        <v>0.10700389105058365</v>
      </c>
      <c r="W29" s="30">
        <f t="shared" si="2"/>
        <v>-1.2426203099162596</v>
      </c>
      <c r="AA29" s="1">
        <f>$D$5*'6050_Module3Project_Data'!B29 +$D$6</f>
        <v>159.60223605191905</v>
      </c>
      <c r="AB29" s="1">
        <f>(ABS('6050_Module3Project_Data'!E29 - AA29) /'6050_Module3Project_Data'!E29)</f>
        <v>6.9152513019308678E-2</v>
      </c>
      <c r="AC29" s="1">
        <f>'6050_Module3Project_Data'!E29-'Part 3'!AA29</f>
        <v>11.856824948080941</v>
      </c>
      <c r="AD29" s="1">
        <v>-25.621366955626854</v>
      </c>
      <c r="AE29" s="1">
        <f t="shared" si="3"/>
        <v>-1.425463361610777</v>
      </c>
      <c r="AF29" s="28">
        <v>28</v>
      </c>
      <c r="AG29" s="29">
        <f t="shared" si="4"/>
        <v>0.10700389105058365</v>
      </c>
      <c r="AH29" s="30">
        <f t="shared" si="5"/>
        <v>-1.2426203099162596</v>
      </c>
      <c r="BO29" s="36"/>
      <c r="BP29" s="36"/>
      <c r="CC29" s="36"/>
      <c r="CD29" s="36"/>
    </row>
    <row r="30" spans="16:87" x14ac:dyDescent="0.35">
      <c r="P30" s="1">
        <f>$C$5*'6050_Module3Project_Data'!B30 +$C$6</f>
        <v>62.868994655890802</v>
      </c>
      <c r="Q30" s="1">
        <f>(ABS('6050_Module3Project_Data'!C30 - P30) /'6050_Module3Project_Data'!C30)</f>
        <v>8.6763507463931341E-2</v>
      </c>
      <c r="R30" s="1">
        <f>'6050_Module3Project_Data'!C30-'Part 3'!P30</f>
        <v>5.9729703441091999</v>
      </c>
      <c r="S30" s="1">
        <v>-13.815768986228562</v>
      </c>
      <c r="T30" s="1">
        <f t="shared" si="0"/>
        <v>-1.4034520129392554</v>
      </c>
      <c r="U30" s="28">
        <v>29</v>
      </c>
      <c r="V30" s="29">
        <f t="shared" si="1"/>
        <v>0.11089494163424124</v>
      </c>
      <c r="W30" s="30">
        <f t="shared" si="2"/>
        <v>-1.2217825127484547</v>
      </c>
      <c r="AA30" s="1">
        <f>$D$5*'6050_Module3Project_Data'!B30 +$D$6</f>
        <v>159.59123175071539</v>
      </c>
      <c r="AB30" s="1">
        <f>(ABS('6050_Module3Project_Data'!E30 - AA30) /'6050_Module3Project_Data'!E30)</f>
        <v>7.9025538687762228E-2</v>
      </c>
      <c r="AC30" s="1">
        <f>'6050_Module3Project_Data'!E30-'Part 3'!AA30</f>
        <v>13.693955249284613</v>
      </c>
      <c r="AD30" s="1">
        <v>-25.437689738775731</v>
      </c>
      <c r="AE30" s="1">
        <f t="shared" si="3"/>
        <v>-1.4152443462304749</v>
      </c>
      <c r="AF30" s="28">
        <v>29</v>
      </c>
      <c r="AG30" s="29">
        <f t="shared" si="4"/>
        <v>0.11089494163424124</v>
      </c>
      <c r="AH30" s="30">
        <f t="shared" si="5"/>
        <v>-1.2217825127484547</v>
      </c>
      <c r="BO30" s="36"/>
      <c r="BP30" s="36"/>
      <c r="CC30" s="36"/>
      <c r="CD30" s="36"/>
    </row>
    <row r="31" spans="16:87" x14ac:dyDescent="0.35">
      <c r="P31" s="1">
        <f>$C$5*'6050_Module3Project_Data'!B31 +$C$6</f>
        <v>63.112756373806597</v>
      </c>
      <c r="Q31" s="1">
        <f>(ABS('6050_Module3Project_Data'!C31 - P31) /'6050_Module3Project_Data'!C31)</f>
        <v>8.1319948694642707E-2</v>
      </c>
      <c r="R31" s="1">
        <f>'6050_Module3Project_Data'!C31-'Part 3'!P31</f>
        <v>5.5866306261934042</v>
      </c>
      <c r="S31" s="1">
        <v>-13.658453550396956</v>
      </c>
      <c r="T31" s="1">
        <f t="shared" si="0"/>
        <v>-1.3874713849116473</v>
      </c>
      <c r="U31" s="28">
        <v>30</v>
      </c>
      <c r="V31" s="29">
        <f t="shared" si="1"/>
        <v>0.11478599221789883</v>
      </c>
      <c r="W31" s="30">
        <f t="shared" si="2"/>
        <v>-1.2014621392033986</v>
      </c>
      <c r="AA31" s="1">
        <f>$D$5*'6050_Module3Project_Data'!B31 +$D$6</f>
        <v>159.58022744951174</v>
      </c>
      <c r="AB31" s="1">
        <f>(ABS('6050_Module3Project_Data'!E31 - AA31) /'6050_Module3Project_Data'!E31)</f>
        <v>7.8619199328432574E-2</v>
      </c>
      <c r="AC31" s="1">
        <f>'6050_Module3Project_Data'!E31-'Part 3'!AA31</f>
        <v>13.616595550488256</v>
      </c>
      <c r="AD31" s="1">
        <v>-25.428003280903567</v>
      </c>
      <c r="AE31" s="1">
        <f t="shared" si="3"/>
        <v>-1.4147054331106375</v>
      </c>
      <c r="AF31" s="28">
        <v>30</v>
      </c>
      <c r="AG31" s="29">
        <f t="shared" si="4"/>
        <v>0.11478599221789883</v>
      </c>
      <c r="AH31" s="30">
        <f t="shared" si="5"/>
        <v>-1.2014621392033986</v>
      </c>
      <c r="BO31" s="36"/>
      <c r="BP31" s="36"/>
      <c r="CC31" s="36"/>
      <c r="CD31" s="36"/>
    </row>
    <row r="32" spans="16:87" x14ac:dyDescent="0.35">
      <c r="P32" s="1">
        <f>$C$5*'6050_Module3Project_Data'!B32 +$C$6</f>
        <v>63.3565180917224</v>
      </c>
      <c r="Q32" s="1">
        <f>(ABS('6050_Module3Project_Data'!C32 - P32) /'6050_Module3Project_Data'!C32)</f>
        <v>9.2579246465921833E-2</v>
      </c>
      <c r="R32" s="1">
        <f>'6050_Module3Project_Data'!C32-'Part 3'!P32</f>
        <v>6.4639239082776001</v>
      </c>
      <c r="S32" s="1">
        <v>-13.051626704144354</v>
      </c>
      <c r="T32" s="1">
        <f t="shared" si="0"/>
        <v>-1.3258278846672735</v>
      </c>
      <c r="U32" s="28">
        <v>31</v>
      </c>
      <c r="V32" s="29">
        <f t="shared" si="1"/>
        <v>0.11867704280155641</v>
      </c>
      <c r="W32" s="30">
        <f t="shared" si="2"/>
        <v>-1.1816261177411749</v>
      </c>
      <c r="AA32" s="1">
        <f>$D$5*'6050_Module3Project_Data'!B32 +$D$6</f>
        <v>159.56922314830808</v>
      </c>
      <c r="AB32" s="1">
        <f>(ABS('6050_Module3Project_Data'!E32 - AA32) /'6050_Module3Project_Data'!E32)</f>
        <v>7.878718785099717E-2</v>
      </c>
      <c r="AC32" s="1">
        <f>'6050_Module3Project_Data'!E32-'Part 3'!AA32</f>
        <v>13.647237851691926</v>
      </c>
      <c r="AD32" s="1">
        <v>-25.281552461645134</v>
      </c>
      <c r="AE32" s="1">
        <f t="shared" si="3"/>
        <v>-1.4065575354011857</v>
      </c>
      <c r="AF32" s="28">
        <v>31</v>
      </c>
      <c r="AG32" s="29">
        <f t="shared" si="4"/>
        <v>0.11867704280155641</v>
      </c>
      <c r="AH32" s="30">
        <f t="shared" si="5"/>
        <v>-1.1816261177411749</v>
      </c>
      <c r="BO32" s="36"/>
      <c r="BP32" s="36"/>
      <c r="CC32" s="36"/>
      <c r="CD32" s="36"/>
    </row>
    <row r="33" spans="16:82" x14ac:dyDescent="0.35">
      <c r="P33" s="1">
        <f>$C$5*'6050_Module3Project_Data'!B33 +$C$6</f>
        <v>63.600279809638195</v>
      </c>
      <c r="Q33" s="1">
        <f>(ABS('6050_Module3Project_Data'!C33 - P33) /'6050_Module3Project_Data'!C33)</f>
        <v>8.9953132368421895E-2</v>
      </c>
      <c r="R33" s="1">
        <f>'6050_Module3Project_Data'!C33-'Part 3'!P33</f>
        <v>6.2865381903618101</v>
      </c>
      <c r="S33" s="1">
        <v>-12.923271807070563</v>
      </c>
      <c r="T33" s="1">
        <f t="shared" si="0"/>
        <v>-1.3127891650094403</v>
      </c>
      <c r="U33" s="28">
        <v>32</v>
      </c>
      <c r="V33" s="29">
        <f t="shared" si="1"/>
        <v>0.122568093385214</v>
      </c>
      <c r="W33" s="30">
        <f t="shared" si="2"/>
        <v>-1.162244442720616</v>
      </c>
      <c r="AA33" s="1">
        <f>$D$5*'6050_Module3Project_Data'!B33 +$D$6</f>
        <v>159.55821884710446</v>
      </c>
      <c r="AB33" s="1">
        <f>(ABS('6050_Module3Project_Data'!E33 - AA33) /'6050_Module3Project_Data'!E33)</f>
        <v>7.8223771874264103E-2</v>
      </c>
      <c r="AC33" s="1">
        <f>'6050_Module3Project_Data'!E33-'Part 3'!AA33</f>
        <v>13.540429152895541</v>
      </c>
      <c r="AD33" s="1">
        <v>-25.122949039979403</v>
      </c>
      <c r="AE33" s="1">
        <f t="shared" si="3"/>
        <v>-1.3977335188293083</v>
      </c>
      <c r="AF33" s="28">
        <v>32</v>
      </c>
      <c r="AG33" s="29">
        <f t="shared" si="4"/>
        <v>0.122568093385214</v>
      </c>
      <c r="AH33" s="30">
        <f t="shared" si="5"/>
        <v>-1.162244442720616</v>
      </c>
      <c r="BO33" s="36"/>
      <c r="BP33" s="36"/>
      <c r="CC33" s="36"/>
      <c r="CD33" s="36"/>
    </row>
    <row r="34" spans="16:82" x14ac:dyDescent="0.35">
      <c r="P34" s="1">
        <f>$C$5*'6050_Module3Project_Data'!B34 +$C$6</f>
        <v>63.844041527553998</v>
      </c>
      <c r="Q34" s="1">
        <f>(ABS('6050_Module3Project_Data'!C34 - P34) /'6050_Module3Project_Data'!C34)</f>
        <v>0.10423736353737736</v>
      </c>
      <c r="R34" s="1">
        <f>'6050_Module3Project_Data'!C34-'Part 3'!P34</f>
        <v>7.4293504724460036</v>
      </c>
      <c r="S34" s="1">
        <v>-12.40639526831275</v>
      </c>
      <c r="T34" s="1">
        <f t="shared" si="0"/>
        <v>-1.2602831177902223</v>
      </c>
      <c r="U34" s="28">
        <v>33</v>
      </c>
      <c r="V34" s="29">
        <f t="shared" si="1"/>
        <v>0.12645914396887159</v>
      </c>
      <c r="W34" s="30">
        <f t="shared" si="2"/>
        <v>-1.1432898014549744</v>
      </c>
      <c r="AA34" s="1">
        <f>$D$5*'6050_Module3Project_Data'!B34 +$D$6</f>
        <v>159.5472145459008</v>
      </c>
      <c r="AB34" s="1">
        <f>(ABS('6050_Module3Project_Data'!E34 - AA34) /'6050_Module3Project_Data'!E34)</f>
        <v>8.1257575246169694E-2</v>
      </c>
      <c r="AC34" s="1">
        <f>'6050_Module3Project_Data'!E34-'Part 3'!AA34</f>
        <v>14.111049454099202</v>
      </c>
      <c r="AD34" s="1">
        <v>-24.873102847201295</v>
      </c>
      <c r="AE34" s="1">
        <f t="shared" si="3"/>
        <v>-1.3838331444090075</v>
      </c>
      <c r="AF34" s="28">
        <v>33</v>
      </c>
      <c r="AG34" s="29">
        <f t="shared" si="4"/>
        <v>0.12645914396887159</v>
      </c>
      <c r="AH34" s="30">
        <f t="shared" si="5"/>
        <v>-1.1432898014549744</v>
      </c>
      <c r="BO34" s="36"/>
      <c r="BP34" s="36"/>
      <c r="CC34" s="36"/>
      <c r="CD34" s="36"/>
    </row>
    <row r="35" spans="16:82" x14ac:dyDescent="0.35">
      <c r="P35" s="1">
        <f>$C$5*'6050_Module3Project_Data'!B35 +$C$6</f>
        <v>64.0878032454698</v>
      </c>
      <c r="Q35" s="1">
        <f>(ABS('6050_Module3Project_Data'!C35 - P35) /'6050_Module3Project_Data'!C35)</f>
        <v>0.1004760167096581</v>
      </c>
      <c r="R35" s="1">
        <f>'6050_Module3Project_Data'!C35-'Part 3'!P35</f>
        <v>7.158549754530199</v>
      </c>
      <c r="S35" s="1">
        <v>-12.211098422060147</v>
      </c>
      <c r="T35" s="1">
        <f t="shared" si="0"/>
        <v>-1.2404442110838991</v>
      </c>
      <c r="U35" s="28">
        <v>34</v>
      </c>
      <c r="V35" s="29">
        <f t="shared" si="1"/>
        <v>0.13035019455252919</v>
      </c>
      <c r="W35" s="30">
        <f t="shared" si="2"/>
        <v>-1.1247372566106977</v>
      </c>
      <c r="AA35" s="1">
        <f>$D$5*'6050_Module3Project_Data'!B35 +$D$6</f>
        <v>159.53621024469714</v>
      </c>
      <c r="AB35" s="1">
        <f>(ABS('6050_Module3Project_Data'!E35 - AA35) /'6050_Module3Project_Data'!E35)</f>
        <v>7.9238790665309963E-2</v>
      </c>
      <c r="AC35" s="1">
        <f>'6050_Module3Project_Data'!E35-'Part 3'!AA35</f>
        <v>13.729353755302867</v>
      </c>
      <c r="AD35" s="1">
        <v>-24.73944705201589</v>
      </c>
      <c r="AE35" s="1">
        <f t="shared" si="3"/>
        <v>-1.376397107158001</v>
      </c>
      <c r="AF35" s="28">
        <v>34</v>
      </c>
      <c r="AG35" s="29">
        <f t="shared" si="4"/>
        <v>0.13035019455252919</v>
      </c>
      <c r="AH35" s="30">
        <f t="shared" si="5"/>
        <v>-1.1247372566106977</v>
      </c>
      <c r="BO35" s="36"/>
      <c r="BP35" s="36"/>
      <c r="CC35" s="36"/>
      <c r="CD35" s="36"/>
    </row>
    <row r="36" spans="16:82" x14ac:dyDescent="0.35">
      <c r="P36" s="1">
        <f>$C$5*'6050_Module3Project_Data'!B36 +$C$6</f>
        <v>64.331564963385603</v>
      </c>
      <c r="Q36" s="1">
        <f>(ABS('6050_Module3Project_Data'!C36 - P36) /'6050_Module3Project_Data'!C36)</f>
        <v>0.10238213637139472</v>
      </c>
      <c r="R36" s="1">
        <f>'6050_Module3Project_Data'!C36-'Part 3'!P36</f>
        <v>7.3376470366143991</v>
      </c>
      <c r="S36" s="1">
        <v>-12.034060371238951</v>
      </c>
      <c r="T36" s="1">
        <f t="shared" si="0"/>
        <v>-1.2224600938740995</v>
      </c>
      <c r="U36" s="28">
        <v>35</v>
      </c>
      <c r="V36" s="29">
        <f t="shared" si="1"/>
        <v>0.13424124513618677</v>
      </c>
      <c r="W36" s="30">
        <f t="shared" si="2"/>
        <v>-1.1065639743411684</v>
      </c>
      <c r="AA36" s="1">
        <f>$D$5*'6050_Module3Project_Data'!B36 +$D$6</f>
        <v>159.52520594349349</v>
      </c>
      <c r="AB36" s="1">
        <f>(ABS('6050_Module3Project_Data'!E36 - AA36) /'6050_Module3Project_Data'!E36)</f>
        <v>7.8988973605601642E-2</v>
      </c>
      <c r="AC36" s="1">
        <f>'6050_Module3Project_Data'!E36-'Part 3'!AA36</f>
        <v>13.6814130565065</v>
      </c>
      <c r="AD36" s="1">
        <v>-23.39098983516476</v>
      </c>
      <c r="AE36" s="1">
        <f t="shared" si="3"/>
        <v>-1.3013747103963487</v>
      </c>
      <c r="AF36" s="28">
        <v>35</v>
      </c>
      <c r="AG36" s="29">
        <f t="shared" si="4"/>
        <v>0.13424124513618677</v>
      </c>
      <c r="AH36" s="30">
        <f t="shared" si="5"/>
        <v>-1.1065639743411684</v>
      </c>
      <c r="BO36" s="36"/>
      <c r="BP36" s="36"/>
      <c r="CC36" s="36"/>
      <c r="CD36" s="36"/>
    </row>
    <row r="37" spans="16:82" x14ac:dyDescent="0.35">
      <c r="P37" s="1">
        <f>$C$5*'6050_Module3Project_Data'!B37 +$C$6</f>
        <v>64.575326681301391</v>
      </c>
      <c r="Q37" s="1">
        <f>(ABS('6050_Module3Project_Data'!C37 - P37) /'6050_Module3Project_Data'!C37)</f>
        <v>0.10551647354252472</v>
      </c>
      <c r="R37" s="1">
        <f>'6050_Module3Project_Data'!C37-'Part 3'!P37</f>
        <v>7.6175363186986118</v>
      </c>
      <c r="S37" s="1">
        <v>-11.720892089154759</v>
      </c>
      <c r="T37" s="1">
        <f t="shared" si="0"/>
        <v>-1.1906474125591548</v>
      </c>
      <c r="U37" s="28">
        <v>36</v>
      </c>
      <c r="V37" s="29">
        <f t="shared" si="1"/>
        <v>0.13813229571984437</v>
      </c>
      <c r="W37" s="30">
        <f t="shared" si="2"/>
        <v>-1.0887489904434446</v>
      </c>
      <c r="AA37" s="1">
        <f>$D$5*'6050_Module3Project_Data'!B37 +$D$6</f>
        <v>159.51420164228983</v>
      </c>
      <c r="AB37" s="1">
        <f>(ABS('6050_Module3Project_Data'!E37 - AA37) /'6050_Module3Project_Data'!E37)</f>
        <v>8.2070339226067643E-2</v>
      </c>
      <c r="AC37" s="1">
        <f>'6050_Module3Project_Data'!E37-'Part 3'!AA37</f>
        <v>14.261860357710162</v>
      </c>
      <c r="AD37" s="1">
        <v>-23.237460871274351</v>
      </c>
      <c r="AE37" s="1">
        <f t="shared" si="3"/>
        <v>-1.2928330149688227</v>
      </c>
      <c r="AF37" s="28">
        <v>36</v>
      </c>
      <c r="AG37" s="29">
        <f t="shared" si="4"/>
        <v>0.13813229571984437</v>
      </c>
      <c r="AH37" s="30">
        <f t="shared" si="5"/>
        <v>-1.0887489904434446</v>
      </c>
      <c r="BO37" s="36"/>
      <c r="BP37" s="36"/>
      <c r="CC37" s="36"/>
      <c r="CD37" s="36"/>
    </row>
    <row r="38" spans="16:82" x14ac:dyDescent="0.35">
      <c r="P38" s="1">
        <f>$C$5*'6050_Module3Project_Data'!B38 +$C$6</f>
        <v>64.819088399217193</v>
      </c>
      <c r="Q38" s="1">
        <f>(ABS('6050_Module3Project_Data'!C38 - P38) /'6050_Module3Project_Data'!C38)</f>
        <v>0.12216885793189018</v>
      </c>
      <c r="R38" s="1">
        <f>'6050_Module3Project_Data'!C38-'Part 3'!P38</f>
        <v>9.0209536007828035</v>
      </c>
      <c r="S38" s="1">
        <v>-11.698314139975949</v>
      </c>
      <c r="T38" s="1">
        <f t="shared" si="0"/>
        <v>-1.1883538689819115</v>
      </c>
      <c r="U38" s="28">
        <v>37</v>
      </c>
      <c r="V38" s="29">
        <f t="shared" si="1"/>
        <v>0.14202334630350194</v>
      </c>
      <c r="W38" s="30">
        <f t="shared" si="2"/>
        <v>-1.0712730083055431</v>
      </c>
      <c r="AA38" s="1">
        <f>$D$5*'6050_Module3Project_Data'!B38 +$D$6</f>
        <v>159.50319734108618</v>
      </c>
      <c r="AB38" s="1">
        <f>(ABS('6050_Module3Project_Data'!E38 - AA38) /'6050_Module3Project_Data'!E38)</f>
        <v>0.10137545200141827</v>
      </c>
      <c r="AC38" s="1">
        <f>'6050_Module3Project_Data'!E38-'Part 3'!AA38</f>
        <v>17.99384265891382</v>
      </c>
      <c r="AD38" s="1">
        <v>-23.193692027942859</v>
      </c>
      <c r="AE38" s="1">
        <f t="shared" si="3"/>
        <v>-1.2903979035769453</v>
      </c>
      <c r="AF38" s="28">
        <v>37</v>
      </c>
      <c r="AG38" s="29">
        <f t="shared" si="4"/>
        <v>0.14202334630350194</v>
      </c>
      <c r="AH38" s="30">
        <f t="shared" si="5"/>
        <v>-1.0712730083055431</v>
      </c>
      <c r="BO38" s="36"/>
      <c r="BP38" s="36"/>
      <c r="CC38" s="36"/>
      <c r="CD38" s="36"/>
    </row>
    <row r="39" spans="16:82" x14ac:dyDescent="0.35">
      <c r="P39" s="1">
        <f>$C$5*'6050_Module3Project_Data'!B39 +$C$6</f>
        <v>65.062850117132996</v>
      </c>
      <c r="Q39" s="1">
        <f>(ABS('6050_Module3Project_Data'!C39 - P39) /'6050_Module3Project_Data'!C39)</f>
        <v>0.11021699227934395</v>
      </c>
      <c r="R39" s="1">
        <f>'6050_Module3Project_Data'!C39-'Part 3'!P39</f>
        <v>8.0593038828669989</v>
      </c>
      <c r="S39" s="1">
        <v>-11.175687857891759</v>
      </c>
      <c r="T39" s="1">
        <f t="shared" si="0"/>
        <v>-1.1352637436087138</v>
      </c>
      <c r="U39" s="28">
        <v>38</v>
      </c>
      <c r="V39" s="29">
        <f t="shared" si="1"/>
        <v>0.14591439688715954</v>
      </c>
      <c r="W39" s="30">
        <f t="shared" si="2"/>
        <v>-1.0541182235749815</v>
      </c>
      <c r="AA39" s="1">
        <f>$D$5*'6050_Module3Project_Data'!B39 +$D$6</f>
        <v>159.49219303988252</v>
      </c>
      <c r="AB39" s="1">
        <f>(ABS('6050_Module3Project_Data'!E39 - AA39) /'6050_Module3Project_Data'!E39)</f>
        <v>9.1741502583071122E-2</v>
      </c>
      <c r="AC39" s="1">
        <f>'6050_Module3Project_Data'!E39-'Part 3'!AA39</f>
        <v>16.11000996011748</v>
      </c>
      <c r="AD39" s="1">
        <v>-23.181617425535563</v>
      </c>
      <c r="AE39" s="1">
        <f t="shared" si="3"/>
        <v>-1.2897261243011779</v>
      </c>
      <c r="AF39" s="28">
        <v>38</v>
      </c>
      <c r="AG39" s="29">
        <f t="shared" si="4"/>
        <v>0.14591439688715954</v>
      </c>
      <c r="AH39" s="30">
        <f t="shared" si="5"/>
        <v>-1.0541182235749815</v>
      </c>
      <c r="BO39" s="36"/>
      <c r="BP39" s="36"/>
      <c r="CC39" s="36"/>
      <c r="CD39" s="36"/>
    </row>
    <row r="40" spans="16:82" x14ac:dyDescent="0.35">
      <c r="P40" s="1">
        <f>$C$5*'6050_Module3Project_Data'!B40 +$C$6</f>
        <v>65.306611835048798</v>
      </c>
      <c r="Q40" s="1">
        <f>(ABS('6050_Module3Project_Data'!C40 - P40) /'6050_Module3Project_Data'!C40)</f>
        <v>0.11394380013267792</v>
      </c>
      <c r="R40" s="1">
        <f>'6050_Module3Project_Data'!C40-'Part 3'!P40</f>
        <v>8.3982071649512022</v>
      </c>
      <c r="S40" s="1">
        <v>-11.144653653323147</v>
      </c>
      <c r="T40" s="1">
        <f t="shared" si="0"/>
        <v>-1.1321111853316317</v>
      </c>
      <c r="U40" s="28">
        <v>39</v>
      </c>
      <c r="V40" s="29">
        <f t="shared" si="1"/>
        <v>0.14980544747081712</v>
      </c>
      <c r="W40" s="30">
        <f t="shared" si="2"/>
        <v>-1.0372681714003609</v>
      </c>
      <c r="AA40" s="1">
        <f>$D$5*'6050_Module3Project_Data'!B40 +$D$6</f>
        <v>159.48118873867887</v>
      </c>
      <c r="AB40" s="1">
        <f>(ABS('6050_Module3Project_Data'!E40 - AA40) /'6050_Module3Project_Data'!E40)</f>
        <v>8.4897162276930158E-2</v>
      </c>
      <c r="AC40" s="1">
        <f>'6050_Module3Project_Data'!E40-'Part 3'!AA40</f>
        <v>14.795605261321128</v>
      </c>
      <c r="AD40" s="1">
        <v>-23.110409341183015</v>
      </c>
      <c r="AE40" s="1">
        <f t="shared" si="3"/>
        <v>-1.2857644108035788</v>
      </c>
      <c r="AF40" s="28">
        <v>39</v>
      </c>
      <c r="AG40" s="29">
        <f t="shared" si="4"/>
        <v>0.14980544747081712</v>
      </c>
      <c r="AH40" s="30">
        <f t="shared" si="5"/>
        <v>-1.0372681714003609</v>
      </c>
      <c r="BO40" s="36"/>
      <c r="BP40" s="36"/>
      <c r="CC40" s="36"/>
      <c r="CD40" s="36"/>
    </row>
    <row r="41" spans="16:82" x14ac:dyDescent="0.35">
      <c r="P41" s="1">
        <f>$C$5*'6050_Module3Project_Data'!B41 +$C$6</f>
        <v>65.550373552964601</v>
      </c>
      <c r="Q41" s="1">
        <f>(ABS('6050_Module3Project_Data'!C41 - P41) /'6050_Module3Project_Data'!C41)</f>
        <v>0.10643408703521501</v>
      </c>
      <c r="R41" s="1">
        <f>'6050_Module3Project_Data'!C41-'Part 3'!P41</f>
        <v>7.8078114470354052</v>
      </c>
      <c r="S41" s="1">
        <v>-10.832136165386544</v>
      </c>
      <c r="T41" s="1">
        <f t="shared" si="0"/>
        <v>-1.1003646138624259</v>
      </c>
      <c r="U41" s="28">
        <v>40</v>
      </c>
      <c r="V41" s="29">
        <f t="shared" si="1"/>
        <v>0.15369649805447472</v>
      </c>
      <c r="W41" s="30">
        <f t="shared" si="2"/>
        <v>-1.0207075928320355</v>
      </c>
      <c r="AA41" s="1">
        <f>$D$5*'6050_Module3Project_Data'!B41 +$D$6</f>
        <v>159.47018443747521</v>
      </c>
      <c r="AB41" s="1">
        <f>(ABS('6050_Module3Project_Data'!E41 - AA41) /'6050_Module3Project_Data'!E41)</f>
        <v>8.5475482220873006E-2</v>
      </c>
      <c r="AC41" s="1">
        <f>'6050_Module3Project_Data'!E41-'Part 3'!AA41</f>
        <v>14.904784562524782</v>
      </c>
      <c r="AD41" s="1">
        <v>-22.583362558034167</v>
      </c>
      <c r="AE41" s="1">
        <f t="shared" si="3"/>
        <v>-1.2564417801830254</v>
      </c>
      <c r="AF41" s="28">
        <v>40</v>
      </c>
      <c r="AG41" s="29">
        <f t="shared" si="4"/>
        <v>0.15369649805447472</v>
      </c>
      <c r="AH41" s="30">
        <f t="shared" si="5"/>
        <v>-1.0207075928320355</v>
      </c>
      <c r="BO41" s="36"/>
      <c r="BP41" s="36"/>
      <c r="CC41" s="36"/>
      <c r="CD41" s="36"/>
    </row>
    <row r="42" spans="16:82" x14ac:dyDescent="0.35">
      <c r="P42" s="1">
        <f>$C$5*'6050_Module3Project_Data'!B42 +$C$6</f>
        <v>65.794135270880389</v>
      </c>
      <c r="Q42" s="1">
        <f>(ABS('6050_Module3Project_Data'!C42 - P42) /'6050_Module3Project_Data'!C42)</f>
        <v>0.11731030738624795</v>
      </c>
      <c r="R42" s="1">
        <f>'6050_Module3Project_Data'!C42-'Part 3'!P42</f>
        <v>8.7441037291196153</v>
      </c>
      <c r="S42" s="1">
        <v>-10.477484626628751</v>
      </c>
      <c r="T42" s="1">
        <f t="shared" si="0"/>
        <v>-1.0643379246164082</v>
      </c>
      <c r="U42" s="28">
        <v>41</v>
      </c>
      <c r="V42" s="29">
        <f t="shared" si="1"/>
        <v>0.15758754863813229</v>
      </c>
      <c r="W42" s="30">
        <f t="shared" si="2"/>
        <v>-1.0044223175571301</v>
      </c>
      <c r="AA42" s="1">
        <f>$D$5*'6050_Module3Project_Data'!B42 +$D$6</f>
        <v>159.45918013627158</v>
      </c>
      <c r="AB42" s="1">
        <f>(ABS('6050_Module3Project_Data'!E42 - AA42) /'6050_Module3Project_Data'!E42)</f>
        <v>8.63102178508032E-2</v>
      </c>
      <c r="AC42" s="1">
        <f>'6050_Module3Project_Data'!E42-'Part 3'!AA42</f>
        <v>15.063051863728418</v>
      </c>
      <c r="AD42" s="1">
        <v>-22.164238353219559</v>
      </c>
      <c r="AE42" s="1">
        <f t="shared" si="3"/>
        <v>-1.233123500601683</v>
      </c>
      <c r="AF42" s="28">
        <v>41</v>
      </c>
      <c r="AG42" s="29">
        <f t="shared" si="4"/>
        <v>0.15758754863813229</v>
      </c>
      <c r="AH42" s="30">
        <f t="shared" si="5"/>
        <v>-1.0044223175571301</v>
      </c>
      <c r="BO42" s="36"/>
      <c r="BP42" s="36"/>
      <c r="CC42" s="36"/>
      <c r="CD42" s="36"/>
    </row>
    <row r="43" spans="16:82" x14ac:dyDescent="0.35">
      <c r="P43" s="1">
        <f>$C$5*'6050_Module3Project_Data'!B43 +$C$6</f>
        <v>66.037896988796192</v>
      </c>
      <c r="Q43" s="1">
        <f>(ABS('6050_Module3Project_Data'!C43 - P43) /'6050_Module3Project_Data'!C43)</f>
        <v>0.13246719095312354</v>
      </c>
      <c r="R43" s="1">
        <f>'6050_Module3Project_Data'!C43-'Part 3'!P43</f>
        <v>10.083601011203811</v>
      </c>
      <c r="S43" s="1">
        <v>-10.361382498291945</v>
      </c>
      <c r="T43" s="1">
        <f t="shared" si="0"/>
        <v>-1.0525438821795925</v>
      </c>
      <c r="U43" s="28">
        <v>42</v>
      </c>
      <c r="V43" s="29">
        <f t="shared" si="1"/>
        <v>0.16147859922178989</v>
      </c>
      <c r="W43" s="30">
        <f t="shared" si="2"/>
        <v>-0.98839916061950917</v>
      </c>
      <c r="AA43" s="1">
        <f>$D$5*'6050_Module3Project_Data'!B43 +$D$6</f>
        <v>159.44817583506793</v>
      </c>
      <c r="AB43" s="1">
        <f>(ABS('6050_Module3Project_Data'!E43 - AA43) /'6050_Module3Project_Data'!E43)</f>
        <v>9.3057021314524771E-2</v>
      </c>
      <c r="AC43" s="1">
        <f>'6050_Module3Project_Data'!E43-'Part 3'!AA43</f>
        <v>16.360204164932071</v>
      </c>
      <c r="AD43" s="1">
        <v>-21.519947124331907</v>
      </c>
      <c r="AE43" s="1">
        <f t="shared" si="3"/>
        <v>-1.1972778900775796</v>
      </c>
      <c r="AF43" s="28">
        <v>42</v>
      </c>
      <c r="AG43" s="29">
        <f t="shared" si="4"/>
        <v>0.16147859922178989</v>
      </c>
      <c r="AH43" s="30">
        <f t="shared" si="5"/>
        <v>-0.98839916061950917</v>
      </c>
      <c r="BO43" s="36"/>
      <c r="BP43" s="36"/>
      <c r="CC43" s="36"/>
      <c r="CD43" s="36"/>
    </row>
    <row r="44" spans="16:82" x14ac:dyDescent="0.35">
      <c r="P44" s="1">
        <f>$C$5*'6050_Module3Project_Data'!B44 +$C$6</f>
        <v>66.281658706711994</v>
      </c>
      <c r="Q44" s="1">
        <f>(ABS('6050_Module3Project_Data'!C44 - P44) /'6050_Module3Project_Data'!C44)</f>
        <v>0.13122887174146072</v>
      </c>
      <c r="R44" s="1">
        <f>'6050_Module3Project_Data'!C44-'Part 3'!P44</f>
        <v>10.011920293288</v>
      </c>
      <c r="S44" s="1">
        <v>-10.359551729554951</v>
      </c>
      <c r="T44" s="1">
        <f t="shared" si="0"/>
        <v>-1.0523579065692794</v>
      </c>
      <c r="U44" s="28">
        <v>43</v>
      </c>
      <c r="V44" s="29">
        <f t="shared" si="1"/>
        <v>0.16536964980544747</v>
      </c>
      <c r="W44" s="30">
        <f t="shared" si="2"/>
        <v>-0.97262583116154888</v>
      </c>
      <c r="AA44" s="1">
        <f>$D$5*'6050_Module3Project_Data'!B44 +$D$6</f>
        <v>159.43717153386427</v>
      </c>
      <c r="AB44" s="1">
        <f>(ABS('6050_Module3Project_Data'!E44 - AA44) /'6050_Module3Project_Data'!E44)</f>
        <v>9.1140073823923071E-2</v>
      </c>
      <c r="AC44" s="1">
        <f>'6050_Module3Project_Data'!E44-'Part 3'!AA44</f>
        <v>15.98828946613574</v>
      </c>
      <c r="AD44" s="1">
        <v>-21.312265160441484</v>
      </c>
      <c r="AE44" s="1">
        <f t="shared" si="3"/>
        <v>-1.1857233531590039</v>
      </c>
      <c r="AF44" s="28">
        <v>43</v>
      </c>
      <c r="AG44" s="29">
        <f t="shared" si="4"/>
        <v>0.16536964980544747</v>
      </c>
      <c r="AH44" s="30">
        <f t="shared" si="5"/>
        <v>-0.97262583116154888</v>
      </c>
      <c r="BO44" s="36"/>
      <c r="BP44" s="36"/>
      <c r="CC44" s="36"/>
      <c r="CD44" s="36"/>
    </row>
    <row r="45" spans="16:82" x14ac:dyDescent="0.35">
      <c r="P45" s="1">
        <f>$C$5*'6050_Module3Project_Data'!B45 +$C$6</f>
        <v>66.525420424627796</v>
      </c>
      <c r="Q45" s="1">
        <f>(ABS('6050_Module3Project_Data'!C45 - P45) /'6050_Module3Project_Data'!C45)</f>
        <v>0.14627310140066019</v>
      </c>
      <c r="R45" s="1">
        <f>'6050_Module3Project_Data'!C45-'Part 3'!P45</f>
        <v>11.398117575372197</v>
      </c>
      <c r="S45" s="1">
        <v>-10.196057705428174</v>
      </c>
      <c r="T45" s="1">
        <f t="shared" si="0"/>
        <v>-1.0357496368817227</v>
      </c>
      <c r="U45" s="28">
        <v>44</v>
      </c>
      <c r="V45" s="29">
        <f t="shared" si="1"/>
        <v>0.16926070038910507</v>
      </c>
      <c r="W45" s="30">
        <f t="shared" si="2"/>
        <v>-0.95709085153938211</v>
      </c>
      <c r="AA45" s="1">
        <f>$D$5*'6050_Module3Project_Data'!B45 +$D$6</f>
        <v>159.42616723266062</v>
      </c>
      <c r="AB45" s="1">
        <f>(ABS('6050_Module3Project_Data'!E45 - AA45) /'6050_Module3Project_Data'!E45)</f>
        <v>0.10418779974209887</v>
      </c>
      <c r="AC45" s="1">
        <f>'6050_Module3Project_Data'!E45-'Part 3'!AA45</f>
        <v>18.542124767339374</v>
      </c>
      <c r="AD45" s="1">
        <v>-20.727765594240594</v>
      </c>
      <c r="AE45" s="1">
        <f t="shared" si="3"/>
        <v>-1.1532042952203805</v>
      </c>
      <c r="AF45" s="28">
        <v>44</v>
      </c>
      <c r="AG45" s="29">
        <f t="shared" si="4"/>
        <v>0.16926070038910507</v>
      </c>
      <c r="AH45" s="30">
        <f t="shared" si="5"/>
        <v>-0.95709085153938211</v>
      </c>
      <c r="BO45" s="36"/>
      <c r="BP45" s="36"/>
      <c r="CC45" s="36"/>
      <c r="CD45" s="36"/>
    </row>
    <row r="46" spans="16:82" x14ac:dyDescent="0.35">
      <c r="P46" s="1">
        <f>$C$5*'6050_Module3Project_Data'!B46 +$C$6</f>
        <v>66.769182142543599</v>
      </c>
      <c r="Q46" s="1">
        <f>(ABS('6050_Module3Project_Data'!C46 - P46) /'6050_Module3Project_Data'!C46)</f>
        <v>0.13141624813009142</v>
      </c>
      <c r="R46" s="1">
        <f>'6050_Module3Project_Data'!C46-'Part 3'!P46</f>
        <v>10.102140857456405</v>
      </c>
      <c r="S46" s="1">
        <v>-10.15649790871295</v>
      </c>
      <c r="T46" s="1">
        <f t="shared" si="0"/>
        <v>-1.0317310204451864</v>
      </c>
      <c r="U46" s="28">
        <v>45</v>
      </c>
      <c r="V46" s="29">
        <f t="shared" si="1"/>
        <v>0.17315175097276264</v>
      </c>
      <c r="W46" s="30">
        <f t="shared" si="2"/>
        <v>-0.9417834854218996</v>
      </c>
      <c r="AA46" s="1">
        <f>$D$5*'6050_Module3Project_Data'!B46 +$D$6</f>
        <v>159.41516293145696</v>
      </c>
      <c r="AB46" s="1">
        <f>(ABS('6050_Module3Project_Data'!E46 - AA46) /'6050_Module3Project_Data'!E46)</f>
        <v>0.10017914422646865</v>
      </c>
      <c r="AC46" s="1">
        <f>'6050_Module3Project_Data'!E46-'Part 3'!AA46</f>
        <v>17.748060068543026</v>
      </c>
      <c r="AD46" s="1">
        <v>-20.610553196647913</v>
      </c>
      <c r="AE46" s="1">
        <f t="shared" si="3"/>
        <v>-1.1466830983387195</v>
      </c>
      <c r="AF46" s="28">
        <v>45</v>
      </c>
      <c r="AG46" s="29">
        <f t="shared" si="4"/>
        <v>0.17315175097276264</v>
      </c>
      <c r="AH46" s="30">
        <f t="shared" si="5"/>
        <v>-0.9417834854218996</v>
      </c>
      <c r="BO46" s="36"/>
      <c r="BP46" s="36"/>
      <c r="CC46" s="36"/>
      <c r="CD46" s="36"/>
    </row>
    <row r="47" spans="16:82" x14ac:dyDescent="0.35">
      <c r="P47" s="1">
        <f>$C$5*'6050_Module3Project_Data'!B47 +$C$6</f>
        <v>67.012943860459387</v>
      </c>
      <c r="Q47" s="1">
        <f>(ABS('6050_Module3Project_Data'!C47 - P47) /'6050_Module3Project_Data'!C47)</f>
        <v>0.12449316004617089</v>
      </c>
      <c r="R47" s="1">
        <f>'6050_Module3Project_Data'!C47-'Part 3'!P47</f>
        <v>9.5289411395406063</v>
      </c>
      <c r="S47" s="1">
        <v>-10.132480447470755</v>
      </c>
      <c r="T47" s="1">
        <f t="shared" si="0"/>
        <v>-1.0292912464188799</v>
      </c>
      <c r="U47" s="28">
        <v>46</v>
      </c>
      <c r="V47" s="29">
        <f t="shared" si="1"/>
        <v>0.17704280155642024</v>
      </c>
      <c r="W47" s="30">
        <f t="shared" si="2"/>
        <v>-0.92669367369673328</v>
      </c>
      <c r="AA47" s="1">
        <f>$D$5*'6050_Module3Project_Data'!B47 +$D$6</f>
        <v>159.40415863025331</v>
      </c>
      <c r="AB47" s="1">
        <f>(ABS('6050_Module3Project_Data'!E47 - AA47) /'6050_Module3Project_Data'!E47)</f>
        <v>0.10163524478243589</v>
      </c>
      <c r="AC47" s="1">
        <f>'6050_Module3Project_Data'!E47-'Part 3'!AA47</f>
        <v>18.033967369746705</v>
      </c>
      <c r="AD47" s="1">
        <v>-20.558341545997649</v>
      </c>
      <c r="AE47" s="1">
        <f t="shared" si="3"/>
        <v>-1.1437782652289143</v>
      </c>
      <c r="AF47" s="28">
        <v>46</v>
      </c>
      <c r="AG47" s="29">
        <f t="shared" si="4"/>
        <v>0.17704280155642024</v>
      </c>
      <c r="AH47" s="30">
        <f t="shared" si="5"/>
        <v>-0.92669367369673328</v>
      </c>
      <c r="BO47" s="36"/>
      <c r="BP47" s="36"/>
      <c r="CC47" s="36"/>
      <c r="CD47" s="36"/>
    </row>
    <row r="48" spans="16:82" x14ac:dyDescent="0.35">
      <c r="P48" s="1">
        <f>$C$5*'6050_Module3Project_Data'!B48 +$C$6</f>
        <v>67.25670557837519</v>
      </c>
      <c r="Q48" s="1">
        <f>(ABS('6050_Module3Project_Data'!C48 - P48) /'6050_Module3Project_Data'!C48)</f>
        <v>0.13217931211847994</v>
      </c>
      <c r="R48" s="1">
        <f>'6050_Module3Project_Data'!C48-'Part 3'!P48</f>
        <v>10.243988421624806</v>
      </c>
      <c r="S48" s="1">
        <v>-10.047636472881351</v>
      </c>
      <c r="T48" s="1">
        <f t="shared" si="0"/>
        <v>-1.0206725117656039</v>
      </c>
      <c r="U48" s="28">
        <v>47</v>
      </c>
      <c r="V48" s="29">
        <f t="shared" si="1"/>
        <v>0.18093385214007782</v>
      </c>
      <c r="W48" s="30">
        <f t="shared" si="2"/>
        <v>-0.91181197718303419</v>
      </c>
      <c r="AA48" s="1">
        <f>$D$5*'6050_Module3Project_Data'!B48 +$D$6</f>
        <v>159.39315432904965</v>
      </c>
      <c r="AB48" s="1">
        <f>(ABS('6050_Module3Project_Data'!E48 - AA48) /'6050_Module3Project_Data'!E48)</f>
        <v>0.10923817508968631</v>
      </c>
      <c r="AC48" s="1">
        <f>'6050_Module3Project_Data'!E48-'Part 3'!AA48</f>
        <v>19.547107670950339</v>
      </c>
      <c r="AD48" s="1">
        <v>-20.027329823128241</v>
      </c>
      <c r="AE48" s="1">
        <f t="shared" si="3"/>
        <v>-1.1142350423069258</v>
      </c>
      <c r="AF48" s="28">
        <v>47</v>
      </c>
      <c r="AG48" s="29">
        <f t="shared" si="4"/>
        <v>0.18093385214007782</v>
      </c>
      <c r="AH48" s="30">
        <f t="shared" si="5"/>
        <v>-0.91181197718303419</v>
      </c>
      <c r="BO48" s="36"/>
      <c r="BP48" s="36"/>
      <c r="CC48" s="36"/>
      <c r="CD48" s="36"/>
    </row>
    <row r="49" spans="16:82" x14ac:dyDescent="0.35">
      <c r="P49" s="1">
        <f>$C$5*'6050_Module3Project_Data'!B49 +$C$6</f>
        <v>67.500467296290992</v>
      </c>
      <c r="Q49" s="1">
        <f>(ABS('6050_Module3Project_Data'!C49 - P49) /'6050_Module3Project_Data'!C49)</f>
        <v>0.13857081929629103</v>
      </c>
      <c r="R49" s="1">
        <f>'6050_Module3Project_Data'!C49-'Part 3'!P49</f>
        <v>10.858228703709003</v>
      </c>
      <c r="S49" s="1">
        <v>-9.966930601218138</v>
      </c>
      <c r="T49" s="1">
        <f t="shared" si="0"/>
        <v>-1.0124741394452028</v>
      </c>
      <c r="U49" s="28">
        <v>48</v>
      </c>
      <c r="V49" s="29">
        <f t="shared" si="1"/>
        <v>0.18482490272373542</v>
      </c>
      <c r="W49" s="30">
        <f t="shared" si="2"/>
        <v>-0.89712952529750012</v>
      </c>
      <c r="AA49" s="1">
        <f>$D$5*'6050_Module3Project_Data'!B49 +$D$6</f>
        <v>159.382150027846</v>
      </c>
      <c r="AB49" s="1">
        <f>(ABS('6050_Module3Project_Data'!E49 - AA49) /'6050_Module3Project_Data'!E49)</f>
        <v>0.11401493874822299</v>
      </c>
      <c r="AC49" s="1">
        <f>'6050_Module3Project_Data'!E49-'Part 3'!AA49</f>
        <v>20.51044297215401</v>
      </c>
      <c r="AD49" s="1">
        <v>-19.956559256830502</v>
      </c>
      <c r="AE49" s="1">
        <f t="shared" si="3"/>
        <v>-1.1102976704441136</v>
      </c>
      <c r="AF49" s="28">
        <v>48</v>
      </c>
      <c r="AG49" s="29">
        <f t="shared" si="4"/>
        <v>0.18482490272373542</v>
      </c>
      <c r="AH49" s="30">
        <f t="shared" si="5"/>
        <v>-0.89712952529750012</v>
      </c>
      <c r="BO49" s="36"/>
      <c r="BP49" s="36"/>
      <c r="CC49" s="36"/>
      <c r="CD49" s="36"/>
    </row>
    <row r="50" spans="16:82" x14ac:dyDescent="0.35">
      <c r="P50" s="1">
        <f>$C$5*'6050_Module3Project_Data'!B50 +$C$6</f>
        <v>67.744229014206795</v>
      </c>
      <c r="Q50" s="1">
        <f>(ABS('6050_Module3Project_Data'!C50 - P50) /'6050_Module3Project_Data'!C50)</f>
        <v>0.12956109792926479</v>
      </c>
      <c r="R50" s="1">
        <f>'6050_Module3Project_Data'!C50-'Part 3'!P50</f>
        <v>10.083437985793211</v>
      </c>
      <c r="S50" s="1">
        <v>-9.9476171907971462</v>
      </c>
      <c r="T50" s="1">
        <f t="shared" si="0"/>
        <v>-1.0105122186314512</v>
      </c>
      <c r="U50" s="28">
        <v>49</v>
      </c>
      <c r="V50" s="29">
        <f t="shared" si="1"/>
        <v>0.18871595330739299</v>
      </c>
      <c r="W50" s="30">
        <f t="shared" si="2"/>
        <v>-0.8826379699428335</v>
      </c>
      <c r="AA50" s="1">
        <f>$D$5*'6050_Module3Project_Data'!B50 +$D$6</f>
        <v>159.37114572664234</v>
      </c>
      <c r="AB50" s="1">
        <f>(ABS('6050_Module3Project_Data'!E50 - AA50) /'6050_Module3Project_Data'!E50)</f>
        <v>0.10281418417416277</v>
      </c>
      <c r="AC50" s="1">
        <f>'6050_Module3Project_Data'!E50-'Part 3'!AA50</f>
        <v>18.263345273357658</v>
      </c>
      <c r="AD50" s="1">
        <v>-18.531401642386669</v>
      </c>
      <c r="AE50" s="1">
        <f t="shared" si="3"/>
        <v>-1.0310079913482</v>
      </c>
      <c r="AF50" s="28">
        <v>49</v>
      </c>
      <c r="AG50" s="29">
        <f t="shared" si="4"/>
        <v>0.18871595330739299</v>
      </c>
      <c r="AH50" s="30">
        <f t="shared" si="5"/>
        <v>-0.8826379699428335</v>
      </c>
      <c r="BO50" s="36"/>
      <c r="BP50" s="36"/>
      <c r="CC50" s="36"/>
      <c r="CD50" s="36"/>
    </row>
    <row r="51" spans="16:82" x14ac:dyDescent="0.35">
      <c r="P51" s="1">
        <f>$C$5*'6050_Module3Project_Data'!B51 +$C$6</f>
        <v>67.987990732122597</v>
      </c>
      <c r="Q51" s="1">
        <f>(ABS('6050_Module3Project_Data'!C51 - P51) /'6050_Module3Project_Data'!C51)</f>
        <v>0.12953618345373633</v>
      </c>
      <c r="R51" s="1">
        <f>'6050_Module3Project_Data'!C51-'Part 3'!P51</f>
        <v>10.117485267877399</v>
      </c>
      <c r="S51" s="1">
        <v>-9.7471863445445308</v>
      </c>
      <c r="T51" s="1">
        <f t="shared" si="0"/>
        <v>-0.9901517830372587</v>
      </c>
      <c r="U51" s="28">
        <v>50</v>
      </c>
      <c r="V51" s="29">
        <f t="shared" si="1"/>
        <v>0.19260700389105059</v>
      </c>
      <c r="W51" s="30">
        <f t="shared" si="2"/>
        <v>-0.86832944399065048</v>
      </c>
      <c r="AA51" s="1">
        <f>$D$5*'6050_Module3Project_Data'!B51 +$D$6</f>
        <v>159.36014142543871</v>
      </c>
      <c r="AB51" s="1">
        <f>(ABS('6050_Module3Project_Data'!E51 - AA51) /'6050_Module3Project_Data'!E51)</f>
        <v>9.8491429900681382E-2</v>
      </c>
      <c r="AC51" s="1">
        <f>'6050_Module3Project_Data'!E51-'Part 3'!AA51</f>
        <v>17.410381574561285</v>
      </c>
      <c r="AD51" s="1">
        <v>-17.704503244793983</v>
      </c>
      <c r="AE51" s="1">
        <f t="shared" si="3"/>
        <v>-0.9850028983496717</v>
      </c>
      <c r="AF51" s="28">
        <v>50</v>
      </c>
      <c r="AG51" s="29">
        <f t="shared" si="4"/>
        <v>0.19260700389105059</v>
      </c>
      <c r="AH51" s="30">
        <f t="shared" si="5"/>
        <v>-0.86832944399065048</v>
      </c>
      <c r="BO51" s="36"/>
      <c r="BP51" s="36"/>
      <c r="CC51" s="36"/>
      <c r="CD51" s="36"/>
    </row>
    <row r="52" spans="16:82" x14ac:dyDescent="0.35">
      <c r="P52" s="1">
        <f>$C$5*'6050_Module3Project_Data'!B52 +$C$6</f>
        <v>68.231752450038385</v>
      </c>
      <c r="Q52" s="1">
        <f>(ABS('6050_Module3Project_Data'!C52 - P52) /'6050_Module3Project_Data'!C52)</f>
        <v>0.13060215142551168</v>
      </c>
      <c r="R52" s="1">
        <f>'6050_Module3Project_Data'!C52-'Part 3'!P52</f>
        <v>10.249868549961619</v>
      </c>
      <c r="S52" s="1">
        <v>-9.619762062460353</v>
      </c>
      <c r="T52" s="1">
        <f t="shared" si="0"/>
        <v>-0.97720759836200555</v>
      </c>
      <c r="U52" s="28">
        <v>51</v>
      </c>
      <c r="V52" s="29">
        <f t="shared" si="1"/>
        <v>0.19649805447470817</v>
      </c>
      <c r="W52" s="30">
        <f t="shared" si="2"/>
        <v>-0.85419652381744504</v>
      </c>
      <c r="AA52" s="1">
        <f>$D$5*'6050_Module3Project_Data'!B52 +$D$6</f>
        <v>159.34913712423506</v>
      </c>
      <c r="AB52" s="1">
        <f>(ABS('6050_Module3Project_Data'!E52 - AA52) /'6050_Module3Project_Data'!E52)</f>
        <v>9.6194468489422022E-2</v>
      </c>
      <c r="AC52" s="1">
        <f>'6050_Module3Project_Data'!E52-'Part 3'!AA52</f>
        <v>16.959959875764952</v>
      </c>
      <c r="AD52" s="1">
        <v>-17.497504184611387</v>
      </c>
      <c r="AE52" s="1">
        <f t="shared" si="3"/>
        <v>-0.97348635527493332</v>
      </c>
      <c r="AF52" s="28">
        <v>51</v>
      </c>
      <c r="AG52" s="29">
        <f t="shared" si="4"/>
        <v>0.19649805447470817</v>
      </c>
      <c r="AH52" s="30">
        <f t="shared" si="5"/>
        <v>-0.85419652381744504</v>
      </c>
      <c r="BO52" s="36"/>
      <c r="BP52" s="36"/>
      <c r="CC52" s="36"/>
      <c r="CD52" s="36"/>
    </row>
    <row r="53" spans="16:82" x14ac:dyDescent="0.35">
      <c r="P53" s="1">
        <f>$C$5*'6050_Module3Project_Data'!B53 +$C$6</f>
        <v>68.475514167954188</v>
      </c>
      <c r="Q53" s="1">
        <f>(ABS('6050_Module3Project_Data'!C53 - P53) /'6050_Module3Project_Data'!C53)</f>
        <v>0.12497438941044617</v>
      </c>
      <c r="R53" s="1">
        <f>'6050_Module3Project_Data'!C53-'Part 3'!P53</f>
        <v>9.7799258320458051</v>
      </c>
      <c r="S53" s="1">
        <v>-9.5302210370497562</v>
      </c>
      <c r="T53" s="1">
        <f t="shared" si="0"/>
        <v>-0.96811172157958325</v>
      </c>
      <c r="U53" s="28">
        <v>52</v>
      </c>
      <c r="V53" s="29">
        <f t="shared" si="1"/>
        <v>0.20038910505836577</v>
      </c>
      <c r="W53" s="30">
        <f t="shared" si="2"/>
        <v>-0.84023219542538519</v>
      </c>
      <c r="AA53" s="1">
        <f>$D$5*'6050_Module3Project_Data'!B53 +$D$6</f>
        <v>159.3381328230314</v>
      </c>
      <c r="AB53" s="1">
        <f>(ABS('6050_Module3Project_Data'!E53 - AA53) /'6050_Module3Project_Data'!E53)</f>
        <v>8.3756600653731847E-2</v>
      </c>
      <c r="AC53" s="1">
        <f>'6050_Module3Project_Data'!E53-'Part 3'!AA53</f>
        <v>14.565584176968599</v>
      </c>
      <c r="AD53" s="1">
        <v>-17.175192859237825</v>
      </c>
      <c r="AE53" s="1">
        <f t="shared" si="3"/>
        <v>-0.95555433056493555</v>
      </c>
      <c r="AF53" s="28">
        <v>52</v>
      </c>
      <c r="AG53" s="29">
        <f t="shared" si="4"/>
        <v>0.20038910505836577</v>
      </c>
      <c r="AH53" s="30">
        <f t="shared" si="5"/>
        <v>-0.84023219542538519</v>
      </c>
      <c r="BO53" s="36"/>
      <c r="BP53" s="36"/>
      <c r="CC53" s="36"/>
      <c r="CD53" s="36"/>
    </row>
    <row r="54" spans="16:82" x14ac:dyDescent="0.35">
      <c r="P54" s="1">
        <f>$C$5*'6050_Module3Project_Data'!B54 +$C$6</f>
        <v>68.71927588586999</v>
      </c>
      <c r="Q54" s="1">
        <f>(ABS('6050_Module3Project_Data'!C54 - P54) /'6050_Module3Project_Data'!C54)</f>
        <v>9.5255142701635903E-2</v>
      </c>
      <c r="R54" s="1">
        <f>'6050_Module3Project_Data'!C54-'Part 3'!P54</f>
        <v>7.2350391141300037</v>
      </c>
      <c r="S54" s="1">
        <v>-9.4200887803761475</v>
      </c>
      <c r="T54" s="1">
        <f t="shared" si="0"/>
        <v>-0.95692411866930105</v>
      </c>
      <c r="U54" s="28">
        <v>53</v>
      </c>
      <c r="V54" s="29">
        <f t="shared" si="1"/>
        <v>0.20428015564202334</v>
      </c>
      <c r="W54" s="30">
        <f t="shared" si="2"/>
        <v>-0.82642982374185836</v>
      </c>
      <c r="AA54" s="1">
        <f>$D$5*'6050_Module3Project_Data'!B54 +$D$6</f>
        <v>159.32712852182775</v>
      </c>
      <c r="AB54" s="1">
        <f>(ABS('6050_Module3Project_Data'!E54 - AA54) /'6050_Module3Project_Data'!E54)</f>
        <v>6.4866883272114734E-2</v>
      </c>
      <c r="AC54" s="1">
        <f>'6050_Module3Project_Data'!E54-'Part 3'!AA54</f>
        <v>11.051960478172248</v>
      </c>
      <c r="AD54" s="1">
        <v>-16.51266489544426</v>
      </c>
      <c r="AE54" s="1">
        <f t="shared" si="3"/>
        <v>-0.91869410604740998</v>
      </c>
      <c r="AF54" s="28">
        <v>53</v>
      </c>
      <c r="AG54" s="29">
        <f t="shared" si="4"/>
        <v>0.20428015564202334</v>
      </c>
      <c r="AH54" s="30">
        <f t="shared" si="5"/>
        <v>-0.82642982374185836</v>
      </c>
      <c r="BO54" s="36"/>
      <c r="BP54" s="36"/>
      <c r="CC54" s="36"/>
      <c r="CD54" s="36"/>
    </row>
    <row r="55" spans="16:82" x14ac:dyDescent="0.35">
      <c r="P55" s="1">
        <f>$C$5*'6050_Module3Project_Data'!B55 +$C$6</f>
        <v>68.963037603785793</v>
      </c>
      <c r="Q55" s="1">
        <f>(ABS('6050_Module3Project_Data'!C55 - P55) /'6050_Module3Project_Data'!C55)</f>
        <v>0.11702460842629492</v>
      </c>
      <c r="R55" s="1">
        <f>'6050_Module3Project_Data'!C55-'Part 3'!P55</f>
        <v>9.1399743962142139</v>
      </c>
      <c r="S55" s="1">
        <v>-9.2697758833023443</v>
      </c>
      <c r="T55" s="1">
        <f t="shared" si="0"/>
        <v>-0.9416548319448893</v>
      </c>
      <c r="U55" s="28">
        <v>54</v>
      </c>
      <c r="V55" s="29">
        <f t="shared" si="1"/>
        <v>0.20817120622568094</v>
      </c>
      <c r="W55" s="30">
        <f t="shared" si="2"/>
        <v>-0.81278312474442804</v>
      </c>
      <c r="AA55" s="1">
        <f>$D$5*'6050_Module3Project_Data'!B55 +$D$6</f>
        <v>159.31612422062409</v>
      </c>
      <c r="AB55" s="1">
        <f>(ABS('6050_Module3Project_Data'!E55 - AA55) /'6050_Module3Project_Data'!E55)</f>
        <v>7.5163759581983375E-2</v>
      </c>
      <c r="AC55" s="1">
        <f>'6050_Module3Project_Data'!E55-'Part 3'!AA55</f>
        <v>12.948020779375923</v>
      </c>
      <c r="AD55" s="1">
        <v>-16.41257088340771</v>
      </c>
      <c r="AE55" s="1">
        <f t="shared" si="3"/>
        <v>-0.91312530298074157</v>
      </c>
      <c r="AF55" s="28">
        <v>54</v>
      </c>
      <c r="AG55" s="29">
        <f t="shared" si="4"/>
        <v>0.20817120622568094</v>
      </c>
      <c r="AH55" s="30">
        <f t="shared" si="5"/>
        <v>-0.81278312474442804</v>
      </c>
      <c r="BO55" s="36"/>
      <c r="BP55" s="36"/>
      <c r="CC55" s="36"/>
      <c r="CD55" s="36"/>
    </row>
    <row r="56" spans="16:82" x14ac:dyDescent="0.35">
      <c r="P56" s="1">
        <f>$C$5*'6050_Module3Project_Data'!B56 +$C$6</f>
        <v>69.206799321701581</v>
      </c>
      <c r="Q56" s="1">
        <f>(ABS('6050_Module3Project_Data'!C56 - P56) /'6050_Module3Project_Data'!C56)</f>
        <v>0.13207145759166489</v>
      </c>
      <c r="R56" s="1">
        <f>'6050_Module3Project_Data'!C56-'Part 3'!P56</f>
        <v>10.531100678298415</v>
      </c>
      <c r="S56" s="1">
        <v>-9.2657737549655366</v>
      </c>
      <c r="T56" s="1">
        <f t="shared" si="0"/>
        <v>-0.94124828236549685</v>
      </c>
      <c r="U56" s="28">
        <v>55</v>
      </c>
      <c r="V56" s="29">
        <f t="shared" si="1"/>
        <v>0.21206225680933852</v>
      </c>
      <c r="W56" s="30">
        <f t="shared" si="2"/>
        <v>-0.79928614010300825</v>
      </c>
      <c r="AA56" s="1">
        <f>$D$5*'6050_Module3Project_Data'!B56 +$D$6</f>
        <v>159.30511991942043</v>
      </c>
      <c r="AB56" s="1">
        <f>(ABS('6050_Module3Project_Data'!E56 - AA56) /'6050_Module3Project_Data'!E56)</f>
        <v>7.6333059214144142E-2</v>
      </c>
      <c r="AC56" s="1">
        <f>'6050_Module3Project_Data'!E56-'Part 3'!AA56</f>
        <v>13.165186080579559</v>
      </c>
      <c r="AD56" s="1">
        <v>-15.715037293036943</v>
      </c>
      <c r="AE56" s="1">
        <f t="shared" si="3"/>
        <v>-0.87431751500095223</v>
      </c>
      <c r="AF56" s="28">
        <v>55</v>
      </c>
      <c r="AG56" s="29">
        <f t="shared" si="4"/>
        <v>0.21206225680933852</v>
      </c>
      <c r="AH56" s="30">
        <f t="shared" si="5"/>
        <v>-0.79928614010300825</v>
      </c>
      <c r="BO56" s="36"/>
      <c r="BP56" s="36"/>
      <c r="CC56" s="36"/>
      <c r="CD56" s="36"/>
    </row>
    <row r="57" spans="16:82" x14ac:dyDescent="0.35">
      <c r="P57" s="1">
        <f>$C$5*'6050_Module3Project_Data'!B57 +$C$6</f>
        <v>69.450561039617384</v>
      </c>
      <c r="Q57" s="1">
        <f>(ABS('6050_Module3Project_Data'!C57 - P57) /'6050_Module3Project_Data'!C57)</f>
        <v>0.12775028143650968</v>
      </c>
      <c r="R57" s="1">
        <f>'6050_Module3Project_Data'!C57-'Part 3'!P57</f>
        <v>10.171775960382618</v>
      </c>
      <c r="S57" s="1">
        <v>-9.1791060116391492</v>
      </c>
      <c r="T57" s="1">
        <f t="shared" si="0"/>
        <v>-0.93244428318531625</v>
      </c>
      <c r="U57" s="28">
        <v>56</v>
      </c>
      <c r="V57" s="29">
        <f t="shared" si="1"/>
        <v>0.21595330739299612</v>
      </c>
      <c r="W57" s="30">
        <f t="shared" si="2"/>
        <v>-0.78593321406966932</v>
      </c>
      <c r="AA57" s="1">
        <f>$D$5*'6050_Module3Project_Data'!B57 +$D$6</f>
        <v>159.29411561821678</v>
      </c>
      <c r="AB57" s="1">
        <f>(ABS('6050_Module3Project_Data'!E57 - AA57) /'6050_Module3Project_Data'!E57)</f>
        <v>9.0224425205536418E-2</v>
      </c>
      <c r="AC57" s="1">
        <f>'6050_Module3Project_Data'!E57-'Part 3'!AA57</f>
        <v>15.797544381783212</v>
      </c>
      <c r="AD57" s="1">
        <v>-15.648220907480777</v>
      </c>
      <c r="AE57" s="1">
        <f t="shared" si="3"/>
        <v>-0.87060013685596394</v>
      </c>
      <c r="AF57" s="28">
        <v>56</v>
      </c>
      <c r="AG57" s="29">
        <f t="shared" si="4"/>
        <v>0.21595330739299612</v>
      </c>
      <c r="AH57" s="30">
        <f t="shared" si="5"/>
        <v>-0.78593321406966932</v>
      </c>
      <c r="BO57" s="36"/>
      <c r="BP57" s="36"/>
      <c r="CC57" s="36"/>
      <c r="CD57" s="36"/>
    </row>
    <row r="58" spans="16:82" x14ac:dyDescent="0.35">
      <c r="P58" s="1">
        <f>$C$5*'6050_Module3Project_Data'!B58 +$C$6</f>
        <v>69.694322757533186</v>
      </c>
      <c r="Q58" s="1">
        <f>(ABS('6050_Module3Project_Data'!C58 - P58) /'6050_Module3Project_Data'!C58)</f>
        <v>8.4078124676147753E-2</v>
      </c>
      <c r="R58" s="1">
        <f>'6050_Module3Project_Data'!C58-'Part 3'!P58</f>
        <v>6.3976722424668111</v>
      </c>
      <c r="S58" s="1">
        <v>-9.0104455758075517</v>
      </c>
      <c r="T58" s="1">
        <f t="shared" si="0"/>
        <v>-0.91531119212053269</v>
      </c>
      <c r="U58" s="28">
        <v>57</v>
      </c>
      <c r="V58" s="29">
        <f t="shared" si="1"/>
        <v>0.21984435797665369</v>
      </c>
      <c r="W58" s="30">
        <f t="shared" si="2"/>
        <v>-0.77271897237966714</v>
      </c>
      <c r="AA58" s="1">
        <f>$D$5*'6050_Module3Project_Data'!B58 +$D$6</f>
        <v>159.28311131701312</v>
      </c>
      <c r="AB58" s="1">
        <f>(ABS('6050_Module3Project_Data'!E58 - AA58) /'6050_Module3Project_Data'!E58)</f>
        <v>6.3398226410229297E-2</v>
      </c>
      <c r="AC58" s="1">
        <f>'6050_Module3Project_Data'!E58-'Part 3'!AA58</f>
        <v>10.781814682986891</v>
      </c>
      <c r="AD58" s="1">
        <v>-15.367401582204053</v>
      </c>
      <c r="AE58" s="1">
        <f t="shared" si="3"/>
        <v>-0.85497654971061388</v>
      </c>
      <c r="AF58" s="28">
        <v>57</v>
      </c>
      <c r="AG58" s="29">
        <f t="shared" si="4"/>
        <v>0.21984435797665369</v>
      </c>
      <c r="AH58" s="30">
        <f t="shared" si="5"/>
        <v>-0.77271897237966714</v>
      </c>
      <c r="BO58" s="36"/>
      <c r="BP58" s="36"/>
      <c r="CC58" s="36"/>
      <c r="CD58" s="36"/>
    </row>
    <row r="59" spans="16:82" x14ac:dyDescent="0.35">
      <c r="P59" s="1">
        <f>$C$5*'6050_Module3Project_Data'!B59 +$C$6</f>
        <v>69.938084475448989</v>
      </c>
      <c r="Q59" s="1">
        <f>(ABS('6050_Module3Project_Data'!C59 - P59) /'6050_Module3Project_Data'!C59)</f>
        <v>7.8343398578994555E-2</v>
      </c>
      <c r="R59" s="1">
        <f>'6050_Module3Project_Data'!C59-'Part 3'!P59</f>
        <v>5.9449335245510184</v>
      </c>
      <c r="S59" s="1">
        <v>-8.6935483191339529</v>
      </c>
      <c r="T59" s="1">
        <f t="shared" si="0"/>
        <v>-0.88311970909727056</v>
      </c>
      <c r="U59" s="28">
        <v>58</v>
      </c>
      <c r="V59" s="29">
        <f t="shared" si="1"/>
        <v>0.22373540856031129</v>
      </c>
      <c r="W59" s="30">
        <f t="shared" si="2"/>
        <v>-0.75963830295586499</v>
      </c>
      <c r="AA59" s="1">
        <f>$D$5*'6050_Module3Project_Data'!B59 +$D$6</f>
        <v>159.27210701580947</v>
      </c>
      <c r="AB59" s="1">
        <f>(ABS('6050_Module3Project_Data'!E59 - AA59) /'6050_Module3Project_Data'!E59)</f>
        <v>5.3076519954330784E-2</v>
      </c>
      <c r="AC59" s="1">
        <f>'6050_Module3Project_Data'!E59-'Part 3'!AA59</f>
        <v>8.9274469841905386</v>
      </c>
      <c r="AD59" s="1">
        <v>-14.82793169062964</v>
      </c>
      <c r="AE59" s="1">
        <f t="shared" si="3"/>
        <v>-0.82496275042881639</v>
      </c>
      <c r="AF59" s="28">
        <v>58</v>
      </c>
      <c r="AG59" s="29">
        <f t="shared" si="4"/>
        <v>0.22373540856031129</v>
      </c>
      <c r="AH59" s="30">
        <f t="shared" si="5"/>
        <v>-0.75963830295586499</v>
      </c>
      <c r="BO59" s="36"/>
      <c r="BP59" s="36"/>
      <c r="CC59" s="36"/>
      <c r="CD59" s="36"/>
    </row>
    <row r="60" spans="16:82" x14ac:dyDescent="0.35">
      <c r="P60" s="1">
        <f>$C$5*'6050_Module3Project_Data'!B60 +$C$6</f>
        <v>70.181846193364777</v>
      </c>
      <c r="Q60" s="1">
        <f>(ABS('6050_Module3Project_Data'!C60 - P60) /'6050_Module3Project_Data'!C60)</f>
        <v>0.10468862547327083</v>
      </c>
      <c r="R60" s="1">
        <f>'6050_Module3Project_Data'!C60-'Part 3'!P60</f>
        <v>8.2063528066352234</v>
      </c>
      <c r="S60" s="1">
        <v>-8.4016441412597658</v>
      </c>
      <c r="T60" s="1">
        <f t="shared" si="0"/>
        <v>-0.85346710659419867</v>
      </c>
      <c r="U60" s="28">
        <v>59</v>
      </c>
      <c r="V60" s="29">
        <f t="shared" si="1"/>
        <v>0.22762645914396887</v>
      </c>
      <c r="W60" s="30">
        <f t="shared" si="2"/>
        <v>-0.74668633823340269</v>
      </c>
      <c r="AA60" s="1">
        <f>$D$5*'6050_Module3Project_Data'!B60 +$D$6</f>
        <v>159.26110271460584</v>
      </c>
      <c r="AB60" s="1">
        <f>(ABS('6050_Module3Project_Data'!E60 - AA60) /'6050_Module3Project_Data'!E60)</f>
        <v>7.4163971002605619E-2</v>
      </c>
      <c r="AC60" s="1">
        <f>'6050_Module3Project_Data'!E60-'Part 3'!AA60</f>
        <v>12.757589285394147</v>
      </c>
      <c r="AD60" s="1">
        <v>-14.573236606277135</v>
      </c>
      <c r="AE60" s="1">
        <f t="shared" si="3"/>
        <v>-0.8107926044036009</v>
      </c>
      <c r="AF60" s="28">
        <v>59</v>
      </c>
      <c r="AG60" s="29">
        <f t="shared" si="4"/>
        <v>0.22762645914396887</v>
      </c>
      <c r="AH60" s="30">
        <f t="shared" si="5"/>
        <v>-0.74668633823340269</v>
      </c>
      <c r="BO60" s="36"/>
      <c r="BP60" s="36"/>
      <c r="CC60" s="36"/>
      <c r="CD60" s="36"/>
    </row>
    <row r="61" spans="16:82" x14ac:dyDescent="0.35">
      <c r="P61" s="1">
        <f>$C$5*'6050_Module3Project_Data'!B61 +$C$6</f>
        <v>70.425607911280579</v>
      </c>
      <c r="Q61" s="1">
        <f>(ABS('6050_Module3Project_Data'!C61 - P61) /'6050_Module3Project_Data'!C61)</f>
        <v>0.10884574899959605</v>
      </c>
      <c r="R61" s="1">
        <f>'6050_Module3Project_Data'!C61-'Part 3'!P61</f>
        <v>8.6017970887194224</v>
      </c>
      <c r="S61" s="1">
        <v>-8.3182182162077396</v>
      </c>
      <c r="T61" s="1">
        <f t="shared" si="0"/>
        <v>-0.84499242215482406</v>
      </c>
      <c r="U61" s="28">
        <v>60</v>
      </c>
      <c r="V61" s="29">
        <f t="shared" si="1"/>
        <v>0.23151750972762647</v>
      </c>
      <c r="W61" s="30">
        <f t="shared" si="2"/>
        <v>-0.73385843894287117</v>
      </c>
      <c r="AA61" s="1">
        <f>$D$5*'6050_Module3Project_Data'!B61 +$D$6</f>
        <v>159.25009841340218</v>
      </c>
      <c r="AB61" s="1">
        <f>(ABS('6050_Module3Project_Data'!E61 - AA61) /'6050_Module3Project_Data'!E61)</f>
        <v>8.3072110306119815E-2</v>
      </c>
      <c r="AC61" s="1">
        <f>'6050_Module3Project_Data'!E61-'Part 3'!AA61</f>
        <v>14.427788586597813</v>
      </c>
      <c r="AD61" s="1">
        <v>-14.361640991833269</v>
      </c>
      <c r="AE61" s="1">
        <f t="shared" si="3"/>
        <v>-0.79902032869365835</v>
      </c>
      <c r="AF61" s="28">
        <v>60</v>
      </c>
      <c r="AG61" s="29">
        <f t="shared" si="4"/>
        <v>0.23151750972762647</v>
      </c>
      <c r="AH61" s="30">
        <f t="shared" si="5"/>
        <v>-0.73385843894287117</v>
      </c>
      <c r="BO61" s="36"/>
      <c r="BP61" s="36"/>
      <c r="CC61" s="36"/>
      <c r="CD61" s="36"/>
    </row>
    <row r="62" spans="16:82" x14ac:dyDescent="0.35">
      <c r="P62" s="1">
        <f>$C$5*'6050_Module3Project_Data'!B62 +$C$6</f>
        <v>70.669369629196382</v>
      </c>
      <c r="Q62" s="1">
        <f>(ABS('6050_Module3Project_Data'!C62 - P62) /'6050_Module3Project_Data'!C62)</f>
        <v>0.11610005369866543</v>
      </c>
      <c r="R62" s="1">
        <f>'6050_Module3Project_Data'!C62-'Part 3'!P62</f>
        <v>9.2824053708036161</v>
      </c>
      <c r="S62" s="1">
        <v>-8.263237577091374</v>
      </c>
      <c r="T62" s="1">
        <f t="shared" si="0"/>
        <v>-0.83940730498056726</v>
      </c>
      <c r="U62" s="28">
        <v>61</v>
      </c>
      <c r="V62" s="29">
        <f t="shared" si="1"/>
        <v>0.23540856031128404</v>
      </c>
      <c r="W62" s="30">
        <f t="shared" si="2"/>
        <v>-0.72115017920879843</v>
      </c>
      <c r="AA62" s="1">
        <f>$D$5*'6050_Module3Project_Data'!B62 +$D$6</f>
        <v>159.23909411219853</v>
      </c>
      <c r="AB62" s="1">
        <f>(ABS('6050_Module3Project_Data'!E62 - AA62) /'6050_Module3Project_Data'!E62)</f>
        <v>8.0276057184337432E-2</v>
      </c>
      <c r="AC62" s="1">
        <f>'6050_Module3Project_Data'!E62-'Part 3'!AA62</f>
        <v>13.898829887801469</v>
      </c>
      <c r="AD62" s="1">
        <v>-14.337342943590329</v>
      </c>
      <c r="AE62" s="1">
        <f t="shared" si="3"/>
        <v>-0.79766848912986976</v>
      </c>
      <c r="AF62" s="28">
        <v>61</v>
      </c>
      <c r="AG62" s="29">
        <f t="shared" si="4"/>
        <v>0.23540856031128404</v>
      </c>
      <c r="AH62" s="30">
        <f t="shared" si="5"/>
        <v>-0.72115017920879843</v>
      </c>
      <c r="BO62" s="36"/>
      <c r="BP62" s="36"/>
      <c r="CC62" s="36"/>
      <c r="CD62" s="36"/>
    </row>
    <row r="63" spans="16:82" x14ac:dyDescent="0.35">
      <c r="P63" s="1">
        <f>$C$5*'6050_Module3Project_Data'!B63 +$C$6</f>
        <v>70.913131347112184</v>
      </c>
      <c r="Q63" s="1">
        <f>(ABS('6050_Module3Project_Data'!C63 - P63) /'6050_Module3Project_Data'!C63)</f>
        <v>0.10082910715116419</v>
      </c>
      <c r="R63" s="1">
        <f>'6050_Module3Project_Data'!C63-'Part 3'!P63</f>
        <v>7.9518896528878145</v>
      </c>
      <c r="S63" s="1">
        <v>-8.1971420878709438</v>
      </c>
      <c r="T63" s="1">
        <f t="shared" si="0"/>
        <v>-0.83269310416517428</v>
      </c>
      <c r="U63" s="28">
        <v>62</v>
      </c>
      <c r="V63" s="29">
        <f t="shared" si="1"/>
        <v>0.23929961089494164</v>
      </c>
      <c r="W63" s="30">
        <f t="shared" si="2"/>
        <v>-0.70855733283643729</v>
      </c>
      <c r="AA63" s="1">
        <f>$D$5*'6050_Module3Project_Data'!B63 +$D$6</f>
        <v>159.22808981099487</v>
      </c>
      <c r="AB63" s="1">
        <f>(ABS('6050_Module3Project_Data'!E63 - AA63) /'6050_Module3Project_Data'!E63)</f>
        <v>7.472539047272031E-2</v>
      </c>
      <c r="AC63" s="1">
        <f>'6050_Module3Project_Data'!E63-'Part 3'!AA63</f>
        <v>12.859297189005133</v>
      </c>
      <c r="AD63" s="1">
        <v>-14.2887105219246</v>
      </c>
      <c r="AE63" s="1">
        <f t="shared" si="3"/>
        <v>-0.79496278902452555</v>
      </c>
      <c r="AF63" s="28">
        <v>62</v>
      </c>
      <c r="AG63" s="29">
        <f t="shared" si="4"/>
        <v>0.23929961089494164</v>
      </c>
      <c r="AH63" s="30">
        <f t="shared" si="5"/>
        <v>-0.70855733283643729</v>
      </c>
      <c r="BO63" s="36"/>
      <c r="BP63" s="36"/>
      <c r="CC63" s="36"/>
      <c r="CD63" s="36"/>
    </row>
    <row r="64" spans="16:82" x14ac:dyDescent="0.35">
      <c r="P64" s="1">
        <f>$C$5*'6050_Module3Project_Data'!B64 +$C$6</f>
        <v>71.156893065027987</v>
      </c>
      <c r="Q64" s="1">
        <f>(ABS('6050_Module3Project_Data'!C64 - P64) /'6050_Module3Project_Data'!C64)</f>
        <v>0.10200331080661532</v>
      </c>
      <c r="R64" s="1">
        <f>'6050_Module3Project_Data'!C64-'Part 3'!P64</f>
        <v>8.08270093497201</v>
      </c>
      <c r="S64" s="1">
        <v>-8.073713934123532</v>
      </c>
      <c r="T64" s="1">
        <f t="shared" si="0"/>
        <v>-0.82015485956924561</v>
      </c>
      <c r="U64" s="28">
        <v>63</v>
      </c>
      <c r="V64" s="29">
        <f t="shared" si="1"/>
        <v>0.24319066147859922</v>
      </c>
      <c r="W64" s="30">
        <f t="shared" si="2"/>
        <v>-0.69607586067395022</v>
      </c>
      <c r="AA64" s="1">
        <f>$D$5*'6050_Module3Project_Data'!B64 +$D$6</f>
        <v>159.21708550979122</v>
      </c>
      <c r="AB64" s="1">
        <f>(ABS('6050_Module3Project_Data'!E64 - AA64) /'6050_Module3Project_Data'!E64)</f>
        <v>8.3521302534561748E-2</v>
      </c>
      <c r="AC64" s="1">
        <f>'6050_Module3Project_Data'!E64-'Part 3'!AA64</f>
        <v>14.509904490208783</v>
      </c>
      <c r="AD64" s="1">
        <v>-14.148168497851543</v>
      </c>
      <c r="AE64" s="1">
        <f t="shared" si="3"/>
        <v>-0.78714363142728561</v>
      </c>
      <c r="AF64" s="28">
        <v>63</v>
      </c>
      <c r="AG64" s="29">
        <f t="shared" si="4"/>
        <v>0.24319066147859922</v>
      </c>
      <c r="AH64" s="30">
        <f t="shared" si="5"/>
        <v>-0.69607586067395022</v>
      </c>
    </row>
    <row r="65" spans="16:34" x14ac:dyDescent="0.35">
      <c r="P65" s="1">
        <f>$C$5*'6050_Module3Project_Data'!B65 +$C$6</f>
        <v>71.400654782943775</v>
      </c>
      <c r="Q65" s="1">
        <f>(ABS('6050_Module3Project_Data'!C65 - P65) /'6050_Module3Project_Data'!C65)</f>
        <v>9.3457632826997608E-2</v>
      </c>
      <c r="R65" s="1">
        <f>'6050_Module3Project_Data'!C65-'Part 3'!P65</f>
        <v>7.3608652170562294</v>
      </c>
      <c r="S65" s="1">
        <v>-8.0385092937233651</v>
      </c>
      <c r="T65" s="1">
        <f t="shared" si="0"/>
        <v>-0.81657865447464195</v>
      </c>
      <c r="U65" s="28">
        <v>64</v>
      </c>
      <c r="V65" s="29">
        <f t="shared" si="1"/>
        <v>0.24708171206225682</v>
      </c>
      <c r="W65" s="30">
        <f t="shared" si="2"/>
        <v>-0.68370189894942857</v>
      </c>
      <c r="AA65" s="1">
        <f>$D$5*'6050_Module3Project_Data'!B65 +$D$6</f>
        <v>159.20608120858756</v>
      </c>
      <c r="AB65" s="1">
        <f>(ABS('6050_Module3Project_Data'!E65 - AA65) /'6050_Module3Project_Data'!E65)</f>
        <v>9.4838411383448423E-2</v>
      </c>
      <c r="AC65" s="1">
        <f>'6050_Module3Project_Data'!E65-'Part 3'!AA65</f>
        <v>16.680835791412449</v>
      </c>
      <c r="AD65" s="1">
        <v>-14.0796287990552</v>
      </c>
      <c r="AE65" s="1">
        <f t="shared" si="3"/>
        <v>-0.78333037549838724</v>
      </c>
      <c r="AF65" s="28">
        <v>64</v>
      </c>
      <c r="AG65" s="29">
        <f t="shared" si="4"/>
        <v>0.24708171206225682</v>
      </c>
      <c r="AH65" s="30">
        <f t="shared" si="5"/>
        <v>-0.68370189894942857</v>
      </c>
    </row>
    <row r="66" spans="16:34" x14ac:dyDescent="0.35">
      <c r="P66" s="1">
        <f>$C$5*'6050_Module3Project_Data'!B66 +$C$6</f>
        <v>71.644416500859577</v>
      </c>
      <c r="Q66" s="1">
        <f>(ABS('6050_Module3Project_Data'!C66 - P66) /'6050_Module3Project_Data'!C66)</f>
        <v>0.11146342191648757</v>
      </c>
      <c r="R66" s="1">
        <f>'6050_Module3Project_Data'!C66-'Part 3'!P66</f>
        <v>8.9875104991404271</v>
      </c>
      <c r="S66" s="1">
        <v>-7.7184538057867371</v>
      </c>
      <c r="T66" s="1">
        <f t="shared" si="0"/>
        <v>-0.78406634775869632</v>
      </c>
      <c r="U66" s="28">
        <v>65</v>
      </c>
      <c r="V66" s="29">
        <f t="shared" si="1"/>
        <v>0.25097276264591439</v>
      </c>
      <c r="W66" s="30">
        <f t="shared" si="2"/>
        <v>-0.6714317484930028</v>
      </c>
      <c r="AA66" s="1">
        <f>$D$5*'6050_Module3Project_Data'!B66 +$D$6</f>
        <v>159.19507690738391</v>
      </c>
      <c r="AB66" s="1">
        <f>(ABS('6050_Module3Project_Data'!E66 - AA66) /'6050_Module3Project_Data'!E66)</f>
        <v>0.10504193585896977</v>
      </c>
      <c r="AC66" s="1">
        <f>'6050_Module3Project_Data'!E66-'Part 3'!AA66</f>
        <v>18.684852092616097</v>
      </c>
      <c r="AD66" s="1">
        <v>-13.939754787018671</v>
      </c>
      <c r="AE66" s="1">
        <f t="shared" si="3"/>
        <v>-0.77554838323603503</v>
      </c>
      <c r="AF66" s="28">
        <v>65</v>
      </c>
      <c r="AG66" s="29">
        <f t="shared" si="4"/>
        <v>0.25097276264591439</v>
      </c>
      <c r="AH66" s="30">
        <f t="shared" si="5"/>
        <v>-0.6714317484930028</v>
      </c>
    </row>
    <row r="67" spans="16:34" x14ac:dyDescent="0.35">
      <c r="P67" s="1">
        <f>$C$5*'6050_Module3Project_Data'!B67 +$C$6</f>
        <v>71.88817821877538</v>
      </c>
      <c r="Q67" s="1">
        <f>(ABS('6050_Module3Project_Data'!C67 - P67) /'6050_Module3Project_Data'!C67)</f>
        <v>0.10204585944182883</v>
      </c>
      <c r="R67" s="1">
        <f>'6050_Module3Project_Data'!C67-'Part 3'!P67</f>
        <v>8.169560781224618</v>
      </c>
      <c r="S67" s="1">
        <v>-7.6701468794508969</v>
      </c>
      <c r="T67" s="1">
        <f t="shared" ref="T67:T130" si="23">STANDARDIZE(S67,$C$10,$C$11)</f>
        <v>-0.77915916864528456</v>
      </c>
      <c r="U67" s="28">
        <v>66</v>
      </c>
      <c r="V67" s="29">
        <f t="shared" ref="V67:V130" si="24">(U67 - 0.5) / 257</f>
        <v>0.25486381322957197</v>
      </c>
      <c r="W67" s="30">
        <f t="shared" ref="W67:W130" si="25">_xlfn.NORM.S.INV(V67)</f>
        <v>-0.65926186476380366</v>
      </c>
      <c r="AA67" s="1">
        <f>$D$5*'6050_Module3Project_Data'!B67 +$D$6</f>
        <v>159.18407260618025</v>
      </c>
      <c r="AB67" s="1">
        <f>(ABS('6050_Module3Project_Data'!E67 - AA67) /'6050_Module3Project_Data'!E67)</f>
        <v>9.9837431416708547E-2</v>
      </c>
      <c r="AC67" s="1">
        <f>'6050_Module3Project_Data'!E67-'Part 3'!AA67</f>
        <v>17.655176393819744</v>
      </c>
      <c r="AD67" s="1">
        <v>-13.912035389425967</v>
      </c>
      <c r="AE67" s="1">
        <f t="shared" ref="AE67:AE130" si="26">STANDARDIZE(AD67,$D$10,$D$11)</f>
        <v>-0.77400619441594765</v>
      </c>
      <c r="AF67" s="28">
        <v>66</v>
      </c>
      <c r="AG67" s="29">
        <f t="shared" ref="AG67:AG130" si="27">(AF67 - 0.5) / 257</f>
        <v>0.25486381322957197</v>
      </c>
      <c r="AH67" s="30">
        <f t="shared" ref="AH67:AH130" si="28">_xlfn.NORM.S.INV(AG67)</f>
        <v>-0.65926186476380366</v>
      </c>
    </row>
    <row r="68" spans="16:34" x14ac:dyDescent="0.35">
      <c r="P68" s="1">
        <f>$C$5*'6050_Module3Project_Data'!B68 +$C$6</f>
        <v>72.131939936691182</v>
      </c>
      <c r="Q68" s="1">
        <f>(ABS('6050_Module3Project_Data'!C68 - P68) /'6050_Module3Project_Data'!C68)</f>
        <v>9.9222939439960731E-2</v>
      </c>
      <c r="R68" s="1">
        <f>'6050_Module3Project_Data'!C68-'Part 3'!P68</f>
        <v>7.9455210633088171</v>
      </c>
      <c r="S68" s="1">
        <v>-7.3365331615350868</v>
      </c>
      <c r="T68" s="1">
        <f t="shared" si="23"/>
        <v>-0.74526957158993434</v>
      </c>
      <c r="U68" s="28">
        <v>67</v>
      </c>
      <c r="V68" s="29">
        <f t="shared" si="24"/>
        <v>0.2587548638132296</v>
      </c>
      <c r="W68" s="30">
        <f t="shared" si="25"/>
        <v>-0.64718884860991455</v>
      </c>
      <c r="AA68" s="1">
        <f>$D$5*'6050_Module3Project_Data'!B68 +$D$6</f>
        <v>159.1730683049766</v>
      </c>
      <c r="AB68" s="1">
        <f>(ABS('6050_Module3Project_Data'!E68 - AA68) /'6050_Module3Project_Data'!E68)</f>
        <v>0.10333464636491063</v>
      </c>
      <c r="AC68" s="1">
        <f>'6050_Module3Project_Data'!E68-'Part 3'!AA68</f>
        <v>18.343624695023408</v>
      </c>
      <c r="AD68" s="1">
        <v>-13.663051100258855</v>
      </c>
      <c r="AE68" s="1">
        <f t="shared" si="26"/>
        <v>-0.76015377262912043</v>
      </c>
      <c r="AF68" s="28">
        <v>67</v>
      </c>
      <c r="AG68" s="29">
        <f t="shared" si="27"/>
        <v>0.2587548638132296</v>
      </c>
      <c r="AH68" s="30">
        <f t="shared" si="28"/>
        <v>-0.64718884860991455</v>
      </c>
    </row>
    <row r="69" spans="16:34" x14ac:dyDescent="0.35">
      <c r="P69" s="1">
        <f>$C$5*'6050_Module3Project_Data'!B69 +$C$6</f>
        <v>72.375701654606985</v>
      </c>
      <c r="Q69" s="1">
        <f>(ABS('6050_Module3Project_Data'!C69 - P69) /'6050_Module3Project_Data'!C69)</f>
        <v>7.932071389362387E-2</v>
      </c>
      <c r="R69" s="1">
        <f>'6050_Module3Project_Data'!C69-'Part 3'!P69</f>
        <v>6.2354963453930168</v>
      </c>
      <c r="S69" s="1">
        <v>-6.9616673979333825</v>
      </c>
      <c r="T69" s="1">
        <f t="shared" si="23"/>
        <v>-0.7071894537888016</v>
      </c>
      <c r="U69" s="28">
        <v>68</v>
      </c>
      <c r="V69" s="29">
        <f t="shared" si="24"/>
        <v>0.26264591439688717</v>
      </c>
      <c r="W69" s="30">
        <f t="shared" si="25"/>
        <v>-0.63520943769681859</v>
      </c>
      <c r="AA69" s="1">
        <f>$D$5*'6050_Module3Project_Data'!B69 +$D$6</f>
        <v>159.16206400377297</v>
      </c>
      <c r="AB69" s="1">
        <f>(ABS('6050_Module3Project_Data'!E69 - AA69) /'6050_Module3Project_Data'!E69)</f>
        <v>9.6450393247762098E-2</v>
      </c>
      <c r="AC69" s="1">
        <f>'6050_Module3Project_Data'!E69-'Part 3'!AA69</f>
        <v>16.989928996227036</v>
      </c>
      <c r="AD69" s="1">
        <v>-13.350805618313643</v>
      </c>
      <c r="AE69" s="1">
        <f t="shared" si="26"/>
        <v>-0.74278176842995935</v>
      </c>
      <c r="AF69" s="28">
        <v>68</v>
      </c>
      <c r="AG69" s="29">
        <f t="shared" si="27"/>
        <v>0.26264591439688717</v>
      </c>
      <c r="AH69" s="30">
        <f t="shared" si="28"/>
        <v>-0.63520943769681859</v>
      </c>
    </row>
    <row r="70" spans="16:34" x14ac:dyDescent="0.35">
      <c r="P70" s="1">
        <f>$C$5*'6050_Module3Project_Data'!B70 +$C$6</f>
        <v>72.619463372522773</v>
      </c>
      <c r="Q70" s="1">
        <f>(ABS('6050_Module3Project_Data'!C70 - P70) /'6050_Module3Project_Data'!C70)</f>
        <v>8.9407714996567966E-2</v>
      </c>
      <c r="R70" s="1">
        <f>'6050_Module3Project_Data'!C70-'Part 3'!P70</f>
        <v>7.130238627477226</v>
      </c>
      <c r="S70" s="1">
        <v>-6.9184075237025269</v>
      </c>
      <c r="T70" s="1">
        <f t="shared" si="23"/>
        <v>-0.70279497110533229</v>
      </c>
      <c r="U70" s="28">
        <v>69</v>
      </c>
      <c r="V70" s="29">
        <f t="shared" si="24"/>
        <v>0.26653696498054474</v>
      </c>
      <c r="W70" s="30">
        <f t="shared" si="25"/>
        <v>-0.62332049854639127</v>
      </c>
      <c r="AA70" s="1">
        <f>$D$5*'6050_Module3Project_Data'!B70 +$D$6</f>
        <v>159.15105970256931</v>
      </c>
      <c r="AB70" s="1">
        <f>(ABS('6050_Module3Project_Data'!E70 - AA70) /'6050_Module3Project_Data'!E70)</f>
        <v>0.10370639462753806</v>
      </c>
      <c r="AC70" s="1">
        <f>'6050_Module3Project_Data'!E70-'Part 3'!AA70</f>
        <v>18.414705297430686</v>
      </c>
      <c r="AD70" s="1">
        <v>-13.312234485815026</v>
      </c>
      <c r="AE70" s="1">
        <f t="shared" si="26"/>
        <v>-0.74063583545581957</v>
      </c>
      <c r="AF70" s="28">
        <v>69</v>
      </c>
      <c r="AG70" s="29">
        <f t="shared" si="27"/>
        <v>0.26653696498054474</v>
      </c>
      <c r="AH70" s="30">
        <f t="shared" si="28"/>
        <v>-0.62332049854639127</v>
      </c>
    </row>
    <row r="71" spans="16:34" x14ac:dyDescent="0.35">
      <c r="P71" s="1">
        <f>$C$5*'6050_Module3Project_Data'!B71 +$C$6</f>
        <v>72.863225090438576</v>
      </c>
      <c r="Q71" s="1">
        <f>(ABS('6050_Module3Project_Data'!C71 - P71) /'6050_Module3Project_Data'!C71)</f>
        <v>7.6881016947306646E-2</v>
      </c>
      <c r="R71" s="1">
        <f>'6050_Module3Project_Data'!C71-'Part 3'!P71</f>
        <v>6.0683389095614189</v>
      </c>
      <c r="S71" s="1">
        <v>-6.9003976253449224</v>
      </c>
      <c r="T71" s="1">
        <f t="shared" si="23"/>
        <v>-0.70096546540586624</v>
      </c>
      <c r="U71" s="28">
        <v>70</v>
      </c>
      <c r="V71" s="29">
        <f t="shared" si="24"/>
        <v>0.27042801556420232</v>
      </c>
      <c r="W71" s="30">
        <f t="shared" si="25"/>
        <v>-0.61151901913425732</v>
      </c>
      <c r="AA71" s="1">
        <f>$D$5*'6050_Module3Project_Data'!B71 +$D$6</f>
        <v>159.14005540136566</v>
      </c>
      <c r="AB71" s="1">
        <f>(ABS('6050_Module3Project_Data'!E71 - AA71) /'6050_Module3Project_Data'!E71)</f>
        <v>0.10297486270632789</v>
      </c>
      <c r="AC71" s="1">
        <f>'6050_Module3Project_Data'!E71-'Part 3'!AA71</f>
        <v>18.268635598634347</v>
      </c>
      <c r="AD71" s="1">
        <v>-13.011661317109997</v>
      </c>
      <c r="AE71" s="1">
        <f t="shared" si="26"/>
        <v>-0.72391322888239562</v>
      </c>
      <c r="AF71" s="28">
        <v>70</v>
      </c>
      <c r="AG71" s="29">
        <f t="shared" si="27"/>
        <v>0.27042801556420232</v>
      </c>
      <c r="AH71" s="30">
        <f t="shared" si="28"/>
        <v>-0.61151901913425732</v>
      </c>
    </row>
    <row r="72" spans="16:34" x14ac:dyDescent="0.35">
      <c r="P72" s="1">
        <f>$C$5*'6050_Module3Project_Data'!B72 +$C$6</f>
        <v>73.106986808354378</v>
      </c>
      <c r="Q72" s="1">
        <f>(ABS('6050_Module3Project_Data'!C72 - P72) /'6050_Module3Project_Data'!C72)</f>
        <v>5.234246127637452E-2</v>
      </c>
      <c r="R72" s="1">
        <f>'6050_Module3Project_Data'!C72-'Part 3'!P72</f>
        <v>4.0379561916456197</v>
      </c>
      <c r="S72" s="1">
        <v>-6.7526590611765158</v>
      </c>
      <c r="T72" s="1">
        <f t="shared" si="23"/>
        <v>-0.68595768802643964</v>
      </c>
      <c r="U72" s="28">
        <v>71</v>
      </c>
      <c r="V72" s="29">
        <f t="shared" si="24"/>
        <v>0.27431906614785995</v>
      </c>
      <c r="W72" s="30">
        <f t="shared" si="25"/>
        <v>-0.59980210199845652</v>
      </c>
      <c r="AA72" s="1">
        <f>$D$5*'6050_Module3Project_Data'!B72 +$D$6</f>
        <v>159.129051100162</v>
      </c>
      <c r="AB72" s="1">
        <f>(ABS('6050_Module3Project_Data'!E72 - AA72) /'6050_Module3Project_Data'!E72)</f>
        <v>9.8947975709343036E-2</v>
      </c>
      <c r="AC72" s="1">
        <f>'6050_Module3Project_Data'!E72-'Part 3'!AA72</f>
        <v>17.474570899838</v>
      </c>
      <c r="AD72" s="1">
        <v>-12.454138305073457</v>
      </c>
      <c r="AE72" s="1">
        <f t="shared" si="26"/>
        <v>-0.69289503113013107</v>
      </c>
      <c r="AF72" s="28">
        <v>71</v>
      </c>
      <c r="AG72" s="29">
        <f t="shared" si="27"/>
        <v>0.27431906614785995</v>
      </c>
      <c r="AH72" s="30">
        <f t="shared" si="28"/>
        <v>-0.59980210199845652</v>
      </c>
    </row>
    <row r="73" spans="16:34" x14ac:dyDescent="0.35">
      <c r="P73" s="1">
        <f>$C$5*'6050_Module3Project_Data'!B73 +$C$6</f>
        <v>73.350748526270181</v>
      </c>
      <c r="Q73" s="1">
        <f>(ABS('6050_Module3Project_Data'!C73 - P73) /'6050_Module3Project_Data'!C73)</f>
        <v>1.7660935197195912E-3</v>
      </c>
      <c r="R73" s="1">
        <f>'6050_Module3Project_Data'!C73-'Part 3'!P73</f>
        <v>0.12977347372981285</v>
      </c>
      <c r="S73" s="1">
        <v>-6.6784766800175674</v>
      </c>
      <c r="T73" s="1">
        <f t="shared" si="23"/>
        <v>-0.67842199368572442</v>
      </c>
      <c r="U73" s="28">
        <v>72</v>
      </c>
      <c r="V73" s="29">
        <f t="shared" si="24"/>
        <v>0.27821011673151752</v>
      </c>
      <c r="W73" s="30">
        <f t="shared" si="25"/>
        <v>-0.58816695781693484</v>
      </c>
      <c r="AA73" s="1">
        <f>$D$5*'6050_Module3Project_Data'!B73 +$D$6</f>
        <v>159.11804679895835</v>
      </c>
      <c r="AB73" s="1">
        <f>(ABS('6050_Module3Project_Data'!E73 - AA73) /'6050_Module3Project_Data'!E73)</f>
        <v>7.5312213087883509E-2</v>
      </c>
      <c r="AC73" s="1">
        <f>'6050_Module3Project_Data'!E73-'Part 3'!AA73</f>
        <v>12.959544201041666</v>
      </c>
      <c r="AD73" s="1">
        <v>-11.713409088222306</v>
      </c>
      <c r="AE73" s="1">
        <f t="shared" si="26"/>
        <v>-0.65168402309435292</v>
      </c>
      <c r="AF73" s="28">
        <v>72</v>
      </c>
      <c r="AG73" s="29">
        <f t="shared" si="27"/>
        <v>0.27821011673151752</v>
      </c>
      <c r="AH73" s="30">
        <f t="shared" si="28"/>
        <v>-0.58816695781693484</v>
      </c>
    </row>
    <row r="74" spans="16:34" x14ac:dyDescent="0.35">
      <c r="P74" s="1">
        <f>$C$5*'6050_Module3Project_Data'!B74 +$C$6</f>
        <v>73.594510244185983</v>
      </c>
      <c r="Q74" s="1">
        <f>(ABS('6050_Module3Project_Data'!C74 - P74) /'6050_Module3Project_Data'!C74)</f>
        <v>3.666538136187588E-2</v>
      </c>
      <c r="R74" s="1">
        <f>'6050_Module3Project_Data'!C74-'Part 3'!P74</f>
        <v>-2.6029332441859765</v>
      </c>
      <c r="S74" s="1">
        <v>-6.4616129849447361</v>
      </c>
      <c r="T74" s="1">
        <f t="shared" si="23"/>
        <v>-0.65639225435765736</v>
      </c>
      <c r="U74" s="28">
        <v>73</v>
      </c>
      <c r="V74" s="29">
        <f t="shared" si="24"/>
        <v>0.28210116731517509</v>
      </c>
      <c r="W74" s="30">
        <f t="shared" si="25"/>
        <v>-0.5766108994154191</v>
      </c>
      <c r="AA74" s="1">
        <f>$D$5*'6050_Module3Project_Data'!B74 +$D$6</f>
        <v>159.10704249775469</v>
      </c>
      <c r="AB74" s="1">
        <f>(ABS('6050_Module3Project_Data'!E74 - AA74) /'6050_Module3Project_Data'!E74)</f>
        <v>3.4214426072364273E-2</v>
      </c>
      <c r="AC74" s="1">
        <f>'6050_Module3Project_Data'!E74-'Part 3'!AA74</f>
        <v>5.6366095022453067</v>
      </c>
      <c r="AD74" s="1">
        <v>-11.66143191951727</v>
      </c>
      <c r="AE74" s="1">
        <f t="shared" si="26"/>
        <v>-0.64879223555789522</v>
      </c>
      <c r="AF74" s="28">
        <v>73</v>
      </c>
      <c r="AG74" s="29">
        <f t="shared" si="27"/>
        <v>0.28210116731517509</v>
      </c>
      <c r="AH74" s="30">
        <f t="shared" si="28"/>
        <v>-0.5766108994154191</v>
      </c>
    </row>
    <row r="75" spans="16:34" x14ac:dyDescent="0.35">
      <c r="P75" s="1">
        <f>$C$5*'6050_Module3Project_Data'!B75 +$C$6</f>
        <v>73.838271962101771</v>
      </c>
      <c r="Q75" s="1">
        <f>(ABS('6050_Module3Project_Data'!C75 - P75) /'6050_Module3Project_Data'!C75)</f>
        <v>2.3856880678262967E-2</v>
      </c>
      <c r="R75" s="1">
        <f>'6050_Module3Project_Data'!C75-'Part 3'!P75</f>
        <v>-1.7205049621017707</v>
      </c>
      <c r="S75" s="1">
        <v>-6.4274409074291299</v>
      </c>
      <c r="T75" s="1">
        <f t="shared" si="23"/>
        <v>-0.65292094045371185</v>
      </c>
      <c r="U75" s="28">
        <v>74</v>
      </c>
      <c r="V75" s="29">
        <f t="shared" si="24"/>
        <v>0.28599221789883267</v>
      </c>
      <c r="W75" s="30">
        <f t="shared" si="25"/>
        <v>-0.56513133617086431</v>
      </c>
      <c r="AA75" s="1">
        <f>$D$5*'6050_Module3Project_Data'!B75 +$D$6</f>
        <v>159.09603819655104</v>
      </c>
      <c r="AB75" s="1">
        <f>(ABS('6050_Module3Project_Data'!E75 - AA75) /'6050_Module3Project_Data'!E75)</f>
        <v>3.06996211704871E-2</v>
      </c>
      <c r="AC75" s="1">
        <f>'6050_Module3Project_Data'!E75-'Part 3'!AA75</f>
        <v>5.0388798034489639</v>
      </c>
      <c r="AD75" s="1">
        <v>-11.481412582107225</v>
      </c>
      <c r="AE75" s="1">
        <f t="shared" si="26"/>
        <v>-0.63877672895733462</v>
      </c>
      <c r="AF75" s="28">
        <v>74</v>
      </c>
      <c r="AG75" s="29">
        <f t="shared" si="27"/>
        <v>0.28599221789883267</v>
      </c>
      <c r="AH75" s="30">
        <f t="shared" si="28"/>
        <v>-0.56513133617086431</v>
      </c>
    </row>
    <row r="76" spans="16:34" x14ac:dyDescent="0.35">
      <c r="P76" s="1">
        <f>$C$5*'6050_Module3Project_Data'!B76 +$C$6</f>
        <v>74.082033680017574</v>
      </c>
      <c r="Q76" s="1">
        <f>(ABS('6050_Module3Project_Data'!C76 - P76) /'6050_Module3Project_Data'!C76)</f>
        <v>9.9081962099085763E-2</v>
      </c>
      <c r="R76" s="1">
        <f>'6050_Module3Project_Data'!C76-'Part 3'!P76</f>
        <v>-6.6784766800175674</v>
      </c>
      <c r="S76" s="1">
        <v>-6.2467785973666849</v>
      </c>
      <c r="T76" s="1">
        <f t="shared" si="23"/>
        <v>-0.63456865887082414</v>
      </c>
      <c r="U76" s="28">
        <v>75</v>
      </c>
      <c r="V76" s="29">
        <f t="shared" si="24"/>
        <v>0.2898832684824903</v>
      </c>
      <c r="W76" s="30">
        <f t="shared" si="25"/>
        <v>-0.55372576877889379</v>
      </c>
      <c r="AA76" s="1">
        <f>$D$5*'6050_Module3Project_Data'!B76 +$D$6</f>
        <v>159.08503389534738</v>
      </c>
      <c r="AB76" s="1">
        <f>(ABS('6050_Module3Project_Data'!E76 - AA76) /'6050_Module3Project_Data'!E76)</f>
        <v>1.0116554004777014E-2</v>
      </c>
      <c r="AC76" s="1">
        <f>'6050_Module3Project_Data'!E76-'Part 3'!AA76</f>
        <v>-1.5932738953473802</v>
      </c>
      <c r="AD76" s="1">
        <v>-11.372927762945636</v>
      </c>
      <c r="AE76" s="1">
        <f t="shared" si="26"/>
        <v>-0.63274109724128935</v>
      </c>
      <c r="AF76" s="28">
        <v>75</v>
      </c>
      <c r="AG76" s="29">
        <f t="shared" si="27"/>
        <v>0.2898832684824903</v>
      </c>
      <c r="AH76" s="30">
        <f t="shared" si="28"/>
        <v>-0.55372576877889379</v>
      </c>
    </row>
    <row r="77" spans="16:34" x14ac:dyDescent="0.35">
      <c r="P77" s="1">
        <f>$C$5*'6050_Module3Project_Data'!B77 +$C$6</f>
        <v>74.325795397933376</v>
      </c>
      <c r="Q77" s="1">
        <f>(ABS('6050_Module3Project_Data'!C77 - P77) /'6050_Module3Project_Data'!C77)</f>
        <v>0.10334383602402429</v>
      </c>
      <c r="R77" s="1">
        <f>'6050_Module3Project_Data'!C77-'Part 3'!P77</f>
        <v>-6.9616673979333825</v>
      </c>
      <c r="S77" s="1">
        <v>-6.2168723953657405</v>
      </c>
      <c r="T77" s="1">
        <f t="shared" si="23"/>
        <v>-0.63153068686655645</v>
      </c>
      <c r="U77" s="28">
        <v>76</v>
      </c>
      <c r="V77" s="29">
        <f t="shared" si="24"/>
        <v>0.29377431906614787</v>
      </c>
      <c r="W77" s="30">
        <f t="shared" si="25"/>
        <v>-0.54239178435654434</v>
      </c>
      <c r="AA77" s="1">
        <f>$D$5*'6050_Module3Project_Data'!B77 +$D$6</f>
        <v>159.07402959414372</v>
      </c>
      <c r="AB77" s="1">
        <f>(ABS('6050_Module3Project_Data'!E77 - AA77) /'6050_Module3Project_Data'!E77)</f>
        <v>6.271490620387378E-3</v>
      </c>
      <c r="AC77" s="1">
        <f>'6050_Module3Project_Data'!E77-'Part 3'!AA77</f>
        <v>1.0039274058562739</v>
      </c>
      <c r="AD77" s="1">
        <v>-10.84285001590635</v>
      </c>
      <c r="AE77" s="1">
        <f t="shared" si="26"/>
        <v>-0.60324983674303778</v>
      </c>
      <c r="AF77" s="28">
        <v>76</v>
      </c>
      <c r="AG77" s="29">
        <f t="shared" si="27"/>
        <v>0.29377431906614787</v>
      </c>
      <c r="AH77" s="30">
        <f t="shared" si="28"/>
        <v>-0.54239178435654434</v>
      </c>
    </row>
    <row r="78" spans="16:34" x14ac:dyDescent="0.35">
      <c r="P78" s="1">
        <f>$C$5*'6050_Module3Project_Data'!B78 +$C$6</f>
        <v>74.569557115849179</v>
      </c>
      <c r="Q78" s="1">
        <f>(ABS('6050_Module3Project_Data'!C78 - P78) /'6050_Module3Project_Data'!C78)</f>
        <v>1.2681120572322619E-2</v>
      </c>
      <c r="R78" s="1">
        <f>'6050_Module3Project_Data'!C78-'Part 3'!P78</f>
        <v>-0.93378411584917842</v>
      </c>
      <c r="S78" s="1">
        <v>-5.7157594233439823</v>
      </c>
      <c r="T78" s="1">
        <f t="shared" si="23"/>
        <v>-0.58062595546905427</v>
      </c>
      <c r="U78" s="28">
        <v>77</v>
      </c>
      <c r="V78" s="29">
        <f t="shared" si="24"/>
        <v>0.29766536964980544</v>
      </c>
      <c r="W78" s="30">
        <f t="shared" si="25"/>
        <v>-0.53112705185421827</v>
      </c>
      <c r="AA78" s="1">
        <f>$D$5*'6050_Module3Project_Data'!B78 +$D$6</f>
        <v>159.0630252929401</v>
      </c>
      <c r="AB78" s="1">
        <f>(ABS('6050_Module3Project_Data'!E78 - AA78) /'6050_Module3Project_Data'!E78)</f>
        <v>1.8863974943029195E-2</v>
      </c>
      <c r="AC78" s="1">
        <f>'6050_Module3Project_Data'!E78-'Part 3'!AA78</f>
        <v>3.0582517070598954</v>
      </c>
      <c r="AD78" s="1">
        <v>-10.830137401462508</v>
      </c>
      <c r="AE78" s="1">
        <f t="shared" si="26"/>
        <v>-0.60254256120417349</v>
      </c>
      <c r="AF78" s="28">
        <v>77</v>
      </c>
      <c r="AG78" s="29">
        <f t="shared" si="27"/>
        <v>0.29766536964980544</v>
      </c>
      <c r="AH78" s="30">
        <f t="shared" si="28"/>
        <v>-0.53112705185421827</v>
      </c>
    </row>
    <row r="79" spans="16:34" x14ac:dyDescent="0.35">
      <c r="P79" s="1">
        <f>$C$5*'6050_Module3Project_Data'!B79 +$C$6</f>
        <v>74.813318833764981</v>
      </c>
      <c r="Q79" s="1">
        <f>(ABS('6050_Module3Project_Data'!C79 - P79) /'6050_Module3Project_Data'!C79)</f>
        <v>4.9316999186446983E-2</v>
      </c>
      <c r="R79" s="1">
        <f>'6050_Module3Project_Data'!C79-'Part 3'!P79</f>
        <v>-3.5161618337649827</v>
      </c>
      <c r="S79" s="1">
        <v>-5.6942376520393339</v>
      </c>
      <c r="T79" s="1">
        <f t="shared" si="23"/>
        <v>-0.57843970197208028</v>
      </c>
      <c r="U79" s="28">
        <v>78</v>
      </c>
      <c r="V79" s="29">
        <f t="shared" si="24"/>
        <v>0.30155642023346302</v>
      </c>
      <c r="W79" s="30">
        <f t="shared" si="25"/>
        <v>-0.51992931775308249</v>
      </c>
      <c r="AA79" s="1">
        <f>$D$5*'6050_Module3Project_Data'!B79 +$D$6</f>
        <v>159.05202099173644</v>
      </c>
      <c r="AB79" s="1">
        <f>(ABS('6050_Module3Project_Data'!E79 - AA79) /'6050_Module3Project_Data'!E79)</f>
        <v>4.6905295411736256E-3</v>
      </c>
      <c r="AC79" s="1">
        <f>'6050_Module3Project_Data'!E79-'Part 3'!AA79</f>
        <v>0.74955400826357277</v>
      </c>
      <c r="AD79" s="1">
        <v>-10.772322281000413</v>
      </c>
      <c r="AE79" s="1">
        <f t="shared" si="26"/>
        <v>-0.59932597498109796</v>
      </c>
      <c r="AF79" s="28">
        <v>78</v>
      </c>
      <c r="AG79" s="29">
        <f t="shared" si="27"/>
        <v>0.30155642023346302</v>
      </c>
      <c r="AH79" s="30">
        <f t="shared" si="28"/>
        <v>-0.51992931775308249</v>
      </c>
    </row>
    <row r="80" spans="16:34" x14ac:dyDescent="0.35">
      <c r="P80" s="1">
        <f>$C$5*'6050_Module3Project_Data'!B80 +$C$6</f>
        <v>75.05708055168077</v>
      </c>
      <c r="Q80" s="1">
        <f>(ABS('6050_Module3Project_Data'!C80 - P80) /'6050_Module3Project_Data'!C80)</f>
        <v>6.0699036902026639E-3</v>
      </c>
      <c r="R80" s="1">
        <f>'6050_Module3Project_Data'!C80-'Part 3'!P80</f>
        <v>-0.4528405516807652</v>
      </c>
      <c r="S80" s="1">
        <v>-5.4723706774499306</v>
      </c>
      <c r="T80" s="1">
        <f t="shared" si="23"/>
        <v>-0.55590171277997524</v>
      </c>
      <c r="U80" s="28">
        <v>79</v>
      </c>
      <c r="V80" s="29">
        <f t="shared" si="24"/>
        <v>0.30544747081712065</v>
      </c>
      <c r="W80" s="30">
        <f t="shared" si="25"/>
        <v>-0.50879640202623</v>
      </c>
      <c r="AA80" s="1">
        <f>$D$5*'6050_Module3Project_Data'!B80 +$D$6</f>
        <v>159.04101669053279</v>
      </c>
      <c r="AB80" s="1">
        <f>(ABS('6050_Module3Project_Data'!E80 - AA80) /'6050_Module3Project_Data'!E80)</f>
        <v>5.8826496758953434E-2</v>
      </c>
      <c r="AC80" s="1">
        <f>'6050_Module3Project_Data'!E80-'Part 3'!AA80</f>
        <v>9.9405963094672245</v>
      </c>
      <c r="AD80" s="1">
        <v>-10.731751702666145</v>
      </c>
      <c r="AE80" s="1">
        <f t="shared" si="26"/>
        <v>-0.59706880138551988</v>
      </c>
      <c r="AF80" s="28">
        <v>79</v>
      </c>
      <c r="AG80" s="29">
        <f t="shared" si="27"/>
        <v>0.30544747081712065</v>
      </c>
      <c r="AH80" s="30">
        <f t="shared" si="28"/>
        <v>-0.50879640202623</v>
      </c>
    </row>
    <row r="81" spans="16:34" x14ac:dyDescent="0.35">
      <c r="P81" s="1">
        <f>$C$5*'6050_Module3Project_Data'!B81 +$C$6</f>
        <v>75.300842269596572</v>
      </c>
      <c r="Q81" s="1">
        <f>(ABS('6050_Module3Project_Data'!C81 - P81) /'6050_Module3Project_Data'!C81)</f>
        <v>4.3174750466130736E-2</v>
      </c>
      <c r="R81" s="1">
        <f>'6050_Module3Project_Data'!C81-'Part 3'!P81</f>
        <v>-3.1165392695965721</v>
      </c>
      <c r="S81" s="1">
        <v>-5.2634899595341409</v>
      </c>
      <c r="T81" s="1">
        <f t="shared" si="23"/>
        <v>-0.53468291096624165</v>
      </c>
      <c r="U81" s="28">
        <v>80</v>
      </c>
      <c r="V81" s="29">
        <f t="shared" si="24"/>
        <v>0.30933852140077822</v>
      </c>
      <c r="W81" s="30">
        <f t="shared" si="25"/>
        <v>-0.49772619434381726</v>
      </c>
      <c r="AA81" s="1">
        <f>$D$5*'6050_Module3Project_Data'!B81 +$D$6</f>
        <v>159.03001238932913</v>
      </c>
      <c r="AB81" s="1">
        <f>(ABS('6050_Module3Project_Data'!E81 - AA81) /'6050_Module3Project_Data'!E81)</f>
        <v>2.311204799306996E-2</v>
      </c>
      <c r="AC81" s="1">
        <f>'6050_Module3Project_Data'!E81-'Part 3'!AA81</f>
        <v>3.7624676106708819</v>
      </c>
      <c r="AD81" s="1">
        <v>-10.64823522072092</v>
      </c>
      <c r="AE81" s="1">
        <f t="shared" si="26"/>
        <v>-0.59242230124718898</v>
      </c>
      <c r="AF81" s="28">
        <v>80</v>
      </c>
      <c r="AG81" s="29">
        <f t="shared" si="27"/>
        <v>0.30933852140077822</v>
      </c>
      <c r="AH81" s="30">
        <f t="shared" si="28"/>
        <v>-0.49772619434381726</v>
      </c>
    </row>
    <row r="82" spans="16:34" x14ac:dyDescent="0.35">
      <c r="P82" s="1">
        <f>$C$5*'6050_Module3Project_Data'!B82 +$C$6</f>
        <v>75.544603987512374</v>
      </c>
      <c r="Q82" s="1">
        <f>(ABS('6050_Module3Project_Data'!C82 - P82) /'6050_Module3Project_Data'!C82)</f>
        <v>6.0637100050527783E-2</v>
      </c>
      <c r="R82" s="1">
        <f>'6050_Module3Project_Data'!C82-'Part 3'!P82</f>
        <v>-4.3189189875123759</v>
      </c>
      <c r="S82" s="1">
        <v>-5.2152167790923301</v>
      </c>
      <c r="T82" s="1">
        <f t="shared" si="23"/>
        <v>-0.52977915987359014</v>
      </c>
      <c r="U82" s="28">
        <v>81</v>
      </c>
      <c r="V82" s="29">
        <f t="shared" si="24"/>
        <v>0.3132295719844358</v>
      </c>
      <c r="W82" s="30">
        <f t="shared" si="25"/>
        <v>-0.48671665050407514</v>
      </c>
      <c r="AA82" s="1">
        <f>$D$5*'6050_Module3Project_Data'!B82 +$D$6</f>
        <v>159.01900808812547</v>
      </c>
      <c r="AB82" s="1">
        <f>(ABS('6050_Module3Project_Data'!E82 - AA82) /'6050_Module3Project_Data'!E82)</f>
        <v>1.7879636290771529E-2</v>
      </c>
      <c r="AC82" s="1">
        <f>'6050_Module3Project_Data'!E82-'Part 3'!AA82</f>
        <v>2.8949629118745293</v>
      </c>
      <c r="AD82" s="1">
        <v>-10.190680064149291</v>
      </c>
      <c r="AE82" s="1">
        <f t="shared" si="26"/>
        <v>-0.56696588774909107</v>
      </c>
      <c r="AF82" s="28">
        <v>81</v>
      </c>
      <c r="AG82" s="29">
        <f t="shared" si="27"/>
        <v>0.3132295719844358</v>
      </c>
      <c r="AH82" s="30">
        <f t="shared" si="28"/>
        <v>-0.48671665050407514</v>
      </c>
    </row>
    <row r="83" spans="16:34" x14ac:dyDescent="0.35">
      <c r="P83" s="1">
        <f>$C$5*'6050_Module3Project_Data'!B83 +$C$6</f>
        <v>75.788365705428177</v>
      </c>
      <c r="Q83" s="1">
        <f>(ABS('6050_Module3Project_Data'!C83 - P83) /'6050_Module3Project_Data'!C83)</f>
        <v>0.15544593590803626</v>
      </c>
      <c r="R83" s="1">
        <f>'6050_Module3Project_Data'!C83-'Part 3'!P83</f>
        <v>-10.196057705428174</v>
      </c>
      <c r="S83" s="1">
        <v>-4.9568883432607151</v>
      </c>
      <c r="T83" s="1">
        <f t="shared" si="23"/>
        <v>-0.50353729352299359</v>
      </c>
      <c r="U83" s="28">
        <v>82</v>
      </c>
      <c r="V83" s="29">
        <f t="shared" si="24"/>
        <v>0.31712062256809337</v>
      </c>
      <c r="W83" s="30">
        <f t="shared" si="25"/>
        <v>-0.47576578907363032</v>
      </c>
      <c r="AA83" s="1">
        <f>$D$5*'6050_Module3Project_Data'!B83 +$D$6</f>
        <v>159.00800378692182</v>
      </c>
      <c r="AB83" s="1">
        <f>(ABS('6050_Module3Project_Data'!E83 - AA83) /'6050_Module3Project_Data'!E83)</f>
        <v>5.3814342097665939E-2</v>
      </c>
      <c r="AC83" s="1">
        <f>'6050_Module3Project_Data'!E83-'Part 3'!AA83</f>
        <v>-8.119941786921828</v>
      </c>
      <c r="AD83" s="1">
        <v>-9.9770850038698029</v>
      </c>
      <c r="AE83" s="1">
        <f t="shared" si="26"/>
        <v>-0.55508237141771177</v>
      </c>
      <c r="AF83" s="28">
        <v>82</v>
      </c>
      <c r="AG83" s="29">
        <f t="shared" si="27"/>
        <v>0.31712062256809337</v>
      </c>
      <c r="AH83" s="30">
        <f t="shared" si="28"/>
        <v>-0.47576578907363032</v>
      </c>
    </row>
    <row r="84" spans="16:34" x14ac:dyDescent="0.35">
      <c r="P84" s="1">
        <f>$C$5*'6050_Module3Project_Data'!B84 +$C$6</f>
        <v>76.032127423343979</v>
      </c>
      <c r="Q84" s="1">
        <f>(ABS('6050_Module3Project_Data'!C84 - P84) /'6050_Module3Project_Data'!C84)</f>
        <v>8.1286329000155158E-2</v>
      </c>
      <c r="R84" s="1">
        <f>'6050_Module3Project_Data'!C84-'Part 3'!P84</f>
        <v>-5.7157594233439823</v>
      </c>
      <c r="S84" s="1">
        <v>-4.8976662416183387</v>
      </c>
      <c r="T84" s="1">
        <f t="shared" si="23"/>
        <v>-0.49752131440208219</v>
      </c>
      <c r="U84" s="28">
        <v>83</v>
      </c>
      <c r="V84" s="29">
        <f t="shared" si="24"/>
        <v>0.321011673151751</v>
      </c>
      <c r="W84" s="30">
        <f t="shared" si="25"/>
        <v>-0.46487168822195368</v>
      </c>
      <c r="AA84" s="1">
        <f>$D$5*'6050_Module3Project_Data'!B84 +$D$6</f>
        <v>158.99699948571816</v>
      </c>
      <c r="AB84" s="1">
        <f>(ABS('6050_Module3Project_Data'!E84 - AA84) /'6050_Module3Project_Data'!E84)</f>
        <v>3.8041397511091495E-3</v>
      </c>
      <c r="AC84" s="1">
        <f>'6050_Module3Project_Data'!E84-'Part 3'!AA84</f>
        <v>0.60715651428182582</v>
      </c>
      <c r="AD84" s="1">
        <v>-9.586238666556568</v>
      </c>
      <c r="AE84" s="1">
        <f t="shared" si="26"/>
        <v>-0.53333735153549089</v>
      </c>
      <c r="AF84" s="28">
        <v>83</v>
      </c>
      <c r="AG84" s="29">
        <f t="shared" si="27"/>
        <v>0.321011673151751</v>
      </c>
      <c r="AH84" s="30">
        <f t="shared" si="28"/>
        <v>-0.46487168822195368</v>
      </c>
    </row>
    <row r="85" spans="16:34" x14ac:dyDescent="0.35">
      <c r="P85" s="1">
        <f>$C$5*'6050_Module3Project_Data'!B85 +$C$6</f>
        <v>76.275889141259768</v>
      </c>
      <c r="Q85" s="1">
        <f>(ABS('6050_Module3Project_Data'!C85 - P85) /'6050_Module3Project_Data'!C85)</f>
        <v>0.12378250603391265</v>
      </c>
      <c r="R85" s="1">
        <f>'6050_Module3Project_Data'!C85-'Part 3'!P85</f>
        <v>-8.4016441412597658</v>
      </c>
      <c r="S85" s="1">
        <v>-4.8258888566079179</v>
      </c>
      <c r="T85" s="1">
        <f t="shared" si="23"/>
        <v>-0.49022992761233469</v>
      </c>
      <c r="U85" s="28">
        <v>84</v>
      </c>
      <c r="V85" s="29">
        <f t="shared" si="24"/>
        <v>0.32490272373540857</v>
      </c>
      <c r="W85" s="30">
        <f t="shared" si="25"/>
        <v>-0.45403248273600566</v>
      </c>
      <c r="AA85" s="1">
        <f>$D$5*'6050_Module3Project_Data'!B85 +$D$6</f>
        <v>158.98599518451451</v>
      </c>
      <c r="AB85" s="1">
        <f>(ABS('6050_Module3Project_Data'!E85 - AA85) /'6050_Module3Project_Data'!E85)</f>
        <v>5.0027804969825111E-2</v>
      </c>
      <c r="AC85" s="1">
        <f>'6050_Module3Project_Data'!E85-'Part 3'!AA85</f>
        <v>-7.5747711845145034</v>
      </c>
      <c r="AD85" s="1">
        <v>-9.3664183653529278</v>
      </c>
      <c r="AE85" s="1">
        <f t="shared" si="26"/>
        <v>-0.5211074894033606</v>
      </c>
      <c r="AF85" s="28">
        <v>84</v>
      </c>
      <c r="AG85" s="29">
        <f t="shared" si="27"/>
        <v>0.32490272373540857</v>
      </c>
      <c r="AH85" s="30">
        <f t="shared" si="28"/>
        <v>-0.45403248273600566</v>
      </c>
    </row>
    <row r="86" spans="16:34" x14ac:dyDescent="0.35">
      <c r="P86" s="1">
        <f>$C$5*'6050_Module3Project_Data'!B86 +$C$6</f>
        <v>76.51965085917557</v>
      </c>
      <c r="Q86" s="1">
        <f>(ABS('6050_Module3Project_Data'!C86 - P86) /'6050_Module3Project_Data'!C86)</f>
        <v>0.25090687253652938</v>
      </c>
      <c r="R86" s="1">
        <f>'6050_Module3Project_Data'!C86-'Part 3'!P86</f>
        <v>-15.348309859175572</v>
      </c>
      <c r="S86" s="1">
        <v>-4.6750477028605246</v>
      </c>
      <c r="T86" s="1">
        <f t="shared" si="23"/>
        <v>-0.47490697880855282</v>
      </c>
      <c r="U86" s="28">
        <v>85</v>
      </c>
      <c r="V86" s="29">
        <f t="shared" si="24"/>
        <v>0.32879377431906615</v>
      </c>
      <c r="W86" s="30">
        <f t="shared" si="25"/>
        <v>-0.44324636120228017</v>
      </c>
      <c r="AA86" s="1">
        <f>$D$5*'6050_Module3Project_Data'!B86 +$D$6</f>
        <v>158.97499088331085</v>
      </c>
      <c r="AB86" s="1">
        <f>(ABS('6050_Module3Project_Data'!E86 - AA86) /'6050_Module3Project_Data'!E86)</f>
        <v>0.19430934371949055</v>
      </c>
      <c r="AC86" s="1">
        <f>'6050_Module3Project_Data'!E86-'Part 3'!AA86</f>
        <v>-25.864593883310846</v>
      </c>
      <c r="AD86" s="1">
        <v>-9.3617778713712028</v>
      </c>
      <c r="AE86" s="1">
        <f t="shared" si="26"/>
        <v>-0.52084931214989161</v>
      </c>
      <c r="AF86" s="28">
        <v>85</v>
      </c>
      <c r="AG86" s="29">
        <f t="shared" si="27"/>
        <v>0.32879377431906615</v>
      </c>
      <c r="AH86" s="30">
        <f t="shared" si="28"/>
        <v>-0.44324636120228017</v>
      </c>
    </row>
    <row r="87" spans="16:34" x14ac:dyDescent="0.35">
      <c r="P87" s="1">
        <f>$C$5*'6050_Module3Project_Data'!B87 +$C$6</f>
        <v>76.763412577091373</v>
      </c>
      <c r="Q87" s="1">
        <f>(ABS('6050_Module3Project_Data'!C87 - P87) /'6050_Module3Project_Data'!C87)</f>
        <v>0.12063089732385901</v>
      </c>
      <c r="R87" s="1">
        <f>'6050_Module3Project_Data'!C87-'Part 3'!P87</f>
        <v>-8.263237577091374</v>
      </c>
      <c r="S87" s="1">
        <v>-4.5821271386921296</v>
      </c>
      <c r="T87" s="1">
        <f t="shared" si="23"/>
        <v>-0.46546779717808578</v>
      </c>
      <c r="U87" s="28">
        <v>86</v>
      </c>
      <c r="V87" s="29">
        <f t="shared" si="24"/>
        <v>0.33268482490272372</v>
      </c>
      <c r="W87" s="30">
        <f t="shared" si="25"/>
        <v>-0.43251156334448121</v>
      </c>
      <c r="AA87" s="1">
        <f>$D$5*'6050_Module3Project_Data'!B87 +$D$6</f>
        <v>158.96398658210722</v>
      </c>
      <c r="AB87" s="1">
        <f>(ABS('6050_Module3Project_Data'!E87 - AA87) /'6050_Module3Project_Data'!E87)</f>
        <v>7.7849282601395509E-2</v>
      </c>
      <c r="AC87" s="1">
        <f>'6050_Module3Project_Data'!E87-'Part 3'!AA87</f>
        <v>-11.481412582107225</v>
      </c>
      <c r="AD87" s="1">
        <v>-8.119941786921828</v>
      </c>
      <c r="AE87" s="1">
        <f t="shared" si="26"/>
        <v>-0.45175885953764311</v>
      </c>
      <c r="AF87" s="28">
        <v>86</v>
      </c>
      <c r="AG87" s="29">
        <f t="shared" si="27"/>
        <v>0.33268482490272372</v>
      </c>
      <c r="AH87" s="30">
        <f t="shared" si="28"/>
        <v>-0.43251156334448121</v>
      </c>
    </row>
    <row r="88" spans="16:34" x14ac:dyDescent="0.35">
      <c r="P88" s="1">
        <f>$C$5*'6050_Module3Project_Data'!B88 +$C$6</f>
        <v>77.007174295007175</v>
      </c>
      <c r="Q88" s="1">
        <f>(ABS('6050_Module3Project_Data'!C88 - P88) /'6050_Module3Project_Data'!C88)</f>
        <v>0.2901653773420213</v>
      </c>
      <c r="R88" s="1">
        <f>'6050_Module3Project_Data'!C88-'Part 3'!P88</f>
        <v>-17.319342295007175</v>
      </c>
      <c r="S88" s="1">
        <v>-4.5130497257034961</v>
      </c>
      <c r="T88" s="1">
        <f t="shared" si="23"/>
        <v>-0.45845068257489796</v>
      </c>
      <c r="U88" s="28">
        <v>87</v>
      </c>
      <c r="V88" s="29">
        <f t="shared" si="24"/>
        <v>0.33657587548638135</v>
      </c>
      <c r="W88" s="30">
        <f t="shared" si="25"/>
        <v>-0.421826377505997</v>
      </c>
      <c r="AA88" s="1">
        <f>$D$5*'6050_Module3Project_Data'!B88 +$D$6</f>
        <v>158.95298228090357</v>
      </c>
      <c r="AB88" s="1">
        <f>(ABS('6050_Module3Project_Data'!E88 - AA88) /'6050_Module3Project_Data'!E88)</f>
        <v>0.19043630241577172</v>
      </c>
      <c r="AC88" s="1">
        <f>'6050_Module3Project_Data'!E88-'Part 3'!AA88</f>
        <v>-25.428003280903567</v>
      </c>
      <c r="AD88" s="1">
        <v>-8.0282485701675341</v>
      </c>
      <c r="AE88" s="1">
        <f t="shared" si="26"/>
        <v>-0.44665744081873371</v>
      </c>
      <c r="AF88" s="28">
        <v>87</v>
      </c>
      <c r="AG88" s="29">
        <f t="shared" si="27"/>
        <v>0.33657587548638135</v>
      </c>
      <c r="AH88" s="30">
        <f t="shared" si="28"/>
        <v>-0.421826377505997</v>
      </c>
    </row>
    <row r="89" spans="16:34" x14ac:dyDescent="0.35">
      <c r="P89" s="1">
        <f>$C$5*'6050_Module3Project_Data'!B89 +$C$6</f>
        <v>77.250936012922978</v>
      </c>
      <c r="Q89" s="1">
        <f>(ABS('6050_Module3Project_Data'!C89 - P89) /'6050_Module3Project_Data'!C89)</f>
        <v>0.23973797878237796</v>
      </c>
      <c r="R89" s="1">
        <f>'6050_Module3Project_Data'!C89-'Part 3'!P89</f>
        <v>-14.938627012922979</v>
      </c>
      <c r="S89" s="1">
        <v>-4.3722525491131421</v>
      </c>
      <c r="T89" s="1">
        <f t="shared" si="23"/>
        <v>-0.44414803455734186</v>
      </c>
      <c r="U89" s="28">
        <v>88</v>
      </c>
      <c r="V89" s="29">
        <f t="shared" si="24"/>
        <v>0.34046692607003892</v>
      </c>
      <c r="W89" s="30">
        <f t="shared" si="25"/>
        <v>-0.41118913826718539</v>
      </c>
      <c r="AA89" s="1">
        <f>$D$5*'6050_Module3Project_Data'!B89 +$D$6</f>
        <v>158.94197797969991</v>
      </c>
      <c r="AB89" s="1">
        <f>(ABS('6050_Module3Project_Data'!E89 - AA89) /'6050_Module3Project_Data'!E89)</f>
        <v>0.22169321343645584</v>
      </c>
      <c r="AC89" s="1">
        <f>'6050_Module3Project_Data'!E89-'Part 3'!AA89</f>
        <v>-28.842230979699906</v>
      </c>
      <c r="AD89" s="1">
        <v>-7.8915414617419799</v>
      </c>
      <c r="AE89" s="1">
        <f t="shared" si="26"/>
        <v>-0.43905164153917647</v>
      </c>
      <c r="AF89" s="28">
        <v>88</v>
      </c>
      <c r="AG89" s="29">
        <f t="shared" si="27"/>
        <v>0.34046692607003892</v>
      </c>
      <c r="AH89" s="30">
        <f t="shared" si="28"/>
        <v>-0.41118913826718539</v>
      </c>
    </row>
    <row r="90" spans="16:34" x14ac:dyDescent="0.35">
      <c r="P90" s="1">
        <f>$C$5*'6050_Module3Project_Data'!B90 +$C$6</f>
        <v>77.494697730838766</v>
      </c>
      <c r="Q90" s="1">
        <f>(ABS('6050_Module3Project_Data'!C90 - P90) /'6050_Module3Project_Data'!C90)</f>
        <v>0.27485829524778388</v>
      </c>
      <c r="R90" s="1">
        <f>'6050_Module3Project_Data'!C90-'Part 3'!P90</f>
        <v>-16.707786730838762</v>
      </c>
      <c r="S90" s="1">
        <v>-4.3189189875123759</v>
      </c>
      <c r="T90" s="1">
        <f t="shared" si="23"/>
        <v>-0.43873023302487374</v>
      </c>
      <c r="U90" s="28">
        <v>89</v>
      </c>
      <c r="V90" s="29">
        <f t="shared" si="24"/>
        <v>0.3443579766536965</v>
      </c>
      <c r="W90" s="30">
        <f t="shared" si="25"/>
        <v>-0.40059822418825786</v>
      </c>
      <c r="AA90" s="1">
        <f>$D$5*'6050_Module3Project_Data'!B90 +$D$6</f>
        <v>158.93097367849626</v>
      </c>
      <c r="AB90" s="1">
        <f>(ABS('6050_Module3Project_Data'!E90 - AA90) /'6050_Module3Project_Data'!E90)</f>
        <v>0.34610833113730272</v>
      </c>
      <c r="AC90" s="1">
        <f>'6050_Module3Project_Data'!E90-'Part 3'!AA90</f>
        <v>-40.863972678496253</v>
      </c>
      <c r="AD90" s="1">
        <v>-7.5747711845145034</v>
      </c>
      <c r="AE90" s="1">
        <f t="shared" si="26"/>
        <v>-0.42142789706773287</v>
      </c>
      <c r="AF90" s="28">
        <v>89</v>
      </c>
      <c r="AG90" s="29">
        <f t="shared" si="27"/>
        <v>0.3443579766536965</v>
      </c>
      <c r="AH90" s="30">
        <f t="shared" si="28"/>
        <v>-0.40059822418825786</v>
      </c>
    </row>
    <row r="91" spans="16:34" x14ac:dyDescent="0.35">
      <c r="P91" s="1">
        <f>$C$5*'6050_Module3Project_Data'!B91 +$C$6</f>
        <v>77.738459448754568</v>
      </c>
      <c r="Q91" s="1">
        <f>(ABS('6050_Module3Project_Data'!C91 - P91) /'6050_Module3Project_Data'!C91)</f>
        <v>0.28874286574936603</v>
      </c>
      <c r="R91" s="1">
        <f>'6050_Module3Project_Data'!C91-'Part 3'!P91</f>
        <v>-17.417303448754566</v>
      </c>
      <c r="S91" s="1">
        <v>-4.3130204970081252</v>
      </c>
      <c r="T91" s="1">
        <f t="shared" si="23"/>
        <v>-0.43813104463516156</v>
      </c>
      <c r="U91" s="28">
        <v>90</v>
      </c>
      <c r="V91" s="29">
        <f t="shared" si="24"/>
        <v>0.34824902723735407</v>
      </c>
      <c r="W91" s="30">
        <f t="shared" si="25"/>
        <v>-0.39005205566925522</v>
      </c>
      <c r="AA91" s="1">
        <f>$D$5*'6050_Module3Project_Data'!B91 +$D$6</f>
        <v>158.9199693772926</v>
      </c>
      <c r="AB91" s="1">
        <f>(ABS('6050_Module3Project_Data'!E91 - AA91) /'6050_Module3Project_Data'!E91)</f>
        <v>0.35336979629483517</v>
      </c>
      <c r="AC91" s="1">
        <f>'6050_Module3Project_Data'!E91-'Part 3'!AA91</f>
        <v>-41.494584377292597</v>
      </c>
      <c r="AD91" s="1">
        <v>-6.9528609797967533</v>
      </c>
      <c r="AE91" s="1">
        <f t="shared" si="26"/>
        <v>-0.38682747108061288</v>
      </c>
      <c r="AF91" s="28">
        <v>90</v>
      </c>
      <c r="AG91" s="29">
        <f t="shared" si="27"/>
        <v>0.34824902723735407</v>
      </c>
      <c r="AH91" s="30">
        <f t="shared" si="28"/>
        <v>-0.39005205566925522</v>
      </c>
    </row>
    <row r="92" spans="16:34" x14ac:dyDescent="0.35">
      <c r="P92" s="1">
        <f>$C$5*'6050_Module3Project_Data'!B92 +$C$6</f>
        <v>77.982221166670371</v>
      </c>
      <c r="Q92" s="1">
        <f>(ABS('6050_Module3Project_Data'!C92 - P92) /'6050_Module3Project_Data'!C92)</f>
        <v>0.3804207038279398</v>
      </c>
      <c r="R92" s="1">
        <f>'6050_Module3Project_Data'!C92-'Part 3'!P92</f>
        <v>-21.490587166670373</v>
      </c>
      <c r="S92" s="1">
        <v>-4.1811841132815317</v>
      </c>
      <c r="T92" s="1">
        <f t="shared" si="23"/>
        <v>-0.4247386639211998</v>
      </c>
      <c r="U92" s="28">
        <v>91</v>
      </c>
      <c r="V92" s="29">
        <f t="shared" si="24"/>
        <v>0.3521400778210117</v>
      </c>
      <c r="W92" s="30">
        <f t="shared" si="25"/>
        <v>-0.37954909291924255</v>
      </c>
      <c r="AA92" s="1">
        <f>$D$5*'6050_Module3Project_Data'!B92 +$D$6</f>
        <v>158.90896507608895</v>
      </c>
      <c r="AB92" s="1">
        <f>(ABS('6050_Module3Project_Data'!E92 - AA92) /'6050_Module3Project_Data'!E92)</f>
        <v>0.43098419905339519</v>
      </c>
      <c r="AC92" s="1">
        <f>'6050_Module3Project_Data'!E92-'Part 3'!AA92</f>
        <v>-47.860244076088946</v>
      </c>
      <c r="AD92" s="1">
        <v>-6.774278268963883</v>
      </c>
      <c r="AE92" s="1">
        <f t="shared" si="26"/>
        <v>-0.37689189224322056</v>
      </c>
      <c r="AF92" s="28">
        <v>91</v>
      </c>
      <c r="AG92" s="29">
        <f t="shared" si="27"/>
        <v>0.3521400778210117</v>
      </c>
      <c r="AH92" s="30">
        <f t="shared" si="28"/>
        <v>-0.37954909291924255</v>
      </c>
    </row>
    <row r="93" spans="16:34" x14ac:dyDescent="0.35">
      <c r="P93" s="1">
        <f>$C$5*'6050_Module3Project_Data'!B93 +$C$6</f>
        <v>78.225982884586159</v>
      </c>
      <c r="Q93" s="1">
        <f>(ABS('6050_Module3Project_Data'!C93 - P93) /'6050_Module3Project_Data'!C93)</f>
        <v>0.41479171307603535</v>
      </c>
      <c r="R93" s="1">
        <f>'6050_Module3Project_Data'!C93-'Part 3'!P93</f>
        <v>-22.934463884586158</v>
      </c>
      <c r="S93" s="1">
        <v>-4.1664754207763366</v>
      </c>
      <c r="T93" s="1">
        <f t="shared" si="23"/>
        <v>-0.42324450575130729</v>
      </c>
      <c r="U93" s="28">
        <v>92</v>
      </c>
      <c r="V93" s="29">
        <f t="shared" si="24"/>
        <v>0.35603112840466927</v>
      </c>
      <c r="W93" s="30">
        <f t="shared" si="25"/>
        <v>-0.3690878340274471</v>
      </c>
      <c r="AA93" s="1">
        <f>$D$5*'6050_Module3Project_Data'!B93 +$D$6</f>
        <v>158.89796077488529</v>
      </c>
      <c r="AB93" s="1">
        <f>(ABS('6050_Module3Project_Data'!E93 - AA93) /'6050_Module3Project_Data'!E93)</f>
        <v>0.54991898350390289</v>
      </c>
      <c r="AC93" s="1">
        <f>'6050_Module3Project_Data'!E93-'Part 3'!AA93</f>
        <v>-56.377788774885289</v>
      </c>
      <c r="AD93" s="1">
        <v>-6.1304451605383292</v>
      </c>
      <c r="AE93" s="1">
        <f t="shared" si="26"/>
        <v>-0.34107176958379903</v>
      </c>
      <c r="AF93" s="28">
        <v>92</v>
      </c>
      <c r="AG93" s="29">
        <f t="shared" si="27"/>
        <v>0.35603112840466927</v>
      </c>
      <c r="AH93" s="30">
        <f t="shared" si="28"/>
        <v>-0.3690878340274471</v>
      </c>
    </row>
    <row r="94" spans="16:34" x14ac:dyDescent="0.35">
      <c r="P94" s="1">
        <f>$C$5*'6050_Module3Project_Data'!B94 +$C$6</f>
        <v>78.469744602501976</v>
      </c>
      <c r="Q94" s="1">
        <f>(ABS('6050_Module3Project_Data'!C94 - P94) /'6050_Module3Project_Data'!C94)</f>
        <v>0.28980065163666197</v>
      </c>
      <c r="R94" s="1">
        <f>'6050_Module3Project_Data'!C94-'Part 3'!P94</f>
        <v>-17.631083602501974</v>
      </c>
      <c r="S94" s="1">
        <v>-3.7332873699551357</v>
      </c>
      <c r="T94" s="1">
        <f t="shared" si="23"/>
        <v>-0.37923981498727877</v>
      </c>
      <c r="U94" s="28">
        <v>93</v>
      </c>
      <c r="V94" s="29">
        <f t="shared" si="24"/>
        <v>0.35992217898832685</v>
      </c>
      <c r="W94" s="30">
        <f t="shared" si="25"/>
        <v>-0.35866681312958693</v>
      </c>
      <c r="AA94" s="1">
        <f>$D$5*'6050_Module3Project_Data'!B94 +$D$6</f>
        <v>158.88695647368164</v>
      </c>
      <c r="AB94" s="1">
        <f>(ABS('6050_Module3Project_Data'!E94 - AA94) /'6050_Module3Project_Data'!E94)</f>
        <v>0.34686162873082071</v>
      </c>
      <c r="AC94" s="1">
        <f>'6050_Module3Project_Data'!E94-'Part 3'!AA94</f>
        <v>-40.918671473681641</v>
      </c>
      <c r="AD94" s="1">
        <v>-5.859952714702672</v>
      </c>
      <c r="AE94" s="1">
        <f t="shared" si="26"/>
        <v>-0.32602272587746634</v>
      </c>
      <c r="AF94" s="28">
        <v>93</v>
      </c>
      <c r="AG94" s="29">
        <f t="shared" si="27"/>
        <v>0.35992217898832685</v>
      </c>
      <c r="AH94" s="30">
        <f t="shared" si="28"/>
        <v>-0.35866681312958693</v>
      </c>
    </row>
    <row r="95" spans="16:34" x14ac:dyDescent="0.35">
      <c r="P95" s="1">
        <f>$C$5*'6050_Module3Project_Data'!B95 +$C$6</f>
        <v>78.713506320417764</v>
      </c>
      <c r="Q95" s="1">
        <f>(ABS('6050_Module3Project_Data'!C95 - P95) /'6050_Module3Project_Data'!C95)</f>
        <v>0.30097406272130861</v>
      </c>
      <c r="R95" s="1">
        <f>'6050_Module3Project_Data'!C95-'Part 3'!P95</f>
        <v>-18.209989320417762</v>
      </c>
      <c r="S95" s="1">
        <v>-3.5161618337649827</v>
      </c>
      <c r="T95" s="1">
        <f t="shared" si="23"/>
        <v>-0.35718347696292913</v>
      </c>
      <c r="U95" s="28">
        <v>94</v>
      </c>
      <c r="V95" s="29">
        <f t="shared" si="24"/>
        <v>0.36381322957198442</v>
      </c>
      <c r="W95" s="30">
        <f t="shared" si="25"/>
        <v>-0.3482845986631356</v>
      </c>
      <c r="AA95" s="1">
        <f>$D$5*'6050_Module3Project_Data'!B95 +$D$6</f>
        <v>158.87595217247801</v>
      </c>
      <c r="AB95" s="1">
        <f>(ABS('6050_Module3Project_Data'!E95 - AA95) /'6050_Module3Project_Data'!E95)</f>
        <v>0.24143681103387585</v>
      </c>
      <c r="AC95" s="1">
        <f>'6050_Module3Project_Data'!E95-'Part 3'!AA95</f>
        <v>-30.898474172478004</v>
      </c>
      <c r="AD95" s="1">
        <v>-5.7983176785930937</v>
      </c>
      <c r="AE95" s="1">
        <f t="shared" si="26"/>
        <v>-0.3225936158726051</v>
      </c>
      <c r="AF95" s="28">
        <v>94</v>
      </c>
      <c r="AG95" s="29">
        <f t="shared" si="27"/>
        <v>0.36381322957198442</v>
      </c>
      <c r="AH95" s="30">
        <f t="shared" si="28"/>
        <v>-0.3482845986631356</v>
      </c>
    </row>
    <row r="96" spans="16:34" x14ac:dyDescent="0.35">
      <c r="P96" s="1">
        <f>$C$5*'6050_Module3Project_Data'!B96 +$C$6</f>
        <v>78.957268038333567</v>
      </c>
      <c r="Q96" s="1">
        <f>(ABS('6050_Module3Project_Data'!C96 - P96) /'6050_Module3Project_Data'!C96)</f>
        <v>0.23976291568935104</v>
      </c>
      <c r="R96" s="1">
        <f>'6050_Module3Project_Data'!C96-'Part 3'!P96</f>
        <v>-15.269875038333566</v>
      </c>
      <c r="S96" s="1">
        <v>-3.4252182670289244</v>
      </c>
      <c r="T96" s="1">
        <f t="shared" si="23"/>
        <v>-0.3479451253426305</v>
      </c>
      <c r="U96" s="28">
        <v>95</v>
      </c>
      <c r="V96" s="29">
        <f t="shared" si="24"/>
        <v>0.36770428015564205</v>
      </c>
      <c r="W96" s="30">
        <f t="shared" si="25"/>
        <v>-0.33793979170571276</v>
      </c>
      <c r="AA96" s="1">
        <f>$D$5*'6050_Module3Project_Data'!B96 +$D$6</f>
        <v>158.86494787127435</v>
      </c>
      <c r="AB96" s="1">
        <f>(ABS('6050_Module3Project_Data'!E96 - AA96) /'6050_Module3Project_Data'!E96)</f>
        <v>0.17133297523439589</v>
      </c>
      <c r="AC96" s="1">
        <f>'6050_Module3Project_Data'!E96-'Part 3'!AA96</f>
        <v>-23.237460871274351</v>
      </c>
      <c r="AD96" s="1">
        <v>-5.4680510761857875</v>
      </c>
      <c r="AE96" s="1">
        <f t="shared" si="26"/>
        <v>-0.30421899354622306</v>
      </c>
      <c r="AF96" s="28">
        <v>95</v>
      </c>
      <c r="AG96" s="29">
        <f t="shared" si="27"/>
        <v>0.36770428015564205</v>
      </c>
      <c r="AH96" s="30">
        <f t="shared" si="28"/>
        <v>-0.33793979170571276</v>
      </c>
    </row>
    <row r="97" spans="16:34" x14ac:dyDescent="0.35">
      <c r="P97" s="1">
        <f>$C$5*'6050_Module3Project_Data'!B97 +$C$6</f>
        <v>79.201029756249369</v>
      </c>
      <c r="Q97" s="1">
        <f>(ABS('6050_Module3Project_Data'!C97 - P97) /'6050_Module3Project_Data'!C97)</f>
        <v>0.29730154232814465</v>
      </c>
      <c r="R97" s="1">
        <f>'6050_Module3Project_Data'!C97-'Part 3'!P97</f>
        <v>-18.150435756249372</v>
      </c>
      <c r="S97" s="1">
        <v>-3.1759532924395302</v>
      </c>
      <c r="T97" s="1">
        <f t="shared" si="23"/>
        <v>-0.3226239556928307</v>
      </c>
      <c r="U97" s="28">
        <v>96</v>
      </c>
      <c r="V97" s="29">
        <f t="shared" si="24"/>
        <v>0.37159533073929962</v>
      </c>
      <c r="W97" s="30">
        <f t="shared" si="25"/>
        <v>-0.3276310243911994</v>
      </c>
      <c r="AA97" s="1">
        <f>$D$5*'6050_Module3Project_Data'!B97 +$D$6</f>
        <v>158.8539435700707</v>
      </c>
      <c r="AB97" s="1">
        <f>(ABS('6050_Module3Project_Data'!E97 - AA97) /'6050_Module3Project_Data'!E97)</f>
        <v>0.22594623408869308</v>
      </c>
      <c r="AC97" s="1">
        <f>'6050_Module3Project_Data'!E97-'Part 3'!AA97</f>
        <v>-29.27734457007071</v>
      </c>
      <c r="AD97" s="1">
        <v>-5.0969641725748431</v>
      </c>
      <c r="AE97" s="1">
        <f t="shared" si="26"/>
        <v>-0.28357330411102999</v>
      </c>
      <c r="AF97" s="28">
        <v>96</v>
      </c>
      <c r="AG97" s="29">
        <f t="shared" si="27"/>
        <v>0.37159533073929962</v>
      </c>
      <c r="AH97" s="30">
        <f t="shared" si="28"/>
        <v>-0.3276310243911994</v>
      </c>
    </row>
    <row r="98" spans="16:34" x14ac:dyDescent="0.35">
      <c r="P98" s="1">
        <f>$C$5*'6050_Module3Project_Data'!B98 +$C$6</f>
        <v>79.444791474165157</v>
      </c>
      <c r="Q98" s="1">
        <f>(ABS('6050_Module3Project_Data'!C98 - P98) /'6050_Module3Project_Data'!C98)</f>
        <v>0.2651884963680603</v>
      </c>
      <c r="R98" s="1">
        <f>'6050_Module3Project_Data'!C98-'Part 3'!P98</f>
        <v>-16.651941474165156</v>
      </c>
      <c r="S98" s="1">
        <v>-3.1165392695965721</v>
      </c>
      <c r="T98" s="1">
        <f t="shared" si="23"/>
        <v>-0.31658848057458827</v>
      </c>
      <c r="U98" s="28">
        <v>97</v>
      </c>
      <c r="V98" s="29">
        <f t="shared" si="24"/>
        <v>0.3754863813229572</v>
      </c>
      <c r="W98" s="30">
        <f t="shared" si="25"/>
        <v>-0.3173569583985546</v>
      </c>
      <c r="AA98" s="1">
        <f>$D$5*'6050_Module3Project_Data'!B98 +$D$6</f>
        <v>158.84293926886704</v>
      </c>
      <c r="AB98" s="1">
        <f>(ABS('6050_Module3Project_Data'!E98 - AA98) /'6050_Module3Project_Data'!E98)</f>
        <v>0.22139537894383807</v>
      </c>
      <c r="AC98" s="1">
        <f>'6050_Module3Project_Data'!E98-'Part 3'!AA98</f>
        <v>-28.792554268867036</v>
      </c>
      <c r="AD98" s="1">
        <v>-5.0392762086844129</v>
      </c>
      <c r="AE98" s="1">
        <f t="shared" si="26"/>
        <v>-0.28036379233618403</v>
      </c>
      <c r="AF98" s="28">
        <v>97</v>
      </c>
      <c r="AG98" s="29">
        <f t="shared" si="27"/>
        <v>0.3754863813229572</v>
      </c>
      <c r="AH98" s="30">
        <f t="shared" si="28"/>
        <v>-0.3173569583985546</v>
      </c>
    </row>
    <row r="99" spans="16:34" x14ac:dyDescent="0.35">
      <c r="P99" s="1">
        <f>$C$5*'6050_Module3Project_Data'!B99 +$C$6</f>
        <v>79.68855319208096</v>
      </c>
      <c r="Q99" s="1">
        <f>(ABS('6050_Module3Project_Data'!C99 - P99) /'6050_Module3Project_Data'!C99)</f>
        <v>0.27166561541699957</v>
      </c>
      <c r="R99" s="1">
        <f>'6050_Module3Project_Data'!C99-'Part 3'!P99</f>
        <v>-17.02384619208096</v>
      </c>
      <c r="S99" s="1">
        <v>-2.6432125745237443</v>
      </c>
      <c r="T99" s="1">
        <f t="shared" si="23"/>
        <v>-0.26850637210563499</v>
      </c>
      <c r="U99" s="28">
        <v>98</v>
      </c>
      <c r="V99" s="29">
        <f t="shared" si="24"/>
        <v>0.37937743190661477</v>
      </c>
      <c r="W99" s="30">
        <f t="shared" si="25"/>
        <v>-0.30711628350865416</v>
      </c>
      <c r="AA99" s="1">
        <f>$D$5*'6050_Module3Project_Data'!B99 +$D$6</f>
        <v>158.83193496766339</v>
      </c>
      <c r="AB99" s="1">
        <f>(ABS('6050_Module3Project_Data'!E99 - AA99) /'6050_Module3Project_Data'!E99)</f>
        <v>0.20268845691554455</v>
      </c>
      <c r="AC99" s="1">
        <f>'6050_Module3Project_Data'!E99-'Part 3'!AA99</f>
        <v>-26.767862967663376</v>
      </c>
      <c r="AD99" s="1">
        <v>-4.2329074737785106</v>
      </c>
      <c r="AE99" s="1">
        <f t="shared" si="26"/>
        <v>-0.23550088203372033</v>
      </c>
      <c r="AF99" s="28">
        <v>98</v>
      </c>
      <c r="AG99" s="29">
        <f t="shared" si="27"/>
        <v>0.37937743190661477</v>
      </c>
      <c r="AH99" s="30">
        <f t="shared" si="28"/>
        <v>-0.30711628350865416</v>
      </c>
    </row>
    <row r="100" spans="16:34" x14ac:dyDescent="0.35">
      <c r="P100" s="1">
        <f>$C$5*'6050_Module3Project_Data'!B100 +$C$6</f>
        <v>79.932314909996762</v>
      </c>
      <c r="Q100" s="1">
        <f>(ABS('6050_Module3Project_Data'!C100 - P100) /'6050_Module3Project_Data'!C100)</f>
        <v>0.34639912269126966</v>
      </c>
      <c r="R100" s="1">
        <f>'6050_Module3Project_Data'!C100-'Part 3'!P100</f>
        <v>-20.564840909996761</v>
      </c>
      <c r="S100" s="1">
        <v>-2.6029332441859765</v>
      </c>
      <c r="T100" s="1">
        <f t="shared" si="23"/>
        <v>-0.26441466303763206</v>
      </c>
      <c r="U100" s="28">
        <v>99</v>
      </c>
      <c r="V100" s="29">
        <f t="shared" si="24"/>
        <v>0.3832684824902724</v>
      </c>
      <c r="W100" s="30">
        <f t="shared" si="25"/>
        <v>-0.2969077162247899</v>
      </c>
      <c r="AA100" s="1">
        <f>$D$5*'6050_Module3Project_Data'!B100 +$D$6</f>
        <v>158.82093066645973</v>
      </c>
      <c r="AB100" s="1">
        <f>(ABS('6050_Module3Project_Data'!E100 - AA100) /'6050_Module3Project_Data'!E100)</f>
        <v>0.24043273952573072</v>
      </c>
      <c r="AC100" s="1">
        <f>'6050_Module3Project_Data'!E100-'Part 3'!AA100</f>
        <v>-30.784217666459739</v>
      </c>
      <c r="AD100" s="1">
        <v>-4.2077169677602342</v>
      </c>
      <c r="AE100" s="1">
        <f t="shared" si="26"/>
        <v>-0.23409938993333093</v>
      </c>
      <c r="AF100" s="28">
        <v>99</v>
      </c>
      <c r="AG100" s="29">
        <f t="shared" si="27"/>
        <v>0.3832684824902724</v>
      </c>
      <c r="AH100" s="30">
        <f t="shared" si="28"/>
        <v>-0.2969077162247899</v>
      </c>
    </row>
    <row r="101" spans="16:34" x14ac:dyDescent="0.35">
      <c r="P101" s="1">
        <f>$C$5*'6050_Module3Project_Data'!B101 +$C$6</f>
        <v>80.176076627912565</v>
      </c>
      <c r="Q101" s="1">
        <f>(ABS('6050_Module3Project_Data'!C101 - P101) /'6050_Module3Project_Data'!C101)</f>
        <v>0.32833952793613463</v>
      </c>
      <c r="R101" s="1">
        <f>'6050_Module3Project_Data'!C101-'Part 3'!P101</f>
        <v>-19.817956627912565</v>
      </c>
      <c r="S101" s="1">
        <v>-2.5166818311973316</v>
      </c>
      <c r="T101" s="1">
        <f t="shared" si="23"/>
        <v>-0.25565295608534955</v>
      </c>
      <c r="U101" s="28">
        <v>100</v>
      </c>
      <c r="V101" s="29">
        <f t="shared" si="24"/>
        <v>0.38715953307392997</v>
      </c>
      <c r="W101" s="30">
        <f t="shared" si="25"/>
        <v>-0.28672999845275615</v>
      </c>
      <c r="AA101" s="1">
        <f>$D$5*'6050_Module3Project_Data'!B101 +$D$6</f>
        <v>158.80992636525608</v>
      </c>
      <c r="AB101" s="1">
        <f>(ABS('6050_Module3Project_Data'!E101 - AA101) /'6050_Module3Project_Data'!E101)</f>
        <v>0.21139520866127054</v>
      </c>
      <c r="AC101" s="1">
        <f>'6050_Module3Project_Data'!E101-'Part 3'!AA101</f>
        <v>-27.713216365256073</v>
      </c>
      <c r="AD101" s="1">
        <v>-4.0947567749821587</v>
      </c>
      <c r="AE101" s="1">
        <f t="shared" si="26"/>
        <v>-0.22781476755527807</v>
      </c>
      <c r="AF101" s="28">
        <v>100</v>
      </c>
      <c r="AG101" s="29">
        <f t="shared" si="27"/>
        <v>0.38715953307392997</v>
      </c>
      <c r="AH101" s="30">
        <f t="shared" si="28"/>
        <v>-0.28672999845275615</v>
      </c>
    </row>
    <row r="102" spans="16:34" x14ac:dyDescent="0.35">
      <c r="P102" s="1">
        <f>$C$5*'6050_Module3Project_Data'!B102 +$C$6</f>
        <v>80.419838345828367</v>
      </c>
      <c r="Q102" s="1">
        <f>(ABS('6050_Module3Project_Data'!C102 - P102) /'6050_Module3Project_Data'!C102)</f>
        <v>0.35180539412498957</v>
      </c>
      <c r="R102" s="1">
        <f>'6050_Module3Project_Data'!C102-'Part 3'!P102</f>
        <v>-20.929146345828364</v>
      </c>
      <c r="S102" s="1">
        <v>-2.4919737778085107</v>
      </c>
      <c r="T102" s="1">
        <f t="shared" si="23"/>
        <v>-0.25314302939947947</v>
      </c>
      <c r="U102" s="28">
        <v>101</v>
      </c>
      <c r="V102" s="29">
        <f t="shared" si="24"/>
        <v>0.39105058365758755</v>
      </c>
      <c r="W102" s="30">
        <f t="shared" si="25"/>
        <v>-0.27658189623671897</v>
      </c>
      <c r="AA102" s="1">
        <f>$D$5*'6050_Module3Project_Data'!B102 +$D$6</f>
        <v>158.79892206405242</v>
      </c>
      <c r="AB102" s="1">
        <f>(ABS('6050_Module3Project_Data'!E102 - AA102) /'6050_Module3Project_Data'!E102)</f>
        <v>0.26225375781020771</v>
      </c>
      <c r="AC102" s="1">
        <f>'6050_Module3Project_Data'!E102-'Part 3'!AA102</f>
        <v>-32.993060064052415</v>
      </c>
      <c r="AD102" s="1">
        <v>-3.878102377389439</v>
      </c>
      <c r="AE102" s="1">
        <f t="shared" si="26"/>
        <v>-0.21576104277021343</v>
      </c>
      <c r="AF102" s="28">
        <v>101</v>
      </c>
      <c r="AG102" s="29">
        <f t="shared" si="27"/>
        <v>0.39105058365758755</v>
      </c>
      <c r="AH102" s="30">
        <f t="shared" si="28"/>
        <v>-0.27658189623671897</v>
      </c>
    </row>
    <row r="103" spans="16:34" x14ac:dyDescent="0.35">
      <c r="P103" s="1">
        <f>$C$5*'6050_Module3Project_Data'!B103 +$C$6</f>
        <v>80.663600063744155</v>
      </c>
      <c r="Q103" s="1">
        <f>(ABS('6050_Module3Project_Data'!C103 - P103) /'6050_Module3Project_Data'!C103)</f>
        <v>0.24710840323297661</v>
      </c>
      <c r="R103" s="1">
        <f>'6050_Module3Project_Data'!C103-'Part 3'!P103</f>
        <v>-15.983096063744156</v>
      </c>
      <c r="S103" s="1">
        <v>-2.0402066240610992</v>
      </c>
      <c r="T103" s="1">
        <f t="shared" si="23"/>
        <v>-0.20725101123251111</v>
      </c>
      <c r="U103" s="28">
        <v>102</v>
      </c>
      <c r="V103" s="29">
        <f t="shared" si="24"/>
        <v>0.39494163424124512</v>
      </c>
      <c r="W103" s="30">
        <f t="shared" si="25"/>
        <v>-0.26646219854731101</v>
      </c>
      <c r="AA103" s="1">
        <f>$D$5*'6050_Module3Project_Data'!B103 +$D$6</f>
        <v>158.78791776284876</v>
      </c>
      <c r="AB103" s="1">
        <f>(ABS('6050_Module3Project_Data'!E103 - AA103) /'6050_Module3Project_Data'!E103)</f>
        <v>0.20047087564463689</v>
      </c>
      <c r="AC103" s="1">
        <f>'6050_Module3Project_Data'!E103-'Part 3'!AA103</f>
        <v>-26.516555762848753</v>
      </c>
      <c r="AD103" s="1">
        <v>-3.603662859334662</v>
      </c>
      <c r="AE103" s="1">
        <f t="shared" si="26"/>
        <v>-0.20049240083386707</v>
      </c>
      <c r="AF103" s="28">
        <v>102</v>
      </c>
      <c r="AG103" s="29">
        <f t="shared" si="27"/>
        <v>0.39494163424124512</v>
      </c>
      <c r="AH103" s="30">
        <f t="shared" si="28"/>
        <v>-0.26646219854731101</v>
      </c>
    </row>
    <row r="104" spans="16:34" x14ac:dyDescent="0.35">
      <c r="P104" s="1">
        <f>$C$5*'6050_Module3Project_Data'!B104 +$C$6</f>
        <v>80.907361781659958</v>
      </c>
      <c r="Q104" s="1">
        <f>(ABS('6050_Module3Project_Data'!C104 - P104) /'6050_Module3Project_Data'!C104)</f>
        <v>0.26553491290243969</v>
      </c>
      <c r="R104" s="1">
        <f>'6050_Module3Project_Data'!C104-'Part 3'!P104</f>
        <v>-16.976006781659954</v>
      </c>
      <c r="S104" s="1">
        <v>-1.9883123152824993</v>
      </c>
      <c r="T104" s="1">
        <f t="shared" si="23"/>
        <v>-0.20197941381451615</v>
      </c>
      <c r="U104" s="28">
        <v>103</v>
      </c>
      <c r="V104" s="29">
        <f t="shared" si="24"/>
        <v>0.39883268482490275</v>
      </c>
      <c r="W104" s="30">
        <f t="shared" si="25"/>
        <v>-0.25636971611861781</v>
      </c>
      <c r="AA104" s="1">
        <f>$D$5*'6050_Module3Project_Data'!B104 +$D$6</f>
        <v>158.77691346164514</v>
      </c>
      <c r="AB104" s="1">
        <f>(ABS('6050_Module3Project_Data'!E104 - AA104) /'6050_Module3Project_Data'!E104)</f>
        <v>0.18938150563632794</v>
      </c>
      <c r="AC104" s="1">
        <f>'6050_Module3Project_Data'!E104-'Part 3'!AA104</f>
        <v>-25.281552461645134</v>
      </c>
      <c r="AD104" s="1">
        <v>-3.3033554134990197</v>
      </c>
      <c r="AE104" s="1">
        <f t="shared" si="26"/>
        <v>-0.18378457794529915</v>
      </c>
      <c r="AF104" s="28">
        <v>103</v>
      </c>
      <c r="AG104" s="29">
        <f t="shared" si="27"/>
        <v>0.39883268482490275</v>
      </c>
      <c r="AH104" s="30">
        <f t="shared" si="28"/>
        <v>-0.25636971611861781</v>
      </c>
    </row>
    <row r="105" spans="16:34" x14ac:dyDescent="0.35">
      <c r="P105" s="1">
        <f>$C$5*'6050_Module3Project_Data'!B105 +$C$6</f>
        <v>81.15112349957576</v>
      </c>
      <c r="Q105" s="1">
        <f>(ABS('6050_Module3Project_Data'!C105 - P105) /'6050_Module3Project_Data'!C105)</f>
        <v>0.23767002227295944</v>
      </c>
      <c r="R105" s="1">
        <f>'6050_Module3Project_Data'!C105-'Part 3'!P105</f>
        <v>-15.583466499575763</v>
      </c>
      <c r="S105" s="1">
        <v>-1.9821490357659144</v>
      </c>
      <c r="T105" s="1">
        <f t="shared" si="23"/>
        <v>-0.20135332727148836</v>
      </c>
      <c r="U105" s="28">
        <v>104</v>
      </c>
      <c r="V105" s="29">
        <f t="shared" si="24"/>
        <v>0.40272373540856032</v>
      </c>
      <c r="W105" s="30">
        <f t="shared" si="25"/>
        <v>-0.24630328033093149</v>
      </c>
      <c r="AA105" s="1">
        <f>$D$5*'6050_Module3Project_Data'!B105 +$D$6</f>
        <v>158.76590916044148</v>
      </c>
      <c r="AB105" s="1">
        <f>(ABS('6050_Module3Project_Data'!E105 - AA105) /'6050_Module3Project_Data'!E105)</f>
        <v>0.1550505649776843</v>
      </c>
      <c r="AC105" s="1">
        <f>'6050_Module3Project_Data'!E105-'Part 3'!AA105</f>
        <v>-21.312265160441484</v>
      </c>
      <c r="AD105" s="1">
        <v>-1.5932738953473802</v>
      </c>
      <c r="AE105" s="1">
        <f t="shared" si="26"/>
        <v>-8.8642950501508694E-2</v>
      </c>
      <c r="AF105" s="28">
        <v>104</v>
      </c>
      <c r="AG105" s="29">
        <f t="shared" si="27"/>
        <v>0.40272373540856032</v>
      </c>
      <c r="AH105" s="30">
        <f t="shared" si="28"/>
        <v>-0.24630328033093149</v>
      </c>
    </row>
    <row r="106" spans="16:34" x14ac:dyDescent="0.35">
      <c r="P106" s="1">
        <f>$C$5*'6050_Module3Project_Data'!B106 +$C$6</f>
        <v>81.394885217491563</v>
      </c>
      <c r="Q106" s="1">
        <f>(ABS('6050_Module3Project_Data'!C106 - P106) /'6050_Module3Project_Data'!C106)</f>
        <v>0.23249389396409154</v>
      </c>
      <c r="R106" s="1">
        <f>'6050_Module3Project_Data'!C106-'Part 3'!P106</f>
        <v>-15.354083217491564</v>
      </c>
      <c r="S106" s="1">
        <v>-1.8541101641027353</v>
      </c>
      <c r="T106" s="1">
        <f t="shared" si="23"/>
        <v>-0.18834671053163995</v>
      </c>
      <c r="U106" s="28">
        <v>105</v>
      </c>
      <c r="V106" s="29">
        <f t="shared" si="24"/>
        <v>0.4066147859922179</v>
      </c>
      <c r="W106" s="30">
        <f t="shared" si="25"/>
        <v>-0.23626174213633835</v>
      </c>
      <c r="AA106" s="1">
        <f>$D$5*'6050_Module3Project_Data'!B106 +$D$6</f>
        <v>158.75490485923783</v>
      </c>
      <c r="AB106" s="1">
        <f>(ABS('6050_Module3Project_Data'!E106 - AA106) /'6050_Module3Project_Data'!E106)</f>
        <v>0.12131111595450784</v>
      </c>
      <c r="AC106" s="1">
        <f>'6050_Module3Project_Data'!E106-'Part 3'!AA106</f>
        <v>-17.175192859237825</v>
      </c>
      <c r="AD106" s="1">
        <v>-1.5725111485018033</v>
      </c>
      <c r="AE106" s="1">
        <f t="shared" si="26"/>
        <v>-8.7487799998960281E-2</v>
      </c>
      <c r="AF106" s="28">
        <v>105</v>
      </c>
      <c r="AG106" s="29">
        <f t="shared" si="27"/>
        <v>0.4066147859922179</v>
      </c>
      <c r="AH106" s="30">
        <f t="shared" si="28"/>
        <v>-0.23626174213633835</v>
      </c>
    </row>
    <row r="107" spans="16:34" x14ac:dyDescent="0.35">
      <c r="P107" s="1">
        <f>$C$5*'6050_Module3Project_Data'!B107 +$C$6</f>
        <v>81.638646935407365</v>
      </c>
      <c r="Q107" s="1">
        <f>(ABS('6050_Module3Project_Data'!C107 - P107) /'6050_Module3Project_Data'!C107)</f>
        <v>0.21238860917679281</v>
      </c>
      <c r="R107" s="1">
        <f>'6050_Module3Project_Data'!C107-'Part 3'!P107</f>
        <v>-14.301617935407364</v>
      </c>
      <c r="S107" s="1">
        <v>-1.7995444715975282</v>
      </c>
      <c r="T107" s="1">
        <f t="shared" si="23"/>
        <v>-0.18280374502170768</v>
      </c>
      <c r="U107" s="28">
        <v>106</v>
      </c>
      <c r="V107" s="29">
        <f t="shared" si="24"/>
        <v>0.41050583657587547</v>
      </c>
      <c r="W107" s="30">
        <f t="shared" si="25"/>
        <v>-0.22624397102438534</v>
      </c>
      <c r="AA107" s="1">
        <f>$D$5*'6050_Module3Project_Data'!B107 +$D$6</f>
        <v>158.74390055803417</v>
      </c>
      <c r="AB107" s="1">
        <f>(ABS('6050_Module3Project_Data'!E107 - AA107) /'6050_Module3Project_Data'!E107)</f>
        <v>0.16585835286604234</v>
      </c>
      <c r="AC107" s="1">
        <f>'6050_Module3Project_Data'!E107-'Part 3'!AA107</f>
        <v>-22.583362558034167</v>
      </c>
      <c r="AD107" s="1">
        <v>-1.0926535098880663</v>
      </c>
      <c r="AE107" s="1">
        <f t="shared" si="26"/>
        <v>-6.0790571712210945E-2</v>
      </c>
      <c r="AF107" s="28">
        <v>106</v>
      </c>
      <c r="AG107" s="29">
        <f t="shared" si="27"/>
        <v>0.41050583657587547</v>
      </c>
      <c r="AH107" s="30">
        <f t="shared" si="28"/>
        <v>-0.22624397102438534</v>
      </c>
    </row>
    <row r="108" spans="16:34" x14ac:dyDescent="0.35">
      <c r="P108" s="1">
        <f>$C$5*'6050_Module3Project_Data'!B108 +$C$6</f>
        <v>81.882408653323154</v>
      </c>
      <c r="Q108" s="1">
        <f>(ABS('6050_Module3Project_Data'!C108 - P108) /'6050_Module3Project_Data'!C108)</f>
        <v>0.1575488740535114</v>
      </c>
      <c r="R108" s="1">
        <f>'6050_Module3Project_Data'!C108-'Part 3'!P108</f>
        <v>-11.144653653323147</v>
      </c>
      <c r="S108" s="1">
        <v>-1.7717681895133239</v>
      </c>
      <c r="T108" s="1">
        <f t="shared" si="23"/>
        <v>-0.17998213740494001</v>
      </c>
      <c r="U108" s="28">
        <v>107</v>
      </c>
      <c r="V108" s="29">
        <f t="shared" si="24"/>
        <v>0.4143968871595331</v>
      </c>
      <c r="W108" s="30">
        <f t="shared" si="25"/>
        <v>-0.21624885402522967</v>
      </c>
      <c r="AA108" s="1">
        <f>$D$5*'6050_Module3Project_Data'!B108 +$D$6</f>
        <v>158.73289625683051</v>
      </c>
      <c r="AB108" s="1">
        <f>(ABS('6050_Module3Project_Data'!E108 - AA108) /'6050_Module3Project_Data'!E108)</f>
        <v>0.14380376142101589</v>
      </c>
      <c r="AC108" s="1">
        <f>'6050_Module3Project_Data'!E108-'Part 3'!AA108</f>
        <v>-19.956559256830502</v>
      </c>
      <c r="AD108" s="1">
        <v>-0.90350744970544383</v>
      </c>
      <c r="AE108" s="1">
        <f t="shared" si="26"/>
        <v>-5.0267293260662836E-2</v>
      </c>
      <c r="AF108" s="28">
        <v>107</v>
      </c>
      <c r="AG108" s="29">
        <f t="shared" si="27"/>
        <v>0.4143968871595331</v>
      </c>
      <c r="AH108" s="30">
        <f t="shared" si="28"/>
        <v>-0.21624885402522967</v>
      </c>
    </row>
    <row r="109" spans="16:34" x14ac:dyDescent="0.35">
      <c r="P109" s="1">
        <f>$C$5*'6050_Module3Project_Data'!B109 +$C$6</f>
        <v>82.126170371238956</v>
      </c>
      <c r="Q109" s="1">
        <f>(ABS('6050_Module3Project_Data'!C109 - P109) /'6050_Module3Project_Data'!C109)</f>
        <v>0.17168922966135489</v>
      </c>
      <c r="R109" s="1">
        <f>'6050_Module3Project_Data'!C109-'Part 3'!P109</f>
        <v>-12.034060371238951</v>
      </c>
      <c r="S109" s="1">
        <v>-1.7453811869456786</v>
      </c>
      <c r="T109" s="1">
        <f t="shared" si="23"/>
        <v>-0.17730165744715345</v>
      </c>
      <c r="U109" s="28">
        <v>108</v>
      </c>
      <c r="V109" s="29">
        <f t="shared" si="24"/>
        <v>0.41828793774319067</v>
      </c>
      <c r="W109" s="30">
        <f t="shared" si="25"/>
        <v>-0.20627529474782944</v>
      </c>
      <c r="AA109" s="1">
        <f>$D$5*'6050_Module3Project_Data'!B109 +$D$6</f>
        <v>158.72189195562686</v>
      </c>
      <c r="AB109" s="1">
        <f>(ABS('6050_Module3Project_Data'!E109 - AA109) /'6050_Module3Project_Data'!E109)</f>
        <v>0.19249636284775626</v>
      </c>
      <c r="AC109" s="1">
        <f>'6050_Module3Project_Data'!E109-'Part 3'!AA109</f>
        <v>-25.621366955626854</v>
      </c>
      <c r="AD109" s="1">
        <v>-0.38451275090909576</v>
      </c>
      <c r="AE109" s="1">
        <f t="shared" si="26"/>
        <v>-2.1392646201992122E-2</v>
      </c>
      <c r="AF109" s="28">
        <v>108</v>
      </c>
      <c r="AG109" s="29">
        <f t="shared" si="27"/>
        <v>0.41828793774319067</v>
      </c>
      <c r="AH109" s="30">
        <f t="shared" si="28"/>
        <v>-0.20627529474782944</v>
      </c>
    </row>
    <row r="110" spans="16:34" x14ac:dyDescent="0.35">
      <c r="P110" s="1">
        <f>$C$5*'6050_Module3Project_Data'!B110 +$C$6</f>
        <v>82.369932089154759</v>
      </c>
      <c r="Q110" s="1">
        <f>(ABS('6050_Module3Project_Data'!C110 - P110) /'6050_Module3Project_Data'!C110)</f>
        <v>0.16590306236510446</v>
      </c>
      <c r="R110" s="1">
        <f>'6050_Module3Project_Data'!C110-'Part 3'!P110</f>
        <v>-11.720892089154759</v>
      </c>
      <c r="S110" s="1">
        <v>-1.7205049621017707</v>
      </c>
      <c r="T110" s="1">
        <f t="shared" si="23"/>
        <v>-0.17477464734251777</v>
      </c>
      <c r="U110" s="28">
        <v>109</v>
      </c>
      <c r="V110" s="29">
        <f t="shared" si="24"/>
        <v>0.42217898832684825</v>
      </c>
      <c r="W110" s="30">
        <f t="shared" si="25"/>
        <v>-0.19632221245086653</v>
      </c>
      <c r="AA110" s="1">
        <f>$D$5*'6050_Module3Project_Data'!B110 +$D$6</f>
        <v>158.7108876544232</v>
      </c>
      <c r="AB110" s="1">
        <f>(ABS('6050_Module3Project_Data'!E110 - AA110) /'6050_Module3Project_Data'!E110)</f>
        <v>0.21503102062588572</v>
      </c>
      <c r="AC110" s="1">
        <f>'6050_Module3Project_Data'!E110-'Part 3'!AA110</f>
        <v>-28.087977654423213</v>
      </c>
      <c r="AD110" s="1">
        <v>-0.23150484729814025</v>
      </c>
      <c r="AE110" s="1">
        <f t="shared" si="26"/>
        <v>-1.2879940341605141E-2</v>
      </c>
      <c r="AF110" s="28">
        <v>109</v>
      </c>
      <c r="AG110" s="29">
        <f t="shared" si="27"/>
        <v>0.42217898832684825</v>
      </c>
      <c r="AH110" s="30">
        <f t="shared" si="28"/>
        <v>-0.19632221245086653</v>
      </c>
    </row>
    <row r="111" spans="16:34" x14ac:dyDescent="0.35">
      <c r="P111" s="1">
        <f>$C$5*'6050_Module3Project_Data'!B111 +$C$6</f>
        <v>82.613693807070561</v>
      </c>
      <c r="Q111" s="1">
        <f>(ABS('6050_Module3Project_Data'!C111 - P111) /'6050_Module3Project_Data'!C111)</f>
        <v>0.18543827740159993</v>
      </c>
      <c r="R111" s="1">
        <f>'6050_Module3Project_Data'!C111-'Part 3'!P111</f>
        <v>-12.923271807070563</v>
      </c>
      <c r="S111" s="1">
        <v>-1.6376294957242976</v>
      </c>
      <c r="T111" s="1">
        <f t="shared" si="23"/>
        <v>-0.16635588033601367</v>
      </c>
      <c r="U111" s="28">
        <v>110</v>
      </c>
      <c r="V111" s="29">
        <f t="shared" si="24"/>
        <v>0.42607003891050582</v>
      </c>
      <c r="W111" s="30">
        <f t="shared" si="25"/>
        <v>-0.18638854114422518</v>
      </c>
      <c r="AA111" s="1">
        <f>$D$5*'6050_Module3Project_Data'!B111 +$D$6</f>
        <v>158.69988335321955</v>
      </c>
      <c r="AB111" s="1">
        <f>(ABS('6050_Module3Project_Data'!E111 - AA111) /'6050_Module3Project_Data'!E111)</f>
        <v>0.16233298164167725</v>
      </c>
      <c r="AC111" s="1">
        <f>'6050_Module3Project_Data'!E111-'Part 3'!AA111</f>
        <v>-22.164238353219559</v>
      </c>
      <c r="AD111" s="1">
        <v>0.60715651428182582</v>
      </c>
      <c r="AE111" s="1">
        <f t="shared" si="26"/>
        <v>3.3779593702822637E-2</v>
      </c>
      <c r="AF111" s="28">
        <v>110</v>
      </c>
      <c r="AG111" s="29">
        <f t="shared" si="27"/>
        <v>0.42607003891050582</v>
      </c>
      <c r="AH111" s="30">
        <f t="shared" si="28"/>
        <v>-0.18638854114422518</v>
      </c>
    </row>
    <row r="112" spans="16:34" x14ac:dyDescent="0.35">
      <c r="P112" s="1">
        <f>$C$5*'6050_Module3Project_Data'!B112 +$C$6</f>
        <v>82.857455524986364</v>
      </c>
      <c r="Q112" s="1">
        <f>(ABS('6050_Module3Project_Data'!C112 - P112) /'6050_Module3Project_Data'!C112)</f>
        <v>0.21413750670168305</v>
      </c>
      <c r="R112" s="1">
        <f>'6050_Module3Project_Data'!C112-'Part 3'!P112</f>
        <v>-14.613574524986362</v>
      </c>
      <c r="S112" s="1">
        <v>-1.5440743178501322</v>
      </c>
      <c r="T112" s="1">
        <f t="shared" si="23"/>
        <v>-0.15685223252319444</v>
      </c>
      <c r="U112" s="28">
        <v>111</v>
      </c>
      <c r="V112" s="29">
        <f t="shared" si="24"/>
        <v>0.42996108949416345</v>
      </c>
      <c r="W112" s="30">
        <f t="shared" si="25"/>
        <v>-0.17647322871896182</v>
      </c>
      <c r="AA112" s="1">
        <f>$D$5*'6050_Module3Project_Data'!B112 +$D$6</f>
        <v>158.68887905201589</v>
      </c>
      <c r="AB112" s="1">
        <f>(ABS('6050_Module3Project_Data'!E112 - AA112) /'6050_Module3Project_Data'!E112)</f>
        <v>0.18469243715804551</v>
      </c>
      <c r="AC112" s="1">
        <f>'6050_Module3Project_Data'!E112-'Part 3'!AA112</f>
        <v>-24.73944705201589</v>
      </c>
      <c r="AD112" s="1">
        <v>0.70304144186897588</v>
      </c>
      <c r="AE112" s="1">
        <f t="shared" si="26"/>
        <v>3.9114221298723308E-2</v>
      </c>
      <c r="AF112" s="28">
        <v>111</v>
      </c>
      <c r="AG112" s="29">
        <f t="shared" si="27"/>
        <v>0.42996108949416345</v>
      </c>
      <c r="AH112" s="30">
        <f t="shared" si="28"/>
        <v>-0.17647322871896182</v>
      </c>
    </row>
    <row r="113" spans="16:34" x14ac:dyDescent="0.35">
      <c r="P113" s="1">
        <f>$C$5*'6050_Module3Project_Data'!B113 +$C$6</f>
        <v>83.101217242902152</v>
      </c>
      <c r="Q113" s="1">
        <f>(ABS('6050_Module3Project_Data'!C113 - P113) /'6050_Module3Project_Data'!C113)</f>
        <v>0.25654983630317002</v>
      </c>
      <c r="R113" s="1">
        <f>'6050_Module3Project_Data'!C113-'Part 3'!P113</f>
        <v>-16.966779242902149</v>
      </c>
      <c r="S113" s="1">
        <v>-1.2573540103553285</v>
      </c>
      <c r="T113" s="1">
        <f t="shared" si="23"/>
        <v>-0.1277262249078927</v>
      </c>
      <c r="U113" s="28">
        <v>112</v>
      </c>
      <c r="V113" s="29">
        <f t="shared" si="24"/>
        <v>0.43385214007782102</v>
      </c>
      <c r="W113" s="30">
        <f t="shared" si="25"/>
        <v>-0.16657523610381375</v>
      </c>
      <c r="AA113" s="1">
        <f>$D$5*'6050_Module3Project_Data'!B113 +$D$6</f>
        <v>158.67787475081226</v>
      </c>
      <c r="AB113" s="1">
        <f>(ABS('6050_Module3Project_Data'!E113 - AA113) /'6050_Module3Project_Data'!E113)</f>
        <v>0.21781525139716015</v>
      </c>
      <c r="AC113" s="1">
        <f>'6050_Module3Project_Data'!E113-'Part 3'!AA113</f>
        <v>-28.380709750812258</v>
      </c>
      <c r="AD113" s="1">
        <v>0.74955400826357277</v>
      </c>
      <c r="AE113" s="1">
        <f t="shared" si="26"/>
        <v>4.1701981716222247E-2</v>
      </c>
      <c r="AF113" s="28">
        <v>112</v>
      </c>
      <c r="AG113" s="29">
        <f t="shared" si="27"/>
        <v>0.43385214007782102</v>
      </c>
      <c r="AH113" s="30">
        <f t="shared" si="28"/>
        <v>-0.16657523610381375</v>
      </c>
    </row>
    <row r="114" spans="16:34" x14ac:dyDescent="0.35">
      <c r="P114" s="1">
        <f>$C$5*'6050_Module3Project_Data'!B114 +$C$6</f>
        <v>83.344978960817954</v>
      </c>
      <c r="Q114" s="1">
        <f>(ABS('6050_Module3Project_Data'!C114 - P114) /'6050_Module3Project_Data'!C114)</f>
        <v>0.22495256804941297</v>
      </c>
      <c r="R114" s="1">
        <f>'6050_Module3Project_Data'!C114-'Part 3'!P114</f>
        <v>-15.30562696081796</v>
      </c>
      <c r="S114" s="1">
        <v>-1.1694074461869235</v>
      </c>
      <c r="T114" s="1">
        <f t="shared" si="23"/>
        <v>-0.11879231883025985</v>
      </c>
      <c r="U114" s="28">
        <v>113</v>
      </c>
      <c r="V114" s="29">
        <f t="shared" si="24"/>
        <v>0.4377431906614786</v>
      </c>
      <c r="W114" s="30">
        <f t="shared" si="25"/>
        <v>-0.15669353644638814</v>
      </c>
      <c r="AA114" s="1">
        <f>$D$5*'6050_Module3Project_Data'!B114 +$D$6</f>
        <v>158.66687044960861</v>
      </c>
      <c r="AB114" s="1">
        <f>(ABS('6050_Module3Project_Data'!E114 - AA114) /'6050_Module3Project_Data'!E114)</f>
        <v>0.20830241942226932</v>
      </c>
      <c r="AC114" s="1">
        <f>'6050_Module3Project_Data'!E114-'Part 3'!AA114</f>
        <v>-27.352997449608608</v>
      </c>
      <c r="AD114" s="1">
        <v>0.98447294788724093</v>
      </c>
      <c r="AE114" s="1">
        <f t="shared" si="26"/>
        <v>5.4771867564309303E-2</v>
      </c>
      <c r="AF114" s="28">
        <v>113</v>
      </c>
      <c r="AG114" s="29">
        <f t="shared" si="27"/>
        <v>0.4377431906614786</v>
      </c>
      <c r="AH114" s="30">
        <f t="shared" si="28"/>
        <v>-0.15669353644638814</v>
      </c>
    </row>
    <row r="115" spans="16:34" x14ac:dyDescent="0.35">
      <c r="P115" s="1">
        <f>$C$5*'6050_Module3Project_Data'!B115 +$C$6</f>
        <v>83.588740678733757</v>
      </c>
      <c r="Q115" s="1">
        <f>(ABS('6050_Module3Project_Data'!C115 - P115) /'6050_Module3Project_Data'!C115)</f>
        <v>0.23331480129653245</v>
      </c>
      <c r="R115" s="1">
        <f>'6050_Module3Project_Data'!C115-'Part 3'!P115</f>
        <v>-15.813067678733759</v>
      </c>
      <c r="S115" s="1">
        <v>-1.151619469029896</v>
      </c>
      <c r="T115" s="1">
        <f t="shared" si="23"/>
        <v>-0.11698535662844307</v>
      </c>
      <c r="U115" s="28">
        <v>114</v>
      </c>
      <c r="V115" s="29">
        <f t="shared" si="24"/>
        <v>0.44163424124513617</v>
      </c>
      <c r="W115" s="30">
        <f t="shared" si="25"/>
        <v>-0.14682711431726958</v>
      </c>
      <c r="AA115" s="1">
        <f>$D$5*'6050_Module3Project_Data'!B115 +$D$6</f>
        <v>158.65586614840495</v>
      </c>
      <c r="AB115" s="1">
        <f>(ABS('6050_Module3Project_Data'!E115 - AA115) /'6050_Module3Project_Data'!E115)</f>
        <v>0.19341647314944913</v>
      </c>
      <c r="AC115" s="1">
        <f>'6050_Module3Project_Data'!E115-'Part 3'!AA115</f>
        <v>-25.713285148404964</v>
      </c>
      <c r="AD115" s="1">
        <v>1.0039274058562739</v>
      </c>
      <c r="AE115" s="1">
        <f t="shared" si="26"/>
        <v>5.5854230464886828E-2</v>
      </c>
      <c r="AF115" s="28">
        <v>114</v>
      </c>
      <c r="AG115" s="29">
        <f t="shared" si="27"/>
        <v>0.44163424124513617</v>
      </c>
      <c r="AH115" s="30">
        <f t="shared" si="28"/>
        <v>-0.14682711431726958</v>
      </c>
    </row>
    <row r="116" spans="16:34" x14ac:dyDescent="0.35">
      <c r="P116" s="1">
        <f>$C$5*'6050_Module3Project_Data'!B116 +$C$6</f>
        <v>83.832502396649559</v>
      </c>
      <c r="Q116" s="1">
        <f>(ABS('6050_Module3Project_Data'!C116 - P116) /'6050_Module3Project_Data'!C116)</f>
        <v>0.2022043550255678</v>
      </c>
      <c r="R116" s="1">
        <f>'6050_Module3Project_Data'!C116-'Part 3'!P116</f>
        <v>-14.100179396649565</v>
      </c>
      <c r="S116" s="1">
        <v>-1.0925537282711275</v>
      </c>
      <c r="T116" s="1">
        <f t="shared" si="23"/>
        <v>-0.11098526116895244</v>
      </c>
      <c r="U116" s="28">
        <v>115</v>
      </c>
      <c r="V116" s="29">
        <f t="shared" si="24"/>
        <v>0.4455252918287938</v>
      </c>
      <c r="W116" s="30">
        <f t="shared" si="25"/>
        <v>-0.13697496493536276</v>
      </c>
      <c r="AA116" s="1">
        <f>$D$5*'6050_Module3Project_Data'!B116 +$D$6</f>
        <v>158.6448618472013</v>
      </c>
      <c r="AB116" s="1">
        <f>(ABS('6050_Module3Project_Data'!E116 - AA116) /'6050_Module3Project_Data'!E116)</f>
        <v>0.18593687511578055</v>
      </c>
      <c r="AC116" s="1">
        <f>'6050_Module3Project_Data'!E116-'Part 3'!AA116</f>
        <v>-24.873102847201295</v>
      </c>
      <c r="AD116" s="1">
        <v>1.1824653454799545</v>
      </c>
      <c r="AE116" s="1">
        <f t="shared" si="26"/>
        <v>6.5787318423534608E-2</v>
      </c>
      <c r="AF116" s="28">
        <v>115</v>
      </c>
      <c r="AG116" s="29">
        <f t="shared" si="27"/>
        <v>0.4455252918287938</v>
      </c>
      <c r="AH116" s="30">
        <f t="shared" si="28"/>
        <v>-0.13697496493536276</v>
      </c>
    </row>
    <row r="117" spans="16:34" x14ac:dyDescent="0.35">
      <c r="P117" s="1">
        <f>$C$5*'6050_Module3Project_Data'!B117 +$C$6</f>
        <v>84.076264114565362</v>
      </c>
      <c r="Q117" s="1">
        <f>(ABS('6050_Module3Project_Data'!C117 - P117) /'6050_Module3Project_Data'!C117)</f>
        <v>0.20484845963591006</v>
      </c>
      <c r="R117" s="1">
        <f>'6050_Module3Project_Data'!C117-'Part 3'!P117</f>
        <v>-14.294655114565359</v>
      </c>
      <c r="S117" s="1">
        <v>-0.93378411584917842</v>
      </c>
      <c r="T117" s="1">
        <f t="shared" si="23"/>
        <v>-9.4856913020595346E-2</v>
      </c>
      <c r="U117" s="28">
        <v>116</v>
      </c>
      <c r="V117" s="29">
        <f t="shared" si="24"/>
        <v>0.44941634241245138</v>
      </c>
      <c r="W117" s="30">
        <f t="shared" si="25"/>
        <v>-0.12713609341286775</v>
      </c>
      <c r="AA117" s="1">
        <f>$D$5*'6050_Module3Project_Data'!B117 +$D$6</f>
        <v>158.63385754599764</v>
      </c>
      <c r="AB117" s="1">
        <f>(ABS('6050_Module3Project_Data'!E117 - AA117) /'6050_Module3Project_Data'!E117)</f>
        <v>0.14889201316472103</v>
      </c>
      <c r="AC117" s="1">
        <f>'6050_Module3Project_Data'!E117-'Part 3'!AA117</f>
        <v>-20.558341545997649</v>
      </c>
      <c r="AD117" s="1">
        <v>1.2815890803858565</v>
      </c>
      <c r="AE117" s="1">
        <f t="shared" si="26"/>
        <v>7.1302139417242408E-2</v>
      </c>
      <c r="AF117" s="28">
        <v>116</v>
      </c>
      <c r="AG117" s="29">
        <f t="shared" si="27"/>
        <v>0.44941634241245138</v>
      </c>
      <c r="AH117" s="30">
        <f t="shared" si="28"/>
        <v>-0.12713609341286775</v>
      </c>
    </row>
    <row r="118" spans="16:34" x14ac:dyDescent="0.35">
      <c r="P118" s="1">
        <f>$C$5*'6050_Module3Project_Data'!B118 +$C$6</f>
        <v>84.32002583248115</v>
      </c>
      <c r="Q118" s="1">
        <f>(ABS('6050_Module3Project_Data'!C118 - P118) /'6050_Module3Project_Data'!C118)</f>
        <v>0.22825089569617266</v>
      </c>
      <c r="R118" s="1">
        <f>'6050_Module3Project_Data'!C118-'Part 3'!P118</f>
        <v>-15.669535832481145</v>
      </c>
      <c r="S118" s="1">
        <v>-0.64390344361927987</v>
      </c>
      <c r="T118" s="1">
        <f t="shared" si="23"/>
        <v>-6.5409864987383312E-2</v>
      </c>
      <c r="U118" s="28">
        <v>117</v>
      </c>
      <c r="V118" s="29">
        <f t="shared" si="24"/>
        <v>0.45330739299610895</v>
      </c>
      <c r="W118" s="30">
        <f t="shared" si="25"/>
        <v>-0.11730951401834963</v>
      </c>
      <c r="AA118" s="1">
        <f>$D$5*'6050_Module3Project_Data'!B118 +$D$6</f>
        <v>158.62285324479399</v>
      </c>
      <c r="AB118" s="1">
        <f>(ABS('6050_Module3Project_Data'!E118 - AA118) /'6050_Module3Project_Data'!E118)</f>
        <v>0.12563660619638239</v>
      </c>
      <c r="AC118" s="1">
        <f>'6050_Module3Project_Data'!E118-'Part 3'!AA118</f>
        <v>-17.704503244793983</v>
      </c>
      <c r="AD118" s="1">
        <v>1.3005827791822071</v>
      </c>
      <c r="AE118" s="1">
        <f t="shared" si="26"/>
        <v>7.2358867646558162E-2</v>
      </c>
      <c r="AF118" s="28">
        <v>117</v>
      </c>
      <c r="AG118" s="29">
        <f t="shared" si="27"/>
        <v>0.45330739299610895</v>
      </c>
      <c r="AH118" s="30">
        <f t="shared" si="28"/>
        <v>-0.11730951401834963</v>
      </c>
    </row>
    <row r="119" spans="16:34" x14ac:dyDescent="0.35">
      <c r="P119" s="1">
        <f>$C$5*'6050_Module3Project_Data'!B119 +$C$6</f>
        <v>84.563787550396952</v>
      </c>
      <c r="Q119" s="1">
        <f>(ABS('6050_Module3Project_Data'!C119 - P119) /'6050_Module3Project_Data'!C119)</f>
        <v>0.19262942263831601</v>
      </c>
      <c r="R119" s="1">
        <f>'6050_Module3Project_Data'!C119-'Part 3'!P119</f>
        <v>-13.658453550396956</v>
      </c>
      <c r="S119" s="1">
        <v>-0.52343188201852797</v>
      </c>
      <c r="T119" s="1">
        <f t="shared" si="23"/>
        <v>-5.3171960908425173E-2</v>
      </c>
      <c r="U119" s="28">
        <v>118</v>
      </c>
      <c r="V119" s="29">
        <f t="shared" si="24"/>
        <v>0.45719844357976652</v>
      </c>
      <c r="W119" s="30">
        <f t="shared" si="25"/>
        <v>-0.10749424945643572</v>
      </c>
      <c r="AA119" s="1">
        <f>$D$5*'6050_Module3Project_Data'!B119 +$D$6</f>
        <v>158.61184894359033</v>
      </c>
      <c r="AB119" s="1">
        <f>(ABS('6050_Module3Project_Data'!E119 - AA119) /'6050_Module3Project_Data'!E119)</f>
        <v>9.9375442973898165E-2</v>
      </c>
      <c r="AC119" s="1">
        <f>'6050_Module3Project_Data'!E119-'Part 3'!AA119</f>
        <v>-14.337342943590329</v>
      </c>
      <c r="AD119" s="1">
        <v>1.3614630442762916</v>
      </c>
      <c r="AE119" s="1">
        <f t="shared" si="26"/>
        <v>7.5745985417716336E-2</v>
      </c>
      <c r="AF119" s="28">
        <v>118</v>
      </c>
      <c r="AG119" s="29">
        <f t="shared" si="27"/>
        <v>0.45719844357976652</v>
      </c>
      <c r="AH119" s="30">
        <f t="shared" si="28"/>
        <v>-0.10749424945643572</v>
      </c>
    </row>
    <row r="120" spans="16:34" x14ac:dyDescent="0.35">
      <c r="P120" s="1">
        <f>$C$5*'6050_Module3Project_Data'!B120 +$C$6</f>
        <v>84.807549268312755</v>
      </c>
      <c r="Q120" s="1">
        <f>(ABS('6050_Module3Project_Data'!C120 - P120) /'6050_Module3Project_Data'!C120)</f>
        <v>0.17135631938011303</v>
      </c>
      <c r="R120" s="1">
        <f>'6050_Module3Project_Data'!C120-'Part 3'!P120</f>
        <v>-12.40639526831275</v>
      </c>
      <c r="S120" s="1">
        <v>-0.4528405516807652</v>
      </c>
      <c r="T120" s="1">
        <f t="shared" si="23"/>
        <v>-4.6001057518440421E-2</v>
      </c>
      <c r="U120" s="28">
        <v>119</v>
      </c>
      <c r="V120" s="29">
        <f t="shared" si="24"/>
        <v>0.46108949416342415</v>
      </c>
      <c r="W120" s="30">
        <f t="shared" si="25"/>
        <v>-9.7689330162724075E-2</v>
      </c>
      <c r="AA120" s="1">
        <f>$D$5*'6050_Module3Project_Data'!B120 +$D$6</f>
        <v>158.60084464238668</v>
      </c>
      <c r="AB120" s="1">
        <f>(ABS('6050_Module3Project_Data'!E120 - AA120) /'6050_Module3Project_Data'!E120)</f>
        <v>0.13230153019446694</v>
      </c>
      <c r="AC120" s="1">
        <f>'6050_Module3Project_Data'!E120-'Part 3'!AA120</f>
        <v>-18.531401642386669</v>
      </c>
      <c r="AD120" s="1">
        <v>1.5592757430726465</v>
      </c>
      <c r="AE120" s="1">
        <f t="shared" si="26"/>
        <v>8.6751438603875311E-2</v>
      </c>
      <c r="AF120" s="28">
        <v>119</v>
      </c>
      <c r="AG120" s="29">
        <f t="shared" si="27"/>
        <v>0.46108949416342415</v>
      </c>
      <c r="AH120" s="30">
        <f t="shared" si="28"/>
        <v>-9.7689330162724075E-2</v>
      </c>
    </row>
    <row r="121" spans="16:34" x14ac:dyDescent="0.35">
      <c r="P121" s="1">
        <f>$C$5*'6050_Module3Project_Data'!B121 +$C$6</f>
        <v>85.051310986228557</v>
      </c>
      <c r="Q121" s="1">
        <f>(ABS('6050_Module3Project_Data'!C121 - P121) /'6050_Module3Project_Data'!C121)</f>
        <v>0.19394488479119823</v>
      </c>
      <c r="R121" s="1">
        <f>'6050_Module3Project_Data'!C121-'Part 3'!P121</f>
        <v>-13.815768986228562</v>
      </c>
      <c r="S121" s="1">
        <v>-0.2030527536817317</v>
      </c>
      <c r="T121" s="1">
        <f t="shared" si="23"/>
        <v>-2.0626777718391196E-2</v>
      </c>
      <c r="U121" s="28">
        <v>120</v>
      </c>
      <c r="V121" s="29">
        <f t="shared" si="24"/>
        <v>0.46498054474708173</v>
      </c>
      <c r="W121" s="30">
        <f t="shared" si="25"/>
        <v>-8.7893793612546053E-2</v>
      </c>
      <c r="AA121" s="1">
        <f>$D$5*'6050_Module3Project_Data'!B121 +$D$6</f>
        <v>158.58984034118302</v>
      </c>
      <c r="AB121" s="1">
        <f>(ABS('6050_Module3Project_Data'!E121 - AA121) /'6050_Module3Project_Data'!E121)</f>
        <v>0.17058242104060073</v>
      </c>
      <c r="AC121" s="1">
        <f>'6050_Module3Project_Data'!E121-'Part 3'!AA121</f>
        <v>-23.110409341183015</v>
      </c>
      <c r="AD121" s="1">
        <v>1.6494944539055041</v>
      </c>
      <c r="AE121" s="1">
        <f t="shared" si="26"/>
        <v>9.1770822114783282E-2</v>
      </c>
      <c r="AF121" s="28">
        <v>120</v>
      </c>
      <c r="AG121" s="29">
        <f t="shared" si="27"/>
        <v>0.46498054474708173</v>
      </c>
      <c r="AH121" s="30">
        <f t="shared" si="28"/>
        <v>-8.7893793612546053E-2</v>
      </c>
    </row>
    <row r="122" spans="16:34" x14ac:dyDescent="0.35">
      <c r="P122" s="1">
        <f>$C$5*'6050_Module3Project_Data'!B122 +$C$6</f>
        <v>85.29507270414436</v>
      </c>
      <c r="Q122" s="1">
        <f>(ABS('6050_Module3Project_Data'!C122 - P122) /'6050_Module3Project_Data'!C122)</f>
        <v>0.18066174063934259</v>
      </c>
      <c r="R122" s="1">
        <f>'6050_Module3Project_Data'!C122-'Part 3'!P122</f>
        <v>-13.051626704144354</v>
      </c>
      <c r="S122" s="1">
        <v>-0.18215028987189896</v>
      </c>
      <c r="T122" s="1">
        <f t="shared" si="23"/>
        <v>-1.8503435547677353E-2</v>
      </c>
      <c r="U122" s="28">
        <v>121</v>
      </c>
      <c r="V122" s="29">
        <f t="shared" si="24"/>
        <v>0.4688715953307393</v>
      </c>
      <c r="W122" s="30">
        <f t="shared" si="25"/>
        <v>-7.8106683642267097E-2</v>
      </c>
      <c r="AA122" s="1">
        <f>$D$5*'6050_Module3Project_Data'!B122 +$D$6</f>
        <v>158.57883603997939</v>
      </c>
      <c r="AB122" s="1">
        <f>(ABS('6050_Module3Project_Data'!E122 - AA122) /'6050_Module3Project_Data'!E122)</f>
        <v>0.18824908817982233</v>
      </c>
      <c r="AC122" s="1">
        <f>'6050_Module3Project_Data'!E122-'Part 3'!AA122</f>
        <v>-25.122949039979403</v>
      </c>
      <c r="AD122" s="1">
        <v>2.1369398877046422</v>
      </c>
      <c r="AE122" s="1">
        <f t="shared" si="26"/>
        <v>0.11889020289835013</v>
      </c>
      <c r="AF122" s="28">
        <v>121</v>
      </c>
      <c r="AG122" s="29">
        <f t="shared" si="27"/>
        <v>0.4688715953307393</v>
      </c>
      <c r="AH122" s="30">
        <f t="shared" si="28"/>
        <v>-7.8106683642267097E-2</v>
      </c>
    </row>
    <row r="123" spans="16:34" x14ac:dyDescent="0.35">
      <c r="P123" s="1">
        <f>$C$5*'6050_Module3Project_Data'!B123 +$C$6</f>
        <v>85.538834422060148</v>
      </c>
      <c r="Q123" s="1">
        <f>(ABS('6050_Module3Project_Data'!C123 - P123) /'6050_Module3Project_Data'!C123)</f>
        <v>0.16652768908697996</v>
      </c>
      <c r="R123" s="1">
        <f>'6050_Module3Project_Data'!C123-'Part 3'!P123</f>
        <v>-12.211098422060147</v>
      </c>
      <c r="S123" s="1">
        <v>-0.10204759993432333</v>
      </c>
      <c r="T123" s="1">
        <f t="shared" si="23"/>
        <v>-1.0366336443979357E-2</v>
      </c>
      <c r="U123" s="28">
        <v>122</v>
      </c>
      <c r="V123" s="29">
        <f t="shared" si="24"/>
        <v>0.47276264591439687</v>
      </c>
      <c r="W123" s="30">
        <f t="shared" si="25"/>
        <v>-6.8327049781859689E-2</v>
      </c>
      <c r="AA123" s="1">
        <f>$D$5*'6050_Module3Project_Data'!B123 +$D$6</f>
        <v>158.56783173877574</v>
      </c>
      <c r="AB123" s="1">
        <f>(ABS('6050_Module3Project_Data'!E123 - AA123) /'6050_Module3Project_Data'!E123)</f>
        <v>0.1910738571793586</v>
      </c>
      <c r="AC123" s="1">
        <f>'6050_Module3Project_Data'!E123-'Part 3'!AA123</f>
        <v>-25.437689738775731</v>
      </c>
      <c r="AD123" s="1">
        <v>2.4934726466835855</v>
      </c>
      <c r="AE123" s="1">
        <f t="shared" si="26"/>
        <v>0.13872616192499662</v>
      </c>
      <c r="AF123" s="28">
        <v>122</v>
      </c>
      <c r="AG123" s="29">
        <f t="shared" si="27"/>
        <v>0.47276264591439687</v>
      </c>
      <c r="AH123" s="30">
        <f t="shared" si="28"/>
        <v>-6.8327049781859689E-2</v>
      </c>
    </row>
    <row r="124" spans="16:34" x14ac:dyDescent="0.35">
      <c r="P124" s="1">
        <f>$C$5*'6050_Module3Project_Data'!B124 +$C$6</f>
        <v>85.782596139975951</v>
      </c>
      <c r="Q124" s="1">
        <f>(ABS('6050_Module3Project_Data'!C124 - P124) /'6050_Module3Project_Data'!C124)</f>
        <v>0.15790548040913657</v>
      </c>
      <c r="R124" s="1">
        <f>'6050_Module3Project_Data'!C124-'Part 3'!P124</f>
        <v>-11.698314139975949</v>
      </c>
      <c r="S124" s="1">
        <v>5.1632428043916434E-2</v>
      </c>
      <c r="T124" s="1">
        <f t="shared" si="23"/>
        <v>5.2449946972413083E-3</v>
      </c>
      <c r="U124" s="28">
        <v>123</v>
      </c>
      <c r="V124" s="29">
        <f t="shared" si="24"/>
        <v>0.4766536964980545</v>
      </c>
      <c r="W124" s="30">
        <f t="shared" si="25"/>
        <v>-5.8553946597514207E-2</v>
      </c>
      <c r="AA124" s="1">
        <f>$D$5*'6050_Module3Project_Data'!B124 +$D$6</f>
        <v>158.55682743757208</v>
      </c>
      <c r="AB124" s="1">
        <f>(ABS('6050_Module3Project_Data'!E124 - AA124) /'6050_Module3Project_Data'!E124)</f>
        <v>0.20737362637806633</v>
      </c>
      <c r="AC124" s="1">
        <f>'6050_Module3Project_Data'!E124-'Part 3'!AA124</f>
        <v>-27.233081437572082</v>
      </c>
      <c r="AD124" s="1">
        <v>2.8949629118745293</v>
      </c>
      <c r="AE124" s="1">
        <f t="shared" si="26"/>
        <v>0.1610633644663074</v>
      </c>
      <c r="AF124" s="28">
        <v>123</v>
      </c>
      <c r="AG124" s="29">
        <f t="shared" si="27"/>
        <v>0.4766536964980545</v>
      </c>
      <c r="AH124" s="30">
        <f t="shared" si="28"/>
        <v>-5.8553946597514207E-2</v>
      </c>
    </row>
    <row r="125" spans="16:34" x14ac:dyDescent="0.35">
      <c r="P125" s="1">
        <f>$C$5*'6050_Module3Project_Data'!B125 +$C$6</f>
        <v>86.026357857891753</v>
      </c>
      <c r="Q125" s="1">
        <f>(ABS('6050_Module3Project_Data'!C125 - P125) /'6050_Module3Project_Data'!C125)</f>
        <v>0.14930645053533603</v>
      </c>
      <c r="R125" s="1">
        <f>'6050_Module3Project_Data'!C125-'Part 3'!P125</f>
        <v>-11.175687857891759</v>
      </c>
      <c r="S125" s="1">
        <v>0.12977347372981285</v>
      </c>
      <c r="T125" s="1">
        <f t="shared" si="23"/>
        <v>1.3182823418202439E-2</v>
      </c>
      <c r="U125" s="28">
        <v>124</v>
      </c>
      <c r="V125" s="29">
        <f t="shared" si="24"/>
        <v>0.48054474708171208</v>
      </c>
      <c r="W125" s="30">
        <f t="shared" si="25"/>
        <v>-4.8786433043091666E-2</v>
      </c>
      <c r="AA125" s="1">
        <f>$D$5*'6050_Module3Project_Data'!B125 +$D$6</f>
        <v>158.54582313636843</v>
      </c>
      <c r="AB125" s="1">
        <f>(ABS('6050_Module3Project_Data'!E125 - AA125) /'6050_Module3Project_Data'!E125)</f>
        <v>0.20956281781751984</v>
      </c>
      <c r="AC125" s="1">
        <f>'6050_Module3Project_Data'!E125-'Part 3'!AA125</f>
        <v>-27.468858136368425</v>
      </c>
      <c r="AD125" s="1">
        <v>3.0582517070598954</v>
      </c>
      <c r="AE125" s="1">
        <f t="shared" si="26"/>
        <v>0.17014805519734535</v>
      </c>
      <c r="AF125" s="28">
        <v>124</v>
      </c>
      <c r="AG125" s="29">
        <f t="shared" si="27"/>
        <v>0.48054474708171208</v>
      </c>
      <c r="AH125" s="30">
        <f t="shared" si="28"/>
        <v>-4.8786433043091666E-2</v>
      </c>
    </row>
    <row r="126" spans="16:34" x14ac:dyDescent="0.35">
      <c r="P126" s="1">
        <f>$C$5*'6050_Module3Project_Data'!B126 +$C$6</f>
        <v>86.270119575807556</v>
      </c>
      <c r="Q126" s="1">
        <f>(ABS('6050_Module3Project_Data'!C126 - P126) /'6050_Module3Project_Data'!C126)</f>
        <v>0.11662546719790134</v>
      </c>
      <c r="R126" s="1">
        <f>'6050_Module3Project_Data'!C126-'Part 3'!P126</f>
        <v>-9.0104455758075517</v>
      </c>
      <c r="S126" s="1">
        <v>0.81333365930692025</v>
      </c>
      <c r="T126" s="1">
        <f t="shared" si="23"/>
        <v>8.2621152864039524E-2</v>
      </c>
      <c r="U126" s="28">
        <v>125</v>
      </c>
      <c r="V126" s="29">
        <f t="shared" si="24"/>
        <v>0.48443579766536965</v>
      </c>
      <c r="W126" s="30">
        <f t="shared" si="25"/>
        <v>-3.9023571819248162E-2</v>
      </c>
      <c r="AA126" s="1">
        <f>$D$5*'6050_Module3Project_Data'!B126 +$D$6</f>
        <v>158.53481883516477</v>
      </c>
      <c r="AB126" s="1">
        <f>(ABS('6050_Module3Project_Data'!E126 - AA126) /'6050_Module3Project_Data'!E126)</f>
        <v>0.17308218960678373</v>
      </c>
      <c r="AC126" s="1">
        <f>'6050_Module3Project_Data'!E126-'Part 3'!AA126</f>
        <v>-23.39098983516476</v>
      </c>
      <c r="AD126" s="1">
        <v>3.6892341889082729</v>
      </c>
      <c r="AE126" s="1">
        <f t="shared" si="26"/>
        <v>0.20525322391261433</v>
      </c>
      <c r="AF126" s="28">
        <v>125</v>
      </c>
      <c r="AG126" s="29">
        <f t="shared" si="27"/>
        <v>0.48443579766536965</v>
      </c>
      <c r="AH126" s="30">
        <f t="shared" si="28"/>
        <v>-3.9023571819248162E-2</v>
      </c>
    </row>
    <row r="127" spans="16:34" x14ac:dyDescent="0.35">
      <c r="P127" s="1">
        <f>$C$5*'6050_Module3Project_Data'!B127 +$C$6</f>
        <v>86.513881293723358</v>
      </c>
      <c r="Q127" s="1">
        <f>(ABS('6050_Module3Project_Data'!C127 - P127) /'6050_Module3Project_Data'!C127)</f>
        <v>0.10243352900223736</v>
      </c>
      <c r="R127" s="1">
        <f>'6050_Module3Project_Data'!C127-'Part 3'!P127</f>
        <v>-8.0385092937233651</v>
      </c>
      <c r="S127" s="1">
        <v>0.95045165802309839</v>
      </c>
      <c r="T127" s="1">
        <f t="shared" si="23"/>
        <v>9.6550057690129379E-2</v>
      </c>
      <c r="U127" s="28">
        <v>126</v>
      </c>
      <c r="V127" s="29">
        <f t="shared" si="24"/>
        <v>0.48832684824902722</v>
      </c>
      <c r="W127" s="30">
        <f t="shared" si="25"/>
        <v>-2.9264428739091099E-2</v>
      </c>
      <c r="AA127" s="1">
        <f>$D$5*'6050_Module3Project_Data'!B127 +$D$6</f>
        <v>158.52381453396112</v>
      </c>
      <c r="AB127" s="1">
        <f>(ABS('6050_Module3Project_Data'!E127 - AA127) /'6050_Module3Project_Data'!E127)</f>
        <v>0.195975054832772</v>
      </c>
      <c r="AC127" s="1">
        <f>'6050_Module3Project_Data'!E127-'Part 3'!AA127</f>
        <v>-25.976054533961104</v>
      </c>
      <c r="AD127" s="1">
        <v>3.7624676106708819</v>
      </c>
      <c r="AE127" s="1">
        <f t="shared" si="26"/>
        <v>0.20932761852820145</v>
      </c>
      <c r="AF127" s="28">
        <v>126</v>
      </c>
      <c r="AG127" s="29">
        <f t="shared" si="27"/>
        <v>0.48832684824902722</v>
      </c>
      <c r="AH127" s="30">
        <f t="shared" si="28"/>
        <v>-2.9264428739091099E-2</v>
      </c>
    </row>
    <row r="128" spans="16:34" x14ac:dyDescent="0.35">
      <c r="P128" s="1">
        <f>$C$5*'6050_Module3Project_Data'!B128 +$C$6</f>
        <v>86.757643011639146</v>
      </c>
      <c r="Q128" s="1">
        <f>(ABS('6050_Module3Project_Data'!C128 - P128) /'6050_Module3Project_Data'!C128)</f>
        <v>0.11832017419507601</v>
      </c>
      <c r="R128" s="1">
        <f>'6050_Module3Project_Data'!C128-'Part 3'!P128</f>
        <v>-9.1791060116391492</v>
      </c>
      <c r="S128" s="1">
        <v>1.0041651459597176</v>
      </c>
      <c r="T128" s="1">
        <f t="shared" si="23"/>
        <v>0.10200645341025026</v>
      </c>
      <c r="U128" s="28">
        <v>127</v>
      </c>
      <c r="V128" s="29">
        <f t="shared" si="24"/>
        <v>0.49221789883268485</v>
      </c>
      <c r="W128" s="30">
        <f>_xlfn.NORM.S.INV(V128)</f>
        <v>-1.9508072099243851E-2</v>
      </c>
      <c r="AA128" s="1">
        <f>$D$5*'6050_Module3Project_Data'!B128 +$D$6</f>
        <v>158.51281023275746</v>
      </c>
      <c r="AB128" s="1">
        <f>(ABS('6050_Module3Project_Data'!E128 - AA128) /'6050_Module3Project_Data'!E128)</f>
        <v>0.25859709344860543</v>
      </c>
      <c r="AC128" s="1">
        <f>'6050_Module3Project_Data'!E128-'Part 3'!AA128</f>
        <v>-32.568764232757459</v>
      </c>
      <c r="AD128" s="1">
        <v>3.8585761767749034</v>
      </c>
      <c r="AE128" s="1">
        <f t="shared" si="26"/>
        <v>0.21467468841543644</v>
      </c>
      <c r="AF128" s="28">
        <v>127</v>
      </c>
      <c r="AG128" s="29">
        <f t="shared" si="27"/>
        <v>0.49221789883268485</v>
      </c>
      <c r="AH128" s="30">
        <f t="shared" si="28"/>
        <v>-1.9508072099243851E-2</v>
      </c>
    </row>
    <row r="129" spans="16:34" x14ac:dyDescent="0.35">
      <c r="P129" s="1">
        <f>$C$5*'6050_Module3Project_Data'!B129 +$C$6</f>
        <v>87.001404729554949</v>
      </c>
      <c r="Q129" s="1">
        <f>(ABS('6050_Module3Project_Data'!C129 - P129) /'6050_Module3Project_Data'!C129)</f>
        <v>0.13516833589024721</v>
      </c>
      <c r="R129" s="1">
        <f>'6050_Module3Project_Data'!C129-'Part 3'!P129</f>
        <v>-10.359551729554951</v>
      </c>
      <c r="S129" s="1">
        <v>1.0070953772227114</v>
      </c>
      <c r="T129" s="1">
        <f t="shared" si="23"/>
        <v>0.10230411610050842</v>
      </c>
      <c r="U129" s="28">
        <v>128</v>
      </c>
      <c r="V129" s="29">
        <f t="shared" si="24"/>
        <v>0.49610894941634243</v>
      </c>
      <c r="W129" s="30">
        <f t="shared" si="25"/>
        <v>-9.7535720552177404E-3</v>
      </c>
      <c r="AA129" s="1">
        <f>$D$5*'6050_Module3Project_Data'!B129 +$D$6</f>
        <v>158.5018059315538</v>
      </c>
      <c r="AB129" s="1">
        <f>(ABS('6050_Module3Project_Data'!E129 - AA129) /'6050_Module3Project_Data'!E129)</f>
        <v>0.30579203475896249</v>
      </c>
      <c r="AC129" s="1">
        <f>'6050_Module3Project_Data'!E129-'Part 3'!AA129</f>
        <v>-37.118153931553806</v>
      </c>
      <c r="AD129" s="1">
        <v>3.9457013092735167</v>
      </c>
      <c r="AE129" s="1">
        <f t="shared" si="26"/>
        <v>0.21952195844858285</v>
      </c>
      <c r="AF129" s="28">
        <v>128</v>
      </c>
      <c r="AG129" s="29">
        <f t="shared" si="27"/>
        <v>0.49610894941634243</v>
      </c>
      <c r="AH129" s="30">
        <f t="shared" si="28"/>
        <v>-9.7535720552177404E-3</v>
      </c>
    </row>
    <row r="130" spans="16:34" x14ac:dyDescent="0.35">
      <c r="P130" s="1">
        <f>$C$5*'6050_Module3Project_Data'!B130 +$C$6</f>
        <v>87.245166447470751</v>
      </c>
      <c r="Q130" s="1">
        <f>(ABS('6050_Module3Project_Data'!C130 - P130) /'6050_Module3Project_Data'!C130)</f>
        <v>0.13139835963528435</v>
      </c>
      <c r="R130" s="1">
        <f>'6050_Module3Project_Data'!C130-'Part 3'!P130</f>
        <v>-10.132480447470755</v>
      </c>
      <c r="S130" s="1">
        <v>1.1214139922123252</v>
      </c>
      <c r="T130" s="1">
        <f t="shared" si="23"/>
        <v>0.11391698328752685</v>
      </c>
      <c r="U130" s="28">
        <v>129</v>
      </c>
      <c r="V130" s="29">
        <f t="shared" si="24"/>
        <v>0.5</v>
      </c>
      <c r="W130" s="30">
        <f t="shared" si="25"/>
        <v>0</v>
      </c>
      <c r="AA130" s="1">
        <f>$D$5*'6050_Module3Project_Data'!B130 +$D$6</f>
        <v>158.49080163035015</v>
      </c>
      <c r="AB130" s="1">
        <f>(ABS('6050_Module3Project_Data'!E130 - AA130) /'6050_Module3Project_Data'!E130)</f>
        <v>0.25452154920438053</v>
      </c>
      <c r="AC130" s="1">
        <f>'6050_Module3Project_Data'!E130-'Part 3'!AA130</f>
        <v>-32.155146630350146</v>
      </c>
      <c r="AD130" s="1">
        <v>4.022603381589505</v>
      </c>
      <c r="AE130" s="1">
        <f t="shared" si="26"/>
        <v>0.22380046110256829</v>
      </c>
      <c r="AF130" s="28">
        <v>129</v>
      </c>
      <c r="AG130" s="29">
        <f t="shared" si="27"/>
        <v>0.5</v>
      </c>
      <c r="AH130" s="30">
        <f t="shared" si="28"/>
        <v>0</v>
      </c>
    </row>
    <row r="131" spans="16:34" x14ac:dyDescent="0.35">
      <c r="P131" s="1">
        <f>$C$5*'6050_Module3Project_Data'!B131 +$C$6</f>
        <v>87.48892816538654</v>
      </c>
      <c r="Q131" s="1">
        <f>(ABS('6050_Module3Project_Data'!C131 - P131) /'6050_Module3Project_Data'!C131)</f>
        <v>0.14130693292495913</v>
      </c>
      <c r="R131" s="1">
        <f>'6050_Module3Project_Data'!C131-'Part 3'!P131</f>
        <v>-10.832136165386544</v>
      </c>
      <c r="S131" s="1">
        <v>1.3437727609493066</v>
      </c>
      <c r="T131" s="1">
        <f t="shared" ref="T131:T194" si="29">STANDARDIZE(S131,$C$10,$C$11)</f>
        <v>0.13650493057368066</v>
      </c>
      <c r="U131" s="28">
        <v>130</v>
      </c>
      <c r="V131" s="29">
        <f t="shared" ref="V131:V194" si="30">(U131 - 0.5) / 257</f>
        <v>0.50389105058365757</v>
      </c>
      <c r="W131" s="30">
        <f t="shared" ref="W131:W194" si="31">_xlfn.NORM.S.INV(V131)</f>
        <v>9.7535720552177404E-3</v>
      </c>
      <c r="AA131" s="1">
        <f>$D$5*'6050_Module3Project_Data'!B131 +$D$6</f>
        <v>158.47979732914652</v>
      </c>
      <c r="AB131" s="1">
        <f>(ABS('6050_Module3Project_Data'!E131 - AA131) /'6050_Module3Project_Data'!E131)</f>
        <v>0.27083877815484458</v>
      </c>
      <c r="AC131" s="1">
        <f>'6050_Module3Project_Data'!E131-'Part 3'!AA131</f>
        <v>-33.774917329146518</v>
      </c>
      <c r="AD131" s="1">
        <v>5.0388798034489639</v>
      </c>
      <c r="AE131" s="1">
        <f t="shared" ref="AE131:AE194" si="32">STANDARDIZE(AD131,$D$10,$D$11)</f>
        <v>0.28034173804296214</v>
      </c>
      <c r="AF131" s="28">
        <v>130</v>
      </c>
      <c r="AG131" s="29">
        <f t="shared" ref="AG131:AG194" si="33">(AF131 - 0.5) / 257</f>
        <v>0.50389105058365757</v>
      </c>
      <c r="AH131" s="30">
        <f t="shared" ref="AH131:AH194" si="34">_xlfn.NORM.S.INV(AG131)</f>
        <v>9.7535720552177404E-3</v>
      </c>
    </row>
    <row r="132" spans="16:34" x14ac:dyDescent="0.35">
      <c r="P132" s="1">
        <f>$C$5*'6050_Module3Project_Data'!B132 +$C$6</f>
        <v>87.732689883302342</v>
      </c>
      <c r="Q132" s="1">
        <f>(ABS('6050_Module3Project_Data'!C132 - P132) /'6050_Module3Project_Data'!C132)</f>
        <v>0.11814213124052905</v>
      </c>
      <c r="R132" s="1">
        <f>'6050_Module3Project_Data'!C132-'Part 3'!P132</f>
        <v>-9.2697758833023443</v>
      </c>
      <c r="S132" s="1">
        <v>1.4621442488859202</v>
      </c>
      <c r="T132" s="1">
        <f t="shared" si="29"/>
        <v>0.14852950214728253</v>
      </c>
      <c r="U132" s="28">
        <v>131</v>
      </c>
      <c r="V132" s="29">
        <f t="shared" si="30"/>
        <v>0.50778210116731515</v>
      </c>
      <c r="W132" s="30">
        <f t="shared" si="31"/>
        <v>1.9508072099243851E-2</v>
      </c>
      <c r="AA132" s="1">
        <f>$D$5*'6050_Module3Project_Data'!B132 +$D$6</f>
        <v>158.46879302794287</v>
      </c>
      <c r="AB132" s="1">
        <f>(ABS('6050_Module3Project_Data'!E132 - AA132) /'6050_Module3Project_Data'!E132)</f>
        <v>0.17145573617382004</v>
      </c>
      <c r="AC132" s="1">
        <f>'6050_Module3Project_Data'!E132-'Part 3'!AA132</f>
        <v>-23.193692027942859</v>
      </c>
      <c r="AD132" s="1">
        <v>5.1795784779785663</v>
      </c>
      <c r="AE132" s="1">
        <f t="shared" si="32"/>
        <v>0.28816961100214089</v>
      </c>
      <c r="AF132" s="28">
        <v>131</v>
      </c>
      <c r="AG132" s="29">
        <f t="shared" si="33"/>
        <v>0.50778210116731515</v>
      </c>
      <c r="AH132" s="30">
        <f t="shared" si="34"/>
        <v>1.9508072099243851E-2</v>
      </c>
    </row>
    <row r="133" spans="16:34" x14ac:dyDescent="0.35">
      <c r="P133" s="1">
        <f>$C$5*'6050_Module3Project_Data'!B133 +$C$6</f>
        <v>87.976451601218145</v>
      </c>
      <c r="Q133" s="1">
        <f>(ABS('6050_Module3Project_Data'!C133 - P133) /'6050_Module3Project_Data'!C133)</f>
        <v>0.12776556596493058</v>
      </c>
      <c r="R133" s="1">
        <f>'6050_Module3Project_Data'!C133-'Part 3'!P133</f>
        <v>-9.966930601218138</v>
      </c>
      <c r="S133" s="1">
        <v>1.530857095138515</v>
      </c>
      <c r="T133" s="1">
        <f t="shared" si="29"/>
        <v>0.15550958284232852</v>
      </c>
      <c r="U133" s="28">
        <v>132</v>
      </c>
      <c r="V133" s="29">
        <f t="shared" si="30"/>
        <v>0.51167315175097272</v>
      </c>
      <c r="W133" s="30">
        <f t="shared" si="31"/>
        <v>2.9264428739090957E-2</v>
      </c>
      <c r="AA133" s="1">
        <f>$D$5*'6050_Module3Project_Data'!B133 +$D$6</f>
        <v>158.45778872673921</v>
      </c>
      <c r="AB133" s="1">
        <f>(ABS('6050_Module3Project_Data'!E133 - AA133) /'6050_Module3Project_Data'!E133)</f>
        <v>0.20768298553536094</v>
      </c>
      <c r="AC133" s="1">
        <f>'6050_Module3Project_Data'!E133-'Part 3'!AA133</f>
        <v>-27.249689726739206</v>
      </c>
      <c r="AD133" s="1">
        <v>5.6366095022453067</v>
      </c>
      <c r="AE133" s="1">
        <f t="shared" si="32"/>
        <v>0.31359686401873327</v>
      </c>
      <c r="AF133" s="28">
        <v>132</v>
      </c>
      <c r="AG133" s="29">
        <f t="shared" si="33"/>
        <v>0.51167315175097272</v>
      </c>
      <c r="AH133" s="30">
        <f t="shared" si="34"/>
        <v>2.9264428739090957E-2</v>
      </c>
    </row>
    <row r="134" spans="16:34" x14ac:dyDescent="0.35">
      <c r="P134" s="1">
        <f>$C$5*'6050_Module3Project_Data'!B134 +$C$6</f>
        <v>88.220213319133947</v>
      </c>
      <c r="Q134" s="1">
        <f>(ABS('6050_Module3Project_Data'!C134 - P134) /'6050_Module3Project_Data'!C134)</f>
        <v>0.10931614344866535</v>
      </c>
      <c r="R134" s="1">
        <f>'6050_Module3Project_Data'!C134-'Part 3'!P134</f>
        <v>-8.6935483191339529</v>
      </c>
      <c r="S134" s="1">
        <v>1.6915331967809095</v>
      </c>
      <c r="T134" s="1">
        <f t="shared" si="29"/>
        <v>0.17183159854091379</v>
      </c>
      <c r="U134" s="28">
        <v>133</v>
      </c>
      <c r="V134" s="29">
        <f t="shared" si="30"/>
        <v>0.51556420233463029</v>
      </c>
      <c r="W134" s="30">
        <f t="shared" si="31"/>
        <v>3.9023571819248024E-2</v>
      </c>
      <c r="AA134" s="1">
        <f>$D$5*'6050_Module3Project_Data'!B134 +$D$6</f>
        <v>158.44678442553555</v>
      </c>
      <c r="AB134" s="1">
        <f>(ABS('6050_Module3Project_Data'!E134 - AA134) /'6050_Module3Project_Data'!E134)</f>
        <v>0.17137906188025159</v>
      </c>
      <c r="AC134" s="1">
        <f>'6050_Module3Project_Data'!E134-'Part 3'!AA134</f>
        <v>-23.181617425535563</v>
      </c>
      <c r="AD134" s="1">
        <v>6.256608586404127</v>
      </c>
      <c r="AE134" s="1">
        <f t="shared" si="32"/>
        <v>0.34809096342534362</v>
      </c>
      <c r="AF134" s="28">
        <v>133</v>
      </c>
      <c r="AG134" s="29">
        <f t="shared" si="33"/>
        <v>0.51556420233463029</v>
      </c>
      <c r="AH134" s="30">
        <f t="shared" si="34"/>
        <v>3.9023571819248024E-2</v>
      </c>
    </row>
    <row r="135" spans="16:34" x14ac:dyDescent="0.35">
      <c r="P135" s="1">
        <f>$C$5*'6050_Module3Project_Data'!B135 +$C$6</f>
        <v>88.46397503704975</v>
      </c>
      <c r="Q135" s="1">
        <f>(ABS('6050_Module3Project_Data'!C135 - P135) /'6050_Module3Project_Data'!C135)</f>
        <v>0.12073695414321428</v>
      </c>
      <c r="R135" s="1">
        <f>'6050_Module3Project_Data'!C135-'Part 3'!P135</f>
        <v>-9.5302210370497562</v>
      </c>
      <c r="S135" s="1">
        <v>1.6975270938547027</v>
      </c>
      <c r="T135" s="1">
        <f t="shared" si="29"/>
        <v>0.17244047864899542</v>
      </c>
      <c r="U135" s="28">
        <v>134</v>
      </c>
      <c r="V135" s="29">
        <f t="shared" si="30"/>
        <v>0.51945525291828798</v>
      </c>
      <c r="W135" s="30">
        <f t="shared" si="31"/>
        <v>4.8786433043091805E-2</v>
      </c>
      <c r="AA135" s="1">
        <f>$D$5*'6050_Module3Project_Data'!B135 +$D$6</f>
        <v>158.4357801243319</v>
      </c>
      <c r="AB135" s="1">
        <f>(ABS('6050_Module3Project_Data'!E135 - AA135) /'6050_Module3Project_Data'!E135)</f>
        <v>0.15717646858513368</v>
      </c>
      <c r="AC135" s="1">
        <f>'6050_Module3Project_Data'!E135-'Part 3'!AA135</f>
        <v>-21.519947124331907</v>
      </c>
      <c r="AD135" s="1">
        <v>6.6595464659420429</v>
      </c>
      <c r="AE135" s="1">
        <f t="shared" si="32"/>
        <v>0.37050870504237682</v>
      </c>
      <c r="AF135" s="28">
        <v>134</v>
      </c>
      <c r="AG135" s="29">
        <f t="shared" si="33"/>
        <v>0.51945525291828798</v>
      </c>
      <c r="AH135" s="30">
        <f t="shared" si="34"/>
        <v>4.8786433043091805E-2</v>
      </c>
    </row>
    <row r="136" spans="16:34" x14ac:dyDescent="0.35">
      <c r="P136" s="1">
        <f>$C$5*'6050_Module3Project_Data'!B136 +$C$6</f>
        <v>88.707736754965538</v>
      </c>
      <c r="Q136" s="1">
        <f>(ABS('6050_Module3Project_Data'!C136 - P136) /'6050_Module3Project_Data'!C136)</f>
        <v>0.11663576030926548</v>
      </c>
      <c r="R136" s="1">
        <f>'6050_Module3Project_Data'!C136-'Part 3'!P136</f>
        <v>-9.2657737549655366</v>
      </c>
      <c r="S136" s="1">
        <v>1.840900966801712</v>
      </c>
      <c r="T136" s="1">
        <f t="shared" si="29"/>
        <v>0.1870048760988188</v>
      </c>
      <c r="U136" s="28">
        <v>135</v>
      </c>
      <c r="V136" s="29">
        <f t="shared" si="30"/>
        <v>0.52334630350194555</v>
      </c>
      <c r="W136" s="30">
        <f t="shared" si="31"/>
        <v>5.8553946597514346E-2</v>
      </c>
      <c r="AA136" s="1">
        <f>$D$5*'6050_Module3Project_Data'!B136 +$D$6</f>
        <v>158.42477582312824</v>
      </c>
      <c r="AB136" s="1">
        <f>(ABS('6050_Module3Project_Data'!E136 - AA136) /'6050_Module3Project_Data'!E136)</f>
        <v>0.14470881076178416</v>
      </c>
      <c r="AC136" s="1">
        <f>'6050_Module3Project_Data'!E136-'Part 3'!AA136</f>
        <v>-20.027329823128241</v>
      </c>
      <c r="AD136" s="1">
        <v>6.6815550683493257</v>
      </c>
      <c r="AE136" s="1">
        <f t="shared" si="32"/>
        <v>0.37173316962407432</v>
      </c>
      <c r="AF136" s="28">
        <v>135</v>
      </c>
      <c r="AG136" s="29">
        <f t="shared" si="33"/>
        <v>0.52334630350194555</v>
      </c>
      <c r="AH136" s="30">
        <f t="shared" si="34"/>
        <v>5.8553946597514346E-2</v>
      </c>
    </row>
    <row r="137" spans="16:34" x14ac:dyDescent="0.35">
      <c r="P137" s="1">
        <f>$C$5*'6050_Module3Project_Data'!B137 +$C$6</f>
        <v>88.951498472881354</v>
      </c>
      <c r="Q137" s="1">
        <f>(ABS('6050_Module3Project_Data'!C137 - P137) /'6050_Module3Project_Data'!C137)</f>
        <v>0.12734023681732271</v>
      </c>
      <c r="R137" s="1">
        <f>'6050_Module3Project_Data'!C137-'Part 3'!P137</f>
        <v>-10.047636472881351</v>
      </c>
      <c r="S137" s="1">
        <v>1.9650572997071123</v>
      </c>
      <c r="T137" s="1">
        <f t="shared" si="29"/>
        <v>0.19961709156861479</v>
      </c>
      <c r="U137" s="28">
        <v>136</v>
      </c>
      <c r="V137" s="29">
        <f t="shared" si="30"/>
        <v>0.52723735408560313</v>
      </c>
      <c r="W137" s="30">
        <f t="shared" si="31"/>
        <v>6.8327049781859689E-2</v>
      </c>
      <c r="AA137" s="1">
        <f>$D$5*'6050_Module3Project_Data'!B137 +$D$6</f>
        <v>158.41377152192459</v>
      </c>
      <c r="AB137" s="1">
        <f>(ABS('6050_Module3Project_Data'!E137 - AA137) /'6050_Module3Project_Data'!E137)</f>
        <v>9.9141054461892655E-2</v>
      </c>
      <c r="AC137" s="1">
        <f>'6050_Module3Project_Data'!E137-'Part 3'!AA137</f>
        <v>-14.2887105219246</v>
      </c>
      <c r="AD137" s="1">
        <v>6.8205027551091746</v>
      </c>
      <c r="AE137" s="1">
        <f t="shared" si="32"/>
        <v>0.37946362510678766</v>
      </c>
      <c r="AF137" s="28">
        <v>136</v>
      </c>
      <c r="AG137" s="29">
        <f t="shared" si="33"/>
        <v>0.52723735408560313</v>
      </c>
      <c r="AH137" s="30">
        <f t="shared" si="34"/>
        <v>6.8327049781859689E-2</v>
      </c>
    </row>
    <row r="138" spans="16:34" x14ac:dyDescent="0.35">
      <c r="P138" s="1">
        <f>$C$5*'6050_Module3Project_Data'!B138 +$C$6</f>
        <v>89.195260190797143</v>
      </c>
      <c r="Q138" s="1">
        <f>(ABS('6050_Module3Project_Data'!C138 - P138) /'6050_Module3Project_Data'!C138)</f>
        <v>0.12552571678121893</v>
      </c>
      <c r="R138" s="1">
        <f>'6050_Module3Project_Data'!C138-'Part 3'!P138</f>
        <v>-9.9476171907971462</v>
      </c>
      <c r="S138" s="1">
        <v>2.1716177863599029</v>
      </c>
      <c r="T138" s="1">
        <f t="shared" si="29"/>
        <v>0.22060019653190252</v>
      </c>
      <c r="U138" s="28">
        <v>137</v>
      </c>
      <c r="V138" s="29">
        <f t="shared" si="30"/>
        <v>0.5311284046692607</v>
      </c>
      <c r="W138" s="30">
        <f t="shared" si="31"/>
        <v>7.8106683642267097E-2</v>
      </c>
      <c r="AA138" s="1">
        <f>$D$5*'6050_Module3Project_Data'!B138 +$D$6</f>
        <v>158.40276722072093</v>
      </c>
      <c r="AB138" s="1">
        <f>(ABS('6050_Module3Project_Data'!E138 - AA138) /'6050_Module3Project_Data'!E138)</f>
        <v>7.2067063369135237E-2</v>
      </c>
      <c r="AC138" s="1">
        <f>'6050_Module3Project_Data'!E138-'Part 3'!AA138</f>
        <v>-10.64823522072092</v>
      </c>
      <c r="AD138" s="1">
        <v>7.0646019839968233</v>
      </c>
      <c r="AE138" s="1">
        <f t="shared" si="32"/>
        <v>0.3930442630165214</v>
      </c>
      <c r="AF138" s="28">
        <v>137</v>
      </c>
      <c r="AG138" s="29">
        <f t="shared" si="33"/>
        <v>0.5311284046692607</v>
      </c>
      <c r="AH138" s="30">
        <f t="shared" si="34"/>
        <v>7.8106683642267097E-2</v>
      </c>
    </row>
    <row r="139" spans="16:34" x14ac:dyDescent="0.35">
      <c r="P139" s="1">
        <f>$C$5*'6050_Module3Project_Data'!B139 +$C$6</f>
        <v>89.439021908712945</v>
      </c>
      <c r="Q139" s="1">
        <f>(ABS('6050_Module3Project_Data'!C139 - P139) /'6050_Module3Project_Data'!C139)</f>
        <v>0.12810512829678519</v>
      </c>
      <c r="R139" s="1">
        <f>'6050_Module3Project_Data'!C139-'Part 3'!P139</f>
        <v>-10.15649790871295</v>
      </c>
      <c r="S139" s="1">
        <v>2.3660068638754979</v>
      </c>
      <c r="T139" s="1">
        <f t="shared" si="29"/>
        <v>0.24034688905438215</v>
      </c>
      <c r="U139" s="28">
        <v>138</v>
      </c>
      <c r="V139" s="29">
        <f t="shared" si="30"/>
        <v>0.53501945525291827</v>
      </c>
      <c r="W139" s="30">
        <f t="shared" si="31"/>
        <v>8.7893793612546053E-2</v>
      </c>
      <c r="AA139" s="1">
        <f>$D$5*'6050_Module3Project_Data'!B139 +$D$6</f>
        <v>158.39176291951728</v>
      </c>
      <c r="AB139" s="1">
        <f>(ABS('6050_Module3Project_Data'!E139 - AA139) /'6050_Module3Project_Data'!E139)</f>
        <v>7.9475264862022763E-2</v>
      </c>
      <c r="AC139" s="1">
        <f>'6050_Module3Project_Data'!E139-'Part 3'!AA139</f>
        <v>-11.66143191951727</v>
      </c>
      <c r="AD139" s="1">
        <v>7.1756122852004864</v>
      </c>
      <c r="AE139" s="1">
        <f t="shared" si="32"/>
        <v>0.39922040176045542</v>
      </c>
      <c r="AF139" s="28">
        <v>138</v>
      </c>
      <c r="AG139" s="29">
        <f t="shared" si="33"/>
        <v>0.53501945525291827</v>
      </c>
      <c r="AH139" s="30">
        <f t="shared" si="34"/>
        <v>8.7893793612546053E-2</v>
      </c>
    </row>
    <row r="140" spans="16:34" x14ac:dyDescent="0.35">
      <c r="P140" s="1">
        <f>$C$5*'6050_Module3Project_Data'!B140 +$C$6</f>
        <v>89.682783626628748</v>
      </c>
      <c r="Q140" s="1">
        <f>(ABS('6050_Module3Project_Data'!C140 - P140) /'6050_Module3Project_Data'!C140)</f>
        <v>0.13228262198251095</v>
      </c>
      <c r="R140" s="1">
        <f>'6050_Module3Project_Data'!C140-'Part 3'!P140</f>
        <v>-10.477484626628751</v>
      </c>
      <c r="S140" s="1">
        <v>2.4337109401072894</v>
      </c>
      <c r="T140" s="1">
        <f t="shared" si="29"/>
        <v>0.24722449551743278</v>
      </c>
      <c r="U140" s="28">
        <v>139</v>
      </c>
      <c r="V140" s="29">
        <f t="shared" si="30"/>
        <v>0.53891050583657585</v>
      </c>
      <c r="W140" s="30">
        <f t="shared" si="31"/>
        <v>9.7689330162724075E-2</v>
      </c>
      <c r="AA140" s="1">
        <f>$D$5*'6050_Module3Project_Data'!B140 +$D$6</f>
        <v>158.38075861831365</v>
      </c>
      <c r="AB140" s="1">
        <f>(ABS('6050_Module3Project_Data'!E140 - AA140) /'6050_Module3Project_Data'!E140)</f>
        <v>9.2055505377662522E-2</v>
      </c>
      <c r="AC140" s="1">
        <f>'6050_Module3Project_Data'!E140-'Part 3'!AA140</f>
        <v>-13.350805618313643</v>
      </c>
      <c r="AD140" s="1">
        <v>7.183601682793153</v>
      </c>
      <c r="AE140" s="1">
        <f t="shared" si="32"/>
        <v>0.39966489769892005</v>
      </c>
      <c r="AF140" s="28">
        <v>139</v>
      </c>
      <c r="AG140" s="29">
        <f t="shared" si="33"/>
        <v>0.53891050583657585</v>
      </c>
      <c r="AH140" s="30">
        <f t="shared" si="34"/>
        <v>9.7689330162724075E-2</v>
      </c>
    </row>
    <row r="141" spans="16:34" x14ac:dyDescent="0.35">
      <c r="P141" s="1">
        <f>$C$5*'6050_Module3Project_Data'!B141 +$C$6</f>
        <v>89.926545344544536</v>
      </c>
      <c r="Q141" s="1">
        <f>(ABS('6050_Module3Project_Data'!C141 - P141) /'6050_Module3Project_Data'!C141)</f>
        <v>0.12156727699138291</v>
      </c>
      <c r="R141" s="1">
        <f>'6050_Module3Project_Data'!C141-'Part 3'!P141</f>
        <v>-9.7471863445445308</v>
      </c>
      <c r="S141" s="1">
        <v>2.6631263251177018</v>
      </c>
      <c r="T141" s="1">
        <f t="shared" si="29"/>
        <v>0.27052927748165323</v>
      </c>
      <c r="U141" s="28">
        <v>140</v>
      </c>
      <c r="V141" s="29">
        <f t="shared" si="30"/>
        <v>0.54280155642023342</v>
      </c>
      <c r="W141" s="30">
        <f t="shared" si="31"/>
        <v>0.1074942494564356</v>
      </c>
      <c r="AA141" s="1">
        <f>$D$5*'6050_Module3Project_Data'!B141 +$D$6</f>
        <v>158.36975431710999</v>
      </c>
      <c r="AB141" s="1">
        <f>(ABS('6050_Module3Project_Data'!E141 - AA141) /'6050_Module3Project_Data'!E141)</f>
        <v>8.951452959079477E-2</v>
      </c>
      <c r="AC141" s="1">
        <f>'6050_Module3Project_Data'!E141-'Part 3'!AA141</f>
        <v>-13.011661317109997</v>
      </c>
      <c r="AD141" s="1">
        <v>7.3967076104771934</v>
      </c>
      <c r="AE141" s="1">
        <f t="shared" si="32"/>
        <v>0.41152120078305199</v>
      </c>
      <c r="AF141" s="28">
        <v>140</v>
      </c>
      <c r="AG141" s="29">
        <f t="shared" si="33"/>
        <v>0.54280155642023342</v>
      </c>
      <c r="AH141" s="30">
        <f t="shared" si="34"/>
        <v>0.1074942494564356</v>
      </c>
    </row>
    <row r="142" spans="16:34" x14ac:dyDescent="0.35">
      <c r="P142" s="1">
        <f>$C$5*'6050_Module3Project_Data'!B142 +$C$6</f>
        <v>90.170307062460353</v>
      </c>
      <c r="Q142" s="1">
        <f>(ABS('6050_Module3Project_Data'!C142 - P142) /'6050_Module3Project_Data'!C142)</f>
        <v>0.11942516419299649</v>
      </c>
      <c r="R142" s="1">
        <f>'6050_Module3Project_Data'!C142-'Part 3'!P142</f>
        <v>-9.619762062460353</v>
      </c>
      <c r="S142" s="1">
        <v>3.0167050430334967</v>
      </c>
      <c r="T142" s="1">
        <f t="shared" si="29"/>
        <v>0.30644698599907561</v>
      </c>
      <c r="U142" s="28">
        <v>141</v>
      </c>
      <c r="V142" s="29">
        <f t="shared" si="30"/>
        <v>0.546692607003891</v>
      </c>
      <c r="W142" s="30">
        <f t="shared" si="31"/>
        <v>0.11730951401834952</v>
      </c>
      <c r="AA142" s="1">
        <f>$D$5*'6050_Module3Project_Data'!B142 +$D$6</f>
        <v>158.35875001590634</v>
      </c>
      <c r="AB142" s="1">
        <f>(ABS('6050_Module3Project_Data'!E142 - AA142) /'6050_Module3Project_Data'!E142)</f>
        <v>7.3502924199400549E-2</v>
      </c>
      <c r="AC142" s="1">
        <f>'6050_Module3Project_Data'!E142-'Part 3'!AA142</f>
        <v>-10.84285001590635</v>
      </c>
      <c r="AD142" s="1">
        <v>7.6115060563128338</v>
      </c>
      <c r="AE142" s="1">
        <f t="shared" si="32"/>
        <v>0.42347166834397182</v>
      </c>
      <c r="AF142" s="28">
        <v>141</v>
      </c>
      <c r="AG142" s="29">
        <f t="shared" si="33"/>
        <v>0.546692607003891</v>
      </c>
      <c r="AH142" s="30">
        <f t="shared" si="34"/>
        <v>0.11730951401834952</v>
      </c>
    </row>
    <row r="143" spans="16:34" x14ac:dyDescent="0.35">
      <c r="P143" s="1">
        <f>$C$5*'6050_Module3Project_Data'!B143 +$C$6</f>
        <v>90.414068780376141</v>
      </c>
      <c r="Q143" s="1">
        <f>(ABS('6050_Module3Project_Data'!C143 - P143) /'6050_Module3Project_Data'!C143)</f>
        <v>0.11630603632981301</v>
      </c>
      <c r="R143" s="1">
        <f>'6050_Module3Project_Data'!C143-'Part 3'!P143</f>
        <v>-9.4200887803761475</v>
      </c>
      <c r="S143" s="1">
        <v>3.2486615817913105</v>
      </c>
      <c r="T143" s="1">
        <f t="shared" si="29"/>
        <v>0.33000990685846243</v>
      </c>
      <c r="U143" s="28">
        <v>142</v>
      </c>
      <c r="V143" s="29">
        <f t="shared" si="30"/>
        <v>0.55058365758754868</v>
      </c>
      <c r="W143" s="30">
        <f t="shared" si="31"/>
        <v>0.12713609341286788</v>
      </c>
      <c r="AA143" s="1">
        <f>$D$5*'6050_Module3Project_Data'!B143 +$D$6</f>
        <v>158.34774571470268</v>
      </c>
      <c r="AB143" s="1">
        <f>(ABS('6050_Module3Project_Data'!E143 - AA143) /'6050_Module3Project_Data'!E143)</f>
        <v>3.8428995524269094E-2</v>
      </c>
      <c r="AC143" s="1">
        <f>'6050_Module3Project_Data'!E143-'Part 3'!AA143</f>
        <v>-5.859952714702672</v>
      </c>
      <c r="AD143" s="1">
        <v>7.7577029116808092</v>
      </c>
      <c r="AE143" s="1">
        <f t="shared" si="32"/>
        <v>0.43160543658790196</v>
      </c>
      <c r="AF143" s="28">
        <v>142</v>
      </c>
      <c r="AG143" s="29">
        <f t="shared" si="33"/>
        <v>0.55058365758754868</v>
      </c>
      <c r="AH143" s="30">
        <f t="shared" si="34"/>
        <v>0.12713609341286788</v>
      </c>
    </row>
    <row r="144" spans="16:34" x14ac:dyDescent="0.35">
      <c r="P144" s="1">
        <f>$C$5*'6050_Module3Project_Data'!B144 +$C$6</f>
        <v>90.657830498291943</v>
      </c>
      <c r="Q144" s="1">
        <f>(ABS('6050_Module3Project_Data'!C144 - P144) /'6050_Module3Project_Data'!C144)</f>
        <v>0.12903911388822512</v>
      </c>
      <c r="R144" s="1">
        <f>'6050_Module3Project_Data'!C144-'Part 3'!P144</f>
        <v>-10.361382498291945</v>
      </c>
      <c r="S144" s="1">
        <v>3.490971350528298</v>
      </c>
      <c r="T144" s="1">
        <f t="shared" si="29"/>
        <v>0.35462454343987515</v>
      </c>
      <c r="U144" s="28">
        <v>143</v>
      </c>
      <c r="V144" s="29">
        <f t="shared" si="30"/>
        <v>0.55447470817120625</v>
      </c>
      <c r="W144" s="30">
        <f t="shared" si="31"/>
        <v>0.1369749649353629</v>
      </c>
      <c r="AA144" s="1">
        <f>$D$5*'6050_Module3Project_Data'!B144 +$D$6</f>
        <v>158.33674141349903</v>
      </c>
      <c r="AB144" s="1">
        <f>(ABS('6050_Module3Project_Data'!E144 - AA144) /'6050_Module3Project_Data'!E144)</f>
        <v>2.1307380937284178E-2</v>
      </c>
      <c r="AC144" s="1">
        <f>'6050_Module3Project_Data'!E144-'Part 3'!AA144</f>
        <v>-3.3033554134990197</v>
      </c>
      <c r="AD144" s="1">
        <v>7.8845239599237686</v>
      </c>
      <c r="AE144" s="1">
        <f t="shared" si="32"/>
        <v>0.43866121772809241</v>
      </c>
      <c r="AF144" s="28">
        <v>143</v>
      </c>
      <c r="AG144" s="29">
        <f t="shared" si="33"/>
        <v>0.55447470817120625</v>
      </c>
      <c r="AH144" s="30">
        <f t="shared" si="34"/>
        <v>0.1369749649353629</v>
      </c>
    </row>
    <row r="145" spans="16:34" x14ac:dyDescent="0.35">
      <c r="P145" s="1">
        <f>$C$5*'6050_Module3Project_Data'!B145 +$C$6</f>
        <v>90.901592216207746</v>
      </c>
      <c r="Q145" s="1">
        <f>(ABS('6050_Module3Project_Data'!C145 - P145) /'6050_Module3Project_Data'!C145)</f>
        <v>0.10072509529833135</v>
      </c>
      <c r="R145" s="1">
        <f>'6050_Module3Project_Data'!C145-'Part 3'!P145</f>
        <v>-8.3182182162077396</v>
      </c>
      <c r="S145" s="1">
        <v>3.7282078117704884</v>
      </c>
      <c r="T145" s="1">
        <f t="shared" si="29"/>
        <v>0.37872381648105136</v>
      </c>
      <c r="U145" s="28">
        <v>144</v>
      </c>
      <c r="V145" s="29">
        <f t="shared" si="30"/>
        <v>0.55836575875486383</v>
      </c>
      <c r="W145" s="30">
        <f t="shared" si="31"/>
        <v>0.14682711431726958</v>
      </c>
      <c r="AA145" s="1">
        <f>$D$5*'6050_Module3Project_Data'!B145 +$D$6</f>
        <v>158.32573711229537</v>
      </c>
      <c r="AB145" s="1">
        <f>(ABS('6050_Module3Project_Data'!E145 - AA145) /'6050_Module3Project_Data'!E145)</f>
        <v>1.331736406033312E-2</v>
      </c>
      <c r="AC145" s="1">
        <f>'6050_Module3Project_Data'!E145-'Part 3'!AA145</f>
        <v>2.1369398877046422</v>
      </c>
      <c r="AD145" s="1">
        <v>8.1505467671456984</v>
      </c>
      <c r="AE145" s="1">
        <f t="shared" si="32"/>
        <v>0.45346158984346185</v>
      </c>
      <c r="AF145" s="28">
        <v>144</v>
      </c>
      <c r="AG145" s="29">
        <f t="shared" si="33"/>
        <v>0.55836575875486383</v>
      </c>
      <c r="AH145" s="30">
        <f t="shared" si="34"/>
        <v>0.14682711431726958</v>
      </c>
    </row>
    <row r="146" spans="16:34" x14ac:dyDescent="0.35">
      <c r="P146" s="1">
        <f>$C$5*'6050_Module3Project_Data'!B146 +$C$6</f>
        <v>91.145353934123534</v>
      </c>
      <c r="Q146" s="1">
        <f>(ABS('6050_Module3Project_Data'!C146 - P146) /'6050_Module3Project_Data'!C146)</f>
        <v>9.7189774201201895E-2</v>
      </c>
      <c r="R146" s="1">
        <f>'6050_Module3Project_Data'!C146-'Part 3'!P146</f>
        <v>-8.073713934123532</v>
      </c>
      <c r="S146" s="1">
        <v>3.8410619590987949</v>
      </c>
      <c r="T146" s="1">
        <f t="shared" si="29"/>
        <v>0.3901879181459193</v>
      </c>
      <c r="U146" s="28">
        <v>145</v>
      </c>
      <c r="V146" s="29">
        <f t="shared" si="30"/>
        <v>0.5622568093385214</v>
      </c>
      <c r="W146" s="30">
        <f t="shared" si="31"/>
        <v>0.15669353644638814</v>
      </c>
      <c r="AA146" s="1">
        <f>$D$5*'6050_Module3Project_Data'!B146 +$D$6</f>
        <v>158.31473281109172</v>
      </c>
      <c r="AB146" s="1">
        <f>(ABS('6050_Module3Project_Data'!E146 - AA146) /'6050_Module3Project_Data'!E146)</f>
        <v>2.2772492903882245E-2</v>
      </c>
      <c r="AC146" s="1">
        <f>'6050_Module3Project_Data'!E146-'Part 3'!AA146</f>
        <v>3.6892341889082729</v>
      </c>
      <c r="AD146" s="1">
        <v>8.1976208876077976</v>
      </c>
      <c r="AE146" s="1">
        <f t="shared" si="32"/>
        <v>0.45608059272941198</v>
      </c>
      <c r="AF146" s="28">
        <v>145</v>
      </c>
      <c r="AG146" s="29">
        <f t="shared" si="33"/>
        <v>0.5622568093385214</v>
      </c>
      <c r="AH146" s="30">
        <f t="shared" si="34"/>
        <v>0.15669353644638814</v>
      </c>
    </row>
    <row r="147" spans="16:34" x14ac:dyDescent="0.35">
      <c r="P147" s="1">
        <f>$C$5*'6050_Module3Project_Data'!B147 +$C$6</f>
        <v>91.389115652039337</v>
      </c>
      <c r="Q147" s="1">
        <f>(ABS('6050_Module3Project_Data'!C147 - P147) /'6050_Module3Project_Data'!C147)</f>
        <v>6.6447817943557072E-2</v>
      </c>
      <c r="R147" s="1">
        <f>'6050_Module3Project_Data'!C147-'Part 3'!P147</f>
        <v>-5.6942376520393339</v>
      </c>
      <c r="S147" s="1">
        <v>4.0379561916456197</v>
      </c>
      <c r="T147" s="1">
        <f t="shared" si="29"/>
        <v>0.41018909269359849</v>
      </c>
      <c r="U147" s="28">
        <v>146</v>
      </c>
      <c r="V147" s="29">
        <f t="shared" si="30"/>
        <v>0.56614785992217898</v>
      </c>
      <c r="W147" s="30">
        <f t="shared" si="31"/>
        <v>0.16657523610381375</v>
      </c>
      <c r="AA147" s="1">
        <f>$D$5*'6050_Module3Project_Data'!B147 +$D$6</f>
        <v>158.30372850988806</v>
      </c>
      <c r="AB147" s="1">
        <f>(ABS('6050_Module3Project_Data'!E147 - AA147) /'6050_Module3Project_Data'!E147)</f>
        <v>6.9502324177101796E-3</v>
      </c>
      <c r="AC147" s="1">
        <f>'6050_Module3Project_Data'!E147-'Part 3'!AA147</f>
        <v>-1.0926535098880663</v>
      </c>
      <c r="AD147" s="1">
        <v>8.3025173575164501</v>
      </c>
      <c r="AE147" s="1">
        <f t="shared" si="32"/>
        <v>0.46191658402823899</v>
      </c>
      <c r="AF147" s="28">
        <v>146</v>
      </c>
      <c r="AG147" s="29">
        <f t="shared" si="33"/>
        <v>0.56614785992217898</v>
      </c>
      <c r="AH147" s="30">
        <f t="shared" si="34"/>
        <v>0.16657523610381375</v>
      </c>
    </row>
    <row r="148" spans="16:34" x14ac:dyDescent="0.35">
      <c r="P148" s="1">
        <f>$C$5*'6050_Module3Project_Data'!B148 +$C$6</f>
        <v>91.632877369955139</v>
      </c>
      <c r="Q148" s="1">
        <f>(ABS('6050_Module3Project_Data'!C148 - P148) /'6050_Module3Project_Data'!C148)</f>
        <v>4.2472181837880423E-2</v>
      </c>
      <c r="R148" s="1">
        <f>'6050_Module3Project_Data'!C148-'Part 3'!P148</f>
        <v>-3.7332873699551357</v>
      </c>
      <c r="S148" s="1">
        <v>4.160277241182996</v>
      </c>
      <c r="T148" s="1">
        <f t="shared" si="29"/>
        <v>0.4226148739417645</v>
      </c>
      <c r="U148" s="28">
        <v>147</v>
      </c>
      <c r="V148" s="29">
        <f t="shared" si="30"/>
        <v>0.57003891050583655</v>
      </c>
      <c r="W148" s="30">
        <f t="shared" si="31"/>
        <v>0.17647322871896182</v>
      </c>
      <c r="AA148" s="1">
        <f>$D$5*'6050_Module3Project_Data'!B148 +$D$6</f>
        <v>158.2927242086844</v>
      </c>
      <c r="AB148" s="1">
        <f>(ABS('6050_Module3Project_Data'!E148 - AA148) /'6050_Module3Project_Data'!E148)</f>
        <v>3.2881976062844688E-2</v>
      </c>
      <c r="AC148" s="1">
        <f>'6050_Module3Project_Data'!E148-'Part 3'!AA148</f>
        <v>-5.0392762086844129</v>
      </c>
      <c r="AD148" s="1">
        <v>8.6675368635347354</v>
      </c>
      <c r="AE148" s="1">
        <f t="shared" si="32"/>
        <v>0.48222470939108414</v>
      </c>
      <c r="AF148" s="28">
        <v>147</v>
      </c>
      <c r="AG148" s="29">
        <f t="shared" si="33"/>
        <v>0.57003891050583655</v>
      </c>
      <c r="AH148" s="30">
        <f t="shared" si="34"/>
        <v>0.17647322871896182</v>
      </c>
    </row>
    <row r="149" spans="16:34" x14ac:dyDescent="0.35">
      <c r="P149" s="1">
        <f>$C$5*'6050_Module3Project_Data'!B149 +$C$6</f>
        <v>91.876639087870942</v>
      </c>
      <c r="Q149" s="1">
        <f>(ABS('6050_Module3Project_Data'!C149 - P149) /'6050_Module3Project_Data'!C149)</f>
        <v>9.7958787776543918E-2</v>
      </c>
      <c r="R149" s="1">
        <f>'6050_Module3Project_Data'!C149-'Part 3'!P149</f>
        <v>-8.1971420878709438</v>
      </c>
      <c r="S149" s="1">
        <v>4.3297169655178891</v>
      </c>
      <c r="T149" s="1">
        <f t="shared" si="29"/>
        <v>0.43982712773861898</v>
      </c>
      <c r="U149" s="28">
        <v>148</v>
      </c>
      <c r="V149" s="29">
        <f t="shared" si="30"/>
        <v>0.57392996108949412</v>
      </c>
      <c r="W149" s="30">
        <f t="shared" si="31"/>
        <v>0.18638854114422501</v>
      </c>
      <c r="AA149" s="1">
        <f>$D$5*'6050_Module3Project_Data'!B149 +$D$6</f>
        <v>158.28171990748078</v>
      </c>
      <c r="AB149" s="1">
        <f>(ABS('6050_Module3Project_Data'!E149 - AA149) /'6050_Module3Project_Data'!E149)</f>
        <v>0.10970929702482288</v>
      </c>
      <c r="AC149" s="1">
        <f>'6050_Module3Project_Data'!E149-'Part 3'!AA149</f>
        <v>-15.648220907480777</v>
      </c>
      <c r="AD149" s="1">
        <v>8.8725523695529773</v>
      </c>
      <c r="AE149" s="1">
        <f t="shared" si="32"/>
        <v>0.49363089598906018</v>
      </c>
      <c r="AF149" s="28">
        <v>148</v>
      </c>
      <c r="AG149" s="29">
        <f t="shared" si="33"/>
        <v>0.57392996108949412</v>
      </c>
      <c r="AH149" s="30">
        <f t="shared" si="34"/>
        <v>0.18638854114422501</v>
      </c>
    </row>
    <row r="150" spans="16:34" x14ac:dyDescent="0.35">
      <c r="P150" s="1">
        <f>$C$5*'6050_Module3Project_Data'!B150 +$C$6</f>
        <v>92.120400805786744</v>
      </c>
      <c r="Q150" s="1">
        <f>(ABS('6050_Module3Project_Data'!C150 - P150) /'6050_Module3Project_Data'!C150)</f>
        <v>9.1448764870160362E-2</v>
      </c>
      <c r="R150" s="1">
        <f>'6050_Module3Project_Data'!C150-'Part 3'!P150</f>
        <v>-7.7184538057867371</v>
      </c>
      <c r="S150" s="1">
        <v>4.4159236072019041</v>
      </c>
      <c r="T150" s="1">
        <f t="shared" si="29"/>
        <v>0.44858428667206396</v>
      </c>
      <c r="U150" s="28">
        <v>149</v>
      </c>
      <c r="V150" s="29">
        <f t="shared" si="30"/>
        <v>0.5778210116731517</v>
      </c>
      <c r="W150" s="30">
        <f t="shared" si="31"/>
        <v>0.19632221245086642</v>
      </c>
      <c r="AA150" s="1">
        <f>$D$5*'6050_Module3Project_Data'!B150 +$D$6</f>
        <v>158.27071560627712</v>
      </c>
      <c r="AB150" s="1">
        <f>(ABS('6050_Module3Project_Data'!E150 - AA150) /'6050_Module3Project_Data'!E150)</f>
        <v>0.10141609099681656</v>
      </c>
      <c r="AC150" s="1">
        <f>'6050_Module3Project_Data'!E150-'Part 3'!AA150</f>
        <v>-14.573236606277135</v>
      </c>
      <c r="AD150" s="1">
        <v>8.9274469841905386</v>
      </c>
      <c r="AE150" s="1">
        <f t="shared" si="32"/>
        <v>0.49668499774916947</v>
      </c>
      <c r="AF150" s="28">
        <v>149</v>
      </c>
      <c r="AG150" s="29">
        <f t="shared" si="33"/>
        <v>0.5778210116731517</v>
      </c>
      <c r="AH150" s="30">
        <f t="shared" si="34"/>
        <v>0.19632221245086642</v>
      </c>
    </row>
    <row r="151" spans="16:34" x14ac:dyDescent="0.35">
      <c r="P151" s="1">
        <f>$C$5*'6050_Module3Project_Data'!B151 +$C$6</f>
        <v>92.364162523702532</v>
      </c>
      <c r="Q151" s="1">
        <f>(ABS('6050_Module3Project_Data'!C151 - P151) /'6050_Module3Project_Data'!C151)</f>
        <v>8.0968417023204092E-2</v>
      </c>
      <c r="R151" s="1">
        <f>'6050_Module3Project_Data'!C151-'Part 3'!P151</f>
        <v>-6.9184075237025269</v>
      </c>
      <c r="S151" s="1">
        <v>4.6032410684441061</v>
      </c>
      <c r="T151" s="1">
        <f t="shared" si="29"/>
        <v>0.46761262076632143</v>
      </c>
      <c r="U151" s="28">
        <v>150</v>
      </c>
      <c r="V151" s="29">
        <f t="shared" si="30"/>
        <v>0.58171206225680938</v>
      </c>
      <c r="W151" s="30">
        <f t="shared" si="31"/>
        <v>0.2062752947478296</v>
      </c>
      <c r="AA151" s="1">
        <f>$D$5*'6050_Module3Project_Data'!B151 +$D$6</f>
        <v>158.25971130507347</v>
      </c>
      <c r="AB151" s="1">
        <f>(ABS('6050_Module3Project_Data'!E151 - AA151) /'6050_Module3Project_Data'!E151)</f>
        <v>8.5416065029787686E-2</v>
      </c>
      <c r="AC151" s="1">
        <f>'6050_Module3Project_Data'!E151-'Part 3'!AA151</f>
        <v>-12.454138305073457</v>
      </c>
      <c r="AD151" s="1">
        <v>9.0685401647383799</v>
      </c>
      <c r="AE151" s="1">
        <f t="shared" si="32"/>
        <v>0.50453481933723709</v>
      </c>
      <c r="AF151" s="28">
        <v>150</v>
      </c>
      <c r="AG151" s="29">
        <f t="shared" si="33"/>
        <v>0.58171206225680938</v>
      </c>
      <c r="AH151" s="30">
        <f t="shared" si="34"/>
        <v>0.2062752947478296</v>
      </c>
    </row>
    <row r="152" spans="16:34" x14ac:dyDescent="0.35">
      <c r="P152" s="1">
        <f>$C$5*'6050_Module3Project_Data'!B152 +$C$6</f>
        <v>92.607924241618335</v>
      </c>
      <c r="Q152" s="1">
        <f>(ABS('6050_Module3Project_Data'!C152 - P152) /'6050_Module3Project_Data'!C152)</f>
        <v>5.5839149870227707E-2</v>
      </c>
      <c r="R152" s="1">
        <f>'6050_Module3Project_Data'!C152-'Part 3'!P152</f>
        <v>-4.8976662416183387</v>
      </c>
      <c r="S152" s="1">
        <v>4.7024830874356027</v>
      </c>
      <c r="T152" s="1">
        <f t="shared" si="29"/>
        <v>0.47769395691638339</v>
      </c>
      <c r="U152" s="28">
        <v>151</v>
      </c>
      <c r="V152" s="29">
        <f t="shared" si="30"/>
        <v>0.58560311284046696</v>
      </c>
      <c r="W152" s="30">
        <f t="shared" si="31"/>
        <v>0.21624885402522978</v>
      </c>
      <c r="AA152" s="1">
        <f>$D$5*'6050_Module3Project_Data'!B152 +$D$6</f>
        <v>158.24870700386981</v>
      </c>
      <c r="AB152" s="1">
        <f>(ABS('6050_Module3Project_Data'!E152 - AA152) /'6050_Module3Project_Data'!E152)</f>
        <v>6.7289241658594678E-2</v>
      </c>
      <c r="AC152" s="1">
        <f>'6050_Module3Project_Data'!E152-'Part 3'!AA152</f>
        <v>-9.9770850038698029</v>
      </c>
      <c r="AD152" s="1">
        <v>9.4996274900150581</v>
      </c>
      <c r="AE152" s="1">
        <f t="shared" si="32"/>
        <v>0.52851867581534506</v>
      </c>
      <c r="AF152" s="28">
        <v>151</v>
      </c>
      <c r="AG152" s="29">
        <f t="shared" si="33"/>
        <v>0.58560311284046696</v>
      </c>
      <c r="AH152" s="30">
        <f t="shared" si="34"/>
        <v>0.21624885402522978</v>
      </c>
    </row>
    <row r="153" spans="16:34" x14ac:dyDescent="0.35">
      <c r="P153" s="1">
        <f>$C$5*'6050_Module3Project_Data'!B153 +$C$6</f>
        <v>92.851685959534137</v>
      </c>
      <c r="Q153" s="1">
        <f>(ABS('6050_Module3Project_Data'!C153 - P153) /'6050_Module3Project_Data'!C153)</f>
        <v>6.0093599365080443E-2</v>
      </c>
      <c r="R153" s="1">
        <f>'6050_Module3Project_Data'!C153-'Part 3'!P153</f>
        <v>-5.2634899595341409</v>
      </c>
      <c r="S153" s="1">
        <v>4.8422353695197913</v>
      </c>
      <c r="T153" s="1">
        <f t="shared" si="29"/>
        <v>0.49189046105592238</v>
      </c>
      <c r="U153" s="28">
        <v>152</v>
      </c>
      <c r="V153" s="29">
        <f t="shared" si="30"/>
        <v>0.58949416342412453</v>
      </c>
      <c r="W153" s="30">
        <f t="shared" si="31"/>
        <v>0.22624397102438534</v>
      </c>
      <c r="AA153" s="1">
        <f>$D$5*'6050_Module3Project_Data'!B153 +$D$6</f>
        <v>158.23770270266616</v>
      </c>
      <c r="AB153" s="1">
        <f>(ABS('6050_Module3Project_Data'!E153 - AA153) /'6050_Module3Project_Data'!E153)</f>
        <v>7.275470331814711E-2</v>
      </c>
      <c r="AC153" s="1">
        <f>'6050_Module3Project_Data'!E153-'Part 3'!AA153</f>
        <v>-10.731751702666145</v>
      </c>
      <c r="AD153" s="1">
        <v>9.5246930080698746</v>
      </c>
      <c r="AE153" s="1">
        <f t="shared" si="32"/>
        <v>0.52991321411959769</v>
      </c>
      <c r="AF153" s="28">
        <v>152</v>
      </c>
      <c r="AG153" s="29">
        <f t="shared" si="33"/>
        <v>0.58949416342412453</v>
      </c>
      <c r="AH153" s="30">
        <f t="shared" si="34"/>
        <v>0.22624397102438534</v>
      </c>
    </row>
    <row r="154" spans="16:34" x14ac:dyDescent="0.35">
      <c r="P154" s="1">
        <f>$C$5*'6050_Module3Project_Data'!B154 +$C$6</f>
        <v>93.095447677449926</v>
      </c>
      <c r="Q154" s="1">
        <f>(ABS('6050_Module3Project_Data'!C154 - P154) /'6050_Module3Project_Data'!C154)</f>
        <v>6.2453532389075209E-2</v>
      </c>
      <c r="R154" s="1">
        <f>'6050_Module3Project_Data'!C154-'Part 3'!P154</f>
        <v>-5.4723706774499306</v>
      </c>
      <c r="S154" s="1">
        <v>4.8605685232671902</v>
      </c>
      <c r="T154" s="1">
        <f t="shared" si="29"/>
        <v>0.49375280411883543</v>
      </c>
      <c r="U154" s="28">
        <v>153</v>
      </c>
      <c r="V154" s="29">
        <f t="shared" si="30"/>
        <v>0.5933852140077821</v>
      </c>
      <c r="W154" s="30">
        <f t="shared" si="31"/>
        <v>0.23626174213633835</v>
      </c>
      <c r="AA154" s="1">
        <f>$D$5*'6050_Module3Project_Data'!B154 +$D$6</f>
        <v>158.2266984014625</v>
      </c>
      <c r="AB154" s="1">
        <f>(ABS('6050_Module3Project_Data'!E154 - AA154) /'6050_Module3Project_Data'!E154)</f>
        <v>7.3476187829528181E-2</v>
      </c>
      <c r="AC154" s="1">
        <f>'6050_Module3Project_Data'!E154-'Part 3'!AA154</f>
        <v>-10.830137401462508</v>
      </c>
      <c r="AD154" s="1">
        <v>9.6838516348407779</v>
      </c>
      <c r="AE154" s="1">
        <f t="shared" si="32"/>
        <v>0.53876811993079521</v>
      </c>
      <c r="AF154" s="28">
        <v>153</v>
      </c>
      <c r="AG154" s="29">
        <f t="shared" si="33"/>
        <v>0.5933852140077821</v>
      </c>
      <c r="AH154" s="30">
        <f t="shared" si="34"/>
        <v>0.23626174213633835</v>
      </c>
    </row>
    <row r="155" spans="16:34" x14ac:dyDescent="0.35">
      <c r="P155" s="1">
        <f>$C$5*'6050_Module3Project_Data'!B155 +$C$6</f>
        <v>93.339209395365742</v>
      </c>
      <c r="Q155" s="1">
        <f>(ABS('6050_Module3Project_Data'!C155 - P155) /'6050_Module3Project_Data'!C155)</f>
        <v>7.1357961797624186E-2</v>
      </c>
      <c r="R155" s="1">
        <f>'6050_Module3Project_Data'!C155-'Part 3'!P155</f>
        <v>-6.2168723953657405</v>
      </c>
      <c r="S155" s="1">
        <v>4.9217784788651073</v>
      </c>
      <c r="T155" s="1">
        <f t="shared" si="29"/>
        <v>0.49997071609184601</v>
      </c>
      <c r="U155" s="28">
        <v>154</v>
      </c>
      <c r="V155" s="29">
        <f t="shared" si="30"/>
        <v>0.59727626459143968</v>
      </c>
      <c r="W155" s="30">
        <f t="shared" si="31"/>
        <v>0.24630328033093149</v>
      </c>
      <c r="AA155" s="1">
        <f>$D$5*'6050_Module3Project_Data'!B155 +$D$6</f>
        <v>158.21569410025884</v>
      </c>
      <c r="AB155" s="1">
        <f>(ABS('6050_Module3Project_Data'!E155 - AA155) /'6050_Module3Project_Data'!E155)</f>
        <v>9.4519552300810272E-2</v>
      </c>
      <c r="AC155" s="1">
        <f>'6050_Module3Project_Data'!E155-'Part 3'!AA155</f>
        <v>-13.663051100258855</v>
      </c>
      <c r="AD155" s="1">
        <v>9.9405963094672245</v>
      </c>
      <c r="AE155" s="1">
        <f t="shared" si="32"/>
        <v>0.55305229639969766</v>
      </c>
      <c r="AF155" s="28">
        <v>154</v>
      </c>
      <c r="AG155" s="29">
        <f t="shared" si="33"/>
        <v>0.59727626459143968</v>
      </c>
      <c r="AH155" s="30">
        <f t="shared" si="34"/>
        <v>0.24630328033093149</v>
      </c>
    </row>
    <row r="156" spans="16:34" x14ac:dyDescent="0.35">
      <c r="P156" s="1">
        <f>$C$5*'6050_Module3Project_Data'!B156 +$C$6</f>
        <v>93.582971113281531</v>
      </c>
      <c r="Q156" s="1">
        <f>(ABS('6050_Module3Project_Data'!C156 - P156) /'6050_Module3Project_Data'!C156)</f>
        <v>4.676846239417487E-2</v>
      </c>
      <c r="R156" s="1">
        <f>'6050_Module3Project_Data'!C156-'Part 3'!P156</f>
        <v>-4.1811841132815317</v>
      </c>
      <c r="S156" s="1">
        <v>4.9642506326124902</v>
      </c>
      <c r="T156" s="1">
        <f t="shared" si="29"/>
        <v>0.5042851794945018</v>
      </c>
      <c r="U156" s="28">
        <v>155</v>
      </c>
      <c r="V156" s="29">
        <f t="shared" si="30"/>
        <v>0.60116731517509725</v>
      </c>
      <c r="W156" s="30">
        <f t="shared" si="31"/>
        <v>0.25636971611861781</v>
      </c>
      <c r="AA156" s="1">
        <f>$D$5*'6050_Module3Project_Data'!B156 +$D$6</f>
        <v>158.20468979905519</v>
      </c>
      <c r="AB156" s="1">
        <f>(ABS('6050_Module3Project_Data'!E156 - AA156) /'6050_Module3Project_Data'!E156)</f>
        <v>9.76903579527727E-2</v>
      </c>
      <c r="AC156" s="1">
        <f>'6050_Module3Project_Data'!E156-'Part 3'!AA156</f>
        <v>-14.0796287990552</v>
      </c>
      <c r="AD156" s="1">
        <v>10.315526261127417</v>
      </c>
      <c r="AE156" s="1">
        <f t="shared" si="32"/>
        <v>0.57391179660465175</v>
      </c>
      <c r="AF156" s="28">
        <v>155</v>
      </c>
      <c r="AG156" s="29">
        <f t="shared" si="33"/>
        <v>0.60116731517509725</v>
      </c>
      <c r="AH156" s="30">
        <f t="shared" si="34"/>
        <v>0.25636971611861781</v>
      </c>
    </row>
    <row r="157" spans="16:34" x14ac:dyDescent="0.35">
      <c r="P157" s="1">
        <f>$C$5*'6050_Module3Project_Data'!B157 +$C$6</f>
        <v>93.826732831197333</v>
      </c>
      <c r="Q157" s="1">
        <f>(ABS('6050_Module3Project_Data'!C157 - P157) /'6050_Module3Project_Data'!C157)</f>
        <v>2.756193654077941E-2</v>
      </c>
      <c r="R157" s="1">
        <f>'6050_Module3Project_Data'!C157-'Part 3'!P157</f>
        <v>-2.5166818311973316</v>
      </c>
      <c r="S157" s="1">
        <v>5.0873319336881906</v>
      </c>
      <c r="T157" s="1">
        <f t="shared" si="29"/>
        <v>0.51678818963617812</v>
      </c>
      <c r="U157" s="28">
        <v>156</v>
      </c>
      <c r="V157" s="29">
        <f t="shared" si="30"/>
        <v>0.60505836575875482</v>
      </c>
      <c r="W157" s="30">
        <f t="shared" si="31"/>
        <v>0.2664621985473109</v>
      </c>
      <c r="AA157" s="1">
        <f>$D$5*'6050_Module3Project_Data'!B157 +$D$6</f>
        <v>158.19368549785153</v>
      </c>
      <c r="AB157" s="1">
        <f>(ABS('6050_Module3Project_Data'!E157 - AA157) /'6050_Module3Project_Data'!E157)</f>
        <v>9.8220123697786058E-2</v>
      </c>
      <c r="AC157" s="1">
        <f>'6050_Module3Project_Data'!E157-'Part 3'!AA157</f>
        <v>-14.148168497851543</v>
      </c>
      <c r="AD157" s="1">
        <v>10.342835936044423</v>
      </c>
      <c r="AE157" s="1">
        <f t="shared" si="32"/>
        <v>0.57543119020605937</v>
      </c>
      <c r="AF157" s="28">
        <v>156</v>
      </c>
      <c r="AG157" s="29">
        <f t="shared" si="33"/>
        <v>0.60505836575875482</v>
      </c>
      <c r="AH157" s="30">
        <f t="shared" si="34"/>
        <v>0.2664621985473109</v>
      </c>
    </row>
    <row r="158" spans="16:34" x14ac:dyDescent="0.35">
      <c r="P158" s="1">
        <f>$C$5*'6050_Module3Project_Data'!B158 +$C$6</f>
        <v>94.070494549113135</v>
      </c>
      <c r="Q158" s="1">
        <f>(ABS('6050_Module3Project_Data'!C158 - P158) /'6050_Module3Project_Data'!C158)</f>
        <v>4.8744016065701071E-2</v>
      </c>
      <c r="R158" s="1">
        <f>'6050_Module3Project_Data'!C158-'Part 3'!P158</f>
        <v>-4.3722525491131421</v>
      </c>
      <c r="S158" s="1">
        <v>5.1614616516040002</v>
      </c>
      <c r="T158" s="1">
        <f t="shared" si="29"/>
        <v>0.52431853426855179</v>
      </c>
      <c r="U158" s="28">
        <v>157</v>
      </c>
      <c r="V158" s="29">
        <f t="shared" si="30"/>
        <v>0.6089494163424124</v>
      </c>
      <c r="W158" s="30">
        <f t="shared" si="31"/>
        <v>0.2765818962367188</v>
      </c>
      <c r="AA158" s="1">
        <f>$D$5*'6050_Module3Project_Data'!B158 +$D$6</f>
        <v>158.18268119664791</v>
      </c>
      <c r="AB158" s="1">
        <f>(ABS('6050_Module3Project_Data'!E158 - AA158) /'6050_Module3Project_Data'!E158)</f>
        <v>0.14981634358849139</v>
      </c>
      <c r="AC158" s="1">
        <f>'6050_Module3Project_Data'!E158-'Part 3'!AA158</f>
        <v>-20.610553196647913</v>
      </c>
      <c r="AD158" s="1">
        <v>10.703521658720121</v>
      </c>
      <c r="AE158" s="1">
        <f t="shared" si="32"/>
        <v>0.59549820238463458</v>
      </c>
      <c r="AF158" s="28">
        <v>157</v>
      </c>
      <c r="AG158" s="29">
        <f t="shared" si="33"/>
        <v>0.6089494163424124</v>
      </c>
      <c r="AH158" s="30">
        <f t="shared" si="34"/>
        <v>0.2765818962367188</v>
      </c>
    </row>
    <row r="159" spans="16:34" x14ac:dyDescent="0.35">
      <c r="P159" s="1">
        <f>$C$5*'6050_Module3Project_Data'!B159 +$C$6</f>
        <v>94.314256267028924</v>
      </c>
      <c r="Q159" s="1">
        <f>(ABS('6050_Module3Project_Data'!C159 - P159) /'6050_Module3Project_Data'!C159)</f>
        <v>3.7685713727423589E-2</v>
      </c>
      <c r="R159" s="1">
        <f>'6050_Module3Project_Data'!C159-'Part 3'!P159</f>
        <v>-3.4252182670289244</v>
      </c>
      <c r="S159" s="1">
        <v>5.2427486770145961</v>
      </c>
      <c r="T159" s="1">
        <f t="shared" si="29"/>
        <v>0.53257594212996451</v>
      </c>
      <c r="U159" s="28">
        <v>158</v>
      </c>
      <c r="V159" s="29">
        <f t="shared" si="30"/>
        <v>0.61284046692607008</v>
      </c>
      <c r="W159" s="30">
        <f t="shared" si="31"/>
        <v>0.28672999845275632</v>
      </c>
      <c r="AA159" s="1">
        <f>$D$5*'6050_Module3Project_Data'!B159 +$D$6</f>
        <v>158.17167689544425</v>
      </c>
      <c r="AB159" s="1">
        <f>(ABS('6050_Module3Project_Data'!E159 - AA159) /'6050_Module3Project_Data'!E159)</f>
        <v>0.1165662859165237</v>
      </c>
      <c r="AC159" s="1">
        <f>'6050_Module3Project_Data'!E159-'Part 3'!AA159</f>
        <v>-16.51266489544426</v>
      </c>
      <c r="AD159" s="1">
        <v>10.744566971960296</v>
      </c>
      <c r="AE159" s="1">
        <f t="shared" si="32"/>
        <v>0.59778178820154426</v>
      </c>
      <c r="AF159" s="28">
        <v>158</v>
      </c>
      <c r="AG159" s="29">
        <f t="shared" si="33"/>
        <v>0.61284046692607008</v>
      </c>
      <c r="AH159" s="30">
        <f t="shared" si="34"/>
        <v>0.28672999845275632</v>
      </c>
    </row>
    <row r="160" spans="16:34" x14ac:dyDescent="0.35">
      <c r="P160" s="1">
        <f>$C$5*'6050_Module3Project_Data'!B160 +$C$6</f>
        <v>94.55801798494474</v>
      </c>
      <c r="Q160" s="1">
        <f>(ABS('6050_Module3Project_Data'!C160 - P160) /'6050_Module3Project_Data'!C160)</f>
        <v>7.3347067737267319E-2</v>
      </c>
      <c r="R160" s="1">
        <f>'6050_Module3Project_Data'!C160-'Part 3'!P160</f>
        <v>-6.4616129849447361</v>
      </c>
      <c r="S160" s="1">
        <v>5.2435780176229088</v>
      </c>
      <c r="T160" s="1">
        <f t="shared" si="29"/>
        <v>0.53266018932223502</v>
      </c>
      <c r="U160" s="28">
        <v>159</v>
      </c>
      <c r="V160" s="29">
        <f t="shared" si="30"/>
        <v>0.61673151750972766</v>
      </c>
      <c r="W160" s="30">
        <f t="shared" si="31"/>
        <v>0.29690771622479006</v>
      </c>
      <c r="AA160" s="1">
        <f>$D$5*'6050_Module3Project_Data'!B160 +$D$6</f>
        <v>158.16067259424059</v>
      </c>
      <c r="AB160" s="1">
        <f>(ABS('6050_Module3Project_Data'!E160 - AA160) /'6050_Module3Project_Data'!E160)</f>
        <v>0.15082097909957326</v>
      </c>
      <c r="AC160" s="1">
        <f>'6050_Module3Project_Data'!E160-'Part 3'!AA160</f>
        <v>-20.727765594240594</v>
      </c>
      <c r="AD160" s="1">
        <v>10.781814682986891</v>
      </c>
      <c r="AE160" s="1">
        <f t="shared" si="32"/>
        <v>0.59985409166077153</v>
      </c>
      <c r="AF160" s="28">
        <v>159</v>
      </c>
      <c r="AG160" s="29">
        <f t="shared" si="33"/>
        <v>0.61673151750972766</v>
      </c>
      <c r="AH160" s="30">
        <f t="shared" si="34"/>
        <v>0.29690771622479006</v>
      </c>
    </row>
    <row r="161" spans="16:34" x14ac:dyDescent="0.35">
      <c r="P161" s="1">
        <f>$C$5*'6050_Module3Project_Data'!B161 +$C$6</f>
        <v>94.801779702860529</v>
      </c>
      <c r="Q161" s="1">
        <f>(ABS('6050_Module3Project_Data'!C161 - P161) /'6050_Module3Project_Data'!C161)</f>
        <v>5.1871931879883586E-2</v>
      </c>
      <c r="R161" s="1">
        <f>'6050_Module3Project_Data'!C161-'Part 3'!P161</f>
        <v>-4.6750477028605246</v>
      </c>
      <c r="S161" s="1">
        <v>5.4777867850760913</v>
      </c>
      <c r="T161" s="1">
        <f t="shared" si="29"/>
        <v>0.55645189910385018</v>
      </c>
      <c r="U161" s="28">
        <v>160</v>
      </c>
      <c r="V161" s="29">
        <f t="shared" si="30"/>
        <v>0.62062256809338523</v>
      </c>
      <c r="W161" s="30">
        <f t="shared" si="31"/>
        <v>0.30711628350865416</v>
      </c>
      <c r="AA161" s="1">
        <f>$D$5*'6050_Module3Project_Data'!B161 +$D$6</f>
        <v>158.14966829303694</v>
      </c>
      <c r="AB161" s="1">
        <f>(ABS('6050_Module3Project_Data'!E161 - AA161) /'6050_Module3Project_Data'!E161)</f>
        <v>0.11033157584433903</v>
      </c>
      <c r="AC161" s="1">
        <f>'6050_Module3Project_Data'!E161-'Part 3'!AA161</f>
        <v>-15.715037293036943</v>
      </c>
      <c r="AD161" s="1">
        <v>10.903560670756633</v>
      </c>
      <c r="AE161" s="1">
        <f t="shared" si="32"/>
        <v>0.60662751812507532</v>
      </c>
      <c r="AF161" s="28">
        <v>160</v>
      </c>
      <c r="AG161" s="29">
        <f t="shared" si="33"/>
        <v>0.62062256809338523</v>
      </c>
      <c r="AH161" s="30">
        <f t="shared" si="34"/>
        <v>0.30711628350865416</v>
      </c>
    </row>
    <row r="162" spans="16:34" x14ac:dyDescent="0.35">
      <c r="P162" s="1">
        <f>$C$5*'6050_Module3Project_Data'!B162 +$C$6</f>
        <v>95.045541420776331</v>
      </c>
      <c r="Q162" s="1">
        <f>(ABS('6050_Module3Project_Data'!C162 - P162) /'6050_Module3Project_Data'!C162)</f>
        <v>4.5846371493038197E-2</v>
      </c>
      <c r="R162" s="1">
        <f>'6050_Module3Project_Data'!C162-'Part 3'!P162</f>
        <v>-4.1664754207763366</v>
      </c>
      <c r="S162" s="1">
        <v>5.5866306261934042</v>
      </c>
      <c r="T162" s="1">
        <f t="shared" si="29"/>
        <v>0.56750862045351957</v>
      </c>
      <c r="U162" s="28">
        <v>161</v>
      </c>
      <c r="V162" s="29">
        <f t="shared" si="30"/>
        <v>0.6245136186770428</v>
      </c>
      <c r="W162" s="30">
        <f t="shared" si="31"/>
        <v>0.3173569583985546</v>
      </c>
      <c r="AA162" s="1">
        <f>$D$5*'6050_Module3Project_Data'!B162 +$D$6</f>
        <v>158.13866399183328</v>
      </c>
      <c r="AB162" s="1">
        <f>(ABS('6050_Module3Project_Data'!E162 - AA162) /'6050_Module3Project_Data'!E162)</f>
        <v>9.988829016047486E-2</v>
      </c>
      <c r="AC162" s="1">
        <f>'6050_Module3Project_Data'!E162-'Part 3'!AA162</f>
        <v>-14.361640991833269</v>
      </c>
      <c r="AD162" s="1">
        <v>11.051960478172248</v>
      </c>
      <c r="AE162" s="1">
        <f t="shared" si="32"/>
        <v>0.61488384920637218</v>
      </c>
      <c r="AF162" s="28">
        <v>161</v>
      </c>
      <c r="AG162" s="29">
        <f t="shared" si="33"/>
        <v>0.6245136186770428</v>
      </c>
      <c r="AH162" s="30">
        <f t="shared" si="34"/>
        <v>0.3173569583985546</v>
      </c>
    </row>
    <row r="163" spans="16:34" x14ac:dyDescent="0.35">
      <c r="P163" s="1">
        <f>$C$5*'6050_Module3Project_Data'!B163 +$C$6</f>
        <v>95.289303138692134</v>
      </c>
      <c r="Q163" s="1">
        <f>(ABS('6050_Module3Project_Data'!C163 - P163) /'6050_Module3Project_Data'!C163)</f>
        <v>5.0515596899325027E-2</v>
      </c>
      <c r="R163" s="1">
        <f>'6050_Module3Project_Data'!C163-'Part 3'!P163</f>
        <v>-4.5821271386921296</v>
      </c>
      <c r="S163" s="1">
        <v>5.6988069146967035</v>
      </c>
      <c r="T163" s="1">
        <f t="shared" si="29"/>
        <v>0.57890386295221341</v>
      </c>
      <c r="U163" s="28">
        <v>162</v>
      </c>
      <c r="V163" s="29">
        <f t="shared" si="30"/>
        <v>0.62840466926070038</v>
      </c>
      <c r="W163" s="30">
        <f t="shared" si="31"/>
        <v>0.3276310243911994</v>
      </c>
      <c r="AA163" s="1">
        <f>$D$5*'6050_Module3Project_Data'!B163 +$D$6</f>
        <v>158.12765969062963</v>
      </c>
      <c r="AB163" s="1">
        <f>(ABS('6050_Module3Project_Data'!E163 - AA163) /'6050_Module3Project_Data'!E163)</f>
        <v>0.10347494651650449</v>
      </c>
      <c r="AC163" s="1">
        <f>'6050_Module3Project_Data'!E163-'Part 3'!AA163</f>
        <v>-14.82793169062964</v>
      </c>
      <c r="AD163" s="1">
        <v>11.139255237248079</v>
      </c>
      <c r="AE163" s="1">
        <f t="shared" si="32"/>
        <v>0.61974055653735671</v>
      </c>
      <c r="AF163" s="28">
        <v>162</v>
      </c>
      <c r="AG163" s="29">
        <f t="shared" si="33"/>
        <v>0.62840466926070038</v>
      </c>
      <c r="AH163" s="30">
        <f t="shared" si="34"/>
        <v>0.3276310243911994</v>
      </c>
    </row>
    <row r="164" spans="16:34" x14ac:dyDescent="0.35">
      <c r="P164" s="1">
        <f>$C$5*'6050_Module3Project_Data'!B164 +$C$6</f>
        <v>95.533064856607922</v>
      </c>
      <c r="Q164" s="1">
        <f>(ABS('6050_Module3Project_Data'!C164 - P164) /'6050_Module3Project_Data'!C164)</f>
        <v>5.3202944567560098E-2</v>
      </c>
      <c r="R164" s="1">
        <f>'6050_Module3Project_Data'!C164-'Part 3'!P164</f>
        <v>-4.8258888566079179</v>
      </c>
      <c r="S164" s="1">
        <v>5.7507592157723906</v>
      </c>
      <c r="T164" s="1">
        <f t="shared" si="29"/>
        <v>0.58418135142167016</v>
      </c>
      <c r="U164" s="28">
        <v>163</v>
      </c>
      <c r="V164" s="29">
        <f t="shared" si="30"/>
        <v>0.63229571984435795</v>
      </c>
      <c r="W164" s="30">
        <f t="shared" si="31"/>
        <v>0.33793979170571276</v>
      </c>
      <c r="AA164" s="1">
        <f>$D$5*'6050_Module3Project_Data'!B164 +$D$6</f>
        <v>158.11665538942597</v>
      </c>
      <c r="AB164" s="1">
        <f>(ABS('6050_Module3Project_Data'!E164 - AA164) /'6050_Module3Project_Data'!E164)</f>
        <v>9.6474269613733357E-2</v>
      </c>
      <c r="AC164" s="1">
        <f>'6050_Module3Project_Data'!E164-'Part 3'!AA164</f>
        <v>-13.912035389425967</v>
      </c>
      <c r="AD164" s="1">
        <v>11.177573875571255</v>
      </c>
      <c r="AE164" s="1">
        <f t="shared" si="32"/>
        <v>0.62187244181463719</v>
      </c>
      <c r="AF164" s="28">
        <v>163</v>
      </c>
      <c r="AG164" s="29">
        <f t="shared" si="33"/>
        <v>0.63229571984435795</v>
      </c>
      <c r="AH164" s="30">
        <f t="shared" si="34"/>
        <v>0.33793979170571276</v>
      </c>
    </row>
    <row r="165" spans="16:34" x14ac:dyDescent="0.35">
      <c r="P165" s="1">
        <f>$C$5*'6050_Module3Project_Data'!B165 +$C$6</f>
        <v>95.776826574523739</v>
      </c>
      <c r="Q165" s="1">
        <f>(ABS('6050_Module3Project_Data'!C165 - P165) /'6050_Module3Project_Data'!C165)</f>
        <v>2.8380865522127645E-2</v>
      </c>
      <c r="R165" s="1">
        <f>'6050_Module3Project_Data'!C165-'Part 3'!P165</f>
        <v>-2.6432125745237443</v>
      </c>
      <c r="S165" s="1">
        <v>5.87644326659359</v>
      </c>
      <c r="T165" s="1">
        <f t="shared" si="29"/>
        <v>0.59694875758597388</v>
      </c>
      <c r="U165" s="28">
        <v>164</v>
      </c>
      <c r="V165" s="29">
        <f t="shared" si="30"/>
        <v>0.63618677042801552</v>
      </c>
      <c r="W165" s="30">
        <f t="shared" si="31"/>
        <v>0.34828459866313549</v>
      </c>
      <c r="AA165" s="1">
        <f>$D$5*'6050_Module3Project_Data'!B165 +$D$6</f>
        <v>158.10565108822232</v>
      </c>
      <c r="AB165" s="1">
        <f>(ABS('6050_Module3Project_Data'!E165 - AA165) /'6050_Module3Project_Data'!E165)</f>
        <v>8.0013864998544834E-2</v>
      </c>
      <c r="AC165" s="1">
        <f>'6050_Module3Project_Data'!E165-'Part 3'!AA165</f>
        <v>-11.713409088222306</v>
      </c>
      <c r="AD165" s="1">
        <v>11.201718140859043</v>
      </c>
      <c r="AE165" s="1">
        <f t="shared" si="32"/>
        <v>0.62321572555200988</v>
      </c>
      <c r="AF165" s="28">
        <v>164</v>
      </c>
      <c r="AG165" s="29">
        <f t="shared" si="33"/>
        <v>0.63618677042801552</v>
      </c>
      <c r="AH165" s="30">
        <f t="shared" si="34"/>
        <v>0.34828459866313549</v>
      </c>
    </row>
    <row r="166" spans="16:34" x14ac:dyDescent="0.35">
      <c r="P166" s="1">
        <f>$C$5*'6050_Module3Project_Data'!B166 +$C$6</f>
        <v>96.020588292439527</v>
      </c>
      <c r="Q166" s="1">
        <f>(ABS('6050_Module3Project_Data'!C166 - P166) /'6050_Module3Project_Data'!C166)</f>
        <v>3.420718162594457E-2</v>
      </c>
      <c r="R166" s="1">
        <f>'6050_Module3Project_Data'!C166-'Part 3'!P166</f>
        <v>-3.1759532924395302</v>
      </c>
      <c r="S166" s="1">
        <v>5.8779918053513853</v>
      </c>
      <c r="T166" s="1">
        <f t="shared" si="29"/>
        <v>0.59710606333123561</v>
      </c>
      <c r="U166" s="28">
        <v>165</v>
      </c>
      <c r="V166" s="29">
        <f t="shared" si="30"/>
        <v>0.6400778210116731</v>
      </c>
      <c r="W166" s="30">
        <f t="shared" si="31"/>
        <v>0.35866681312958681</v>
      </c>
      <c r="AA166" s="1">
        <f>$D$5*'6050_Module3Project_Data'!B166 +$D$6</f>
        <v>158.09464678701866</v>
      </c>
      <c r="AB166" s="1">
        <f>(ABS('6050_Module3Project_Data'!E166 - AA166) /'6050_Module3Project_Data'!E166)</f>
        <v>9.6699838580702982E-2</v>
      </c>
      <c r="AC166" s="1">
        <f>'6050_Module3Project_Data'!E166-'Part 3'!AA166</f>
        <v>-13.939754787018671</v>
      </c>
      <c r="AD166" s="1">
        <v>11.318625188811438</v>
      </c>
      <c r="AE166" s="1">
        <f t="shared" si="32"/>
        <v>0.62971993408463134</v>
      </c>
      <c r="AF166" s="28">
        <v>165</v>
      </c>
      <c r="AG166" s="29">
        <f t="shared" si="33"/>
        <v>0.6400778210116731</v>
      </c>
      <c r="AH166" s="30">
        <f t="shared" si="34"/>
        <v>0.35866681312958681</v>
      </c>
    </row>
    <row r="167" spans="16:34" x14ac:dyDescent="0.35">
      <c r="P167" s="1">
        <f>$C$5*'6050_Module3Project_Data'!B167 +$C$6</f>
        <v>96.264350010355329</v>
      </c>
      <c r="Q167" s="1">
        <f>(ABS('6050_Module3Project_Data'!C167 - P167) /'6050_Module3Project_Data'!C167)</f>
        <v>1.3234330768181835E-2</v>
      </c>
      <c r="R167" s="1">
        <f>'6050_Module3Project_Data'!C167-'Part 3'!P167</f>
        <v>-1.2573540103553285</v>
      </c>
      <c r="S167" s="1">
        <v>5.8795901192652877</v>
      </c>
      <c r="T167" s="1">
        <f t="shared" si="29"/>
        <v>0.59726842540330061</v>
      </c>
      <c r="U167" s="28">
        <v>166</v>
      </c>
      <c r="V167" s="29">
        <f t="shared" si="30"/>
        <v>0.64396887159533078</v>
      </c>
      <c r="W167" s="30">
        <f t="shared" si="31"/>
        <v>0.36908783402744733</v>
      </c>
      <c r="AA167" s="1">
        <f>$D$5*'6050_Module3Project_Data'!B167 +$D$6</f>
        <v>158.08364248581503</v>
      </c>
      <c r="AB167" s="1">
        <f>(ABS('6050_Module3Project_Data'!E167 - AA167) /'6050_Module3Project_Data'!E167)</f>
        <v>9.1953478036319328E-2</v>
      </c>
      <c r="AC167" s="1">
        <f>'6050_Module3Project_Data'!E167-'Part 3'!AA167</f>
        <v>-13.312234485815026</v>
      </c>
      <c r="AD167" s="1">
        <v>11.410625333637114</v>
      </c>
      <c r="AE167" s="1">
        <f t="shared" si="32"/>
        <v>0.63483842896974074</v>
      </c>
      <c r="AF167" s="28">
        <v>166</v>
      </c>
      <c r="AG167" s="29">
        <f t="shared" si="33"/>
        <v>0.64396887159533078</v>
      </c>
      <c r="AH167" s="30">
        <f t="shared" si="34"/>
        <v>0.36908783402744733</v>
      </c>
    </row>
    <row r="168" spans="16:34" x14ac:dyDescent="0.35">
      <c r="P168" s="1">
        <f>$C$5*'6050_Module3Project_Data'!B168 +$C$6</f>
        <v>96.508111728271132</v>
      </c>
      <c r="Q168" s="1">
        <f>(ABS('6050_Module3Project_Data'!C168 - P168) /'6050_Module3Project_Data'!C168)</f>
        <v>1.1450477795991378E-2</v>
      </c>
      <c r="R168" s="1">
        <f>'6050_Module3Project_Data'!C168-'Part 3'!P168</f>
        <v>-1.0925537282711275</v>
      </c>
      <c r="S168" s="1">
        <v>5.9449335245510184</v>
      </c>
      <c r="T168" s="1">
        <f t="shared" si="29"/>
        <v>0.60390622701767149</v>
      </c>
      <c r="U168" s="28">
        <v>167</v>
      </c>
      <c r="V168" s="29">
        <f t="shared" si="30"/>
        <v>0.64785992217898836</v>
      </c>
      <c r="W168" s="30">
        <f t="shared" si="31"/>
        <v>0.37954909291924266</v>
      </c>
      <c r="AA168" s="1">
        <f>$D$5*'6050_Module3Project_Data'!B168 +$D$6</f>
        <v>158.07263818461138</v>
      </c>
      <c r="AB168" s="1">
        <f>(ABS('6050_Module3Project_Data'!E168 - AA168) /'6050_Module3Project_Data'!E168)</f>
        <v>0.12447083411360212</v>
      </c>
      <c r="AC168" s="1">
        <f>'6050_Module3Project_Data'!E168-'Part 3'!AA168</f>
        <v>-17.497504184611387</v>
      </c>
      <c r="AD168" s="1">
        <v>11.6325318396554</v>
      </c>
      <c r="AE168" s="1">
        <f t="shared" si="32"/>
        <v>0.64718435862212631</v>
      </c>
      <c r="AF168" s="28">
        <v>167</v>
      </c>
      <c r="AG168" s="29">
        <f t="shared" si="33"/>
        <v>0.64785992217898836</v>
      </c>
      <c r="AH168" s="30">
        <f t="shared" si="34"/>
        <v>0.37954909291924266</v>
      </c>
    </row>
    <row r="169" spans="16:34" x14ac:dyDescent="0.35">
      <c r="P169" s="1">
        <f>$C$5*'6050_Module3Project_Data'!B169 +$C$6</f>
        <v>96.75187344618692</v>
      </c>
      <c r="Q169" s="1">
        <f>(ABS('6050_Module3Project_Data'!C169 - P169) /'6050_Module3Project_Data'!C169)</f>
        <v>1.2234539399589498E-2</v>
      </c>
      <c r="R169" s="1">
        <f>'6050_Module3Project_Data'!C169-'Part 3'!P169</f>
        <v>-1.1694074461869235</v>
      </c>
      <c r="S169" s="1">
        <v>5.9729703441091999</v>
      </c>
      <c r="T169" s="1">
        <f t="shared" si="29"/>
        <v>0.60675430090227156</v>
      </c>
      <c r="U169" s="28">
        <v>168</v>
      </c>
      <c r="V169" s="29">
        <f t="shared" si="30"/>
        <v>0.65175097276264593</v>
      </c>
      <c r="W169" s="30">
        <f t="shared" si="31"/>
        <v>0.39005205566925522</v>
      </c>
      <c r="AA169" s="1">
        <f>$D$5*'6050_Module3Project_Data'!B169 +$D$6</f>
        <v>158.06163388340772</v>
      </c>
      <c r="AB169" s="1">
        <f>(ABS('6050_Module3Project_Data'!E169 - AA169) /'6050_Module3Project_Data'!E169)</f>
        <v>0.11586783940397621</v>
      </c>
      <c r="AC169" s="1">
        <f>'6050_Module3Project_Data'!E169-'Part 3'!AA169</f>
        <v>-16.41257088340771</v>
      </c>
      <c r="AD169" s="1">
        <v>11.856824948080941</v>
      </c>
      <c r="AE169" s="1">
        <f t="shared" si="32"/>
        <v>0.65966306863303725</v>
      </c>
      <c r="AF169" s="28">
        <v>168</v>
      </c>
      <c r="AG169" s="29">
        <f t="shared" si="33"/>
        <v>0.65175097276264593</v>
      </c>
      <c r="AH169" s="30">
        <f t="shared" si="34"/>
        <v>0.39005205566925522</v>
      </c>
    </row>
    <row r="170" spans="16:34" x14ac:dyDescent="0.35">
      <c r="P170" s="1">
        <f>$C$5*'6050_Module3Project_Data'!B170 +$C$6</f>
        <v>96.995635164102737</v>
      </c>
      <c r="Q170" s="1">
        <f>(ABS('6050_Module3Project_Data'!C170 - P170) /'6050_Module3Project_Data'!C170)</f>
        <v>1.9487917227548491E-2</v>
      </c>
      <c r="R170" s="1">
        <f>'6050_Module3Project_Data'!C170-'Part 3'!P170</f>
        <v>-1.8541101641027353</v>
      </c>
      <c r="S170" s="1">
        <v>6.0060078307620017</v>
      </c>
      <c r="T170" s="1">
        <f t="shared" si="29"/>
        <v>0.61011035927235191</v>
      </c>
      <c r="U170" s="28">
        <v>169</v>
      </c>
      <c r="V170" s="29">
        <f t="shared" si="30"/>
        <v>0.6556420233463035</v>
      </c>
      <c r="W170" s="30">
        <f t="shared" si="31"/>
        <v>0.40059822418825786</v>
      </c>
      <c r="AA170" s="1">
        <f>$D$5*'6050_Module3Project_Data'!B170 +$D$6</f>
        <v>158.05062958220407</v>
      </c>
      <c r="AB170" s="1">
        <f>(ABS('6050_Module3Project_Data'!E170 - AA170) /'6050_Module3Project_Data'!E170)</f>
        <v>0.10770292905206806</v>
      </c>
      <c r="AC170" s="1">
        <f>'6050_Module3Project_Data'!E170-'Part 3'!AA170</f>
        <v>-15.367401582204053</v>
      </c>
      <c r="AD170" s="1">
        <v>12.455568273163948</v>
      </c>
      <c r="AE170" s="1">
        <f t="shared" si="32"/>
        <v>0.6929745884435522</v>
      </c>
      <c r="AF170" s="28">
        <v>169</v>
      </c>
      <c r="AG170" s="29">
        <f t="shared" si="33"/>
        <v>0.6556420233463035</v>
      </c>
      <c r="AH170" s="30">
        <f t="shared" si="34"/>
        <v>0.40059822418825786</v>
      </c>
    </row>
    <row r="171" spans="16:34" x14ac:dyDescent="0.35">
      <c r="P171" s="1">
        <f>$C$5*'6050_Module3Project_Data'!B171 +$C$6</f>
        <v>97.239396882018525</v>
      </c>
      <c r="Q171" s="1">
        <f>(ABS('6050_Module3Project_Data'!C171 - P171) /'6050_Module3Project_Data'!C171)</f>
        <v>5.412052519131955E-3</v>
      </c>
      <c r="R171" s="1">
        <f>'6050_Module3Project_Data'!C171-'Part 3'!P171</f>
        <v>-0.52343188201852797</v>
      </c>
      <c r="S171" s="1">
        <v>6.060912683433699</v>
      </c>
      <c r="T171" s="1">
        <f t="shared" si="29"/>
        <v>0.61568777780613271</v>
      </c>
      <c r="U171" s="28">
        <v>170</v>
      </c>
      <c r="V171" s="29">
        <f t="shared" si="30"/>
        <v>0.65953307392996108</v>
      </c>
      <c r="W171" s="30">
        <f t="shared" si="31"/>
        <v>0.41118913826718539</v>
      </c>
      <c r="AA171" s="1">
        <f>$D$5*'6050_Module3Project_Data'!B171 +$D$6</f>
        <v>158.03962528100041</v>
      </c>
      <c r="AB171" s="1">
        <f>(ABS('6050_Module3Project_Data'!E171 - AA171) /'6050_Module3Project_Data'!E171)</f>
        <v>7.3148092356932842E-2</v>
      </c>
      <c r="AC171" s="1">
        <f>'6050_Module3Project_Data'!E171-'Part 3'!AA171</f>
        <v>-10.772322281000413</v>
      </c>
      <c r="AD171" s="1">
        <v>12.573874538451747</v>
      </c>
      <c r="AE171" s="1">
        <f t="shared" si="32"/>
        <v>0.69955664344900248</v>
      </c>
      <c r="AF171" s="28">
        <v>170</v>
      </c>
      <c r="AG171" s="29">
        <f t="shared" si="33"/>
        <v>0.65953307392996108</v>
      </c>
      <c r="AH171" s="30">
        <f t="shared" si="34"/>
        <v>0.41118913826718539</v>
      </c>
    </row>
    <row r="172" spans="16:34" x14ac:dyDescent="0.35">
      <c r="P172" s="1">
        <f>$C$5*'6050_Module3Project_Data'!B172 +$C$6</f>
        <v>97.483158599934328</v>
      </c>
      <c r="Q172" s="1">
        <f>(ABS('6050_Module3Project_Data'!C172 - P172) /'6050_Module3Project_Data'!C172)</f>
        <v>1.0479198572125896E-3</v>
      </c>
      <c r="R172" s="1">
        <f>'6050_Module3Project_Data'!C172-'Part 3'!P172</f>
        <v>-0.10204759993432333</v>
      </c>
      <c r="S172" s="1">
        <v>6.0683389095614189</v>
      </c>
      <c r="T172" s="1">
        <f t="shared" si="29"/>
        <v>0.61644215868915697</v>
      </c>
      <c r="U172" s="28">
        <v>171</v>
      </c>
      <c r="V172" s="29">
        <f t="shared" si="30"/>
        <v>0.66342412451361865</v>
      </c>
      <c r="W172" s="30">
        <f t="shared" si="31"/>
        <v>0.421826377505997</v>
      </c>
      <c r="AA172" s="1">
        <f>$D$5*'6050_Module3Project_Data'!B172 +$D$6</f>
        <v>158.02862097979676</v>
      </c>
      <c r="AB172" s="1">
        <f>(ABS('6050_Module3Project_Data'!E172 - AA172) /'6050_Module3Project_Data'!E172)</f>
        <v>4.6022346535253264E-2</v>
      </c>
      <c r="AC172" s="1">
        <f>'6050_Module3Project_Data'!E172-'Part 3'!AA172</f>
        <v>-6.9528609797967533</v>
      </c>
      <c r="AD172" s="1">
        <v>12.757589285394147</v>
      </c>
      <c r="AE172" s="1">
        <f t="shared" si="32"/>
        <v>0.70977774684319406</v>
      </c>
      <c r="AF172" s="28">
        <v>171</v>
      </c>
      <c r="AG172" s="29">
        <f t="shared" si="33"/>
        <v>0.66342412451361865</v>
      </c>
      <c r="AH172" s="30">
        <f t="shared" si="34"/>
        <v>0.421826377505997</v>
      </c>
    </row>
    <row r="173" spans="16:34" x14ac:dyDescent="0.35">
      <c r="P173" s="1">
        <f>$C$5*'6050_Module3Project_Data'!B173 +$C$6</f>
        <v>97.72692031785013</v>
      </c>
      <c r="Q173" s="1">
        <f>(ABS('6050_Module3Project_Data'!C173 - P173) /'6050_Module3Project_Data'!C173)</f>
        <v>1.6053531186321229E-2</v>
      </c>
      <c r="R173" s="1">
        <f>'6050_Module3Project_Data'!C173-'Part 3'!P173</f>
        <v>-1.5440743178501322</v>
      </c>
      <c r="S173" s="1">
        <v>6.1478990620250045</v>
      </c>
      <c r="T173" s="1">
        <f t="shared" si="29"/>
        <v>0.62452414502202591</v>
      </c>
      <c r="U173" s="28">
        <v>172</v>
      </c>
      <c r="V173" s="29">
        <f t="shared" si="30"/>
        <v>0.66731517509727623</v>
      </c>
      <c r="W173" s="30">
        <f t="shared" si="31"/>
        <v>0.43251156334448115</v>
      </c>
      <c r="AA173" s="1">
        <f>$D$5*'6050_Module3Project_Data'!B173 +$D$6</f>
        <v>158.0176166785931</v>
      </c>
      <c r="AB173" s="1">
        <f>(ABS('6050_Module3Project_Data'!E173 - AA173) /'6050_Module3Project_Data'!E173)</f>
        <v>3.8091869537469708E-2</v>
      </c>
      <c r="AC173" s="1">
        <f>'6050_Module3Project_Data'!E173-'Part 3'!AA173</f>
        <v>-5.7983176785930937</v>
      </c>
      <c r="AD173" s="1">
        <v>12.806568574367617</v>
      </c>
      <c r="AE173" s="1">
        <f t="shared" si="32"/>
        <v>0.71250274516316447</v>
      </c>
      <c r="AF173" s="28">
        <v>172</v>
      </c>
      <c r="AG173" s="29">
        <f t="shared" si="33"/>
        <v>0.66731517509727623</v>
      </c>
      <c r="AH173" s="30">
        <f t="shared" si="34"/>
        <v>0.43251156334448115</v>
      </c>
    </row>
    <row r="174" spans="16:34" x14ac:dyDescent="0.35">
      <c r="P174" s="1">
        <f>$C$5*'6050_Module3Project_Data'!B174 +$C$6</f>
        <v>97.970682035765918</v>
      </c>
      <c r="Q174" s="1">
        <f>(ABS('6050_Module3Project_Data'!C174 - P174) /'6050_Module3Project_Data'!C174)</f>
        <v>2.0649852371073474E-2</v>
      </c>
      <c r="R174" s="1">
        <f>'6050_Module3Project_Data'!C174-'Part 3'!P174</f>
        <v>-1.9821490357659144</v>
      </c>
      <c r="S174" s="1">
        <v>6.1767459845093953</v>
      </c>
      <c r="T174" s="1">
        <f t="shared" si="29"/>
        <v>0.62745451187081847</v>
      </c>
      <c r="U174" s="28">
        <v>173</v>
      </c>
      <c r="V174" s="29">
        <f t="shared" si="30"/>
        <v>0.6712062256809338</v>
      </c>
      <c r="W174" s="30">
        <f t="shared" si="31"/>
        <v>0.44324636120227995</v>
      </c>
      <c r="AA174" s="1">
        <f>$D$5*'6050_Module3Project_Data'!B174 +$D$6</f>
        <v>158.00661237738944</v>
      </c>
      <c r="AB174" s="1">
        <f>(ABS('6050_Module3Project_Data'!E174 - AA174) /'6050_Module3Project_Data'!E174)</f>
        <v>2.5161486199986226E-2</v>
      </c>
      <c r="AC174" s="1">
        <f>'6050_Module3Project_Data'!E174-'Part 3'!AA174</f>
        <v>-3.878102377389439</v>
      </c>
      <c r="AD174" s="1">
        <v>12.859297189005133</v>
      </c>
      <c r="AE174" s="1">
        <f t="shared" si="32"/>
        <v>0.7154363399399164</v>
      </c>
      <c r="AF174" s="28">
        <v>173</v>
      </c>
      <c r="AG174" s="29">
        <f t="shared" si="33"/>
        <v>0.6712062256809338</v>
      </c>
      <c r="AH174" s="30">
        <f t="shared" si="34"/>
        <v>0.44324636120227995</v>
      </c>
    </row>
    <row r="175" spans="16:34" x14ac:dyDescent="0.35">
      <c r="P175" s="1">
        <f>$C$5*'6050_Module3Project_Data'!B175 +$C$6</f>
        <v>98.214443753681735</v>
      </c>
      <c r="Q175" s="1">
        <f>(ABS('6050_Module3Project_Data'!C175 - P175) /'6050_Module3Project_Data'!C175)</f>
        <v>2.0717260678580888E-3</v>
      </c>
      <c r="R175" s="1">
        <f>'6050_Module3Project_Data'!C175-'Part 3'!P175</f>
        <v>-0.2030527536817317</v>
      </c>
      <c r="S175" s="1">
        <v>6.2354963453930168</v>
      </c>
      <c r="T175" s="1">
        <f t="shared" si="29"/>
        <v>0.6334225699879753</v>
      </c>
      <c r="U175" s="28">
        <v>174</v>
      </c>
      <c r="V175" s="29">
        <f t="shared" si="30"/>
        <v>0.67509727626459148</v>
      </c>
      <c r="W175" s="30">
        <f t="shared" si="31"/>
        <v>0.45403248273600583</v>
      </c>
      <c r="AA175" s="1">
        <f>$D$5*'6050_Module3Project_Data'!B175 +$D$6</f>
        <v>157.99560807618579</v>
      </c>
      <c r="AB175" s="1">
        <f>(ABS('6050_Module3Project_Data'!E175 - AA175) /'6050_Module3Project_Data'!E175)</f>
        <v>3.5849594550221422E-2</v>
      </c>
      <c r="AC175" s="1">
        <f>'6050_Module3Project_Data'!E175-'Part 3'!AA175</f>
        <v>-5.4680510761857875</v>
      </c>
      <c r="AD175" s="1">
        <v>12.933686706866212</v>
      </c>
      <c r="AE175" s="1">
        <f t="shared" si="32"/>
        <v>0.71957505480171535</v>
      </c>
      <c r="AF175" s="28">
        <v>174</v>
      </c>
      <c r="AG175" s="29">
        <f t="shared" si="33"/>
        <v>0.67509727626459148</v>
      </c>
      <c r="AH175" s="30">
        <f t="shared" si="34"/>
        <v>0.45403248273600583</v>
      </c>
    </row>
    <row r="176" spans="16:34" x14ac:dyDescent="0.35">
      <c r="P176" s="1">
        <f>$C$5*'6050_Module3Project_Data'!B176 +$C$6</f>
        <v>98.458205471597523</v>
      </c>
      <c r="Q176" s="1">
        <f>(ABS('6050_Module3Project_Data'!C176 - P176) /'6050_Module3Project_Data'!C176)</f>
        <v>1.8617519143965054E-2</v>
      </c>
      <c r="R176" s="1">
        <f>'6050_Module3Project_Data'!C176-'Part 3'!P176</f>
        <v>-1.7995444715975282</v>
      </c>
      <c r="S176" s="1">
        <v>6.2461843949303955</v>
      </c>
      <c r="T176" s="1">
        <f t="shared" si="29"/>
        <v>0.63450829780034546</v>
      </c>
      <c r="U176" s="28">
        <v>175</v>
      </c>
      <c r="V176" s="29">
        <f t="shared" si="30"/>
        <v>0.67898832684824906</v>
      </c>
      <c r="W176" s="30">
        <f t="shared" si="31"/>
        <v>0.46487168822195379</v>
      </c>
      <c r="AA176" s="1">
        <f>$D$5*'6050_Module3Project_Data'!B176 +$D$6</f>
        <v>157.98460377498216</v>
      </c>
      <c r="AB176" s="1">
        <f>(ABS('6050_Module3Project_Data'!E176 - AA176) /'6050_Module3Project_Data'!E176)</f>
        <v>2.6608362116197038E-2</v>
      </c>
      <c r="AC176" s="1">
        <f>'6050_Module3Project_Data'!E176-'Part 3'!AA176</f>
        <v>-4.0947567749821587</v>
      </c>
      <c r="AD176" s="1">
        <v>12.948020779375923</v>
      </c>
      <c r="AE176" s="1">
        <f t="shared" si="32"/>
        <v>0.72037254133788087</v>
      </c>
      <c r="AF176" s="28">
        <v>175</v>
      </c>
      <c r="AG176" s="29">
        <f t="shared" si="33"/>
        <v>0.67898832684824906</v>
      </c>
      <c r="AH176" s="30">
        <f t="shared" si="34"/>
        <v>0.46487168822195379</v>
      </c>
    </row>
    <row r="177" spans="16:34" x14ac:dyDescent="0.35">
      <c r="P177" s="1">
        <f>$C$5*'6050_Module3Project_Data'!B177 +$C$6</f>
        <v>98.701967189513326</v>
      </c>
      <c r="Q177" s="1">
        <f>(ABS('6050_Module3Project_Data'!C177 - P177) /'6050_Module3Project_Data'!C177)</f>
        <v>1.8278804828548056E-2</v>
      </c>
      <c r="R177" s="1">
        <f>'6050_Module3Project_Data'!C177-'Part 3'!P177</f>
        <v>-1.7717681895133239</v>
      </c>
      <c r="S177" s="1">
        <v>6.2865381903618101</v>
      </c>
      <c r="T177" s="1">
        <f t="shared" si="29"/>
        <v>0.63860757128156898</v>
      </c>
      <c r="U177" s="28">
        <v>176</v>
      </c>
      <c r="V177" s="29">
        <f t="shared" si="30"/>
        <v>0.68287937743190663</v>
      </c>
      <c r="W177" s="30">
        <f t="shared" si="31"/>
        <v>0.47576578907363032</v>
      </c>
      <c r="AA177" s="1">
        <f>$D$5*'6050_Module3Project_Data'!B177 +$D$6</f>
        <v>157.97359947377851</v>
      </c>
      <c r="AB177" s="1">
        <f>(ABS('6050_Module3Project_Data'!E177 - AA177) /'6050_Module3Project_Data'!E177)</f>
        <v>2.753277235007184E-2</v>
      </c>
      <c r="AC177" s="1">
        <f>'6050_Module3Project_Data'!E177-'Part 3'!AA177</f>
        <v>-4.2329074737785106</v>
      </c>
      <c r="AD177" s="1">
        <v>12.959544201041666</v>
      </c>
      <c r="AE177" s="1">
        <f t="shared" si="32"/>
        <v>0.7210136552727211</v>
      </c>
      <c r="AF177" s="28">
        <v>176</v>
      </c>
      <c r="AG177" s="29">
        <f t="shared" si="33"/>
        <v>0.68287937743190663</v>
      </c>
      <c r="AH177" s="30">
        <f t="shared" si="34"/>
        <v>0.47576578907363032</v>
      </c>
    </row>
    <row r="178" spans="16:34" x14ac:dyDescent="0.35">
      <c r="P178" s="1">
        <f>$C$5*'6050_Module3Project_Data'!B178 +$C$6</f>
        <v>98.945728907429128</v>
      </c>
      <c r="Q178" s="1">
        <f>(ABS('6050_Module3Project_Data'!C178 - P178) /'6050_Module3Project_Data'!C178)</f>
        <v>6.9472112447964127E-2</v>
      </c>
      <c r="R178" s="1">
        <f>'6050_Module3Project_Data'!C178-'Part 3'!P178</f>
        <v>-6.4274409074291299</v>
      </c>
      <c r="S178" s="1">
        <v>6.3976722424668111</v>
      </c>
      <c r="T178" s="1">
        <f t="shared" si="29"/>
        <v>0.64989693992173159</v>
      </c>
      <c r="U178" s="28">
        <v>177</v>
      </c>
      <c r="V178" s="29">
        <f t="shared" si="30"/>
        <v>0.6867704280155642</v>
      </c>
      <c r="W178" s="30">
        <f t="shared" si="31"/>
        <v>0.48671665050407514</v>
      </c>
      <c r="AA178" s="1">
        <f>$D$5*'6050_Module3Project_Data'!B178 +$D$6</f>
        <v>157.96259517257485</v>
      </c>
      <c r="AB178" s="1">
        <f>(ABS('6050_Module3Project_Data'!E178 - AA178) /'6050_Module3Project_Data'!E178)</f>
        <v>3.3342773906940813E-2</v>
      </c>
      <c r="AC178" s="1">
        <f>'6050_Module3Project_Data'!E178-'Part 3'!AA178</f>
        <v>-5.0969641725748431</v>
      </c>
      <c r="AD178" s="1">
        <v>13.146834442062669</v>
      </c>
      <c r="AE178" s="1">
        <f t="shared" si="32"/>
        <v>0.73143368387716912</v>
      </c>
      <c r="AF178" s="28">
        <v>177</v>
      </c>
      <c r="AG178" s="29">
        <f t="shared" si="33"/>
        <v>0.6867704280155642</v>
      </c>
      <c r="AH178" s="30">
        <f t="shared" si="34"/>
        <v>0.48671665050407514</v>
      </c>
    </row>
    <row r="179" spans="16:34" x14ac:dyDescent="0.35">
      <c r="P179" s="1">
        <f>$C$5*'6050_Module3Project_Data'!B179 +$C$6</f>
        <v>99.189490625344916</v>
      </c>
      <c r="Q179" s="1">
        <f>(ABS('6050_Module3Project_Data'!C179 - P179) /'6050_Module3Project_Data'!C179)</f>
        <v>7.4769373075807805E-2</v>
      </c>
      <c r="R179" s="1">
        <f>'6050_Module3Project_Data'!C179-'Part 3'!P179</f>
        <v>-6.9003976253449224</v>
      </c>
      <c r="S179" s="1">
        <v>6.4639239082776001</v>
      </c>
      <c r="T179" s="1">
        <f t="shared" si="29"/>
        <v>0.65662700567742083</v>
      </c>
      <c r="U179" s="28">
        <v>178</v>
      </c>
      <c r="V179" s="29">
        <f t="shared" si="30"/>
        <v>0.69066147859922178</v>
      </c>
      <c r="W179" s="30">
        <f t="shared" si="31"/>
        <v>0.49772619434381726</v>
      </c>
      <c r="AA179" s="1">
        <f>$D$5*'6050_Module3Project_Data'!B179 +$D$6</f>
        <v>157.9515908713712</v>
      </c>
      <c r="AB179" s="1">
        <f>(ABS('6050_Module3Project_Data'!E179 - AA179) /'6050_Module3Project_Data'!E179)</f>
        <v>6.3004170221085093E-2</v>
      </c>
      <c r="AC179" s="1">
        <f>'6050_Module3Project_Data'!E179-'Part 3'!AA179</f>
        <v>-9.3617778713712028</v>
      </c>
      <c r="AD179" s="1">
        <v>13.165186080579559</v>
      </c>
      <c r="AE179" s="1">
        <f t="shared" si="32"/>
        <v>0.73245469061645263</v>
      </c>
      <c r="AF179" s="28">
        <v>178</v>
      </c>
      <c r="AG179" s="29">
        <f t="shared" si="33"/>
        <v>0.69066147859922178</v>
      </c>
      <c r="AH179" s="30">
        <f t="shared" si="34"/>
        <v>0.49772619434381726</v>
      </c>
    </row>
    <row r="180" spans="16:34" x14ac:dyDescent="0.35">
      <c r="P180" s="1">
        <f>$C$5*'6050_Module3Project_Data'!B180 +$C$6</f>
        <v>99.433252343260719</v>
      </c>
      <c r="Q180" s="1">
        <f>(ABS('6050_Module3Project_Data'!C180 - P180) /'6050_Module3Project_Data'!C180)</f>
        <v>5.2466967751433731E-2</v>
      </c>
      <c r="R180" s="1">
        <f>'6050_Module3Project_Data'!C180-'Part 3'!P180</f>
        <v>-4.9568883432607151</v>
      </c>
      <c r="S180" s="1">
        <v>6.5563797799407908</v>
      </c>
      <c r="T180" s="1">
        <f t="shared" si="29"/>
        <v>0.66601898228929801</v>
      </c>
      <c r="U180" s="28">
        <v>179</v>
      </c>
      <c r="V180" s="29">
        <f t="shared" si="30"/>
        <v>0.69455252918287935</v>
      </c>
      <c r="W180" s="30">
        <f t="shared" si="31"/>
        <v>0.50879640202623</v>
      </c>
      <c r="AA180" s="1">
        <f>$D$5*'6050_Module3Project_Data'!B180 +$D$6</f>
        <v>157.94058657016754</v>
      </c>
      <c r="AB180" s="1">
        <f>(ABS('6050_Module3Project_Data'!E180 - AA180) /'6050_Module3Project_Data'!E180)</f>
        <v>5.3552954194921128E-2</v>
      </c>
      <c r="AC180" s="1">
        <f>'6050_Module3Project_Data'!E180-'Part 3'!AA180</f>
        <v>-8.0282485701675341</v>
      </c>
      <c r="AD180" s="1">
        <v>13.514322526415214</v>
      </c>
      <c r="AE180" s="1">
        <f t="shared" si="32"/>
        <v>0.75187915038878461</v>
      </c>
      <c r="AF180" s="28">
        <v>179</v>
      </c>
      <c r="AG180" s="29">
        <f t="shared" si="33"/>
        <v>0.69455252918287935</v>
      </c>
      <c r="AH180" s="30">
        <f t="shared" si="34"/>
        <v>0.50879640202623</v>
      </c>
    </row>
    <row r="181" spans="16:34" x14ac:dyDescent="0.35">
      <c r="P181" s="1">
        <f>$C$5*'6050_Module3Project_Data'!B181 +$C$6</f>
        <v>99.677014061176521</v>
      </c>
      <c r="Q181" s="1">
        <f>(ABS('6050_Module3Project_Data'!C181 - P181) /'6050_Module3Project_Data'!C181)</f>
        <v>7.2668344710883556E-2</v>
      </c>
      <c r="R181" s="1">
        <f>'6050_Module3Project_Data'!C181-'Part 3'!P181</f>
        <v>-6.7526590611765158</v>
      </c>
      <c r="S181" s="1">
        <v>6.6349961128461956</v>
      </c>
      <c r="T181" s="1">
        <f t="shared" si="29"/>
        <v>0.67400509227535621</v>
      </c>
      <c r="U181" s="28">
        <v>180</v>
      </c>
      <c r="V181" s="29">
        <f t="shared" si="30"/>
        <v>0.69844357976653693</v>
      </c>
      <c r="W181" s="30">
        <f t="shared" si="31"/>
        <v>0.51992931775308227</v>
      </c>
      <c r="AA181" s="1">
        <f>$D$5*'6050_Module3Project_Data'!B181 +$D$6</f>
        <v>157.92958226896388</v>
      </c>
      <c r="AB181" s="1">
        <f>(ABS('6050_Module3Project_Data'!E181 - AA181) /'6050_Module3Project_Data'!E181)</f>
        <v>4.481667589358216E-2</v>
      </c>
      <c r="AC181" s="1">
        <f>'6050_Module3Project_Data'!E181-'Part 3'!AA181</f>
        <v>-6.774278268963883</v>
      </c>
      <c r="AD181" s="1">
        <v>13.51669312882251</v>
      </c>
      <c r="AE181" s="1">
        <f t="shared" si="32"/>
        <v>0.75201104057569002</v>
      </c>
      <c r="AF181" s="28">
        <v>180</v>
      </c>
      <c r="AG181" s="29">
        <f t="shared" si="33"/>
        <v>0.69844357976653693</v>
      </c>
      <c r="AH181" s="30">
        <f t="shared" si="34"/>
        <v>0.51992931775308227</v>
      </c>
    </row>
    <row r="182" spans="16:34" x14ac:dyDescent="0.35">
      <c r="P182" s="1">
        <f>$C$5*'6050_Module3Project_Data'!B182 +$C$6</f>
        <v>99.920775779092324</v>
      </c>
      <c r="Q182" s="1">
        <f>(ABS('6050_Module3Project_Data'!C182 - P182) /'6050_Module3Project_Data'!C182)</f>
        <v>5.5067694379928957E-2</v>
      </c>
      <c r="R182" s="1">
        <f>'6050_Module3Project_Data'!C182-'Part 3'!P182</f>
        <v>-5.2152167790923301</v>
      </c>
      <c r="S182" s="1">
        <v>6.6649254978565935</v>
      </c>
      <c r="T182" s="1">
        <f t="shared" si="29"/>
        <v>0.67704541928724715</v>
      </c>
      <c r="U182" s="28">
        <v>181</v>
      </c>
      <c r="V182" s="29">
        <f t="shared" si="30"/>
        <v>0.7023346303501945</v>
      </c>
      <c r="W182" s="30">
        <f t="shared" si="31"/>
        <v>0.53112705185421805</v>
      </c>
      <c r="AA182" s="1">
        <f>$D$5*'6050_Module3Project_Data'!B182 +$D$6</f>
        <v>157.91857796776023</v>
      </c>
      <c r="AB182" s="1">
        <f>(ABS('6050_Module3Project_Data'!E182 - AA182) /'6050_Module3Project_Data'!E182)</f>
        <v>2.7374233287003932E-2</v>
      </c>
      <c r="AC182" s="1">
        <f>'6050_Module3Project_Data'!E182-'Part 3'!AA182</f>
        <v>-4.2077169677602342</v>
      </c>
      <c r="AD182" s="1">
        <v>13.540429152895541</v>
      </c>
      <c r="AE182" s="1">
        <f t="shared" si="32"/>
        <v>0.75333161151653849</v>
      </c>
      <c r="AF182" s="28">
        <v>181</v>
      </c>
      <c r="AG182" s="29">
        <f t="shared" si="33"/>
        <v>0.7023346303501945</v>
      </c>
      <c r="AH182" s="30">
        <f t="shared" si="34"/>
        <v>0.53112705185421805</v>
      </c>
    </row>
    <row r="183" spans="16:34" x14ac:dyDescent="0.35">
      <c r="P183" s="1">
        <f>$C$5*'6050_Module3Project_Data'!B183 +$C$6</f>
        <v>100.16453749700813</v>
      </c>
      <c r="Q183" s="1">
        <f>(ABS('6050_Module3Project_Data'!C183 - P183) /'6050_Module3Project_Data'!C183)</f>
        <v>4.4996893445182776E-2</v>
      </c>
      <c r="R183" s="1">
        <f>'6050_Module3Project_Data'!C183-'Part 3'!P183</f>
        <v>-4.3130204970081252</v>
      </c>
      <c r="S183" s="1">
        <v>6.7106157024251871</v>
      </c>
      <c r="T183" s="1">
        <f t="shared" si="29"/>
        <v>0.68168678305334063</v>
      </c>
      <c r="U183" s="28">
        <v>182</v>
      </c>
      <c r="V183" s="29">
        <f t="shared" si="30"/>
        <v>0.70622568093385218</v>
      </c>
      <c r="W183" s="30">
        <f t="shared" si="31"/>
        <v>0.54239178435654434</v>
      </c>
      <c r="AA183" s="1">
        <f>$D$5*'6050_Module3Project_Data'!B183 +$D$6</f>
        <v>157.90757366655657</v>
      </c>
      <c r="AB183" s="1">
        <f>(ABS('6050_Module3Project_Data'!E183 - AA183) /'6050_Module3Project_Data'!E183)</f>
        <v>6.4631555983207453E-2</v>
      </c>
      <c r="AC183" s="1">
        <f>'6050_Module3Project_Data'!E183-'Part 3'!AA183</f>
        <v>-9.586238666556568</v>
      </c>
      <c r="AD183" s="1">
        <v>13.562751345673632</v>
      </c>
      <c r="AE183" s="1">
        <f t="shared" si="32"/>
        <v>0.75457352292630397</v>
      </c>
      <c r="AF183" s="28">
        <v>182</v>
      </c>
      <c r="AG183" s="29">
        <f t="shared" si="33"/>
        <v>0.70622568093385218</v>
      </c>
      <c r="AH183" s="30">
        <f t="shared" si="34"/>
        <v>0.54239178435654434</v>
      </c>
    </row>
    <row r="184" spans="16:34" x14ac:dyDescent="0.35">
      <c r="P184" s="1">
        <f>$C$5*'6050_Module3Project_Data'!B184 +$C$6</f>
        <v>100.40829921492391</v>
      </c>
      <c r="Q184" s="1">
        <f>(ABS('6050_Module3Project_Data'!C184 - P184) /'6050_Module3Project_Data'!C184)</f>
        <v>5.1732829043053784E-2</v>
      </c>
      <c r="R184" s="1">
        <f>'6050_Module3Project_Data'!C184-'Part 3'!P184</f>
        <v>5.4777867850760913</v>
      </c>
      <c r="S184" s="1">
        <v>6.7611225486777968</v>
      </c>
      <c r="T184" s="1">
        <f t="shared" si="29"/>
        <v>0.68681743738833234</v>
      </c>
      <c r="U184" s="28">
        <v>183</v>
      </c>
      <c r="V184" s="29">
        <f t="shared" si="30"/>
        <v>0.71011673151750976</v>
      </c>
      <c r="W184" s="30">
        <f t="shared" si="31"/>
        <v>0.55372576877889379</v>
      </c>
      <c r="AA184" s="1">
        <f>$D$5*'6050_Module3Project_Data'!B184 +$D$6</f>
        <v>157.89656936535292</v>
      </c>
      <c r="AB184" s="1">
        <f>(ABS('6050_Module3Project_Data'!E184 - AA184) /'6050_Module3Project_Data'!E184)</f>
        <v>6.3060720683929886E-2</v>
      </c>
      <c r="AC184" s="1">
        <f>'6050_Module3Project_Data'!E184-'Part 3'!AA184</f>
        <v>-9.3664183653529278</v>
      </c>
      <c r="AD184" s="1">
        <v>13.616595550488256</v>
      </c>
      <c r="AE184" s="1">
        <f t="shared" si="32"/>
        <v>0.75756918437290988</v>
      </c>
      <c r="AF184" s="28">
        <v>183</v>
      </c>
      <c r="AG184" s="29">
        <f t="shared" si="33"/>
        <v>0.71011673151750976</v>
      </c>
      <c r="AH184" s="30">
        <f t="shared" si="34"/>
        <v>0.55372576877889379</v>
      </c>
    </row>
    <row r="185" spans="16:34" x14ac:dyDescent="0.35">
      <c r="P185" s="1">
        <f>$C$5*'6050_Module3Project_Data'!B185 +$C$6</f>
        <v>100.65206093283972</v>
      </c>
      <c r="Q185" s="1">
        <f>(ABS('6050_Module3Project_Data'!C185 - P185) /'6050_Module3Project_Data'!C185)</f>
        <v>7.2794009706476009E-2</v>
      </c>
      <c r="R185" s="1">
        <f>'6050_Module3Project_Data'!C185-'Part 3'!P185</f>
        <v>7.9020920671602823</v>
      </c>
      <c r="S185" s="1">
        <v>7.0719917596654795</v>
      </c>
      <c r="T185" s="1">
        <f t="shared" si="29"/>
        <v>0.71839657137330193</v>
      </c>
      <c r="U185" s="28">
        <v>184</v>
      </c>
      <c r="V185" s="29">
        <f t="shared" si="30"/>
        <v>0.71400778210116733</v>
      </c>
      <c r="W185" s="30">
        <f t="shared" si="31"/>
        <v>0.56513133617086431</v>
      </c>
      <c r="AA185" s="1">
        <f>$D$5*'6050_Module3Project_Data'!B185 +$D$6</f>
        <v>157.88556506414929</v>
      </c>
      <c r="AB185" s="1">
        <f>(ABS('6050_Module3Project_Data'!E185 - AA185) /'6050_Module3Project_Data'!E185)</f>
        <v>6.8998192213286805E-2</v>
      </c>
      <c r="AC185" s="1">
        <f>'6050_Module3Project_Data'!E185-'Part 3'!AA185</f>
        <v>-10.190680064149291</v>
      </c>
      <c r="AD185" s="1">
        <v>13.647237851691926</v>
      </c>
      <c r="AE185" s="1">
        <f t="shared" si="32"/>
        <v>0.7592739910585532</v>
      </c>
      <c r="AF185" s="28">
        <v>184</v>
      </c>
      <c r="AG185" s="29">
        <f t="shared" si="33"/>
        <v>0.71400778210116733</v>
      </c>
      <c r="AH185" s="30">
        <f t="shared" si="34"/>
        <v>0.56513133617086431</v>
      </c>
    </row>
    <row r="186" spans="16:34" x14ac:dyDescent="0.35">
      <c r="P186" s="1">
        <f>$C$5*'6050_Module3Project_Data'!B186 +$C$6</f>
        <v>100.89582265075552</v>
      </c>
      <c r="Q186" s="1">
        <f>(ABS('6050_Module3Project_Data'!C186 - P186) /'6050_Module3Project_Data'!C186)</f>
        <v>7.6714361904141271E-2</v>
      </c>
      <c r="R186" s="1">
        <f>'6050_Module3Project_Data'!C186-'Part 3'!P186</f>
        <v>8.3832763492444826</v>
      </c>
      <c r="S186" s="1">
        <v>7.130238627477226</v>
      </c>
      <c r="T186" s="1">
        <f t="shared" si="29"/>
        <v>0.72431348298055931</v>
      </c>
      <c r="U186" s="28">
        <v>185</v>
      </c>
      <c r="V186" s="29">
        <f t="shared" si="30"/>
        <v>0.71789883268482491</v>
      </c>
      <c r="W186" s="30">
        <f t="shared" si="31"/>
        <v>0.5766108994154191</v>
      </c>
      <c r="AA186" s="1">
        <f>$D$5*'6050_Module3Project_Data'!B186 +$D$6</f>
        <v>157.87456076294563</v>
      </c>
      <c r="AB186" s="1">
        <f>(ABS('6050_Module3Project_Data'!E186 - AA186) /'6050_Module3Project_Data'!E186)</f>
        <v>7.7630040908456197E-2</v>
      </c>
      <c r="AC186" s="1">
        <f>'6050_Module3Project_Data'!E186-'Part 3'!AA186</f>
        <v>-11.372927762945636</v>
      </c>
      <c r="AD186" s="1">
        <v>13.6814130565065</v>
      </c>
      <c r="AE186" s="1">
        <f t="shared" si="32"/>
        <v>0.76117535340284526</v>
      </c>
      <c r="AF186" s="28">
        <v>185</v>
      </c>
      <c r="AG186" s="29">
        <f t="shared" si="33"/>
        <v>0.71789883268482491</v>
      </c>
      <c r="AH186" s="30">
        <f t="shared" si="34"/>
        <v>0.5766108994154191</v>
      </c>
    </row>
    <row r="187" spans="16:34" x14ac:dyDescent="0.35">
      <c r="P187" s="1">
        <f>$C$5*'6050_Module3Project_Data'!B187 +$C$6</f>
        <v>101.13958436867132</v>
      </c>
      <c r="Q187" s="1">
        <f>(ABS('6050_Module3Project_Data'!C187 - P187) /'6050_Module3Project_Data'!C187)</f>
        <v>7.782625514506665E-2</v>
      </c>
      <c r="R187" s="1">
        <f>'6050_Module3Project_Data'!C187-'Part 3'!P187</f>
        <v>8.5356096313286827</v>
      </c>
      <c r="S187" s="1">
        <v>7.158549754530199</v>
      </c>
      <c r="T187" s="1">
        <f t="shared" si="29"/>
        <v>0.72718942193775238</v>
      </c>
      <c r="U187" s="28">
        <v>186</v>
      </c>
      <c r="V187" s="29">
        <f t="shared" si="30"/>
        <v>0.72178988326848248</v>
      </c>
      <c r="W187" s="30">
        <f t="shared" si="31"/>
        <v>0.58816695781693484</v>
      </c>
      <c r="AA187" s="1">
        <f>$D$5*'6050_Module3Project_Data'!B187 +$D$6</f>
        <v>157.86355646174198</v>
      </c>
      <c r="AB187" s="1">
        <f>(ABS('6050_Module3Project_Data'!E187 - AA187) /'6050_Module3Project_Data'!E187)</f>
        <v>5.2620093567069696E-2</v>
      </c>
      <c r="AC187" s="1">
        <f>'6050_Module3Project_Data'!E187-'Part 3'!AA187</f>
        <v>-7.8915414617419799</v>
      </c>
      <c r="AD187" s="1">
        <v>13.693955249284613</v>
      </c>
      <c r="AE187" s="1">
        <f t="shared" si="32"/>
        <v>0.76187314740854462</v>
      </c>
      <c r="AF187" s="28">
        <v>186</v>
      </c>
      <c r="AG187" s="29">
        <f t="shared" si="33"/>
        <v>0.72178988326848248</v>
      </c>
      <c r="AH187" s="30">
        <f t="shared" si="34"/>
        <v>0.58816695781693484</v>
      </c>
    </row>
    <row r="188" spans="16:34" x14ac:dyDescent="0.35">
      <c r="P188" s="1">
        <f>$C$5*'6050_Module3Project_Data'!B188 +$C$6</f>
        <v>101.38334608658712</v>
      </c>
      <c r="Q188" s="1">
        <f>(ABS('6050_Module3Project_Data'!C188 - P188) /'6050_Module3Project_Data'!C188)</f>
        <v>0.10676786569986105</v>
      </c>
      <c r="R188" s="1">
        <f>'6050_Module3Project_Data'!C188-'Part 3'!P188</f>
        <v>12.118331913412874</v>
      </c>
      <c r="S188" s="1">
        <v>7.1744357355387081</v>
      </c>
      <c r="T188" s="1">
        <f t="shared" si="29"/>
        <v>0.72880317301061193</v>
      </c>
      <c r="U188" s="28">
        <v>187</v>
      </c>
      <c r="V188" s="29">
        <f t="shared" si="30"/>
        <v>0.72568093385214005</v>
      </c>
      <c r="W188" s="30">
        <f t="shared" si="31"/>
        <v>0.59980210199845652</v>
      </c>
      <c r="AA188" s="1">
        <f>$D$5*'6050_Module3Project_Data'!B188 +$D$6</f>
        <v>157.85255216053832</v>
      </c>
      <c r="AB188" s="1">
        <f>(ABS('6050_Module3Project_Data'!E188 - AA188) /'6050_Module3Project_Data'!E188)</f>
        <v>4.0405747598392695E-2</v>
      </c>
      <c r="AC188" s="1">
        <f>'6050_Module3Project_Data'!E188-'Part 3'!AA188</f>
        <v>-6.1304451605383292</v>
      </c>
      <c r="AD188" s="1">
        <v>13.729353755302867</v>
      </c>
      <c r="AE188" s="1">
        <f t="shared" si="32"/>
        <v>0.76384256900389391</v>
      </c>
      <c r="AF188" s="28">
        <v>187</v>
      </c>
      <c r="AG188" s="29">
        <f t="shared" si="33"/>
        <v>0.72568093385214005</v>
      </c>
      <c r="AH188" s="30">
        <f t="shared" si="34"/>
        <v>0.59980210199845652</v>
      </c>
    </row>
    <row r="189" spans="16:34" x14ac:dyDescent="0.35">
      <c r="P189" s="1">
        <f>$C$5*'6050_Module3Project_Data'!B189 +$C$6</f>
        <v>101.62710780450291</v>
      </c>
      <c r="Q189" s="1">
        <f>(ABS('6050_Module3Project_Data'!C189 - P189) /'6050_Module3Project_Data'!C189)</f>
        <v>8.37895068013602E-2</v>
      </c>
      <c r="R189" s="1">
        <f>'6050_Module3Project_Data'!C189-'Part 3'!P189</f>
        <v>9.2940271954970939</v>
      </c>
      <c r="S189" s="1">
        <v>7.2350391141300037</v>
      </c>
      <c r="T189" s="1">
        <f t="shared" si="29"/>
        <v>0.73495946686292335</v>
      </c>
      <c r="U189" s="28">
        <v>188</v>
      </c>
      <c r="V189" s="29">
        <f t="shared" si="30"/>
        <v>0.72957198443579763</v>
      </c>
      <c r="W189" s="30">
        <f t="shared" si="31"/>
        <v>0.6115190191342571</v>
      </c>
      <c r="AA189" s="1">
        <f>$D$5*'6050_Module3Project_Data'!B189 +$D$6</f>
        <v>157.84154785933467</v>
      </c>
      <c r="AB189" s="1">
        <f>(ABS('6050_Module3Project_Data'!E189 - AA189) /'6050_Module3Project_Data'!E189)</f>
        <v>2.3364317134760126E-2</v>
      </c>
      <c r="AC189" s="1">
        <f>'6050_Module3Project_Data'!E189-'Part 3'!AA189</f>
        <v>-3.603662859334662</v>
      </c>
      <c r="AD189" s="1">
        <v>13.780591827618849</v>
      </c>
      <c r="AE189" s="1">
        <f t="shared" si="32"/>
        <v>0.76669323637587639</v>
      </c>
      <c r="AF189" s="28">
        <v>188</v>
      </c>
      <c r="AG189" s="29">
        <f t="shared" si="33"/>
        <v>0.72957198443579763</v>
      </c>
      <c r="AH189" s="30">
        <f t="shared" si="34"/>
        <v>0.6115190191342571</v>
      </c>
    </row>
    <row r="190" spans="16:34" x14ac:dyDescent="0.35">
      <c r="P190" s="1">
        <f>$C$5*'6050_Module3Project_Data'!B190 +$C$6</f>
        <v>101.87086952241872</v>
      </c>
      <c r="Q190" s="1">
        <f>(ABS('6050_Module3Project_Data'!C190 - P190) /'6050_Module3Project_Data'!C190)</f>
        <v>9.4749564543167825E-2</v>
      </c>
      <c r="R190" s="1">
        <f>'6050_Module3Project_Data'!C190-'Part 3'!P190</f>
        <v>10.662486477581282</v>
      </c>
      <c r="S190" s="1">
        <v>7.3376470366143991</v>
      </c>
      <c r="T190" s="1">
        <f t="shared" si="29"/>
        <v>0.74538272274522577</v>
      </c>
      <c r="U190" s="28">
        <v>189</v>
      </c>
      <c r="V190" s="29">
        <f t="shared" si="30"/>
        <v>0.7334630350194552</v>
      </c>
      <c r="W190" s="30">
        <f t="shared" si="31"/>
        <v>0.62332049854639149</v>
      </c>
      <c r="AA190" s="1">
        <f>$D$5*'6050_Module3Project_Data'!B190 +$D$6</f>
        <v>157.83054355813101</v>
      </c>
      <c r="AB190" s="1">
        <f>(ABS('6050_Module3Project_Data'!E190 - AA190) /'6050_Module3Project_Data'!E190)</f>
        <v>4.4346530223799323E-3</v>
      </c>
      <c r="AC190" s="1">
        <f>'6050_Module3Project_Data'!E190-'Part 3'!AA190</f>
        <v>0.70304144186897588</v>
      </c>
      <c r="AD190" s="1">
        <v>13.868296646877297</v>
      </c>
      <c r="AE190" s="1">
        <f t="shared" si="32"/>
        <v>0.77157275770298328</v>
      </c>
      <c r="AF190" s="28">
        <v>189</v>
      </c>
      <c r="AG190" s="29">
        <f t="shared" si="33"/>
        <v>0.7334630350194552</v>
      </c>
      <c r="AH190" s="30">
        <f t="shared" si="34"/>
        <v>0.62332049854639149</v>
      </c>
    </row>
    <row r="191" spans="16:34" x14ac:dyDescent="0.35">
      <c r="P191" s="1">
        <f>$C$5*'6050_Module3Project_Data'!B191 +$C$6</f>
        <v>102.11463124033452</v>
      </c>
      <c r="Q191" s="1">
        <f>(ABS('6050_Module3Project_Data'!C191 - P191) /'6050_Module3Project_Data'!C191)</f>
        <v>6.4769763597006563E-2</v>
      </c>
      <c r="R191" s="1">
        <f>'6050_Module3Project_Data'!C191-'Part 3'!P191</f>
        <v>7.0719917596654795</v>
      </c>
      <c r="S191" s="1">
        <v>7.3608652170562294</v>
      </c>
      <c r="T191" s="1">
        <f t="shared" si="29"/>
        <v>0.74774130315507159</v>
      </c>
      <c r="U191" s="28">
        <v>190</v>
      </c>
      <c r="V191" s="29">
        <f t="shared" si="30"/>
        <v>0.73735408560311289</v>
      </c>
      <c r="W191" s="30">
        <f t="shared" si="31"/>
        <v>0.63520943769681859</v>
      </c>
      <c r="AA191" s="1">
        <f>$D$5*'6050_Module3Project_Data'!B191 +$D$6</f>
        <v>157.81953925692736</v>
      </c>
      <c r="AB191" s="1">
        <f>(ABS('6050_Module3Project_Data'!E191 - AA191) /'6050_Module3Project_Data'!E191)</f>
        <v>9.7834567478284149E-3</v>
      </c>
      <c r="AC191" s="1">
        <f>'6050_Module3Project_Data'!E191-'Part 3'!AA191</f>
        <v>1.5592757430726465</v>
      </c>
      <c r="AD191" s="1">
        <v>13.898829887801469</v>
      </c>
      <c r="AE191" s="1">
        <f t="shared" si="32"/>
        <v>0.77327149674075668</v>
      </c>
      <c r="AF191" s="28">
        <v>190</v>
      </c>
      <c r="AG191" s="29">
        <f t="shared" si="33"/>
        <v>0.73735408560311289</v>
      </c>
      <c r="AH191" s="30">
        <f t="shared" si="34"/>
        <v>0.63520943769681859</v>
      </c>
    </row>
    <row r="192" spans="16:34" x14ac:dyDescent="0.35">
      <c r="P192" s="1">
        <f>$C$5*'6050_Module3Project_Data'!B192 +$C$6</f>
        <v>102.35839295825031</v>
      </c>
      <c r="Q192" s="1">
        <f>(ABS('6050_Module3Project_Data'!C192 - P192) /'6050_Module3Project_Data'!C192)</f>
        <v>9.269105915657376E-2</v>
      </c>
      <c r="R192" s="1">
        <f>'6050_Module3Project_Data'!C192-'Part 3'!P192</f>
        <v>10.456976041749698</v>
      </c>
      <c r="S192" s="1">
        <v>7.3760985296862884</v>
      </c>
      <c r="T192" s="1">
        <f t="shared" si="29"/>
        <v>0.74928875399155415</v>
      </c>
      <c r="U192" s="28">
        <v>191</v>
      </c>
      <c r="V192" s="29">
        <f t="shared" si="30"/>
        <v>0.74124513618677046</v>
      </c>
      <c r="W192" s="30">
        <f t="shared" si="31"/>
        <v>0.64718884860991466</v>
      </c>
      <c r="AA192" s="1">
        <f>$D$5*'6050_Module3Project_Data'!B192 +$D$6</f>
        <v>157.8085349557237</v>
      </c>
      <c r="AB192" s="1">
        <f>(ABS('6050_Module3Project_Data'!E192 - AA192) /'6050_Module3Project_Data'!E192)</f>
        <v>8.553515495277518E-3</v>
      </c>
      <c r="AC192" s="1">
        <f>'6050_Module3Project_Data'!E192-'Part 3'!AA192</f>
        <v>1.3614630442762916</v>
      </c>
      <c r="AD192" s="1">
        <v>14.111049454099202</v>
      </c>
      <c r="AE192" s="1">
        <f t="shared" si="32"/>
        <v>0.78507848646531975</v>
      </c>
      <c r="AF192" s="28">
        <v>191</v>
      </c>
      <c r="AG192" s="29">
        <f t="shared" si="33"/>
        <v>0.74124513618677046</v>
      </c>
      <c r="AH192" s="30">
        <f t="shared" si="34"/>
        <v>0.64718884860991466</v>
      </c>
    </row>
    <row r="193" spans="16:34" x14ac:dyDescent="0.35">
      <c r="P193" s="1">
        <f>$C$5*'6050_Module3Project_Data'!B193 +$C$6</f>
        <v>102.60215467616612</v>
      </c>
      <c r="Q193" s="1">
        <f>(ABS('6050_Module3Project_Data'!C193 - P193) /'6050_Module3Project_Data'!C193)</f>
        <v>0.1063457986229468</v>
      </c>
      <c r="R193" s="1">
        <f>'6050_Module3Project_Data'!C193-'Part 3'!P193</f>
        <v>12.209765323833878</v>
      </c>
      <c r="S193" s="1">
        <v>7.4293504724460036</v>
      </c>
      <c r="T193" s="1">
        <f t="shared" si="29"/>
        <v>0.7546982644092185</v>
      </c>
      <c r="U193" s="28">
        <v>192</v>
      </c>
      <c r="V193" s="29">
        <f t="shared" si="30"/>
        <v>0.74513618677042803</v>
      </c>
      <c r="W193" s="30">
        <f t="shared" si="31"/>
        <v>0.65926186476380366</v>
      </c>
      <c r="AA193" s="1">
        <f>$D$5*'6050_Module3Project_Data'!B193 +$D$6</f>
        <v>157.79753065452005</v>
      </c>
      <c r="AB193" s="1">
        <f>(ABS('6050_Module3Project_Data'!E193 - AA193) /'6050_Module3Project_Data'!E193)</f>
        <v>7.4378247278352842E-3</v>
      </c>
      <c r="AC193" s="1">
        <f>'6050_Module3Project_Data'!E193-'Part 3'!AA193</f>
        <v>1.1824653454799545</v>
      </c>
      <c r="AD193" s="1">
        <v>14.121190044469984</v>
      </c>
      <c r="AE193" s="1">
        <f t="shared" si="32"/>
        <v>0.7856426655765939</v>
      </c>
      <c r="AF193" s="28">
        <v>192</v>
      </c>
      <c r="AG193" s="29">
        <f t="shared" si="33"/>
        <v>0.74513618677042803</v>
      </c>
      <c r="AH193" s="30">
        <f t="shared" si="34"/>
        <v>0.65926186476380366</v>
      </c>
    </row>
    <row r="194" spans="16:34" x14ac:dyDescent="0.35">
      <c r="P194" s="1">
        <f>$C$5*'6050_Module3Project_Data'!B194 +$C$6</f>
        <v>102.84591639408191</v>
      </c>
      <c r="Q194" s="1">
        <f>(ABS('6050_Module3Project_Data'!C194 - P194) /'6050_Module3Project_Data'!C194)</f>
        <v>0.10342364892799552</v>
      </c>
      <c r="R194" s="1">
        <f>'6050_Module3Project_Data'!C194-'Part 3'!P194</f>
        <v>11.863685605918093</v>
      </c>
      <c r="S194" s="1">
        <v>7.4401652476020956</v>
      </c>
      <c r="T194" s="1">
        <f t="shared" si="29"/>
        <v>0.75579686543370239</v>
      </c>
      <c r="U194" s="28">
        <v>193</v>
      </c>
      <c r="V194" s="29">
        <f t="shared" si="30"/>
        <v>0.74902723735408561</v>
      </c>
      <c r="W194" s="30">
        <f t="shared" si="31"/>
        <v>0.6714317484930028</v>
      </c>
      <c r="AA194" s="1">
        <f>$D$5*'6050_Module3Project_Data'!B194 +$D$6</f>
        <v>157.78652635331642</v>
      </c>
      <c r="AB194" s="1">
        <f>(ABS('6050_Module3Project_Data'!E194 - AA194) /'6050_Module3Project_Data'!E194)</f>
        <v>1.5556979425009764E-2</v>
      </c>
      <c r="AC194" s="1">
        <f>'6050_Module3Project_Data'!E194-'Part 3'!AA194</f>
        <v>2.4934726466835855</v>
      </c>
      <c r="AD194" s="1">
        <v>14.170635791218729</v>
      </c>
      <c r="AE194" s="1">
        <f t="shared" si="32"/>
        <v>0.78839361561372068</v>
      </c>
      <c r="AF194" s="28">
        <v>193</v>
      </c>
      <c r="AG194" s="29">
        <f t="shared" si="33"/>
        <v>0.74902723735408561</v>
      </c>
      <c r="AH194" s="30">
        <f t="shared" si="34"/>
        <v>0.6714317484930028</v>
      </c>
    </row>
    <row r="195" spans="16:34" x14ac:dyDescent="0.35">
      <c r="P195" s="1">
        <f>$C$5*'6050_Module3Project_Data'!B195 +$C$6</f>
        <v>103.08967811199771</v>
      </c>
      <c r="Q195" s="1">
        <f>(ABS('6050_Module3Project_Data'!C195 - P195) /'6050_Module3Project_Data'!C195)</f>
        <v>9.8946079922502386E-2</v>
      </c>
      <c r="R195" s="1">
        <f>'6050_Module3Project_Data'!C195-'Part 3'!P195</f>
        <v>11.32043188800229</v>
      </c>
      <c r="S195" s="1">
        <v>7.550446574088383</v>
      </c>
      <c r="T195" s="1">
        <f t="shared" ref="T195:T258" si="35">STANDARDIZE(S195,$C$10,$C$11)</f>
        <v>0.76699961135403938</v>
      </c>
      <c r="U195" s="28">
        <v>194</v>
      </c>
      <c r="V195" s="29">
        <f t="shared" ref="V195:V258" si="36">(U195 - 0.5) / 257</f>
        <v>0.75291828793774318</v>
      </c>
      <c r="W195" s="30">
        <f t="shared" ref="W195:W258" si="37">_xlfn.NORM.S.INV(V195)</f>
        <v>0.68370189894942857</v>
      </c>
      <c r="AA195" s="1">
        <f>$D$5*'6050_Module3Project_Data'!B195 +$D$6</f>
        <v>157.77552205211276</v>
      </c>
      <c r="AB195" s="1">
        <f>(ABS('6050_Module3Project_Data'!E195 - AA195) /'6050_Module3Project_Data'!E195)</f>
        <v>6.201013976393996E-3</v>
      </c>
      <c r="AC195" s="1">
        <f>'6050_Module3Project_Data'!E195-'Part 3'!AA195</f>
        <v>0.98447294788724093</v>
      </c>
      <c r="AD195" s="1">
        <v>14.180763225211564</v>
      </c>
      <c r="AE195" s="1">
        <f t="shared" ref="AE195:AE258" si="38">STANDARDIZE(AD195,$D$10,$D$11)</f>
        <v>0.78895706276035105</v>
      </c>
      <c r="AF195" s="28">
        <v>194</v>
      </c>
      <c r="AG195" s="29">
        <f t="shared" ref="AG195:AG258" si="39">(AF195 - 0.5) / 257</f>
        <v>0.75291828793774318</v>
      </c>
      <c r="AH195" s="30">
        <f t="shared" ref="AH195:AH258" si="40">_xlfn.NORM.S.INV(AG195)</f>
        <v>0.68370189894942857</v>
      </c>
    </row>
    <row r="196" spans="16:34" x14ac:dyDescent="0.35">
      <c r="P196" s="1">
        <f>$C$5*'6050_Module3Project_Data'!B196 +$C$6</f>
        <v>103.33343982991352</v>
      </c>
      <c r="Q196" s="1">
        <f>(ABS('6050_Module3Project_Data'!C196 - P196) /'6050_Module3Project_Data'!C196)</f>
        <v>0.10427938724041251</v>
      </c>
      <c r="R196" s="1">
        <f>'6050_Module3Project_Data'!C196-'Part 3'!P196</f>
        <v>12.030032170086486</v>
      </c>
      <c r="S196" s="1">
        <v>7.6175363186986118</v>
      </c>
      <c r="T196" s="1">
        <f t="shared" si="35"/>
        <v>0.77381481195667401</v>
      </c>
      <c r="U196" s="28">
        <v>195</v>
      </c>
      <c r="V196" s="29">
        <f t="shared" si="36"/>
        <v>0.75680933852140075</v>
      </c>
      <c r="W196" s="30">
        <f t="shared" si="37"/>
        <v>0.69607586067395022</v>
      </c>
      <c r="AA196" s="1">
        <f>$D$5*'6050_Module3Project_Data'!B196 +$D$6</f>
        <v>157.76451775090911</v>
      </c>
      <c r="AB196" s="1">
        <f>(ABS('6050_Module3Project_Data'!E196 - AA196) /'6050_Module3Project_Data'!E196)</f>
        <v>2.4432122168829245E-3</v>
      </c>
      <c r="AC196" s="1">
        <f>'6050_Module3Project_Data'!E196-'Part 3'!AA196</f>
        <v>-0.38451275090909576</v>
      </c>
      <c r="AD196" s="1">
        <v>14.214652996033351</v>
      </c>
      <c r="AE196" s="1">
        <f t="shared" si="38"/>
        <v>0.79084254477711891</v>
      </c>
      <c r="AF196" s="28">
        <v>195</v>
      </c>
      <c r="AG196" s="29">
        <f t="shared" si="39"/>
        <v>0.75680933852140075</v>
      </c>
      <c r="AH196" s="30">
        <f t="shared" si="40"/>
        <v>0.69607586067395022</v>
      </c>
    </row>
    <row r="197" spans="16:34" x14ac:dyDescent="0.35">
      <c r="P197" s="1">
        <f>$C$5*'6050_Module3Project_Data'!B197 +$C$6</f>
        <v>103.5772015478293</v>
      </c>
      <c r="Q197" s="1">
        <f>(ABS('6050_Module3Project_Data'!C197 - P197) /'6050_Module3Project_Data'!C197)</f>
        <v>0.10329148663225143</v>
      </c>
      <c r="R197" s="1">
        <f>'6050_Module3Project_Data'!C197-'Part 3'!P197</f>
        <v>11.931015452170698</v>
      </c>
      <c r="S197" s="1">
        <v>7.7165084203409933</v>
      </c>
      <c r="T197" s="1">
        <f t="shared" si="35"/>
        <v>0.78386872899982118</v>
      </c>
      <c r="U197" s="28">
        <v>196</v>
      </c>
      <c r="V197" s="29">
        <f t="shared" si="36"/>
        <v>0.76070038910505833</v>
      </c>
      <c r="W197" s="30">
        <f t="shared" si="37"/>
        <v>0.70855733283643729</v>
      </c>
      <c r="AA197" s="1">
        <f>$D$5*'6050_Module3Project_Data'!B197 +$D$6</f>
        <v>157.75351344970545</v>
      </c>
      <c r="AB197" s="1">
        <f>(ABS('6050_Module3Project_Data'!E197 - AA197) /'6050_Module3Project_Data'!E197)</f>
        <v>5.760327798173267E-3</v>
      </c>
      <c r="AC197" s="1">
        <f>'6050_Module3Project_Data'!E197-'Part 3'!AA197</f>
        <v>-0.90350744970544383</v>
      </c>
      <c r="AD197" s="1">
        <v>14.261860357710162</v>
      </c>
      <c r="AE197" s="1">
        <f t="shared" si="38"/>
        <v>0.79346896063483419</v>
      </c>
      <c r="AF197" s="28">
        <v>196</v>
      </c>
      <c r="AG197" s="29">
        <f t="shared" si="39"/>
        <v>0.76070038910505833</v>
      </c>
      <c r="AH197" s="30">
        <f t="shared" si="40"/>
        <v>0.70855733283643729</v>
      </c>
    </row>
    <row r="198" spans="16:34" x14ac:dyDescent="0.35">
      <c r="P198" s="1">
        <f>$C$5*'6050_Module3Project_Data'!B198 +$C$6</f>
        <v>103.82096326574512</v>
      </c>
      <c r="Q198" s="1">
        <f>(ABS('6050_Module3Project_Data'!C198 - P198) /'6050_Module3Project_Data'!C198)</f>
        <v>0.12069261621014361</v>
      </c>
      <c r="R198" s="1">
        <f>'6050_Module3Project_Data'!C198-'Part 3'!P198</f>
        <v>14.25033373425488</v>
      </c>
      <c r="S198" s="1">
        <v>7.8078114470354052</v>
      </c>
      <c r="T198" s="1">
        <f t="shared" si="35"/>
        <v>0.7931435957647075</v>
      </c>
      <c r="U198" s="28">
        <v>197</v>
      </c>
      <c r="V198" s="29">
        <f t="shared" si="36"/>
        <v>0.7645914396887159</v>
      </c>
      <c r="W198" s="30">
        <f t="shared" si="37"/>
        <v>0.72115017920879865</v>
      </c>
      <c r="AA198" s="1">
        <f>$D$5*'6050_Module3Project_Data'!B198 +$D$6</f>
        <v>157.7425091485018</v>
      </c>
      <c r="AB198" s="1">
        <f>(ABS('6050_Module3Project_Data'!E198 - AA198) /'6050_Module3Project_Data'!E198)</f>
        <v>1.006922692348247E-2</v>
      </c>
      <c r="AC198" s="1">
        <f>'6050_Module3Project_Data'!E198-'Part 3'!AA198</f>
        <v>-1.5725111485018033</v>
      </c>
      <c r="AD198" s="1">
        <v>14.298663200847955</v>
      </c>
      <c r="AE198" s="1">
        <f t="shared" si="38"/>
        <v>0.79551651354592157</v>
      </c>
      <c r="AF198" s="28">
        <v>197</v>
      </c>
      <c r="AG198" s="29">
        <f t="shared" si="39"/>
        <v>0.7645914396887159</v>
      </c>
      <c r="AH198" s="30">
        <f t="shared" si="40"/>
        <v>0.72115017920879865</v>
      </c>
    </row>
    <row r="199" spans="16:34" x14ac:dyDescent="0.35">
      <c r="P199" s="1">
        <f>$C$5*'6050_Module3Project_Data'!B199 +$C$6</f>
        <v>104.06472498366091</v>
      </c>
      <c r="Q199" s="1">
        <f>(ABS('6050_Module3Project_Data'!C199 - P199) /'6050_Module3Project_Data'!C199)</f>
        <v>0.16182147766225252</v>
      </c>
      <c r="R199" s="1">
        <f>'6050_Module3Project_Data'!C199-'Part 3'!P199</f>
        <v>20.09107501633909</v>
      </c>
      <c r="S199" s="1">
        <v>7.8707880099199841</v>
      </c>
      <c r="T199" s="1">
        <f t="shared" si="35"/>
        <v>0.79954096561335353</v>
      </c>
      <c r="U199" s="28">
        <v>198</v>
      </c>
      <c r="V199" s="29">
        <f t="shared" si="36"/>
        <v>0.76848249027237359</v>
      </c>
      <c r="W199" s="30">
        <f t="shared" si="37"/>
        <v>0.73385843894287195</v>
      </c>
      <c r="AA199" s="1">
        <f>$D$5*'6050_Module3Project_Data'!B199 +$D$6</f>
        <v>157.73150484729814</v>
      </c>
      <c r="AB199" s="1">
        <f>(ABS('6050_Module3Project_Data'!E199 - AA199) /'6050_Module3Project_Data'!E199)</f>
        <v>1.4698720463373984E-3</v>
      </c>
      <c r="AC199" s="1">
        <f>'6050_Module3Project_Data'!E199-'Part 3'!AA199</f>
        <v>-0.23150484729814025</v>
      </c>
      <c r="AD199" s="1">
        <v>14.427788586597813</v>
      </c>
      <c r="AE199" s="1">
        <f t="shared" si="38"/>
        <v>0.80270049817714983</v>
      </c>
      <c r="AF199" s="28">
        <v>198</v>
      </c>
      <c r="AG199" s="29">
        <f t="shared" si="39"/>
        <v>0.76848249027237359</v>
      </c>
      <c r="AH199" s="30">
        <f t="shared" si="40"/>
        <v>0.73385843894287195</v>
      </c>
    </row>
    <row r="200" spans="16:34" x14ac:dyDescent="0.35">
      <c r="P200" s="1">
        <f>$C$5*'6050_Module3Project_Data'!B200 +$C$6</f>
        <v>104.30848670157671</v>
      </c>
      <c r="Q200" s="1">
        <f>(ABS('6050_Module3Project_Data'!C200 - P200) /'6050_Module3Project_Data'!C200)</f>
        <v>0.16978770157045386</v>
      </c>
      <c r="R200" s="1">
        <f>'6050_Module3Project_Data'!C200-'Part 3'!P200</f>
        <v>21.332252298423285</v>
      </c>
      <c r="S200" s="1">
        <v>7.8973684534545043</v>
      </c>
      <c r="T200" s="1">
        <f t="shared" si="35"/>
        <v>0.80224109595141324</v>
      </c>
      <c r="U200" s="28">
        <v>199</v>
      </c>
      <c r="V200" s="29">
        <f t="shared" si="36"/>
        <v>0.77237354085603116</v>
      </c>
      <c r="W200" s="30">
        <f t="shared" si="37"/>
        <v>0.74668633823340269</v>
      </c>
      <c r="AA200" s="1">
        <f>$D$5*'6050_Module3Project_Data'!B200 +$D$6</f>
        <v>157.72050054609448</v>
      </c>
      <c r="AB200" s="1">
        <f>(ABS('6050_Module3Project_Data'!E200 - AA200) /'6050_Module3Project_Data'!E200)</f>
        <v>1.0350094156089446E-2</v>
      </c>
      <c r="AC200" s="1">
        <f>'6050_Module3Project_Data'!E200-'Part 3'!AA200</f>
        <v>1.6494944539055041</v>
      </c>
      <c r="AD200" s="1">
        <v>14.509904490208783</v>
      </c>
      <c r="AE200" s="1">
        <f t="shared" si="38"/>
        <v>0.8072690761224921</v>
      </c>
      <c r="AF200" s="28">
        <v>199</v>
      </c>
      <c r="AG200" s="29">
        <f t="shared" si="39"/>
        <v>0.77237354085603116</v>
      </c>
      <c r="AH200" s="30">
        <f t="shared" si="40"/>
        <v>0.74668633823340269</v>
      </c>
    </row>
    <row r="201" spans="16:34" x14ac:dyDescent="0.35">
      <c r="P201" s="1">
        <f>$C$5*'6050_Module3Project_Data'!B201 +$C$6</f>
        <v>104.55224841949251</v>
      </c>
      <c r="Q201" s="1">
        <f>(ABS('6050_Module3Project_Data'!C201 - P201) /'6050_Module3Project_Data'!C201)</f>
        <v>0.16096432874631431</v>
      </c>
      <c r="R201" s="1">
        <f>'6050_Module3Project_Data'!C201-'Part 3'!P201</f>
        <v>20.057767580507488</v>
      </c>
      <c r="S201" s="1">
        <v>7.9020920671602823</v>
      </c>
      <c r="T201" s="1">
        <f t="shared" si="35"/>
        <v>0.80272093642720077</v>
      </c>
      <c r="U201" s="28">
        <v>200</v>
      </c>
      <c r="V201" s="29">
        <f t="shared" si="36"/>
        <v>0.77626459143968873</v>
      </c>
      <c r="W201" s="30">
        <f t="shared" si="37"/>
        <v>0.75963830295586499</v>
      </c>
      <c r="AA201" s="1">
        <f>$D$5*'6050_Module3Project_Data'!B201 +$D$6</f>
        <v>157.70949624489083</v>
      </c>
      <c r="AB201" s="1">
        <f>(ABS('6050_Module3Project_Data'!E201 - AA201) /'6050_Module3Project_Data'!E201)</f>
        <v>4.1454462994977438E-2</v>
      </c>
      <c r="AC201" s="1">
        <f>'6050_Module3Project_Data'!E201-'Part 3'!AA201</f>
        <v>6.8205027551091746</v>
      </c>
      <c r="AD201" s="1">
        <v>14.512727743266339</v>
      </c>
      <c r="AE201" s="1">
        <f t="shared" si="38"/>
        <v>0.80742614985712435</v>
      </c>
      <c r="AF201" s="28">
        <v>200</v>
      </c>
      <c r="AG201" s="29">
        <f t="shared" si="39"/>
        <v>0.77626459143968873</v>
      </c>
      <c r="AH201" s="30">
        <f t="shared" si="40"/>
        <v>0.75963830295586499</v>
      </c>
    </row>
    <row r="202" spans="16:34" x14ac:dyDescent="0.35">
      <c r="P202" s="1">
        <f>$C$5*'6050_Module3Project_Data'!B202 +$C$6</f>
        <v>104.7960101374083</v>
      </c>
      <c r="Q202" s="1">
        <f>(ABS('6050_Module3Project_Data'!C202 - P202) /'6050_Module3Project_Data'!C202)</f>
        <v>0.17029139511749597</v>
      </c>
      <c r="R202" s="1">
        <f>'6050_Module3Project_Data'!C202-'Part 3'!P202</f>
        <v>21.508585862591701</v>
      </c>
      <c r="S202" s="1">
        <v>7.9108774457515807</v>
      </c>
      <c r="T202" s="1">
        <f t="shared" si="35"/>
        <v>0.80361338456242082</v>
      </c>
      <c r="U202" s="28">
        <v>201</v>
      </c>
      <c r="V202" s="29">
        <f t="shared" si="36"/>
        <v>0.78015564202334631</v>
      </c>
      <c r="W202" s="30">
        <f t="shared" si="37"/>
        <v>0.77271897237966714</v>
      </c>
      <c r="AA202" s="1">
        <f>$D$5*'6050_Module3Project_Data'!B202 +$D$6</f>
        <v>157.69849194368717</v>
      </c>
      <c r="AB202" s="1">
        <f>(ABS('6050_Module3Project_Data'!E202 - AA202) /'6050_Module3Project_Data'!E202)</f>
        <v>4.6043833696694098E-2</v>
      </c>
      <c r="AC202" s="1">
        <f>'6050_Module3Project_Data'!E202-'Part 3'!AA202</f>
        <v>7.6115060563128338</v>
      </c>
      <c r="AD202" s="1">
        <v>14.565584176968599</v>
      </c>
      <c r="AE202" s="1">
        <f t="shared" si="38"/>
        <v>0.81036685594038949</v>
      </c>
      <c r="AF202" s="28">
        <v>201</v>
      </c>
      <c r="AG202" s="29">
        <f t="shared" si="39"/>
        <v>0.78015564202334631</v>
      </c>
      <c r="AH202" s="30">
        <f t="shared" si="40"/>
        <v>0.77271897237966714</v>
      </c>
    </row>
    <row r="203" spans="16:34" x14ac:dyDescent="0.35">
      <c r="P203" s="1">
        <f>$C$5*'6050_Module3Project_Data'!B203 +$C$6</f>
        <v>105.03977185532412</v>
      </c>
      <c r="Q203" s="1">
        <f>(ABS('6050_Module3Project_Data'!C203 - P203) /'6050_Module3Project_Data'!C203)</f>
        <v>0.15829942286312207</v>
      </c>
      <c r="R203" s="1">
        <f>'6050_Module3Project_Data'!C203-'Part 3'!P203</f>
        <v>19.754929144675884</v>
      </c>
      <c r="S203" s="1">
        <v>7.9455210633088171</v>
      </c>
      <c r="T203" s="1">
        <f t="shared" si="35"/>
        <v>0.80713259908060409</v>
      </c>
      <c r="U203" s="28">
        <v>202</v>
      </c>
      <c r="V203" s="29">
        <f t="shared" si="36"/>
        <v>0.78404669260700388</v>
      </c>
      <c r="W203" s="30">
        <f t="shared" si="37"/>
        <v>0.78593321406966932</v>
      </c>
      <c r="AA203" s="1">
        <f>$D$5*'6050_Module3Project_Data'!B203 +$D$6</f>
        <v>157.68748764248355</v>
      </c>
      <c r="AB203" s="1">
        <f>(ABS('6050_Module3Project_Data'!E203 - AA203) /'6050_Module3Project_Data'!E203)</f>
        <v>5.0018176440903478E-2</v>
      </c>
      <c r="AC203" s="1">
        <f>'6050_Module3Project_Data'!E203-'Part 3'!AA203</f>
        <v>8.3025173575164501</v>
      </c>
      <c r="AD203" s="1">
        <v>14.795605261321128</v>
      </c>
      <c r="AE203" s="1">
        <f t="shared" si="38"/>
        <v>0.82316424605272709</v>
      </c>
      <c r="AF203" s="28">
        <v>202</v>
      </c>
      <c r="AG203" s="29">
        <f t="shared" si="39"/>
        <v>0.78404669260700388</v>
      </c>
      <c r="AH203" s="30">
        <f t="shared" si="40"/>
        <v>0.78593321406966932</v>
      </c>
    </row>
    <row r="204" spans="16:34" x14ac:dyDescent="0.35">
      <c r="P204" s="1">
        <f>$C$5*'6050_Module3Project_Data'!B204 +$C$6</f>
        <v>105.28353357323991</v>
      </c>
      <c r="Q204" s="1">
        <f>(ABS('6050_Module3Project_Data'!C204 - P204) /'6050_Module3Project_Data'!C204)</f>
        <v>0.15497730897076489</v>
      </c>
      <c r="R204" s="1">
        <f>'6050_Module3Project_Data'!C204-'Part 3'!P204</f>
        <v>19.30901842676009</v>
      </c>
      <c r="S204" s="1">
        <v>7.9518896528878145</v>
      </c>
      <c r="T204" s="1">
        <f t="shared" si="35"/>
        <v>0.80777954170631938</v>
      </c>
      <c r="U204" s="28">
        <v>203</v>
      </c>
      <c r="V204" s="29">
        <f t="shared" si="36"/>
        <v>0.78793774319066145</v>
      </c>
      <c r="W204" s="30">
        <f t="shared" si="37"/>
        <v>0.79928614010300825</v>
      </c>
      <c r="AA204" s="1">
        <f>$D$5*'6050_Module3Project_Data'!B204 +$D$6</f>
        <v>157.67648334127989</v>
      </c>
      <c r="AB204" s="1">
        <f>(ABS('6050_Module3Project_Data'!E204 - AA204) /'6050_Module3Project_Data'!E204)</f>
        <v>6.3567652576801623E-2</v>
      </c>
      <c r="AC204" s="1">
        <f>'6050_Module3Project_Data'!E204-'Part 3'!AA204</f>
        <v>10.703521658720121</v>
      </c>
      <c r="AD204" s="1">
        <v>14.826530562331072</v>
      </c>
      <c r="AE204" s="1">
        <f t="shared" si="38"/>
        <v>0.82488479763815981</v>
      </c>
      <c r="AF204" s="28">
        <v>203</v>
      </c>
      <c r="AG204" s="29">
        <f t="shared" si="39"/>
        <v>0.78793774319066145</v>
      </c>
      <c r="AH204" s="30">
        <f t="shared" si="40"/>
        <v>0.79928614010300825</v>
      </c>
    </row>
    <row r="205" spans="16:34" x14ac:dyDescent="0.35">
      <c r="P205" s="1">
        <f>$C$5*'6050_Module3Project_Data'!B205 +$C$6</f>
        <v>105.52729529115571</v>
      </c>
      <c r="Q205" s="1">
        <f>(ABS('6050_Module3Project_Data'!C205 - P205) /'6050_Module3Project_Data'!C205)</f>
        <v>0.18080158898634599</v>
      </c>
      <c r="R205" s="1">
        <f>'6050_Module3Project_Data'!C205-'Part 3'!P205</f>
        <v>23.290453708844282</v>
      </c>
      <c r="S205" s="1">
        <v>8.0512871713703191</v>
      </c>
      <c r="T205" s="1">
        <f t="shared" si="35"/>
        <v>0.81787667401466146</v>
      </c>
      <c r="U205" s="28">
        <v>204</v>
      </c>
      <c r="V205" s="29">
        <f t="shared" si="36"/>
        <v>0.79182879377431903</v>
      </c>
      <c r="W205" s="30">
        <f t="shared" si="37"/>
        <v>0.81278312474442804</v>
      </c>
      <c r="AA205" s="1">
        <f>$D$5*'6050_Module3Project_Data'!B205 +$D$6</f>
        <v>157.66547904007624</v>
      </c>
      <c r="AB205" s="1">
        <f>(ABS('6050_Module3Project_Data'!E205 - AA205) /'6050_Module3Project_Data'!E205)</f>
        <v>4.7626238701570837E-2</v>
      </c>
      <c r="AC205" s="1">
        <f>'6050_Module3Project_Data'!E205-'Part 3'!AA205</f>
        <v>7.8845239599237686</v>
      </c>
      <c r="AD205" s="1">
        <v>14.904784562524782</v>
      </c>
      <c r="AE205" s="1">
        <f t="shared" si="38"/>
        <v>0.82923851578164542</v>
      </c>
      <c r="AF205" s="28">
        <v>204</v>
      </c>
      <c r="AG205" s="29">
        <f t="shared" si="39"/>
        <v>0.79182879377431903</v>
      </c>
      <c r="AH205" s="30">
        <f t="shared" si="40"/>
        <v>0.81278312474442804</v>
      </c>
    </row>
    <row r="206" spans="16:34" x14ac:dyDescent="0.35">
      <c r="P206" s="1">
        <f>$C$5*'6050_Module3Project_Data'!B206 +$C$6</f>
        <v>105.77105700907151</v>
      </c>
      <c r="Q206" s="1">
        <f>(ABS('6050_Module3Project_Data'!C206 - P206) /'6050_Module3Project_Data'!C206)</f>
        <v>0.21036261896629041</v>
      </c>
      <c r="R206" s="1">
        <f>'6050_Module3Project_Data'!C206-'Part 3'!P206</f>
        <v>28.177840990928502</v>
      </c>
      <c r="S206" s="1">
        <v>8.0593038828669989</v>
      </c>
      <c r="T206" s="1">
        <f t="shared" si="35"/>
        <v>0.81869103837602153</v>
      </c>
      <c r="U206" s="28">
        <v>205</v>
      </c>
      <c r="V206" s="29">
        <f t="shared" si="36"/>
        <v>0.7957198443579766</v>
      </c>
      <c r="W206" s="30">
        <f t="shared" si="37"/>
        <v>0.82642982374185825</v>
      </c>
      <c r="AA206" s="1">
        <f>$D$5*'6050_Module3Project_Data'!B206 +$D$6</f>
        <v>157.65447473887258</v>
      </c>
      <c r="AB206" s="1">
        <f>(ABS('6050_Module3Project_Data'!E206 - AA206) /'6050_Module3Project_Data'!E206)</f>
        <v>6.1412908255727268E-2</v>
      </c>
      <c r="AC206" s="1">
        <f>'6050_Module3Project_Data'!E206-'Part 3'!AA206</f>
        <v>10.315526261127417</v>
      </c>
      <c r="AD206" s="1">
        <v>15.063051863728418</v>
      </c>
      <c r="AE206" s="1">
        <f t="shared" si="38"/>
        <v>0.83804383204746069</v>
      </c>
      <c r="AF206" s="28">
        <v>205</v>
      </c>
      <c r="AG206" s="29">
        <f t="shared" si="39"/>
        <v>0.7957198443579766</v>
      </c>
      <c r="AH206" s="30">
        <f t="shared" si="40"/>
        <v>0.82642982374185825</v>
      </c>
    </row>
    <row r="207" spans="16:34" x14ac:dyDescent="0.35">
      <c r="P207" s="1">
        <f>$C$5*'6050_Module3Project_Data'!B207 +$C$6</f>
        <v>106.0148187269873</v>
      </c>
      <c r="Q207" s="1">
        <f>(ABS('6050_Module3Project_Data'!C207 - P207) /'6050_Module3Project_Data'!C207)</f>
        <v>0.19179815770383934</v>
      </c>
      <c r="R207" s="1">
        <f>'6050_Module3Project_Data'!C207-'Part 3'!P207</f>
        <v>25.15887227301269</v>
      </c>
      <c r="S207" s="1">
        <v>8.0737368561725944</v>
      </c>
      <c r="T207" s="1">
        <f t="shared" si="35"/>
        <v>0.82015718806762594</v>
      </c>
      <c r="U207" s="28">
        <v>206</v>
      </c>
      <c r="V207" s="29">
        <f t="shared" si="36"/>
        <v>0.79961089494163429</v>
      </c>
      <c r="W207" s="30">
        <f t="shared" si="37"/>
        <v>0.84023219542538485</v>
      </c>
      <c r="AA207" s="1">
        <f>$D$5*'6050_Module3Project_Data'!B207 +$D$6</f>
        <v>157.64347043766892</v>
      </c>
      <c r="AB207" s="1">
        <f>(ABS('6050_Module3Project_Data'!E207 - AA207) /'6050_Module3Project_Data'!E207)</f>
        <v>8.5965851895200451E-2</v>
      </c>
      <c r="AC207" s="1">
        <f>'6050_Module3Project_Data'!E207-'Part 3'!AA207</f>
        <v>14.826530562331072</v>
      </c>
      <c r="AD207" s="1">
        <v>15.296659598440669</v>
      </c>
      <c r="AE207" s="1">
        <f t="shared" si="38"/>
        <v>0.85104076805785844</v>
      </c>
      <c r="AF207" s="28">
        <v>206</v>
      </c>
      <c r="AG207" s="29">
        <f t="shared" si="39"/>
        <v>0.79961089494163429</v>
      </c>
      <c r="AH207" s="30">
        <f t="shared" si="40"/>
        <v>0.84023219542538485</v>
      </c>
    </row>
    <row r="208" spans="16:34" x14ac:dyDescent="0.35">
      <c r="P208" s="1">
        <f>$C$5*'6050_Module3Project_Data'!B208 +$C$6</f>
        <v>106.25858044490312</v>
      </c>
      <c r="Q208" s="1">
        <f>(ABS('6050_Module3Project_Data'!C208 - P208) /'6050_Module3Project_Data'!C208)</f>
        <v>0.11944153346886087</v>
      </c>
      <c r="R208" s="1">
        <f>'6050_Module3Project_Data'!C208-'Part 3'!P208</f>
        <v>14.413225555096886</v>
      </c>
      <c r="S208" s="1">
        <v>8.08270093497201</v>
      </c>
      <c r="T208" s="1">
        <f t="shared" si="35"/>
        <v>0.82106778916755208</v>
      </c>
      <c r="U208" s="28">
        <v>207</v>
      </c>
      <c r="V208" s="29">
        <f t="shared" si="36"/>
        <v>0.80350194552529186</v>
      </c>
      <c r="W208" s="30">
        <f t="shared" si="37"/>
        <v>0.85419652381744504</v>
      </c>
      <c r="AA208" s="1">
        <f>$D$5*'6050_Module3Project_Data'!B208 +$D$6</f>
        <v>157.63246613646527</v>
      </c>
      <c r="AB208" s="1">
        <f>(ABS('6050_Module3Project_Data'!E208 - AA208) /'6050_Module3Project_Data'!E208)</f>
        <v>5.2119883987823711E-2</v>
      </c>
      <c r="AC208" s="1">
        <f>'6050_Module3Project_Data'!E208-'Part 3'!AA208</f>
        <v>8.6675368635347354</v>
      </c>
      <c r="AD208" s="1">
        <v>15.501086430026163</v>
      </c>
      <c r="AE208" s="1">
        <f t="shared" si="38"/>
        <v>0.86241420332616292</v>
      </c>
      <c r="AF208" s="28">
        <v>207</v>
      </c>
      <c r="AG208" s="29">
        <f t="shared" si="39"/>
        <v>0.80350194552529186</v>
      </c>
      <c r="AH208" s="30">
        <f t="shared" si="40"/>
        <v>0.85419652381744504</v>
      </c>
    </row>
    <row r="209" spans="16:34" x14ac:dyDescent="0.35">
      <c r="P209" s="1">
        <f>$C$5*'6050_Module3Project_Data'!B209 +$C$6</f>
        <v>106.50234216281891</v>
      </c>
      <c r="Q209" s="1">
        <f>(ABS('6050_Module3Project_Data'!C209 - P209) /'6050_Module3Project_Data'!C209)</f>
        <v>0.11800523105954448</v>
      </c>
      <c r="R209" s="1">
        <f>'6050_Module3Project_Data'!C209-'Part 3'!P209</f>
        <v>14.249328837181096</v>
      </c>
      <c r="S209" s="1">
        <v>8.1593971382567858</v>
      </c>
      <c r="T209" s="1">
        <f t="shared" si="35"/>
        <v>0.82885884596591852</v>
      </c>
      <c r="U209" s="28">
        <v>208</v>
      </c>
      <c r="V209" s="29">
        <f t="shared" si="36"/>
        <v>0.80739299610894943</v>
      </c>
      <c r="W209" s="30">
        <f t="shared" si="37"/>
        <v>0.86832944399065048</v>
      </c>
      <c r="AA209" s="1">
        <f>$D$5*'6050_Module3Project_Data'!B209 +$D$6</f>
        <v>157.62146183526161</v>
      </c>
      <c r="AB209" s="1">
        <f>(ABS('6050_Module3Project_Data'!E209 - AA209) /'6050_Module3Project_Data'!E209)</f>
        <v>5.4403623828250841E-2</v>
      </c>
      <c r="AC209" s="1">
        <f>'6050_Module3Project_Data'!E209-'Part 3'!AA209</f>
        <v>9.0685401647383799</v>
      </c>
      <c r="AD209" s="1">
        <v>15.552560032433462</v>
      </c>
      <c r="AE209" s="1">
        <f t="shared" si="38"/>
        <v>0.86527797458586186</v>
      </c>
      <c r="AF209" s="28">
        <v>208</v>
      </c>
      <c r="AG209" s="29">
        <f t="shared" si="39"/>
        <v>0.80739299610894943</v>
      </c>
      <c r="AH209" s="30">
        <f t="shared" si="40"/>
        <v>0.86832944399065048</v>
      </c>
    </row>
    <row r="210" spans="16:34" x14ac:dyDescent="0.35">
      <c r="P210" s="1">
        <f>$C$5*'6050_Module3Project_Data'!B210 +$C$6</f>
        <v>106.74610388073471</v>
      </c>
      <c r="Q210" s="1">
        <f>(ABS('6050_Module3Project_Data'!C210 - P210) /'6050_Module3Project_Data'!C210)</f>
        <v>5.2204696019589346E-2</v>
      </c>
      <c r="R210" s="1">
        <f>'6050_Module3Project_Data'!C210-'Part 3'!P210</f>
        <v>5.8795901192652877</v>
      </c>
      <c r="S210" s="1">
        <v>8.169560781224618</v>
      </c>
      <c r="T210" s="1">
        <f t="shared" si="35"/>
        <v>0.82989130280536183</v>
      </c>
      <c r="U210" s="28">
        <v>209</v>
      </c>
      <c r="V210" s="29">
        <f t="shared" si="36"/>
        <v>0.81128404669260701</v>
      </c>
      <c r="W210" s="30">
        <f t="shared" si="37"/>
        <v>0.8826379699428335</v>
      </c>
      <c r="AA210" s="1">
        <f>$D$5*'6050_Module3Project_Data'!B210 +$D$6</f>
        <v>157.61045753405796</v>
      </c>
      <c r="AB210" s="1">
        <f>(ABS('6050_Module3Project_Data'!E210 - AA210) /'6050_Module3Project_Data'!E210)</f>
        <v>4.0540246568339058E-2</v>
      </c>
      <c r="AC210" s="1">
        <f>'6050_Module3Project_Data'!E210-'Part 3'!AA210</f>
        <v>6.6595464659420429</v>
      </c>
      <c r="AD210" s="1">
        <v>15.600670803255241</v>
      </c>
      <c r="AE210" s="1">
        <f t="shared" si="38"/>
        <v>0.8679546522675825</v>
      </c>
      <c r="AF210" s="28">
        <v>209</v>
      </c>
      <c r="AG210" s="29">
        <f t="shared" si="39"/>
        <v>0.81128404669260701</v>
      </c>
      <c r="AH210" s="30">
        <f t="shared" si="40"/>
        <v>0.8826379699428335</v>
      </c>
    </row>
    <row r="211" spans="16:34" x14ac:dyDescent="0.35">
      <c r="P211" s="1">
        <f>$C$5*'6050_Module3Project_Data'!B211 +$C$6</f>
        <v>106.98986559865051</v>
      </c>
      <c r="Q211" s="1">
        <f>(ABS('6050_Module3Project_Data'!C211 - P211) /'6050_Module3Project_Data'!C211)</f>
        <v>8.6477589529979082E-2</v>
      </c>
      <c r="R211" s="1">
        <f>'6050_Module3Project_Data'!C211-'Part 3'!P211</f>
        <v>10.128077401349486</v>
      </c>
      <c r="S211" s="1">
        <v>8.1735627278357939</v>
      </c>
      <c r="T211" s="1">
        <f t="shared" si="35"/>
        <v>0.83029783392445689</v>
      </c>
      <c r="U211" s="28">
        <v>210</v>
      </c>
      <c r="V211" s="29">
        <f t="shared" si="36"/>
        <v>0.81517509727626458</v>
      </c>
      <c r="W211" s="30">
        <f t="shared" si="37"/>
        <v>0.89712952529750012</v>
      </c>
      <c r="AA211" s="1">
        <f>$D$5*'6050_Module3Project_Data'!B211 +$D$6</f>
        <v>157.5994532328543</v>
      </c>
      <c r="AB211" s="1">
        <f>(ABS('6050_Module3Project_Data'!E211 - AA211) /'6050_Module3Project_Data'!E211)</f>
        <v>4.9173736151708586E-2</v>
      </c>
      <c r="AC211" s="1">
        <f>'6050_Module3Project_Data'!E211-'Part 3'!AA211</f>
        <v>8.1505467671456984</v>
      </c>
      <c r="AD211" s="1">
        <v>15.797544381783212</v>
      </c>
      <c r="AE211" s="1">
        <f t="shared" si="38"/>
        <v>0.87890785681544492</v>
      </c>
      <c r="AF211" s="28">
        <v>210</v>
      </c>
      <c r="AG211" s="29">
        <f t="shared" si="39"/>
        <v>0.81517509727626458</v>
      </c>
      <c r="AH211" s="30">
        <f t="shared" si="40"/>
        <v>0.89712952529750012</v>
      </c>
    </row>
    <row r="212" spans="16:34" x14ac:dyDescent="0.35">
      <c r="P212" s="1">
        <f>$C$5*'6050_Module3Project_Data'!B212 +$C$6</f>
        <v>107.2336273165663</v>
      </c>
      <c r="Q212" s="1">
        <f>(ABS('6050_Module3Project_Data'!C212 - P212) /'6050_Module3Project_Data'!C212)</f>
        <v>5.3496953016744668E-2</v>
      </c>
      <c r="R212" s="1">
        <f>'6050_Module3Project_Data'!C212-'Part 3'!P212</f>
        <v>6.060912683433699</v>
      </c>
      <c r="S212" s="1">
        <v>8.2063528066352234</v>
      </c>
      <c r="T212" s="1">
        <f t="shared" si="35"/>
        <v>0.83362875977747075</v>
      </c>
      <c r="U212" s="28">
        <v>211</v>
      </c>
      <c r="V212" s="29">
        <f t="shared" si="36"/>
        <v>0.81906614785992216</v>
      </c>
      <c r="W212" s="30">
        <f t="shared" si="37"/>
        <v>0.91181197718303419</v>
      </c>
      <c r="AA212" s="1">
        <f>$D$5*'6050_Module3Project_Data'!B212 +$D$6</f>
        <v>157.58844893165067</v>
      </c>
      <c r="AB212" s="1">
        <f>(ABS('6050_Module3Project_Data'!E212 - AA212) /'6050_Module3Project_Data'!E212)</f>
        <v>4.067422478634216E-2</v>
      </c>
      <c r="AC212" s="1">
        <f>'6050_Module3Project_Data'!E212-'Part 3'!AA212</f>
        <v>6.6815550683493257</v>
      </c>
      <c r="AD212" s="1">
        <v>15.9796665020516</v>
      </c>
      <c r="AE212" s="1">
        <f t="shared" si="38"/>
        <v>0.88904035326776409</v>
      </c>
      <c r="AF212" s="28">
        <v>211</v>
      </c>
      <c r="AG212" s="29">
        <f t="shared" si="39"/>
        <v>0.81906614785992216</v>
      </c>
      <c r="AH212" s="30">
        <f t="shared" si="40"/>
        <v>0.91181197718303419</v>
      </c>
    </row>
    <row r="213" spans="16:34" x14ac:dyDescent="0.35">
      <c r="P213" s="1">
        <f>$C$5*'6050_Module3Project_Data'!B213 +$C$6</f>
        <v>107.47738903448212</v>
      </c>
      <c r="Q213" s="1">
        <f>(ABS('6050_Module3Project_Data'!C213 - P213) /'6050_Module3Project_Data'!C213)</f>
        <v>3.8724881811339332E-2</v>
      </c>
      <c r="R213" s="1">
        <f>'6050_Module3Project_Data'!C213-'Part 3'!P213</f>
        <v>4.3297169655178891</v>
      </c>
      <c r="S213" s="1">
        <v>8.2440992920041936</v>
      </c>
      <c r="T213" s="1">
        <f t="shared" si="35"/>
        <v>0.83746317398382208</v>
      </c>
      <c r="U213" s="28">
        <v>212</v>
      </c>
      <c r="V213" s="29">
        <f t="shared" si="36"/>
        <v>0.82295719844357973</v>
      </c>
      <c r="W213" s="30">
        <f t="shared" si="37"/>
        <v>0.92669367369673328</v>
      </c>
      <c r="AA213" s="1">
        <f>$D$5*'6050_Module3Project_Data'!B213 +$D$6</f>
        <v>157.57744463044702</v>
      </c>
      <c r="AB213" s="1">
        <f>(ABS('6050_Module3Project_Data'!E213 - AA213) /'6050_Module3Project_Data'!E213)</f>
        <v>5.3304611171323589E-2</v>
      </c>
      <c r="AC213" s="1">
        <f>'6050_Module3Project_Data'!E213-'Part 3'!AA213</f>
        <v>8.8725523695529773</v>
      </c>
      <c r="AD213" s="1">
        <v>15.98828946613574</v>
      </c>
      <c r="AE213" s="1">
        <f t="shared" si="38"/>
        <v>0.88952009813819644</v>
      </c>
      <c r="AF213" s="28">
        <v>212</v>
      </c>
      <c r="AG213" s="29">
        <f t="shared" si="39"/>
        <v>0.82295719844357973</v>
      </c>
      <c r="AH213" s="30">
        <f t="shared" si="40"/>
        <v>0.92669367369673328</v>
      </c>
    </row>
    <row r="214" spans="16:34" x14ac:dyDescent="0.35">
      <c r="P214" s="1">
        <f>$C$5*'6050_Module3Project_Data'!B214 +$C$6</f>
        <v>107.7211507523979</v>
      </c>
      <c r="Q214" s="1">
        <f>(ABS('6050_Module3Project_Data'!C214 - P214) /'6050_Module3Project_Data'!C214)</f>
        <v>6.4606462534711709E-2</v>
      </c>
      <c r="R214" s="1">
        <f>'6050_Module3Project_Data'!C214-'Part 3'!P214</f>
        <v>7.4401652476020956</v>
      </c>
      <c r="S214" s="1">
        <v>8.3832763492444826</v>
      </c>
      <c r="T214" s="1">
        <f t="shared" si="35"/>
        <v>0.8516012448601914</v>
      </c>
      <c r="U214" s="28">
        <v>213</v>
      </c>
      <c r="V214" s="29">
        <f t="shared" si="36"/>
        <v>0.8268482490272373</v>
      </c>
      <c r="W214" s="30">
        <f t="shared" si="37"/>
        <v>0.94178348542189871</v>
      </c>
      <c r="AA214" s="1">
        <f>$D$5*'6050_Module3Project_Data'!B214 +$D$6</f>
        <v>157.56644032924336</v>
      </c>
      <c r="AB214" s="1">
        <f>(ABS('6050_Module3Project_Data'!E214 - AA214) /'6050_Module3Project_Data'!E214)</f>
        <v>6.4721081534015262E-2</v>
      </c>
      <c r="AC214" s="1">
        <f>'6050_Module3Project_Data'!E214-'Part 3'!AA214</f>
        <v>10.903560670756633</v>
      </c>
      <c r="AD214" s="1">
        <v>16.11000996011748</v>
      </c>
      <c r="AE214" s="1">
        <f t="shared" si="38"/>
        <v>0.89629210623708644</v>
      </c>
      <c r="AF214" s="28">
        <v>213</v>
      </c>
      <c r="AG214" s="29">
        <f t="shared" si="39"/>
        <v>0.8268482490272373</v>
      </c>
      <c r="AH214" s="30">
        <f t="shared" si="40"/>
        <v>0.94178348542189871</v>
      </c>
    </row>
    <row r="215" spans="16:34" x14ac:dyDescent="0.35">
      <c r="P215" s="1">
        <f>$C$5*'6050_Module3Project_Data'!B215 +$C$6</f>
        <v>107.96491247031371</v>
      </c>
      <c r="Q215" s="1">
        <f>(ABS('6050_Module3Project_Data'!C215 - P215) /'6050_Module3Project_Data'!C215)</f>
        <v>6.395035439464189E-2</v>
      </c>
      <c r="R215" s="1">
        <f>'6050_Module3Project_Data'!C215-'Part 3'!P215</f>
        <v>7.3760985296862884</v>
      </c>
      <c r="S215" s="1">
        <v>8.3982071649512022</v>
      </c>
      <c r="T215" s="1">
        <f t="shared" si="35"/>
        <v>0.85311796704766485</v>
      </c>
      <c r="U215" s="28">
        <v>214</v>
      </c>
      <c r="V215" s="29">
        <f t="shared" si="36"/>
        <v>0.83073929961089499</v>
      </c>
      <c r="W215" s="30">
        <f t="shared" si="37"/>
        <v>0.95709085153938334</v>
      </c>
      <c r="AA215" s="1">
        <f>$D$5*'6050_Module3Project_Data'!B215 +$D$6</f>
        <v>157.55543602803971</v>
      </c>
      <c r="AB215" s="1">
        <f>(ABS('6050_Module3Project_Data'!E215 - AA215) /'6050_Module3Project_Data'!E215)</f>
        <v>6.3841751517736425E-2</v>
      </c>
      <c r="AC215" s="1">
        <f>'6050_Module3Project_Data'!E215-'Part 3'!AA215</f>
        <v>10.744566971960296</v>
      </c>
      <c r="AD215" s="1">
        <v>16.145655297236999</v>
      </c>
      <c r="AE215" s="1">
        <f t="shared" si="38"/>
        <v>0.89827526046004946</v>
      </c>
      <c r="AF215" s="28">
        <v>214</v>
      </c>
      <c r="AG215" s="29">
        <f t="shared" si="39"/>
        <v>0.83073929961089499</v>
      </c>
      <c r="AH215" s="30">
        <f t="shared" si="40"/>
        <v>0.95709085153938334</v>
      </c>
    </row>
    <row r="216" spans="16:34" x14ac:dyDescent="0.35">
      <c r="P216" s="1">
        <f>$C$5*'6050_Module3Project_Data'!B216 +$C$6</f>
        <v>108.20867418822951</v>
      </c>
      <c r="Q216" s="1">
        <f>(ABS('6050_Module3Project_Data'!C216 - P216) /'6050_Module3Project_Data'!C216)</f>
        <v>3.330633965461436E-2</v>
      </c>
      <c r="R216" s="1">
        <f>'6050_Module3Project_Data'!C216-'Part 3'!P216</f>
        <v>3.7282078117704884</v>
      </c>
      <c r="S216" s="1">
        <v>8.5356096313286827</v>
      </c>
      <c r="T216" s="1">
        <f t="shared" si="35"/>
        <v>0.86707576905003703</v>
      </c>
      <c r="U216" s="28">
        <v>215</v>
      </c>
      <c r="V216" s="29">
        <f t="shared" si="36"/>
        <v>0.83463035019455256</v>
      </c>
      <c r="W216" s="30">
        <f t="shared" si="37"/>
        <v>0.97262583116154888</v>
      </c>
      <c r="AA216" s="1">
        <f>$D$5*'6050_Module3Project_Data'!B216 +$D$6</f>
        <v>157.54443172683605</v>
      </c>
      <c r="AB216" s="1">
        <f>(ABS('6050_Module3Project_Data'!E216 - AA216) /'6050_Module3Project_Data'!E216)</f>
        <v>7.3268048665670285E-2</v>
      </c>
      <c r="AC216" s="1">
        <f>'6050_Module3Project_Data'!E216-'Part 3'!AA216</f>
        <v>12.455568273163948</v>
      </c>
      <c r="AD216" s="1">
        <v>16.360204164932071</v>
      </c>
      <c r="AE216" s="1">
        <f t="shared" si="38"/>
        <v>0.91021184255982845</v>
      </c>
      <c r="AF216" s="28">
        <v>215</v>
      </c>
      <c r="AG216" s="29">
        <f t="shared" si="39"/>
        <v>0.83463035019455256</v>
      </c>
      <c r="AH216" s="30">
        <f t="shared" si="40"/>
        <v>0.97262583116154888</v>
      </c>
    </row>
    <row r="217" spans="16:34" x14ac:dyDescent="0.35">
      <c r="P217" s="1">
        <f>$C$5*'6050_Module3Project_Data'!B217 +$C$6</f>
        <v>108.4524359061453</v>
      </c>
      <c r="Q217" s="1">
        <f>(ABS('6050_Module3Project_Data'!C217 - P217) /'6050_Module3Project_Data'!C217)</f>
        <v>1.5411054598853589E-2</v>
      </c>
      <c r="R217" s="1">
        <f>'6050_Module3Project_Data'!C217-'Part 3'!P217</f>
        <v>1.6975270938547027</v>
      </c>
      <c r="S217" s="1">
        <v>8.6017970887194224</v>
      </c>
      <c r="T217" s="1">
        <f t="shared" si="35"/>
        <v>0.87379931229970753</v>
      </c>
      <c r="U217" s="28">
        <v>216</v>
      </c>
      <c r="V217" s="29">
        <f t="shared" si="36"/>
        <v>0.83852140077821014</v>
      </c>
      <c r="W217" s="30">
        <f t="shared" si="37"/>
        <v>0.98839916061950917</v>
      </c>
      <c r="AA217" s="1">
        <f>$D$5*'6050_Module3Project_Data'!B217 +$D$6</f>
        <v>157.5334274256324</v>
      </c>
      <c r="AB217" s="1">
        <f>(ABS('6050_Module3Project_Data'!E217 - AA217) /'6050_Module3Project_Data'!E217)</f>
        <v>7.5182393302202596E-2</v>
      </c>
      <c r="AC217" s="1">
        <f>'6050_Module3Project_Data'!E217-'Part 3'!AA217</f>
        <v>12.806568574367617</v>
      </c>
      <c r="AD217" s="1">
        <v>16.395696731229805</v>
      </c>
      <c r="AE217" s="1">
        <f t="shared" si="38"/>
        <v>0.91218649726715073</v>
      </c>
      <c r="AF217" s="28">
        <v>216</v>
      </c>
      <c r="AG217" s="29">
        <f t="shared" si="39"/>
        <v>0.83852140077821014</v>
      </c>
      <c r="AH217" s="30">
        <f t="shared" si="40"/>
        <v>0.98839916061950917</v>
      </c>
    </row>
    <row r="218" spans="16:34" x14ac:dyDescent="0.35">
      <c r="P218" s="1">
        <f>$C$5*'6050_Module3Project_Data'!B218 +$C$6</f>
        <v>108.6961976240611</v>
      </c>
      <c r="Q218" s="1">
        <f>(ABS('6050_Module3Project_Data'!C218 - P218) /'6050_Module3Project_Data'!C218)</f>
        <v>1.9128851599729633E-2</v>
      </c>
      <c r="R218" s="1">
        <f>'6050_Module3Project_Data'!C218-'Part 3'!P218</f>
        <v>-2.0402066240610992</v>
      </c>
      <c r="S218" s="1">
        <v>8.7441037291196153</v>
      </c>
      <c r="T218" s="1">
        <f t="shared" si="35"/>
        <v>0.88825529669864711</v>
      </c>
      <c r="U218" s="28">
        <v>217</v>
      </c>
      <c r="V218" s="29">
        <f t="shared" si="36"/>
        <v>0.84241245136186771</v>
      </c>
      <c r="W218" s="30">
        <f t="shared" si="37"/>
        <v>1.0044223175571301</v>
      </c>
      <c r="AA218" s="1">
        <f>$D$5*'6050_Module3Project_Data'!B218 +$D$6</f>
        <v>157.52242312442874</v>
      </c>
      <c r="AB218" s="1">
        <f>(ABS('6050_Module3Project_Data'!E218 - AA218) /'6050_Module3Project_Data'!E218)</f>
        <v>6.6257107731728382E-2</v>
      </c>
      <c r="AC218" s="1">
        <f>'6050_Module3Project_Data'!E218-'Part 3'!AA218</f>
        <v>11.177573875571255</v>
      </c>
      <c r="AD218" s="1">
        <v>16.411636092422384</v>
      </c>
      <c r="AE218" s="1">
        <f t="shared" si="38"/>
        <v>0.91307329520524871</v>
      </c>
      <c r="AF218" s="28">
        <v>217</v>
      </c>
      <c r="AG218" s="29">
        <f t="shared" si="39"/>
        <v>0.84241245136186771</v>
      </c>
      <c r="AH218" s="30">
        <f t="shared" si="40"/>
        <v>1.0044223175571301</v>
      </c>
    </row>
    <row r="219" spans="16:34" x14ac:dyDescent="0.35">
      <c r="P219" s="1">
        <f>$C$5*'6050_Module3Project_Data'!B219 +$C$6</f>
        <v>108.9399593419769</v>
      </c>
      <c r="Q219" s="1">
        <f>(ABS('6050_Module3Project_Data'!C219 - P219) /'6050_Module3Project_Data'!C219)</f>
        <v>8.6490863886485823E-3</v>
      </c>
      <c r="R219" s="1">
        <f>'6050_Module3Project_Data'!C219-'Part 3'!P219</f>
        <v>0.95045165802309839</v>
      </c>
      <c r="S219" s="1">
        <v>8.9875104991404271</v>
      </c>
      <c r="T219" s="1">
        <f t="shared" si="35"/>
        <v>0.91298137033879434</v>
      </c>
      <c r="U219" s="28">
        <v>218</v>
      </c>
      <c r="V219" s="29">
        <f t="shared" si="36"/>
        <v>0.84630350194552528</v>
      </c>
      <c r="W219" s="30">
        <f t="shared" si="37"/>
        <v>1.0207075928320355</v>
      </c>
      <c r="AA219" s="1">
        <f>$D$5*'6050_Module3Project_Data'!B219 +$D$6</f>
        <v>157.51141882322509</v>
      </c>
      <c r="AB219" s="1">
        <f>(ABS('6050_Module3Project_Data'!E219 - AA219) /'6050_Module3Project_Data'!E219)</f>
        <v>2.3911360825009033E-2</v>
      </c>
      <c r="AC219" s="1">
        <f>'6050_Module3Project_Data'!E219-'Part 3'!AA219</f>
        <v>3.8585761767749034</v>
      </c>
      <c r="AD219" s="1">
        <v>16.42871121288448</v>
      </c>
      <c r="AE219" s="1">
        <f t="shared" si="38"/>
        <v>0.91402328193530735</v>
      </c>
      <c r="AF219" s="28">
        <v>218</v>
      </c>
      <c r="AG219" s="29">
        <f t="shared" si="39"/>
        <v>0.84630350194552528</v>
      </c>
      <c r="AH219" s="30">
        <f t="shared" si="40"/>
        <v>1.0207075928320355</v>
      </c>
    </row>
    <row r="220" spans="16:34" x14ac:dyDescent="0.35">
      <c r="P220" s="1">
        <f>$C$5*'6050_Module3Project_Data'!B220 +$C$6</f>
        <v>109.1837210598927</v>
      </c>
      <c r="Q220" s="1">
        <f>(ABS('6050_Module3Project_Data'!C220 - P220) /'6050_Module3Project_Data'!C220)</f>
        <v>2.1804039893224648E-2</v>
      </c>
      <c r="R220" s="1">
        <f>'6050_Module3Project_Data'!C220-'Part 3'!P220</f>
        <v>2.4337109401072894</v>
      </c>
      <c r="S220" s="1">
        <v>9.0209536007828035</v>
      </c>
      <c r="T220" s="1">
        <f t="shared" si="35"/>
        <v>0.91637863243587414</v>
      </c>
      <c r="U220" s="28">
        <v>219</v>
      </c>
      <c r="V220" s="29">
        <f t="shared" si="36"/>
        <v>0.85019455252918286</v>
      </c>
      <c r="W220" s="30">
        <f t="shared" si="37"/>
        <v>1.0372681714003609</v>
      </c>
      <c r="AA220" s="1">
        <f>$D$5*'6050_Module3Project_Data'!B220 +$D$6</f>
        <v>157.50041452202143</v>
      </c>
      <c r="AB220" s="1">
        <f>(ABS('6050_Module3Project_Data'!E220 - AA220) /'6050_Module3Project_Data'!E220)</f>
        <v>3.1839062582075264E-2</v>
      </c>
      <c r="AC220" s="1">
        <f>'6050_Module3Project_Data'!E220-'Part 3'!AA220</f>
        <v>5.1795784779785663</v>
      </c>
      <c r="AD220" s="1">
        <v>16.522473020396916</v>
      </c>
      <c r="AE220" s="1">
        <f t="shared" si="38"/>
        <v>0.91923978820364394</v>
      </c>
      <c r="AF220" s="28">
        <v>219</v>
      </c>
      <c r="AG220" s="29">
        <f t="shared" si="39"/>
        <v>0.85019455252918286</v>
      </c>
      <c r="AH220" s="30">
        <f t="shared" si="40"/>
        <v>1.0372681714003609</v>
      </c>
    </row>
    <row r="221" spans="16:34" x14ac:dyDescent="0.35">
      <c r="P221" s="1">
        <f>$C$5*'6050_Module3Project_Data'!B221 +$C$6</f>
        <v>109.42748277780851</v>
      </c>
      <c r="Q221" s="1">
        <f>(ABS('6050_Module3Project_Data'!C221 - P221) /'6050_Module3Project_Data'!C221)</f>
        <v>2.3303520047849687E-2</v>
      </c>
      <c r="R221" s="1">
        <f>'6050_Module3Project_Data'!C221-'Part 3'!P221</f>
        <v>-2.4919737778085107</v>
      </c>
      <c r="S221" s="1">
        <v>9.1399743962142139</v>
      </c>
      <c r="T221" s="1">
        <f t="shared" si="35"/>
        <v>0.92846916283605285</v>
      </c>
      <c r="U221" s="28">
        <v>220</v>
      </c>
      <c r="V221" s="29">
        <f t="shared" si="36"/>
        <v>0.85408560311284043</v>
      </c>
      <c r="W221" s="30">
        <f t="shared" si="37"/>
        <v>1.0541182235749815</v>
      </c>
      <c r="AA221" s="1">
        <f>$D$5*'6050_Module3Project_Data'!B221 +$D$6</f>
        <v>157.4894102208178</v>
      </c>
      <c r="AB221" s="1">
        <f>(ABS('6050_Module3Project_Data'!E221 - AA221) /'6050_Module3Project_Data'!E221)</f>
        <v>8.1905840198771666E-3</v>
      </c>
      <c r="AC221" s="1">
        <f>'6050_Module3Project_Data'!E221-'Part 3'!AA221</f>
        <v>1.3005827791822071</v>
      </c>
      <c r="AD221" s="1">
        <v>16.680835791412449</v>
      </c>
      <c r="AE221" s="1">
        <f t="shared" si="38"/>
        <v>0.92805041600179206</v>
      </c>
      <c r="AF221" s="28">
        <v>220</v>
      </c>
      <c r="AG221" s="29">
        <f t="shared" si="39"/>
        <v>0.85408560311284043</v>
      </c>
      <c r="AH221" s="30">
        <f t="shared" si="40"/>
        <v>1.0541182235749815</v>
      </c>
    </row>
    <row r="222" spans="16:34" x14ac:dyDescent="0.35">
      <c r="P222" s="1">
        <f>$C$5*'6050_Module3Project_Data'!B222 +$C$6</f>
        <v>109.6712444957243</v>
      </c>
      <c r="Q222" s="1">
        <f>(ABS('6050_Module3Project_Data'!C222 - P222) /'6050_Module3Project_Data'!C222)</f>
        <v>1.5158517982799128E-2</v>
      </c>
      <c r="R222" s="1">
        <f>'6050_Module3Project_Data'!C222-'Part 3'!P222</f>
        <v>-1.6376294957242976</v>
      </c>
      <c r="S222" s="1">
        <v>9.2824053708036161</v>
      </c>
      <c r="T222" s="1">
        <f t="shared" si="35"/>
        <v>0.94293777751770025</v>
      </c>
      <c r="U222" s="28">
        <v>221</v>
      </c>
      <c r="V222" s="29">
        <f t="shared" si="36"/>
        <v>0.857976653696498</v>
      </c>
      <c r="W222" s="30">
        <f t="shared" si="37"/>
        <v>1.0712730083055431</v>
      </c>
      <c r="AA222" s="1">
        <f>$D$5*'6050_Module3Project_Data'!B222 +$D$6</f>
        <v>157.47840591961415</v>
      </c>
      <c r="AB222" s="1">
        <f>(ABS('6050_Module3Project_Data'!E222 - AA222) /'6050_Module3Project_Data'!E222)</f>
        <v>8.0724938318740593E-3</v>
      </c>
      <c r="AC222" s="1">
        <f>'6050_Module3Project_Data'!E222-'Part 3'!AA222</f>
        <v>1.2815890803858565</v>
      </c>
      <c r="AD222" s="1">
        <v>16.691743622804239</v>
      </c>
      <c r="AE222" s="1">
        <f t="shared" si="38"/>
        <v>0.92865728112458401</v>
      </c>
      <c r="AF222" s="28">
        <v>221</v>
      </c>
      <c r="AG222" s="29">
        <f t="shared" si="39"/>
        <v>0.857976653696498</v>
      </c>
      <c r="AH222" s="30">
        <f t="shared" si="40"/>
        <v>1.0712730083055431</v>
      </c>
    </row>
    <row r="223" spans="16:34" x14ac:dyDescent="0.35">
      <c r="P223" s="1">
        <f>$C$5*'6050_Module3Project_Data'!B223 +$C$6</f>
        <v>109.9150062136401</v>
      </c>
      <c r="Q223" s="1">
        <f>(ABS('6050_Module3Project_Data'!C223 - P223) /'6050_Module3Project_Data'!C223)</f>
        <v>1.9374459760335923E-2</v>
      </c>
      <c r="R223" s="1">
        <f>'6050_Module3Project_Data'!C223-'Part 3'!P223</f>
        <v>2.1716177863599029</v>
      </c>
      <c r="S223" s="1">
        <v>9.2940271954970939</v>
      </c>
      <c r="T223" s="1">
        <f t="shared" si="35"/>
        <v>0.94411836133292959</v>
      </c>
      <c r="U223" s="28">
        <v>222</v>
      </c>
      <c r="V223" s="29">
        <f t="shared" si="36"/>
        <v>0.86186770428015569</v>
      </c>
      <c r="W223" s="30">
        <f t="shared" si="37"/>
        <v>1.0887489904434444</v>
      </c>
      <c r="AA223" s="1">
        <f>$D$5*'6050_Module3Project_Data'!B223 +$D$6</f>
        <v>157.46740161841049</v>
      </c>
      <c r="AB223" s="1">
        <f>(ABS('6050_Module3Project_Data'!E223 - AA223) /'6050_Module3Project_Data'!E223)</f>
        <v>2.4909302477199781E-2</v>
      </c>
      <c r="AC223" s="1">
        <f>'6050_Module3Project_Data'!E223-'Part 3'!AA223</f>
        <v>4.022603381589505</v>
      </c>
      <c r="AD223" s="1">
        <v>16.769794116785988</v>
      </c>
      <c r="AE223" s="1">
        <f t="shared" si="38"/>
        <v>0.93299967705214293</v>
      </c>
      <c r="AF223" s="28">
        <v>222</v>
      </c>
      <c r="AG223" s="29">
        <f t="shared" si="39"/>
        <v>0.86186770428015569</v>
      </c>
      <c r="AH223" s="30">
        <f t="shared" si="40"/>
        <v>1.0887489904434444</v>
      </c>
    </row>
    <row r="224" spans="16:34" x14ac:dyDescent="0.35">
      <c r="P224" s="1">
        <f>$C$5*'6050_Module3Project_Data'!B224 +$C$6</f>
        <v>110.1587679315559</v>
      </c>
      <c r="Q224" s="1">
        <f>(ABS('6050_Module3Project_Data'!C224 - P224) /'6050_Module3Project_Data'!C224)</f>
        <v>4.0111192794159832E-2</v>
      </c>
      <c r="R224" s="1">
        <f>'6050_Module3Project_Data'!C224-'Part 3'!P224</f>
        <v>4.6032410684441061</v>
      </c>
      <c r="S224" s="1">
        <v>9.5289411395406063</v>
      </c>
      <c r="T224" s="1">
        <f t="shared" si="35"/>
        <v>0.96798170531066963</v>
      </c>
      <c r="U224" s="28">
        <v>223</v>
      </c>
      <c r="V224" s="29">
        <f t="shared" si="36"/>
        <v>0.86575875486381326</v>
      </c>
      <c r="W224" s="30">
        <f t="shared" si="37"/>
        <v>1.1065639743411684</v>
      </c>
      <c r="AA224" s="1">
        <f>$D$5*'6050_Module3Project_Data'!B224 +$D$6</f>
        <v>157.45639731720684</v>
      </c>
      <c r="AB224" s="1">
        <f>(ABS('6050_Module3Project_Data'!E224 - AA224) /'6050_Module3Project_Data'!E224)</f>
        <v>4.3632177638637824E-2</v>
      </c>
      <c r="AC224" s="1">
        <f>'6050_Module3Project_Data'!E224-'Part 3'!AA224</f>
        <v>7.183601682793153</v>
      </c>
      <c r="AD224" s="1">
        <v>16.959959875764952</v>
      </c>
      <c r="AE224" s="1">
        <f t="shared" si="38"/>
        <v>0.94357968718692165</v>
      </c>
      <c r="AF224" s="28">
        <v>223</v>
      </c>
      <c r="AG224" s="29">
        <f t="shared" si="39"/>
        <v>0.86575875486381326</v>
      </c>
      <c r="AH224" s="30">
        <f t="shared" si="40"/>
        <v>1.1065639743411684</v>
      </c>
    </row>
    <row r="225" spans="16:34" x14ac:dyDescent="0.35">
      <c r="P225" s="1">
        <f>$C$5*'6050_Module3Project_Data'!B225 +$C$6</f>
        <v>110.4025296494717</v>
      </c>
      <c r="Q225" s="1">
        <f>(ABS('6050_Module3Project_Data'!C225 - P225) /'6050_Module3Project_Data'!C225)</f>
        <v>3.0651190101955845E-2</v>
      </c>
      <c r="R225" s="1">
        <f>'6050_Module3Project_Data'!C225-'Part 3'!P225</f>
        <v>3.490971350528298</v>
      </c>
      <c r="S225" s="1">
        <v>9.7799258320458051</v>
      </c>
      <c r="T225" s="1">
        <f t="shared" si="35"/>
        <v>0.99347756965701728</v>
      </c>
      <c r="U225" s="28">
        <v>224</v>
      </c>
      <c r="V225" s="29">
        <f t="shared" si="36"/>
        <v>0.86964980544747084</v>
      </c>
      <c r="W225" s="30">
        <f t="shared" si="37"/>
        <v>1.1247372566106977</v>
      </c>
      <c r="AA225" s="1">
        <f>$D$5*'6050_Module3Project_Data'!B225 +$D$6</f>
        <v>157.44539301600318</v>
      </c>
      <c r="AB225" s="1">
        <f>(ABS('6050_Module3Project_Data'!E225 - AA225) /'6050_Module3Project_Data'!E225)</f>
        <v>4.2943299487650119E-2</v>
      </c>
      <c r="AC225" s="1">
        <f>'6050_Module3Project_Data'!E225-'Part 3'!AA225</f>
        <v>7.0646019839968233</v>
      </c>
      <c r="AD225" s="1">
        <v>16.989928996227036</v>
      </c>
      <c r="AE225" s="1">
        <f t="shared" si="38"/>
        <v>0.94524704097301693</v>
      </c>
      <c r="AF225" s="28">
        <v>224</v>
      </c>
      <c r="AG225" s="29">
        <f t="shared" si="39"/>
        <v>0.86964980544747084</v>
      </c>
      <c r="AH225" s="30">
        <f t="shared" si="40"/>
        <v>1.1247372566106977</v>
      </c>
    </row>
    <row r="226" spans="16:34" x14ac:dyDescent="0.35">
      <c r="P226" s="1">
        <f>$C$5*'6050_Module3Project_Data'!B226 +$C$6</f>
        <v>110.64629136738751</v>
      </c>
      <c r="Q226" s="1">
        <f>(ABS('6050_Module3Project_Data'!C226 - P226) /'6050_Module3Project_Data'!C226)</f>
        <v>4.2939428764311914E-2</v>
      </c>
      <c r="R226" s="1">
        <f>'6050_Module3Project_Data'!C226-'Part 3'!P226</f>
        <v>4.9642506326124902</v>
      </c>
      <c r="S226" s="1">
        <v>10.011920293288</v>
      </c>
      <c r="T226" s="1">
        <f t="shared" si="35"/>
        <v>1.0170443428091787</v>
      </c>
      <c r="U226" s="28">
        <v>225</v>
      </c>
      <c r="V226" s="29">
        <f t="shared" si="36"/>
        <v>0.87354085603112841</v>
      </c>
      <c r="W226" s="30">
        <f t="shared" si="37"/>
        <v>1.1432898014549744</v>
      </c>
      <c r="AA226" s="1">
        <f>$D$5*'6050_Module3Project_Data'!B226 +$D$6</f>
        <v>157.43438871479952</v>
      </c>
      <c r="AB226" s="1">
        <f>(ABS('6050_Module3Project_Data'!E226 - AA226) /'6050_Module3Project_Data'!E226)</f>
        <v>4.3591593716110155E-2</v>
      </c>
      <c r="AC226" s="1">
        <f>'6050_Module3Project_Data'!E226-'Part 3'!AA226</f>
        <v>7.1756122852004864</v>
      </c>
      <c r="AD226" s="1">
        <v>17.01692692400789</v>
      </c>
      <c r="AE226" s="1">
        <f t="shared" si="38"/>
        <v>0.94674909029605547</v>
      </c>
      <c r="AF226" s="28">
        <v>225</v>
      </c>
      <c r="AG226" s="29">
        <f t="shared" si="39"/>
        <v>0.87354085603112841</v>
      </c>
      <c r="AH226" s="30">
        <f t="shared" si="40"/>
        <v>1.1432898014549744</v>
      </c>
    </row>
    <row r="227" spans="16:34" x14ac:dyDescent="0.35">
      <c r="P227" s="1">
        <f>$C$5*'6050_Module3Project_Data'!B227 +$C$6</f>
        <v>110.89005308530329</v>
      </c>
      <c r="Q227" s="1">
        <f>(ABS('6050_Module3Project_Data'!C227 - P227) /'6050_Module3Project_Data'!C227)</f>
        <v>4.88795148584239E-2</v>
      </c>
      <c r="R227" s="1">
        <f>'6050_Module3Project_Data'!C227-'Part 3'!P227</f>
        <v>5.6988069146967035</v>
      </c>
      <c r="S227" s="1">
        <v>10.083437985793211</v>
      </c>
      <c r="T227" s="1">
        <f t="shared" si="35"/>
        <v>1.0243093491658466</v>
      </c>
      <c r="U227" s="28">
        <v>226</v>
      </c>
      <c r="V227" s="29">
        <f t="shared" si="36"/>
        <v>0.87743190661478598</v>
      </c>
      <c r="W227" s="30">
        <f t="shared" si="37"/>
        <v>1.162244442720616</v>
      </c>
      <c r="AA227" s="1">
        <f>$D$5*'6050_Module3Project_Data'!B227 +$D$6</f>
        <v>157.42338441359587</v>
      </c>
      <c r="AB227" s="1">
        <f>(ABS('6050_Module3Project_Data'!E227 - AA227) /'6050_Module3Project_Data'!E227)</f>
        <v>3.8224638648439627E-2</v>
      </c>
      <c r="AC227" s="1">
        <f>'6050_Module3Project_Data'!E227-'Part 3'!AA227</f>
        <v>6.256608586404127</v>
      </c>
      <c r="AD227" s="1">
        <v>17.022646393626047</v>
      </c>
      <c r="AE227" s="1">
        <f t="shared" si="38"/>
        <v>0.94706729714281157</v>
      </c>
      <c r="AF227" s="28">
        <v>226</v>
      </c>
      <c r="AG227" s="29">
        <f t="shared" si="39"/>
        <v>0.87743190661478598</v>
      </c>
      <c r="AH227" s="30">
        <f t="shared" si="40"/>
        <v>1.162244442720616</v>
      </c>
    </row>
    <row r="228" spans="16:34" x14ac:dyDescent="0.35">
      <c r="P228" s="1">
        <f>$C$5*'6050_Module3Project_Data'!B228 +$C$6</f>
        <v>111.1338148032191</v>
      </c>
      <c r="Q228" s="1">
        <f>(ABS('6050_Module3Project_Data'!C228 - P228) /'6050_Module3Project_Data'!C228)</f>
        <v>1.499249261594043E-2</v>
      </c>
      <c r="R228" s="1">
        <f>'6050_Module3Project_Data'!C228-'Part 3'!P228</f>
        <v>1.6915331967809095</v>
      </c>
      <c r="S228" s="1">
        <v>10.083601011203811</v>
      </c>
      <c r="T228" s="1">
        <f t="shared" si="35"/>
        <v>1.0243259098322053</v>
      </c>
      <c r="U228" s="28">
        <v>227</v>
      </c>
      <c r="V228" s="29">
        <f t="shared" si="36"/>
        <v>0.88132295719844356</v>
      </c>
      <c r="W228" s="30">
        <f t="shared" si="37"/>
        <v>1.1816261177411749</v>
      </c>
      <c r="AA228" s="1">
        <f>$D$5*'6050_Module3Project_Data'!B228 +$D$6</f>
        <v>157.41238011239221</v>
      </c>
      <c r="AB228" s="1">
        <f>(ABS('6050_Module3Project_Data'!E228 - AA228) /'6050_Module3Project_Data'!E228)</f>
        <v>4.9499552189531094E-2</v>
      </c>
      <c r="AC228" s="1">
        <f>'6050_Module3Project_Data'!E228-'Part 3'!AA228</f>
        <v>8.1976208876077976</v>
      </c>
      <c r="AD228" s="1">
        <v>17.130020815582327</v>
      </c>
      <c r="AE228" s="1">
        <f t="shared" si="38"/>
        <v>0.95304115110376098</v>
      </c>
      <c r="AF228" s="28">
        <v>227</v>
      </c>
      <c r="AG228" s="29">
        <f t="shared" si="39"/>
        <v>0.88132295719844356</v>
      </c>
      <c r="AH228" s="30">
        <f t="shared" si="40"/>
        <v>1.1816261177411749</v>
      </c>
    </row>
    <row r="229" spans="16:34" x14ac:dyDescent="0.35">
      <c r="P229" s="1">
        <f>$C$5*'6050_Module3Project_Data'!B229 +$C$6</f>
        <v>111.3775765211349</v>
      </c>
      <c r="Q229" s="1">
        <f>(ABS('6050_Module3Project_Data'!C229 - P229) /'6050_Module3Project_Data'!C229)</f>
        <v>4.2319912082617372E-2</v>
      </c>
      <c r="R229" s="1">
        <f>'6050_Module3Project_Data'!C229-'Part 3'!P229</f>
        <v>4.9217784788651073</v>
      </c>
      <c r="S229" s="1">
        <v>10.102140857456405</v>
      </c>
      <c r="T229" s="1">
        <f t="shared" si="35"/>
        <v>1.0262092494109665</v>
      </c>
      <c r="U229" s="28">
        <v>228</v>
      </c>
      <c r="V229" s="29">
        <f t="shared" si="36"/>
        <v>0.88521400778210113</v>
      </c>
      <c r="W229" s="30">
        <f t="shared" si="37"/>
        <v>1.2014621392033988</v>
      </c>
      <c r="AA229" s="1">
        <f>$D$5*'6050_Module3Project_Data'!B229 +$D$6</f>
        <v>157.40137581118856</v>
      </c>
      <c r="AB229" s="1">
        <f>(ABS('6050_Module3Project_Data'!E229 - AA229) /'6050_Module3Project_Data'!E229)</f>
        <v>6.708526032317555E-2</v>
      </c>
      <c r="AC229" s="1">
        <f>'6050_Module3Project_Data'!E229-'Part 3'!AA229</f>
        <v>11.318625188811438</v>
      </c>
      <c r="AD229" s="1">
        <v>17.410381574561285</v>
      </c>
      <c r="AE229" s="1">
        <f t="shared" si="38"/>
        <v>0.96863922558003812</v>
      </c>
      <c r="AF229" s="28">
        <v>228</v>
      </c>
      <c r="AG229" s="29">
        <f t="shared" si="39"/>
        <v>0.88521400778210113</v>
      </c>
      <c r="AH229" s="30">
        <f t="shared" si="40"/>
        <v>1.2014621392033988</v>
      </c>
    </row>
    <row r="230" spans="16:34" x14ac:dyDescent="0.35">
      <c r="P230" s="1">
        <f>$C$5*'6050_Module3Project_Data'!B230 +$C$6</f>
        <v>111.62133823905069</v>
      </c>
      <c r="Q230" s="1">
        <f>(ABS('6050_Module3Project_Data'!C230 - P230) /'6050_Module3Project_Data'!C230)</f>
        <v>1.189546709646757E-2</v>
      </c>
      <c r="R230" s="1">
        <f>'6050_Module3Project_Data'!C230-'Part 3'!P230</f>
        <v>1.3437727609493066</v>
      </c>
      <c r="S230" s="1">
        <v>10.117485267877399</v>
      </c>
      <c r="T230" s="1">
        <f t="shared" si="35"/>
        <v>1.0277679859325584</v>
      </c>
      <c r="U230" s="28">
        <v>229</v>
      </c>
      <c r="V230" s="29">
        <f t="shared" si="36"/>
        <v>0.8891050583657587</v>
      </c>
      <c r="W230" s="30">
        <f t="shared" si="37"/>
        <v>1.221782512748455</v>
      </c>
      <c r="AA230" s="1">
        <f>$D$5*'6050_Module3Project_Data'!B230 +$D$6</f>
        <v>157.39037150998493</v>
      </c>
      <c r="AB230" s="1">
        <f>(ABS('6050_Module3Project_Data'!E230 - AA230) /'6050_Module3Project_Data'!E230)</f>
        <v>5.6921490484370237E-2</v>
      </c>
      <c r="AC230" s="1">
        <f>'6050_Module3Project_Data'!E230-'Part 3'!AA230</f>
        <v>9.4996274900150581</v>
      </c>
      <c r="AD230" s="1">
        <v>17.474570899838</v>
      </c>
      <c r="AE230" s="1">
        <f t="shared" si="38"/>
        <v>0.97221044531811618</v>
      </c>
      <c r="AF230" s="28">
        <v>229</v>
      </c>
      <c r="AG230" s="29">
        <f t="shared" si="39"/>
        <v>0.8891050583657587</v>
      </c>
      <c r="AH230" s="30">
        <f t="shared" si="40"/>
        <v>1.221782512748455</v>
      </c>
    </row>
    <row r="231" spans="16:34" x14ac:dyDescent="0.35">
      <c r="P231" s="1">
        <f>$C$5*'6050_Module3Project_Data'!B231 +$C$6</f>
        <v>111.8650999569665</v>
      </c>
      <c r="Q231" s="1">
        <f>(ABS('6050_Module3Project_Data'!C231 - P231) /'6050_Module3Project_Data'!C231)</f>
        <v>2.6259206521289397E-2</v>
      </c>
      <c r="R231" s="1">
        <f>'6050_Module3Project_Data'!C231-'Part 3'!P231</f>
        <v>3.0167050430334967</v>
      </c>
      <c r="S231" s="1">
        <v>10.128077401349486</v>
      </c>
      <c r="T231" s="1">
        <f t="shared" si="35"/>
        <v>1.028843970270277</v>
      </c>
      <c r="U231" s="28">
        <v>230</v>
      </c>
      <c r="V231" s="29">
        <f t="shared" si="36"/>
        <v>0.89299610894941639</v>
      </c>
      <c r="W231" s="30">
        <f t="shared" si="37"/>
        <v>1.2426203099162603</v>
      </c>
      <c r="AA231" s="1">
        <f>$D$5*'6050_Module3Project_Data'!B231 +$D$6</f>
        <v>157.37936720878128</v>
      </c>
      <c r="AB231" s="1">
        <f>(ABS('6050_Module3Project_Data'!E231 - AA231) /'6050_Module3Project_Data'!E231)</f>
        <v>8.2603529836246803E-2</v>
      </c>
      <c r="AC231" s="1">
        <f>'6050_Module3Project_Data'!E231-'Part 3'!AA231</f>
        <v>14.170635791218729</v>
      </c>
      <c r="AD231" s="1">
        <v>17.557663899644325</v>
      </c>
      <c r="AE231" s="1">
        <f t="shared" si="38"/>
        <v>0.97683338472003733</v>
      </c>
      <c r="AF231" s="28">
        <v>230</v>
      </c>
      <c r="AG231" s="29">
        <f t="shared" si="39"/>
        <v>0.89299610894941639</v>
      </c>
      <c r="AH231" s="30">
        <f t="shared" si="40"/>
        <v>1.2426203099162603</v>
      </c>
    </row>
    <row r="232" spans="16:34" x14ac:dyDescent="0.35">
      <c r="P232" s="1">
        <f>$C$5*'6050_Module3Project_Data'!B232 +$C$6</f>
        <v>112.10886167488229</v>
      </c>
      <c r="Q232" s="1">
        <f>(ABS('6050_Module3Project_Data'!C232 - P232) /'6050_Module3Project_Data'!C232)</f>
        <v>2.3203626351036996E-2</v>
      </c>
      <c r="R232" s="1">
        <f>'6050_Module3Project_Data'!C232-'Part 3'!P232</f>
        <v>2.6631263251177018</v>
      </c>
      <c r="S232" s="1">
        <v>10.171775960382618</v>
      </c>
      <c r="T232" s="1">
        <f t="shared" si="35"/>
        <v>1.0332830160229041</v>
      </c>
      <c r="U232" s="28">
        <v>231</v>
      </c>
      <c r="V232" s="29">
        <f t="shared" si="36"/>
        <v>0.89688715953307396</v>
      </c>
      <c r="W232" s="30">
        <f t="shared" si="37"/>
        <v>1.2640121084912439</v>
      </c>
      <c r="AA232" s="1">
        <f>$D$5*'6050_Module3Project_Data'!B232 +$D$6</f>
        <v>157.36836290757762</v>
      </c>
      <c r="AB232" s="1">
        <f>(ABS('6050_Module3Project_Data'!E232 - AA232) /'6050_Module3Project_Data'!E232)</f>
        <v>9.4439154027284714E-2</v>
      </c>
      <c r="AC232" s="1">
        <f>'6050_Module3Project_Data'!E232-'Part 3'!AA232</f>
        <v>16.411636092422384</v>
      </c>
      <c r="AD232" s="1">
        <v>17.655176393819744</v>
      </c>
      <c r="AE232" s="1">
        <f t="shared" si="38"/>
        <v>0.9822585631653199</v>
      </c>
      <c r="AF232" s="28">
        <v>231</v>
      </c>
      <c r="AG232" s="29">
        <f t="shared" si="39"/>
        <v>0.89688715953307396</v>
      </c>
      <c r="AH232" s="30">
        <f t="shared" si="40"/>
        <v>1.2640121084912439</v>
      </c>
    </row>
    <row r="233" spans="16:34" x14ac:dyDescent="0.35">
      <c r="P233" s="1">
        <f>$C$5*'6050_Module3Project_Data'!B233 +$C$6</f>
        <v>112.35262339279809</v>
      </c>
      <c r="Q233" s="1">
        <f>(ABS('6050_Module3Project_Data'!C233 - P233) /'6050_Module3Project_Data'!C233)</f>
        <v>3.7817749048482244E-2</v>
      </c>
      <c r="R233" s="1">
        <f>'6050_Module3Project_Data'!C233-'Part 3'!P233</f>
        <v>4.4159236072019041</v>
      </c>
      <c r="S233" s="1">
        <v>10.243988421624806</v>
      </c>
      <c r="T233" s="1">
        <f t="shared" si="35"/>
        <v>1.0406185993111501</v>
      </c>
      <c r="U233" s="28">
        <v>232</v>
      </c>
      <c r="V233" s="29">
        <f t="shared" si="36"/>
        <v>0.90077821011673154</v>
      </c>
      <c r="W233" s="30">
        <f t="shared" si="37"/>
        <v>1.2859985155013034</v>
      </c>
      <c r="AA233" s="1">
        <f>$D$5*'6050_Module3Project_Data'!B233 +$D$6</f>
        <v>157.35735860637396</v>
      </c>
      <c r="AB233" s="1">
        <f>(ABS('6050_Module3Project_Data'!E233 - AA233) /'6050_Module3Project_Data'!E233)</f>
        <v>9.7618109333269296E-2</v>
      </c>
      <c r="AC233" s="1">
        <f>'6050_Module3Project_Data'!E233-'Part 3'!AA233</f>
        <v>17.022646393626047</v>
      </c>
      <c r="AD233" s="1">
        <v>17.748060068543026</v>
      </c>
      <c r="AE233" s="1">
        <f t="shared" si="38"/>
        <v>0.9874262138780675</v>
      </c>
      <c r="AF233" s="28">
        <v>232</v>
      </c>
      <c r="AG233" s="29">
        <f t="shared" si="39"/>
        <v>0.90077821011673154</v>
      </c>
      <c r="AH233" s="30">
        <f t="shared" si="40"/>
        <v>1.2859985155013034</v>
      </c>
    </row>
    <row r="234" spans="16:34" x14ac:dyDescent="0.35">
      <c r="P234" s="1">
        <f>$C$5*'6050_Module3Project_Data'!B234 +$C$6</f>
        <v>112.5963851107139</v>
      </c>
      <c r="Q234" s="1">
        <f>(ABS('6050_Module3Project_Data'!C234 - P234) /'6050_Module3Project_Data'!C234)</f>
        <v>9.3322845892685524E-2</v>
      </c>
      <c r="R234" s="1">
        <f>'6050_Module3Project_Data'!C234-'Part 3'!P234</f>
        <v>11.589367889286109</v>
      </c>
      <c r="S234" s="1">
        <v>10.249868549961619</v>
      </c>
      <c r="T234" s="1">
        <f t="shared" si="35"/>
        <v>1.0412159224104915</v>
      </c>
      <c r="U234" s="28">
        <v>233</v>
      </c>
      <c r="V234" s="29">
        <f t="shared" si="36"/>
        <v>0.90466926070038911</v>
      </c>
      <c r="W234" s="30">
        <f t="shared" si="37"/>
        <v>1.3086247923228653</v>
      </c>
      <c r="AA234" s="1">
        <f>$D$5*'6050_Module3Project_Data'!B234 +$D$6</f>
        <v>157.34635430517031</v>
      </c>
      <c r="AB234" s="1">
        <f>(ABS('6050_Module3Project_Data'!E234 - AA234) /'6050_Module3Project_Data'!E234)</f>
        <v>0.10272380584001993</v>
      </c>
      <c r="AC234" s="1">
        <f>'6050_Module3Project_Data'!E234-'Part 3'!AA234</f>
        <v>18.013646694829703</v>
      </c>
      <c r="AD234" s="1">
        <v>17.885979719193301</v>
      </c>
      <c r="AE234" s="1">
        <f t="shared" si="38"/>
        <v>0.99509947382507236</v>
      </c>
      <c r="AF234" s="28">
        <v>233</v>
      </c>
      <c r="AG234" s="29">
        <f t="shared" si="39"/>
        <v>0.90466926070038911</v>
      </c>
      <c r="AH234" s="30">
        <f t="shared" si="40"/>
        <v>1.3086247923228653</v>
      </c>
    </row>
    <row r="235" spans="16:34" x14ac:dyDescent="0.35">
      <c r="P235" s="1">
        <f>$C$5*'6050_Module3Project_Data'!B235 +$C$6</f>
        <v>112.84014682862968</v>
      </c>
      <c r="Q235" s="1">
        <f>(ABS('6050_Module3Project_Data'!C235 - P235) /'6050_Module3Project_Data'!C235)</f>
        <v>6.6599318950673697E-2</v>
      </c>
      <c r="R235" s="1">
        <f>'6050_Module3Project_Data'!C235-'Part 3'!P235</f>
        <v>8.0512871713703191</v>
      </c>
      <c r="S235" s="1">
        <v>10.456976041749698</v>
      </c>
      <c r="T235" s="1">
        <f t="shared" si="35"/>
        <v>1.0622545939845829</v>
      </c>
      <c r="U235" s="28">
        <v>234</v>
      </c>
      <c r="V235" s="29">
        <f t="shared" si="36"/>
        <v>0.90856031128404668</v>
      </c>
      <c r="W235" s="30">
        <f t="shared" si="37"/>
        <v>1.3319416069271142</v>
      </c>
      <c r="AA235" s="1">
        <f>$D$5*'6050_Module3Project_Data'!B235 +$D$6</f>
        <v>157.33535000396665</v>
      </c>
      <c r="AB235" s="1">
        <f>(ABS('6050_Module3Project_Data'!E235 - AA235) /'6050_Module3Project_Data'!E235)</f>
        <v>8.2860115111938235E-2</v>
      </c>
      <c r="AC235" s="1">
        <f>'6050_Module3Project_Data'!E235-'Part 3'!AA235</f>
        <v>14.214652996033351</v>
      </c>
      <c r="AD235" s="1">
        <v>17.933569417989645</v>
      </c>
      <c r="AE235" s="1">
        <f t="shared" si="38"/>
        <v>0.9977471612861577</v>
      </c>
      <c r="AF235" s="28">
        <v>234</v>
      </c>
      <c r="AG235" s="29">
        <f t="shared" si="39"/>
        <v>0.90856031128404668</v>
      </c>
      <c r="AH235" s="30">
        <f t="shared" si="40"/>
        <v>1.3319416069271142</v>
      </c>
    </row>
    <row r="236" spans="16:34" x14ac:dyDescent="0.35">
      <c r="P236" s="1">
        <f>$C$5*'6050_Module3Project_Data'!B236 +$C$6</f>
        <v>113.0839085465455</v>
      </c>
      <c r="Q236" s="1">
        <f>(ABS('6050_Module3Project_Data'!C236 - P236) /'6050_Module3Project_Data'!C236)</f>
        <v>6.5277608645629551E-2</v>
      </c>
      <c r="R236" s="1">
        <f>'6050_Module3Project_Data'!C236-'Part 3'!P236</f>
        <v>7.8973684534545043</v>
      </c>
      <c r="S236" s="1">
        <v>10.531100678298415</v>
      </c>
      <c r="T236" s="1">
        <f t="shared" si="35"/>
        <v>1.0697844224346955</v>
      </c>
      <c r="U236" s="28">
        <v>235</v>
      </c>
      <c r="V236" s="29">
        <f t="shared" si="36"/>
        <v>0.91245136186770426</v>
      </c>
      <c r="W236" s="30">
        <f t="shared" si="37"/>
        <v>1.3560059457994387</v>
      </c>
      <c r="AA236" s="1">
        <f>$D$5*'6050_Module3Project_Data'!B236 +$D$6</f>
        <v>157.324345702763</v>
      </c>
      <c r="AB236" s="1">
        <f>(ABS('6050_Module3Project_Data'!E236 - AA236) /'6050_Module3Project_Data'!E236)</f>
        <v>9.3074625031200633E-2</v>
      </c>
      <c r="AC236" s="1">
        <f>'6050_Module3Project_Data'!E236-'Part 3'!AA236</f>
        <v>16.145655297236999</v>
      </c>
      <c r="AD236" s="1">
        <v>17.99384265891382</v>
      </c>
      <c r="AE236" s="1">
        <f t="shared" si="38"/>
        <v>1.0011005068266883</v>
      </c>
      <c r="AF236" s="28">
        <v>235</v>
      </c>
      <c r="AG236" s="29">
        <f t="shared" si="39"/>
        <v>0.91245136186770426</v>
      </c>
      <c r="AH236" s="30">
        <f t="shared" si="40"/>
        <v>1.3560059457994387</v>
      </c>
    </row>
    <row r="237" spans="16:34" x14ac:dyDescent="0.35">
      <c r="P237" s="1">
        <f>$C$5*'6050_Module3Project_Data'!B237 +$C$6</f>
        <v>113.32767026446129</v>
      </c>
      <c r="Q237" s="1">
        <f>(ABS('6050_Module3Project_Data'!C237 - P237) /'6050_Module3Project_Data'!C237)</f>
        <v>5.953784521856164E-2</v>
      </c>
      <c r="R237" s="1">
        <f>'6050_Module3Project_Data'!C237-'Part 3'!P237</f>
        <v>7.1744357355387081</v>
      </c>
      <c r="S237" s="1">
        <v>10.662486477581282</v>
      </c>
      <c r="T237" s="1">
        <f t="shared" si="35"/>
        <v>1.0831310312741291</v>
      </c>
      <c r="U237" s="28">
        <v>236</v>
      </c>
      <c r="V237" s="29">
        <f t="shared" si="36"/>
        <v>0.91634241245136183</v>
      </c>
      <c r="W237" s="30">
        <f t="shared" si="37"/>
        <v>1.3808822282502353</v>
      </c>
      <c r="AA237" s="1">
        <f>$D$5*'6050_Module3Project_Data'!B237 +$D$6</f>
        <v>157.31334140155934</v>
      </c>
      <c r="AB237" s="1">
        <f>(ABS('6050_Module3Project_Data'!E237 - AA237) /'6050_Module3Project_Data'!E237)</f>
        <v>8.861977585204156E-2</v>
      </c>
      <c r="AC237" s="1">
        <f>'6050_Module3Project_Data'!E237-'Part 3'!AA237</f>
        <v>15.296659598440669</v>
      </c>
      <c r="AD237" s="1">
        <v>18.013646694829703</v>
      </c>
      <c r="AE237" s="1">
        <f t="shared" si="38"/>
        <v>1.0022023187502678</v>
      </c>
      <c r="AF237" s="28">
        <v>236</v>
      </c>
      <c r="AG237" s="29">
        <f t="shared" si="39"/>
        <v>0.91634241245136183</v>
      </c>
      <c r="AH237" s="30">
        <f t="shared" si="40"/>
        <v>1.3808822282502353</v>
      </c>
    </row>
    <row r="238" spans="16:34" x14ac:dyDescent="0.35">
      <c r="P238" s="1">
        <f>$C$5*'6050_Module3Project_Data'!B238 +$C$6</f>
        <v>113.57143198237709</v>
      </c>
      <c r="Q238" s="1">
        <f>(ABS('6050_Module3Project_Data'!C238 - P238) /'6050_Module3Project_Data'!C238)</f>
        <v>4.4132286128014536E-2</v>
      </c>
      <c r="R238" s="1">
        <f>'6050_Module3Project_Data'!C238-'Part 3'!P238</f>
        <v>5.2435780176229088</v>
      </c>
      <c r="S238" s="1">
        <v>10.858228703709003</v>
      </c>
      <c r="T238" s="1">
        <f t="shared" si="35"/>
        <v>1.1030151811574973</v>
      </c>
      <c r="U238" s="28">
        <v>237</v>
      </c>
      <c r="V238" s="29">
        <f t="shared" si="36"/>
        <v>0.92023346303501941</v>
      </c>
      <c r="W238" s="30">
        <f t="shared" si="37"/>
        <v>1.4066436798489597</v>
      </c>
      <c r="AA238" s="1">
        <f>$D$5*'6050_Module3Project_Data'!B238 +$D$6</f>
        <v>157.30233710035569</v>
      </c>
      <c r="AB238" s="1">
        <f>(ABS('6050_Module3Project_Data'!E238 - AA238) /'6050_Module3Project_Data'!E238)</f>
        <v>0.10040983529243103</v>
      </c>
      <c r="AC238" s="1">
        <f>'6050_Module3Project_Data'!E238-'Part 3'!AA238</f>
        <v>17.557663899644325</v>
      </c>
      <c r="AD238" s="1">
        <v>18.033967369746705</v>
      </c>
      <c r="AE238" s="1">
        <f t="shared" si="38"/>
        <v>1.0033328742599545</v>
      </c>
      <c r="AF238" s="28">
        <v>237</v>
      </c>
      <c r="AG238" s="29">
        <f t="shared" si="39"/>
        <v>0.92023346303501941</v>
      </c>
      <c r="AH238" s="30">
        <f t="shared" si="40"/>
        <v>1.4066436798489597</v>
      </c>
    </row>
    <row r="239" spans="16:34" x14ac:dyDescent="0.35">
      <c r="P239" s="1">
        <f>$C$5*'6050_Module3Project_Data'!B239 +$C$6</f>
        <v>113.81519370029289</v>
      </c>
      <c r="Q239" s="1">
        <f>(ABS('6050_Module3Project_Data'!C239 - P239) /'6050_Module3Project_Data'!C239)</f>
        <v>1.697230125807131E-2</v>
      </c>
      <c r="R239" s="1">
        <f>'6050_Module3Project_Data'!C239-'Part 3'!P239</f>
        <v>1.9650572997071123</v>
      </c>
      <c r="S239" s="1">
        <v>11.32043188800229</v>
      </c>
      <c r="T239" s="1">
        <f t="shared" si="35"/>
        <v>1.1499673262049386</v>
      </c>
      <c r="U239" s="28">
        <v>238</v>
      </c>
      <c r="V239" s="29">
        <f t="shared" si="36"/>
        <v>0.92412451361867709</v>
      </c>
      <c r="W239" s="30">
        <f t="shared" si="37"/>
        <v>1.4333740412575688</v>
      </c>
      <c r="AA239" s="1">
        <f>$D$5*'6050_Module3Project_Data'!B239 +$D$6</f>
        <v>157.29133279915206</v>
      </c>
      <c r="AB239" s="1">
        <f>(ABS('6050_Module3Project_Data'!E239 - AA239) /'6050_Module3Project_Data'!E239)</f>
        <v>8.3330401154901562E-2</v>
      </c>
      <c r="AC239" s="1">
        <f>'6050_Module3Project_Data'!E239-'Part 3'!AA239</f>
        <v>14.298663200847955</v>
      </c>
      <c r="AD239" s="1">
        <v>18.263345273357658</v>
      </c>
      <c r="AE239" s="1">
        <f t="shared" si="38"/>
        <v>1.0160944805445362</v>
      </c>
      <c r="AF239" s="28">
        <v>238</v>
      </c>
      <c r="AG239" s="29">
        <f t="shared" si="39"/>
        <v>0.92412451361867709</v>
      </c>
      <c r="AH239" s="30">
        <f t="shared" si="40"/>
        <v>1.4333740412575688</v>
      </c>
    </row>
    <row r="240" spans="16:34" x14ac:dyDescent="0.35">
      <c r="P240" s="1">
        <f>$C$5*'6050_Module3Project_Data'!B240 +$C$6</f>
        <v>114.05895541820868</v>
      </c>
      <c r="Q240" s="1">
        <f>(ABS('6050_Module3Project_Data'!C240 - P240) /'6050_Module3Project_Data'!C240)</f>
        <v>2.769352634442579E-2</v>
      </c>
      <c r="R240" s="1">
        <f>'6050_Module3Project_Data'!C240-'Part 3'!P240</f>
        <v>3.2486615817913105</v>
      </c>
      <c r="S240" s="1">
        <v>11.398117575372197</v>
      </c>
      <c r="T240" s="1">
        <f t="shared" si="35"/>
        <v>1.1578588981054636</v>
      </c>
      <c r="U240" s="28">
        <v>239</v>
      </c>
      <c r="V240" s="29">
        <f t="shared" si="36"/>
        <v>0.92801556420233466</v>
      </c>
      <c r="W240" s="30">
        <f t="shared" si="37"/>
        <v>1.4611697164034945</v>
      </c>
      <c r="AA240" s="1">
        <f>$D$5*'6050_Module3Project_Data'!B240 +$D$6</f>
        <v>157.2803284979484</v>
      </c>
      <c r="AB240" s="1">
        <f>(ABS('6050_Module3Project_Data'!E240 - AA240) /'6050_Module3Project_Data'!E240)</f>
        <v>9.2229406459648111E-2</v>
      </c>
      <c r="AC240" s="1">
        <f>'6050_Module3Project_Data'!E240-'Part 3'!AA240</f>
        <v>15.9796665020516</v>
      </c>
      <c r="AD240" s="1">
        <v>18.268635598634347</v>
      </c>
      <c r="AE240" s="1">
        <f t="shared" si="38"/>
        <v>1.0163888116341298</v>
      </c>
      <c r="AF240" s="28">
        <v>239</v>
      </c>
      <c r="AG240" s="29">
        <f t="shared" si="39"/>
        <v>0.92801556420233466</v>
      </c>
      <c r="AH240" s="30">
        <f t="shared" si="40"/>
        <v>1.4611697164034945</v>
      </c>
    </row>
    <row r="241" spans="16:34" x14ac:dyDescent="0.35">
      <c r="P241" s="1">
        <f>$C$5*'6050_Module3Project_Data'!B241 +$C$6</f>
        <v>114.3027171361245</v>
      </c>
      <c r="Q241" s="1">
        <f>(ABS('6050_Module3Project_Data'!C241 - P241) /'6050_Module3Project_Data'!C241)</f>
        <v>2.0279701215173127E-2</v>
      </c>
      <c r="R241" s="1">
        <f>'6050_Module3Project_Data'!C241-'Part 3'!P241</f>
        <v>2.3660068638754979</v>
      </c>
      <c r="S241" s="1">
        <v>11.589367889286109</v>
      </c>
      <c r="T241" s="1">
        <f t="shared" si="35"/>
        <v>1.1772867445253981</v>
      </c>
      <c r="U241" s="28">
        <v>240</v>
      </c>
      <c r="V241" s="29">
        <f t="shared" si="36"/>
        <v>0.93190661478599224</v>
      </c>
      <c r="W241" s="30">
        <f t="shared" si="37"/>
        <v>1.4901425037298888</v>
      </c>
      <c r="AA241" s="1">
        <f>$D$5*'6050_Module3Project_Data'!B241 +$D$6</f>
        <v>157.26932419674475</v>
      </c>
      <c r="AB241" s="1">
        <f>(ABS('6050_Module3Project_Data'!E241 - AA241) /'6050_Module3Project_Data'!E241)</f>
        <v>9.0245104728875841E-2</v>
      </c>
      <c r="AC241" s="1">
        <f>'6050_Module3Project_Data'!E241-'Part 3'!AA241</f>
        <v>15.600670803255241</v>
      </c>
      <c r="AD241" s="1">
        <v>18.292677405662573</v>
      </c>
      <c r="AE241" s="1">
        <f t="shared" si="38"/>
        <v>1.0177263950318074</v>
      </c>
      <c r="AF241" s="28">
        <v>240</v>
      </c>
      <c r="AG241" s="29">
        <f t="shared" si="39"/>
        <v>0.93190661478599224</v>
      </c>
      <c r="AH241" s="30">
        <f t="shared" si="40"/>
        <v>1.4901425037298888</v>
      </c>
    </row>
    <row r="242" spans="16:34" x14ac:dyDescent="0.35">
      <c r="P242" s="1">
        <f>$C$5*'6050_Module3Project_Data'!B242 +$C$6</f>
        <v>114.54647885404029</v>
      </c>
      <c r="Q242" s="1">
        <f>(ABS('6050_Module3Project_Data'!C242 - P242) /'6050_Module3Project_Data'!C242)</f>
        <v>8.6902600556663066E-3</v>
      </c>
      <c r="R242" s="1">
        <f>'6050_Module3Project_Data'!C242-'Part 3'!P242</f>
        <v>1.0041651459597176</v>
      </c>
      <c r="S242" s="1">
        <v>11.863685605918093</v>
      </c>
      <c r="T242" s="1">
        <f t="shared" si="35"/>
        <v>1.2051528554871414</v>
      </c>
      <c r="U242" s="28">
        <v>241</v>
      </c>
      <c r="V242" s="29">
        <f t="shared" si="36"/>
        <v>0.93579766536964981</v>
      </c>
      <c r="W242" s="30">
        <f t="shared" si="37"/>
        <v>1.5204231125445951</v>
      </c>
      <c r="AA242" s="1">
        <f>$D$5*'6050_Module3Project_Data'!B242 +$D$6</f>
        <v>157.25831989554109</v>
      </c>
      <c r="AB242" s="1">
        <f>(ABS('6050_Module3Project_Data'!E242 - AA242) /'6050_Module3Project_Data'!E242)</f>
        <v>0.11078137087797958</v>
      </c>
      <c r="AC242" s="1">
        <f>'6050_Module3Project_Data'!E242-'Part 3'!AA242</f>
        <v>19.591686104458915</v>
      </c>
      <c r="AD242" s="1">
        <v>18.343624695023408</v>
      </c>
      <c r="AE242" s="1">
        <f t="shared" si="38"/>
        <v>1.0205608844828591</v>
      </c>
      <c r="AF242" s="28">
        <v>241</v>
      </c>
      <c r="AG242" s="29">
        <f t="shared" si="39"/>
        <v>0.93579766536964981</v>
      </c>
      <c r="AH242" s="30">
        <f t="shared" si="40"/>
        <v>1.5204231125445951</v>
      </c>
    </row>
    <row r="243" spans="16:34" x14ac:dyDescent="0.35">
      <c r="P243" s="1">
        <f>$C$5*'6050_Module3Project_Data'!B243 +$C$6</f>
        <v>114.79024057195609</v>
      </c>
      <c r="Q243" s="1">
        <f>(ABS('6050_Module3Project_Data'!C243 - P243) /'6050_Module3Project_Data'!C243)</f>
        <v>4.4959583725978094E-4</v>
      </c>
      <c r="R243" s="1">
        <f>'6050_Module3Project_Data'!C243-'Part 3'!P243</f>
        <v>5.1632428043916434E-2</v>
      </c>
      <c r="S243" s="1">
        <v>11.931015452170698</v>
      </c>
      <c r="T243" s="1">
        <f t="shared" si="35"/>
        <v>1.2119924464174978</v>
      </c>
      <c r="U243" s="28">
        <v>242</v>
      </c>
      <c r="V243" s="29">
        <f t="shared" si="36"/>
        <v>0.93968871595330739</v>
      </c>
      <c r="W243" s="30">
        <f t="shared" si="37"/>
        <v>1.5521657535429034</v>
      </c>
      <c r="AA243" s="1">
        <f>$D$5*'6050_Module3Project_Data'!B243 +$D$6</f>
        <v>157.24731559433744</v>
      </c>
      <c r="AB243" s="1">
        <f>(ABS('6050_Module3Project_Data'!E243 - AA243) /'6050_Module3Project_Data'!E243)</f>
        <v>0.10420803312702975</v>
      </c>
      <c r="AC243" s="1">
        <f>'6050_Module3Project_Data'!E243-'Part 3'!AA243</f>
        <v>18.292677405662573</v>
      </c>
      <c r="AD243" s="1">
        <v>18.414705297430686</v>
      </c>
      <c r="AE243" s="1">
        <f t="shared" si="38"/>
        <v>1.0245155054298318</v>
      </c>
      <c r="AF243" s="28">
        <v>242</v>
      </c>
      <c r="AG243" s="29">
        <f t="shared" si="39"/>
        <v>0.93968871595330739</v>
      </c>
      <c r="AH243" s="30">
        <f t="shared" si="40"/>
        <v>1.5521657535429034</v>
      </c>
    </row>
    <row r="244" spans="16:34" x14ac:dyDescent="0.35">
      <c r="P244" s="1">
        <f>$C$5*'6050_Module3Project_Data'!B244 +$C$6</f>
        <v>115.03400228987189</v>
      </c>
      <c r="Q244" s="1">
        <f>(ABS('6050_Module3Project_Data'!C244 - P244) /'6050_Module3Project_Data'!C244)</f>
        <v>1.5859586650104603E-3</v>
      </c>
      <c r="R244" s="1">
        <f>'6050_Module3Project_Data'!C244-'Part 3'!P244</f>
        <v>-0.18215028987189896</v>
      </c>
      <c r="S244" s="1">
        <v>12.030032170086486</v>
      </c>
      <c r="T244" s="1">
        <f t="shared" si="35"/>
        <v>1.2220508957308924</v>
      </c>
      <c r="U244" s="28">
        <v>243</v>
      </c>
      <c r="V244" s="29">
        <f t="shared" si="36"/>
        <v>0.94357976653696496</v>
      </c>
      <c r="W244" s="30">
        <f t="shared" si="37"/>
        <v>1.585554225481004</v>
      </c>
      <c r="AA244" s="1">
        <f>$D$5*'6050_Module3Project_Data'!B244 +$D$6</f>
        <v>157.23631129313378</v>
      </c>
      <c r="AB244" s="1">
        <f>(ABS('6050_Module3Project_Data'!E244 - AA244) /'6050_Module3Project_Data'!E244)</f>
        <v>7.6004506428132015E-2</v>
      </c>
      <c r="AC244" s="1">
        <f>'6050_Module3Project_Data'!E244-'Part 3'!AA244</f>
        <v>12.933686706866212</v>
      </c>
      <c r="AD244" s="1">
        <v>18.542124767339374</v>
      </c>
      <c r="AE244" s="1">
        <f t="shared" si="38"/>
        <v>1.031604580194081</v>
      </c>
      <c r="AF244" s="28">
        <v>243</v>
      </c>
      <c r="AG244" s="29">
        <f t="shared" si="39"/>
        <v>0.94357976653696496</v>
      </c>
      <c r="AH244" s="30">
        <f t="shared" si="40"/>
        <v>1.585554225481004</v>
      </c>
    </row>
    <row r="245" spans="16:34" x14ac:dyDescent="0.35">
      <c r="P245" s="1">
        <f>$C$5*'6050_Module3Project_Data'!B245 +$C$6</f>
        <v>115.27776400778768</v>
      </c>
      <c r="Q245" s="1">
        <f>(ABS('6050_Module3Project_Data'!C245 - P245) /'6050_Module3Project_Data'!C245)</f>
        <v>9.6342088619588463E-3</v>
      </c>
      <c r="R245" s="1">
        <f>'6050_Module3Project_Data'!C245-'Part 3'!P245</f>
        <v>1.1214139922123252</v>
      </c>
      <c r="S245" s="1">
        <v>12.118331913412874</v>
      </c>
      <c r="T245" s="1">
        <f t="shared" si="35"/>
        <v>1.2310206789284086</v>
      </c>
      <c r="U245" s="28">
        <v>244</v>
      </c>
      <c r="V245" s="29">
        <f t="shared" si="36"/>
        <v>0.94747081712062253</v>
      </c>
      <c r="W245" s="30">
        <f t="shared" si="37"/>
        <v>1.6208101278939688</v>
      </c>
      <c r="AA245" s="1">
        <f>$D$5*'6050_Module3Project_Data'!B245 +$D$6</f>
        <v>157.22530699193013</v>
      </c>
      <c r="AB245" s="1">
        <f>(ABS('6050_Module3Project_Data'!E245 - AA245) /'6050_Module3Project_Data'!E245)</f>
        <v>5.7119598249294599E-2</v>
      </c>
      <c r="AC245" s="1">
        <f>'6050_Module3Project_Data'!E245-'Part 3'!AA245</f>
        <v>9.5246930080698746</v>
      </c>
      <c r="AD245" s="1">
        <v>18.595229321600584</v>
      </c>
      <c r="AE245" s="1">
        <f t="shared" si="38"/>
        <v>1.0345590906448749</v>
      </c>
      <c r="AF245" s="28">
        <v>244</v>
      </c>
      <c r="AG245" s="29">
        <f t="shared" si="39"/>
        <v>0.94747081712062253</v>
      </c>
      <c r="AH245" s="30">
        <f t="shared" si="40"/>
        <v>1.6208101278939688</v>
      </c>
    </row>
    <row r="246" spans="16:34" x14ac:dyDescent="0.35">
      <c r="P246" s="1">
        <f>$C$5*'6050_Module3Project_Data'!B246 +$C$6</f>
        <v>115.5215257257035</v>
      </c>
      <c r="Q246" s="1">
        <f>(ABS('6050_Module3Project_Data'!C246 - P246) /'6050_Module3Project_Data'!C246)</f>
        <v>4.0655001206425859E-2</v>
      </c>
      <c r="R246" s="1">
        <f>'6050_Module3Project_Data'!C246-'Part 3'!P246</f>
        <v>-4.5130497257034961</v>
      </c>
      <c r="S246" s="1">
        <v>12.209765323833878</v>
      </c>
      <c r="T246" s="1">
        <f t="shared" si="35"/>
        <v>1.2403087905082397</v>
      </c>
      <c r="U246" s="28">
        <v>245</v>
      </c>
      <c r="V246" s="29">
        <f t="shared" si="36"/>
        <v>0.95136186770428011</v>
      </c>
      <c r="W246" s="30">
        <f t="shared" si="37"/>
        <v>1.6582041640969802</v>
      </c>
      <c r="AA246" s="1">
        <f>$D$5*'6050_Module3Project_Data'!B246 +$D$6</f>
        <v>157.21430269072647</v>
      </c>
      <c r="AB246" s="1">
        <f>(ABS('6050_Module3Project_Data'!E246 - AA246) /'6050_Module3Project_Data'!E246)</f>
        <v>2.4483129879256625E-2</v>
      </c>
      <c r="AC246" s="1">
        <f>'6050_Module3Project_Data'!E246-'Part 3'!AA246</f>
        <v>3.9457013092735167</v>
      </c>
      <c r="AD246" s="1">
        <v>18.684852092616097</v>
      </c>
      <c r="AE246" s="1">
        <f t="shared" si="38"/>
        <v>1.0395453186111618</v>
      </c>
      <c r="AF246" s="28">
        <v>245</v>
      </c>
      <c r="AG246" s="29">
        <f t="shared" si="39"/>
        <v>0.95136186770428011</v>
      </c>
      <c r="AH246" s="30">
        <f t="shared" si="40"/>
        <v>1.6582041640969802</v>
      </c>
    </row>
    <row r="247" spans="16:34" x14ac:dyDescent="0.35">
      <c r="P247" s="1">
        <f>$C$5*'6050_Module3Project_Data'!B247 +$C$6</f>
        <v>115.76528744361929</v>
      </c>
      <c r="Q247" s="1">
        <f>(ABS('6050_Module3Project_Data'!C247 - P247) /'6050_Module3Project_Data'!C247)</f>
        <v>5.5932566239759573E-3</v>
      </c>
      <c r="R247" s="1">
        <f>'6050_Module3Project_Data'!C247-'Part 3'!P247</f>
        <v>-0.64390344361927987</v>
      </c>
      <c r="S247" s="1">
        <v>14.249328837181096</v>
      </c>
      <c r="T247" s="1">
        <f t="shared" si="35"/>
        <v>1.4474944724038941</v>
      </c>
      <c r="U247" s="28">
        <v>246</v>
      </c>
      <c r="V247" s="29">
        <f t="shared" si="36"/>
        <v>0.95525291828793779</v>
      </c>
      <c r="W247" s="30">
        <f t="shared" si="37"/>
        <v>1.6980720533929916</v>
      </c>
      <c r="AA247" s="1">
        <f>$D$5*'6050_Module3Project_Data'!B247 +$D$6</f>
        <v>157.20329838952281</v>
      </c>
      <c r="AB247" s="1">
        <f>(ABS('6050_Module3Project_Data'!E247 - AA247) /'6050_Module3Project_Data'!E247)</f>
        <v>4.4937468656454323E-2</v>
      </c>
      <c r="AC247" s="1">
        <f>'6050_Module3Project_Data'!E247-'Part 3'!AA247</f>
        <v>7.3967076104771934</v>
      </c>
      <c r="AD247" s="1">
        <v>19.547107670950339</v>
      </c>
      <c r="AE247" s="1">
        <f t="shared" si="38"/>
        <v>1.0875175340432524</v>
      </c>
      <c r="AF247" s="28">
        <v>246</v>
      </c>
      <c r="AG247" s="29">
        <f t="shared" si="39"/>
        <v>0.95525291828793779</v>
      </c>
      <c r="AH247" s="30">
        <f t="shared" si="40"/>
        <v>1.6980720533929916</v>
      </c>
    </row>
    <row r="248" spans="16:34" x14ac:dyDescent="0.35">
      <c r="P248" s="1">
        <f>$C$5*'6050_Module3Project_Data'!B248 +$C$6</f>
        <v>116.00904916153509</v>
      </c>
      <c r="Q248" s="1">
        <f>(ABS('6050_Module3Project_Data'!C248 - P248) /'6050_Module3Project_Data'!C248)</f>
        <v>6.7510474879730276E-2</v>
      </c>
      <c r="R248" s="1">
        <f>'6050_Module3Project_Data'!C248-'Part 3'!P248</f>
        <v>-7.3365331615350868</v>
      </c>
      <c r="S248" s="1">
        <v>14.25033373425488</v>
      </c>
      <c r="T248" s="1">
        <f t="shared" si="35"/>
        <v>1.4475965532089803</v>
      </c>
      <c r="U248" s="28">
        <v>247</v>
      </c>
      <c r="V248" s="29">
        <f t="shared" si="36"/>
        <v>0.95914396887159536</v>
      </c>
      <c r="W248" s="30">
        <f t="shared" si="37"/>
        <v>1.7408375250838719</v>
      </c>
      <c r="AA248" s="1">
        <f>$D$5*'6050_Module3Project_Data'!B248 +$D$6</f>
        <v>157.19229408831919</v>
      </c>
      <c r="AB248" s="1">
        <f>(ABS('6050_Module3Project_Data'!E248 - AA248) /'6050_Module3Project_Data'!E248)</f>
        <v>4.703063384524226E-2</v>
      </c>
      <c r="AC248" s="1">
        <f>'6050_Module3Project_Data'!E248-'Part 3'!AA248</f>
        <v>7.7577029116808092</v>
      </c>
      <c r="AD248" s="1">
        <v>19.591686104458915</v>
      </c>
      <c r="AE248" s="1">
        <f t="shared" si="38"/>
        <v>1.089997687572708</v>
      </c>
      <c r="AF248" s="28">
        <v>247</v>
      </c>
      <c r="AG248" s="29">
        <f t="shared" si="39"/>
        <v>0.95914396887159536</v>
      </c>
      <c r="AH248" s="30">
        <f t="shared" si="40"/>
        <v>1.7408375250838719</v>
      </c>
    </row>
    <row r="249" spans="16:34" x14ac:dyDescent="0.35">
      <c r="P249" s="1">
        <f>$C$5*'6050_Module3Project_Data'!B249 +$C$6</f>
        <v>116.25281087945089</v>
      </c>
      <c r="Q249" s="1">
        <f>(ABS('6050_Module3Project_Data'!C249 - P249) /'6050_Module3Project_Data'!C249)</f>
        <v>7.0638779680805189E-2</v>
      </c>
      <c r="R249" s="1">
        <f>'6050_Module3Project_Data'!C249-'Part 3'!P249</f>
        <v>-7.6701468794508969</v>
      </c>
      <c r="S249" s="1">
        <v>14.413225555096886</v>
      </c>
      <c r="T249" s="1">
        <f t="shared" si="35"/>
        <v>1.4641436490731288</v>
      </c>
      <c r="U249" s="28">
        <v>248</v>
      </c>
      <c r="V249" s="29">
        <f t="shared" si="36"/>
        <v>0.96303501945525294</v>
      </c>
      <c r="W249" s="30">
        <f t="shared" si="37"/>
        <v>1.7870465756496254</v>
      </c>
      <c r="AA249" s="1">
        <f>$D$5*'6050_Module3Project_Data'!B249 +$D$6</f>
        <v>157.18128978711553</v>
      </c>
      <c r="AB249" s="1">
        <f>(ABS('6050_Module3Project_Data'!E249 - AA249) /'6050_Module3Project_Data'!E249)</f>
        <v>9.4629981673028607E-2</v>
      </c>
      <c r="AC249" s="1">
        <f>'6050_Module3Project_Data'!E249-'Part 3'!AA249</f>
        <v>16.42871121288448</v>
      </c>
      <c r="AD249" s="1">
        <v>20.51044297215401</v>
      </c>
      <c r="AE249" s="1">
        <f t="shared" si="38"/>
        <v>1.141113393280206</v>
      </c>
      <c r="AF249" s="28">
        <v>248</v>
      </c>
      <c r="AG249" s="29">
        <f t="shared" si="39"/>
        <v>0.96303501945525294</v>
      </c>
      <c r="AH249" s="30">
        <f t="shared" si="40"/>
        <v>1.7870465756496254</v>
      </c>
    </row>
    <row r="250" spans="16:34" x14ac:dyDescent="0.35">
      <c r="P250" s="1">
        <f>$C$5*'6050_Module3Project_Data'!B250 +$C$6</f>
        <v>116.49657259736668</v>
      </c>
      <c r="Q250" s="1">
        <f>(ABS('6050_Module3Project_Data'!C250 - P250) /'6050_Module3Project_Data'!C250)</f>
        <v>5.6660229200670299E-2</v>
      </c>
      <c r="R250" s="1">
        <f>'6050_Module3Project_Data'!C250-'Part 3'!P250</f>
        <v>-6.2467785973666849</v>
      </c>
      <c r="S250" s="1">
        <v>19.30901842676009</v>
      </c>
      <c r="T250" s="1">
        <f t="shared" si="35"/>
        <v>1.9614746602906954</v>
      </c>
      <c r="U250" s="28">
        <v>249</v>
      </c>
      <c r="V250" s="29">
        <f t="shared" si="36"/>
        <v>0.96692607003891051</v>
      </c>
      <c r="W250" s="30">
        <f t="shared" si="37"/>
        <v>1.8374203838470637</v>
      </c>
      <c r="AA250" s="1">
        <f>$D$5*'6050_Module3Project_Data'!B250 +$D$6</f>
        <v>157.17028548591188</v>
      </c>
      <c r="AB250" s="1">
        <f>(ABS('6050_Module3Project_Data'!E250 - AA250) /'6050_Module3Project_Data'!E250)</f>
        <v>0.12298264970263695</v>
      </c>
      <c r="AC250" s="1">
        <f>'6050_Module3Project_Data'!E250-'Part 3'!AA250</f>
        <v>22.039721514088114</v>
      </c>
      <c r="AD250" s="1">
        <v>21.750722815291766</v>
      </c>
      <c r="AE250" s="1">
        <f t="shared" si="38"/>
        <v>1.2101172632766488</v>
      </c>
      <c r="AF250" s="28">
        <v>249</v>
      </c>
      <c r="AG250" s="29">
        <f t="shared" si="39"/>
        <v>0.96692607003891051</v>
      </c>
      <c r="AH250" s="30">
        <f t="shared" si="40"/>
        <v>1.8374203838470637</v>
      </c>
    </row>
    <row r="251" spans="16:34" x14ac:dyDescent="0.35">
      <c r="P251" s="1">
        <f>$C$5*'6050_Module3Project_Data'!B251 +$C$6</f>
        <v>116.7403343152825</v>
      </c>
      <c r="Q251" s="1">
        <f>(ABS('6050_Module3Project_Data'!C251 - P251) /'6050_Module3Project_Data'!C251)</f>
        <v>1.7327035119978098E-2</v>
      </c>
      <c r="R251" s="1">
        <f>'6050_Module3Project_Data'!C251-'Part 3'!P251</f>
        <v>-1.9883123152824993</v>
      </c>
      <c r="S251" s="1">
        <v>19.754929144675884</v>
      </c>
      <c r="T251" s="1">
        <f t="shared" si="35"/>
        <v>2.0067717621222267</v>
      </c>
      <c r="U251" s="28">
        <v>250</v>
      </c>
      <c r="V251" s="29">
        <f t="shared" si="36"/>
        <v>0.97081712062256809</v>
      </c>
      <c r="W251" s="30">
        <f t="shared" si="37"/>
        <v>1.8929406788672947</v>
      </c>
      <c r="AA251" s="1">
        <f>$D$5*'6050_Module3Project_Data'!B251 +$D$6</f>
        <v>157.15928118470822</v>
      </c>
      <c r="AB251" s="1">
        <f>(ABS('6050_Module3Project_Data'!E251 - AA251) /'6050_Module3Project_Data'!E251)</f>
        <v>0.12157354160749875</v>
      </c>
      <c r="AC251" s="1">
        <f>'6050_Module3Project_Data'!E251-'Part 3'!AA251</f>
        <v>21.750722815291766</v>
      </c>
      <c r="AD251" s="1">
        <v>22.039721514088114</v>
      </c>
      <c r="AE251" s="1">
        <f t="shared" si="38"/>
        <v>1.2261959158091558</v>
      </c>
      <c r="AF251" s="28">
        <v>250</v>
      </c>
      <c r="AG251" s="29">
        <f t="shared" si="39"/>
        <v>0.97081712062256809</v>
      </c>
      <c r="AH251" s="30">
        <f t="shared" si="40"/>
        <v>1.8929406788672947</v>
      </c>
    </row>
    <row r="252" spans="16:34" x14ac:dyDescent="0.35">
      <c r="P252" s="1">
        <f>$C$5*'6050_Module3Project_Data'!B252 +$C$6</f>
        <v>116.98409603319828</v>
      </c>
      <c r="Q252" s="1">
        <f>(ABS('6050_Module3Project_Data'!C252 - P252) /'6050_Module3Project_Data'!C252)</f>
        <v>1.5492539560524559E-2</v>
      </c>
      <c r="R252" s="1">
        <f>'6050_Module3Project_Data'!C252-'Part 3'!P252</f>
        <v>1.840900966801712</v>
      </c>
      <c r="S252" s="1">
        <v>20.057767580507488</v>
      </c>
      <c r="T252" s="1">
        <f t="shared" si="35"/>
        <v>2.0375351031122859</v>
      </c>
      <c r="U252" s="28">
        <v>251</v>
      </c>
      <c r="V252" s="29">
        <f t="shared" si="36"/>
        <v>0.97470817120622566</v>
      </c>
      <c r="W252" s="30">
        <f t="shared" si="37"/>
        <v>1.954995024088507</v>
      </c>
      <c r="AA252" s="1">
        <f>$D$5*'6050_Module3Project_Data'!B252 +$D$6</f>
        <v>157.14827688350456</v>
      </c>
      <c r="AB252" s="1">
        <f>(ABS('6050_Module3Project_Data'!E252 - AA252) /'6050_Module3Project_Data'!E252)</f>
        <v>0.14257814414597109</v>
      </c>
      <c r="AC252" s="1">
        <f>'6050_Module3Project_Data'!E252-'Part 3'!AA252</f>
        <v>26.131722116495439</v>
      </c>
      <c r="AD252" s="1">
        <v>26.131722116495439</v>
      </c>
      <c r="AE252" s="1">
        <f t="shared" si="38"/>
        <v>1.4538573417011824</v>
      </c>
      <c r="AF252" s="28">
        <v>251</v>
      </c>
      <c r="AG252" s="29">
        <f t="shared" si="39"/>
        <v>0.97470817120622566</v>
      </c>
      <c r="AH252" s="30">
        <f t="shared" si="40"/>
        <v>1.954995024088507</v>
      </c>
    </row>
    <row r="253" spans="16:34" x14ac:dyDescent="0.35">
      <c r="P253" s="1">
        <f>$C$5*'6050_Module3Project_Data'!B253 +$C$6</f>
        <v>117.22785775111409</v>
      </c>
      <c r="Q253" s="1">
        <f>(ABS('6050_Module3Project_Data'!C253 - P253) /'6050_Module3Project_Data'!C253)</f>
        <v>1.2319017813193061E-2</v>
      </c>
      <c r="R253" s="1">
        <f>'6050_Module3Project_Data'!C253-'Part 3'!P253</f>
        <v>1.4621442488859202</v>
      </c>
      <c r="S253" s="1">
        <v>20.09107501633909</v>
      </c>
      <c r="T253" s="1">
        <f t="shared" si="35"/>
        <v>2.0409185838226471</v>
      </c>
      <c r="U253" s="28">
        <v>252</v>
      </c>
      <c r="V253" s="29">
        <f t="shared" si="36"/>
        <v>0.97859922178988323</v>
      </c>
      <c r="W253" s="30">
        <f t="shared" si="37"/>
        <v>2.0256412963396584</v>
      </c>
      <c r="AA253" s="1">
        <f>$D$5*'6050_Module3Project_Data'!B253 +$D$6</f>
        <v>157.13727258230091</v>
      </c>
      <c r="AB253" s="1">
        <f>(ABS('6050_Module3Project_Data'!E253 - AA253) /'6050_Module3Project_Data'!E253)</f>
        <v>0.14724442844044813</v>
      </c>
      <c r="AC253" s="1">
        <f>'6050_Module3Project_Data'!E253-'Part 3'!AA253</f>
        <v>27.132731417699091</v>
      </c>
      <c r="AD253" s="1">
        <v>27.132731417699091</v>
      </c>
      <c r="AE253" s="1">
        <f t="shared" si="38"/>
        <v>1.5095492212940484</v>
      </c>
      <c r="AF253" s="28">
        <v>252</v>
      </c>
      <c r="AG253" s="29">
        <f t="shared" si="39"/>
        <v>0.97859922178988323</v>
      </c>
      <c r="AH253" s="30">
        <f t="shared" si="40"/>
        <v>2.0256412963396584</v>
      </c>
    </row>
    <row r="254" spans="16:34" x14ac:dyDescent="0.35">
      <c r="P254" s="1">
        <f>$C$5*'6050_Module3Project_Data'!B254 +$C$6</f>
        <v>117.47161946902989</v>
      </c>
      <c r="Q254" s="1">
        <f>(ABS('6050_Module3Project_Data'!C254 - P254) /'6050_Module3Project_Data'!C254)</f>
        <v>9.900442477904883E-3</v>
      </c>
      <c r="R254" s="1">
        <f>'6050_Module3Project_Data'!C254-'Part 3'!P254</f>
        <v>-1.151619469029896</v>
      </c>
      <c r="S254" s="1">
        <v>21.332252298423285</v>
      </c>
      <c r="T254" s="1">
        <f t="shared" si="35"/>
        <v>2.1670015225784898</v>
      </c>
      <c r="U254" s="28">
        <v>253</v>
      </c>
      <c r="V254" s="29">
        <f t="shared" si="36"/>
        <v>0.98249027237354081</v>
      </c>
      <c r="W254" s="30">
        <f>_xlfn.NORM.S.INV(V254)</f>
        <v>2.1081333635267789</v>
      </c>
      <c r="AA254" s="1">
        <f>$D$5*'6050_Module3Project_Data'!B254 +$D$6</f>
        <v>157.12626828109725</v>
      </c>
      <c r="AB254" s="1">
        <f>(ABS('6050_Module3Project_Data'!E254 - AA254) /'6050_Module3Project_Data'!E254)</f>
        <v>0.20236424041272527</v>
      </c>
      <c r="AC254" s="1">
        <f>'6050_Module3Project_Data'!E254-'Part 3'!AA254</f>
        <v>39.863731718902756</v>
      </c>
      <c r="AD254" s="1">
        <v>39.863731718902756</v>
      </c>
      <c r="AE254" s="1">
        <f t="shared" si="38"/>
        <v>2.2178476706879078</v>
      </c>
      <c r="AF254" s="28">
        <v>253</v>
      </c>
      <c r="AG254" s="29">
        <f t="shared" si="39"/>
        <v>0.98249027237354081</v>
      </c>
      <c r="AH254" s="30">
        <f t="shared" si="40"/>
        <v>2.1081333635267789</v>
      </c>
    </row>
    <row r="255" spans="16:34" x14ac:dyDescent="0.35">
      <c r="P255" s="1">
        <f>$C$5*'6050_Module3Project_Data'!B255 +$C$6</f>
        <v>117.71538118694568</v>
      </c>
      <c r="Q255" s="1">
        <f>(ABS('6050_Module3Project_Data'!C255 - P255) /'6050_Module3Project_Data'!C255)</f>
        <v>1.5050281856908499E-2</v>
      </c>
      <c r="R255" s="1">
        <f>'6050_Module3Project_Data'!C255-'Part 3'!P255</f>
        <v>-1.7453811869456786</v>
      </c>
      <c r="S255" s="1">
        <v>21.508585862591701</v>
      </c>
      <c r="T255" s="1">
        <f t="shared" si="35"/>
        <v>2.1849140756783281</v>
      </c>
      <c r="U255" s="28">
        <v>254</v>
      </c>
      <c r="V255" s="29">
        <f t="shared" si="36"/>
        <v>0.98638132295719849</v>
      </c>
      <c r="W255" s="30">
        <f t="shared" si="37"/>
        <v>2.2080992672399162</v>
      </c>
      <c r="AA255" s="1">
        <f>$D$5*'6050_Module3Project_Data'!B255 +$D$6</f>
        <v>157.1152639798936</v>
      </c>
      <c r="AB255" s="1">
        <f>(ABS('6050_Module3Project_Data'!E255 - AA255) /'6050_Module3Project_Data'!E255)</f>
        <v>0.22212464610410138</v>
      </c>
      <c r="AC255" s="1">
        <f>'6050_Module3Project_Data'!E255-'Part 3'!AA255</f>
        <v>44.864736020106392</v>
      </c>
      <c r="AD255" s="1">
        <v>40.146744622513694</v>
      </c>
      <c r="AE255" s="1">
        <f t="shared" si="38"/>
        <v>2.2335932991572691</v>
      </c>
      <c r="AF255" s="28">
        <v>254</v>
      </c>
      <c r="AG255" s="29">
        <f t="shared" si="39"/>
        <v>0.98638132295719849</v>
      </c>
      <c r="AH255" s="30">
        <f t="shared" si="40"/>
        <v>2.2080992672399162</v>
      </c>
    </row>
    <row r="256" spans="16:34" x14ac:dyDescent="0.35">
      <c r="P256" s="1">
        <f>$C$5*'6050_Module3Project_Data'!B256 +$C$6</f>
        <v>117.95914290486148</v>
      </c>
      <c r="Q256" s="1">
        <f>(ABS('6050_Module3Project_Data'!C256 - P256) /'6050_Module3Project_Data'!C256)</f>
        <v>1.2811591724315969E-2</v>
      </c>
      <c r="R256" s="1">
        <f>'6050_Module3Project_Data'!C256-'Part 3'!P256</f>
        <v>1.530857095138515</v>
      </c>
      <c r="S256" s="1">
        <v>23.290453708844282</v>
      </c>
      <c r="T256" s="1">
        <f t="shared" si="35"/>
        <v>2.3659221699876385</v>
      </c>
      <c r="U256" s="28">
        <v>255</v>
      </c>
      <c r="V256" s="29">
        <f t="shared" si="36"/>
        <v>0.99027237354085607</v>
      </c>
      <c r="W256" s="30">
        <f t="shared" si="37"/>
        <v>2.3366910755775656</v>
      </c>
      <c r="AA256" s="1">
        <f>$D$5*'6050_Module3Project_Data'!B256 +$D$6</f>
        <v>157.10425967868997</v>
      </c>
      <c r="AB256" s="1">
        <f>(ABS('6050_Module3Project_Data'!E256 - AA256) /'6050_Module3Project_Data'!E256)</f>
        <v>0.21168016619654786</v>
      </c>
      <c r="AC256" s="1">
        <f>'6050_Module3Project_Data'!E256-'Part 3'!AA256</f>
        <v>42.185740321310021</v>
      </c>
      <c r="AD256" s="1">
        <v>42.185740321310021</v>
      </c>
      <c r="AE256" s="1">
        <f t="shared" si="38"/>
        <v>2.3470343059602965</v>
      </c>
      <c r="AF256" s="28">
        <v>255</v>
      </c>
      <c r="AG256" s="29">
        <f t="shared" si="39"/>
        <v>0.99027237354085607</v>
      </c>
      <c r="AH256" s="30">
        <f t="shared" si="40"/>
        <v>2.3366910755775656</v>
      </c>
    </row>
    <row r="257" spans="16:34" x14ac:dyDescent="0.35">
      <c r="P257" s="1">
        <f>$C$5*'6050_Module3Project_Data'!B257 +$C$6</f>
        <v>118.20290462277728</v>
      </c>
      <c r="Q257" s="1">
        <f>(ABS('6050_Module3Project_Data'!C257 - P257) /'6050_Module3Project_Data'!C257)</f>
        <v>8.4480779902920168E-3</v>
      </c>
      <c r="R257" s="1">
        <f>'6050_Module3Project_Data'!C257-'Part 3'!P257</f>
        <v>1.0070953772227114</v>
      </c>
      <c r="S257" s="1">
        <v>25.15887227301269</v>
      </c>
      <c r="T257" s="1">
        <f t="shared" si="35"/>
        <v>2.5557223756445975</v>
      </c>
      <c r="U257" s="28">
        <v>256</v>
      </c>
      <c r="V257" s="29">
        <f t="shared" si="36"/>
        <v>0.99416342412451364</v>
      </c>
      <c r="W257" s="30">
        <f t="shared" si="37"/>
        <v>2.5218739841912803</v>
      </c>
      <c r="AA257" s="1">
        <f>$D$5*'6050_Module3Project_Data'!B257 +$D$6</f>
        <v>157.09325537748632</v>
      </c>
      <c r="AB257" s="1">
        <f>(ABS('6050_Module3Project_Data'!E257 - AA257) /'6050_Module3Project_Data'!E257)</f>
        <v>0.20354261114638864</v>
      </c>
      <c r="AC257" s="1">
        <f>'6050_Module3Project_Data'!E257-'Part 3'!AA257</f>
        <v>40.146744622513694</v>
      </c>
      <c r="AD257" s="1">
        <v>44.457748923717332</v>
      </c>
      <c r="AE257" s="1">
        <f t="shared" si="38"/>
        <v>2.4734391549133248</v>
      </c>
      <c r="AF257" s="28">
        <v>256</v>
      </c>
      <c r="AG257" s="29">
        <f t="shared" si="39"/>
        <v>0.99416342412451364</v>
      </c>
      <c r="AH257" s="30">
        <f t="shared" si="40"/>
        <v>2.5218739841912803</v>
      </c>
    </row>
    <row r="258" spans="16:34" x14ac:dyDescent="0.35">
      <c r="P258" s="1">
        <f>$C$5*'6050_Module3Project_Data'!B258 +$C$6</f>
        <v>118.44666634069308</v>
      </c>
      <c r="Q258" s="1">
        <f>(ABS('6050_Module3Project_Data'!C258 - P258) /'6050_Module3Project_Data'!C258)</f>
        <v>6.8198361504856631E-3</v>
      </c>
      <c r="R258" s="1">
        <f>'6050_Module3Project_Data'!C258-'Part 3'!P258</f>
        <v>0.81333365930692025</v>
      </c>
      <c r="S258" s="1">
        <v>28.177840990928502</v>
      </c>
      <c r="T258" s="1">
        <f t="shared" si="35"/>
        <v>2.8623993133078538</v>
      </c>
      <c r="U258" s="28">
        <v>257</v>
      </c>
      <c r="V258" s="29">
        <f t="shared" si="36"/>
        <v>0.99805447470817121</v>
      </c>
      <c r="W258" s="30">
        <f t="shared" si="37"/>
        <v>2.8868618330563138</v>
      </c>
      <c r="AA258" s="1">
        <f>$D$5*'6050_Module3Project_Data'!B258 +$D$6</f>
        <v>157.08225107628266</v>
      </c>
      <c r="AB258" s="1">
        <f>(ABS('6050_Module3Project_Data'!E258 - AA258) /'6050_Module3Project_Data'!E258)</f>
        <v>0.22059020007798619</v>
      </c>
      <c r="AC258" s="1">
        <f>'6050_Module3Project_Data'!E258-'Part 3'!AA258</f>
        <v>44.457748923717332</v>
      </c>
      <c r="AD258" s="1">
        <v>44.864736020106392</v>
      </c>
      <c r="AE258" s="1">
        <f t="shared" si="38"/>
        <v>2.496082177651171</v>
      </c>
      <c r="AF258" s="28">
        <v>257</v>
      </c>
      <c r="AG258" s="29">
        <f t="shared" si="39"/>
        <v>0.99805447470817121</v>
      </c>
      <c r="AH258" s="30">
        <f t="shared" si="40"/>
        <v>2.8868618330563138</v>
      </c>
    </row>
    <row r="259" spans="16:34" ht="23.5" x14ac:dyDescent="0.55000000000000004">
      <c r="P259" s="1"/>
      <c r="Q259" s="27">
        <f>AVERAGE(Q2:Q258)</f>
        <v>0.1037694205491658</v>
      </c>
      <c r="AB259" s="27">
        <f>AVERAGE(AB2:AB258)</f>
        <v>0.10030318637895658</v>
      </c>
    </row>
    <row r="260" spans="16:34" x14ac:dyDescent="0.35">
      <c r="P260" s="1"/>
      <c r="Q260" s="1"/>
      <c r="AB260" s="1"/>
    </row>
  </sheetData>
  <sortState xmlns:xlrd2="http://schemas.microsoft.com/office/spreadsheetml/2017/richdata2" ref="AD2:AD260">
    <sortCondition ref="AD2:AD260"/>
  </sortState>
  <mergeCells count="2">
    <mergeCell ref="BL3:BM3"/>
    <mergeCell ref="BZ3:C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6050_Module3Project_Data</vt:lpstr>
      <vt:lpstr>Part 1</vt:lpstr>
      <vt:lpstr>Part 2</vt:lpstr>
      <vt:lpstr>Part 3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Nikshita Ranganathan</cp:lastModifiedBy>
  <dcterms:created xsi:type="dcterms:W3CDTF">2020-11-08T14:21:04Z</dcterms:created>
  <dcterms:modified xsi:type="dcterms:W3CDTF">2023-03-12T23:01:03Z</dcterms:modified>
  <cp:category>Analytics</cp:category>
</cp:coreProperties>
</file>