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0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rva\Desktop\"/>
    </mc:Choice>
  </mc:AlternateContent>
  <xr:revisionPtr revIDLastSave="0" documentId="8_{C1593F71-634E-4340-B111-CB6E87530D69}" xr6:coauthVersionLast="47" xr6:coauthVersionMax="47" xr10:uidLastSave="{00000000-0000-0000-0000-000000000000}"/>
  <bookViews>
    <workbookView xWindow="-108" yWindow="-108" windowWidth="23256" windowHeight="12456" firstSheet="1" xr2:uid="{8640D684-600E-4BED-83B8-23D04047A57E}"/>
  </bookViews>
  <sheets>
    <sheet name="Задача 1" sheetId="1" r:id="rId1"/>
    <sheet name="Задача 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2" l="1"/>
  <c r="F4" i="2"/>
  <c r="G5" i="2"/>
  <c r="G4" i="2"/>
  <c r="F5" i="2"/>
  <c r="G3" i="2"/>
  <c r="F3" i="2"/>
  <c r="I3" i="2"/>
  <c r="F9" i="2"/>
  <c r="G2" i="2"/>
  <c r="F2" i="2"/>
  <c r="I2" i="2"/>
  <c r="F8" i="2"/>
  <c r="B10" i="2"/>
  <c r="C10" i="2"/>
  <c r="D10" i="2"/>
  <c r="B9" i="2"/>
  <c r="C9" i="2"/>
  <c r="D9" i="2"/>
  <c r="B8" i="2"/>
  <c r="C8" i="2"/>
  <c r="D8" i="2"/>
  <c r="A10" i="2"/>
  <c r="A9" i="2"/>
  <c r="A8" i="2"/>
  <c r="B7" i="2"/>
  <c r="C7" i="2"/>
  <c r="D7" i="2"/>
  <c r="A7" i="2"/>
  <c r="G10" i="1"/>
  <c r="G9" i="1"/>
  <c r="G8" i="1"/>
  <c r="G7" i="1"/>
  <c r="A7" i="1"/>
  <c r="B10" i="1"/>
  <c r="C10" i="1"/>
  <c r="D10" i="1"/>
  <c r="A10" i="1"/>
  <c r="C9" i="1"/>
  <c r="D9" i="1"/>
  <c r="C8" i="1"/>
  <c r="D8" i="1"/>
  <c r="C7" i="1"/>
  <c r="D7" i="1"/>
  <c r="B9" i="1"/>
  <c r="B8" i="1"/>
  <c r="B7" i="1"/>
  <c r="A9" i="1"/>
  <c r="A8" i="1"/>
  <c r="G5" i="1"/>
  <c r="G4" i="1"/>
  <c r="G3" i="1"/>
  <c r="G2" i="1"/>
  <c r="F3" i="1"/>
  <c r="F4" i="1"/>
  <c r="F5" i="1"/>
  <c r="F2" i="1"/>
  <c r="I5" i="2"/>
  <c r="F10" i="2"/>
  <c r="I4" i="2"/>
  <c r="F7" i="2"/>
</calcChain>
</file>

<file path=xl/sharedStrings.xml><?xml version="1.0" encoding="utf-8"?>
<sst xmlns="http://schemas.openxmlformats.org/spreadsheetml/2006/main" count="15" uniqueCount="15">
  <si>
    <t>A</t>
  </si>
  <si>
    <t>B</t>
  </si>
  <si>
    <t>C</t>
  </si>
  <si>
    <t>D</t>
  </si>
  <si>
    <t>F=A(+)B(+)C</t>
  </si>
  <si>
    <t>Чистый доход (F-D)</t>
  </si>
  <si>
    <t>P1(t)</t>
  </si>
  <si>
    <t>P2(t)</t>
  </si>
  <si>
    <t>q(t)</t>
  </si>
  <si>
    <t>C(t)</t>
  </si>
  <si>
    <t>P1(t)*q(t)</t>
  </si>
  <si>
    <t>P2(t)*q(t)</t>
  </si>
  <si>
    <t>G1(-)F1</t>
  </si>
  <si>
    <t>H1(/)C(t)</t>
  </si>
  <si>
    <r>
      <t>Вывод: так как коэффициент эффективности рекламы в интервале: 0.32</t>
    </r>
    <r>
      <rPr>
        <sz val="11"/>
        <color rgb="FF000000"/>
        <rFont val="Calibri"/>
        <family val="2"/>
        <charset val="204"/>
      </rPr>
      <t>≤E(t)≤0.67, то рекламная кампания не эффективна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</si>
</sst>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>
    <font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sz val="11"/>
      <color rgb="FF000000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2" fontId="0" fillId="0" borderId="0" xfId="0" applyNumberFormat="1"/>
    <xf numFmtId="0" fontId="1" fillId="2" borderId="0" xfId="0" applyFont="1" applyFill="1" applyAlignment="1">
      <alignment horizontal="left"/>
    </xf>
    <xf numFmtId="0" fontId="0" fillId="3" borderId="1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Магазин А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'Задача 1'!$A$7:$A$10</c:f>
              <c:numCache>
                <c:formatCode>General</c:formatCode>
                <c:ptCount val="4"/>
                <c:pt idx="0">
                  <c:v>40</c:v>
                </c:pt>
                <c:pt idx="1">
                  <c:v>50</c:v>
                </c:pt>
                <c:pt idx="2">
                  <c:v>70</c:v>
                </c:pt>
                <c:pt idx="3">
                  <c:v>100</c:v>
                </c:pt>
              </c:numCache>
            </c:numRef>
          </c:xVal>
          <c:yVal>
            <c:numRef>
              <c:f>'Задача 1'!$E$7:$E$10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5D-4C03-A2F1-3BC4C43DCB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2244208"/>
        <c:axId val="1022249200"/>
      </c:scatterChart>
      <c:valAx>
        <c:axId val="1022244208"/>
        <c:scaling>
          <c:orientation val="minMax"/>
          <c:min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2249200"/>
        <c:crosses val="autoZero"/>
        <c:crossBetween val="midCat"/>
        <c:majorUnit val="10"/>
      </c:valAx>
      <c:valAx>
        <c:axId val="102224920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2244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E(t)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P2(t)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'Задача 2'!$F$7:$F$10</c:f>
              <c:numCache>
                <c:formatCode>General</c:formatCode>
                <c:ptCount val="4"/>
                <c:pt idx="0" formatCode="0.00">
                  <c:v>12.103000000000002</c:v>
                </c:pt>
                <c:pt idx="1">
                  <c:v>13.333333333333334</c:v>
                </c:pt>
                <c:pt idx="2">
                  <c:v>13.333333333333334</c:v>
                </c:pt>
                <c:pt idx="3" formatCode="0.00">
                  <c:v>30.715555555555554</c:v>
                </c:pt>
              </c:numCache>
            </c:numRef>
          </c:xVal>
          <c:yVal>
            <c:numRef>
              <c:f>'Задача 2'!$G$7:$G$10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A9-4D47-AA13-21F594B0AD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2244208"/>
        <c:axId val="1022235056"/>
      </c:scatterChart>
      <c:valAx>
        <c:axId val="1022244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2235056"/>
        <c:crosses val="autoZero"/>
        <c:crossBetween val="midCat"/>
        <c:majorUnit val="0.2"/>
      </c:valAx>
      <c:valAx>
        <c:axId val="10222350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2244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Магазин </a:t>
            </a:r>
            <a:r>
              <a:rPr lang="en-US"/>
              <a:t>B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Магазин А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'Задача 1'!$B$7:$B$10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110</c:v>
                </c:pt>
                <c:pt idx="3">
                  <c:v>110</c:v>
                </c:pt>
              </c:numCache>
            </c:numRef>
          </c:xVal>
          <c:yVal>
            <c:numRef>
              <c:f>'Задача 1'!$E$7:$E$10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3F-4415-816B-4ACA3B30E7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2244208"/>
        <c:axId val="1022249200"/>
      </c:scatterChart>
      <c:valAx>
        <c:axId val="1022244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2249200"/>
        <c:crosses val="autoZero"/>
        <c:crossBetween val="midCat"/>
        <c:majorUnit val="10"/>
      </c:valAx>
      <c:valAx>
        <c:axId val="102224920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2244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Магазин 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'Задача 1'!$C$7:$C$10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20</c:v>
                </c:pt>
              </c:numCache>
            </c:numRef>
          </c:xVal>
          <c:yVal>
            <c:numRef>
              <c:f>'Задача 1'!$E$7:$E$10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12-460F-8F54-5C9DBC735D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5213856"/>
        <c:axId val="1305209280"/>
      </c:scatterChart>
      <c:valAx>
        <c:axId val="1305213856"/>
        <c:scaling>
          <c:orientation val="minMax"/>
          <c:max val="2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209280"/>
        <c:crosses val="autoZero"/>
        <c:crossBetween val="midCat"/>
        <c:majorUnit val="10"/>
      </c:valAx>
      <c:valAx>
        <c:axId val="130520928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213856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Расходы 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'Задача 1'!$D$7:$D$10</c:f>
              <c:numCache>
                <c:formatCode>General</c:formatCode>
                <c:ptCount val="4"/>
                <c:pt idx="0">
                  <c:v>50</c:v>
                </c:pt>
                <c:pt idx="1">
                  <c:v>80</c:v>
                </c:pt>
                <c:pt idx="2">
                  <c:v>80</c:v>
                </c:pt>
                <c:pt idx="3">
                  <c:v>100</c:v>
                </c:pt>
              </c:numCache>
            </c:numRef>
          </c:xVal>
          <c:yVal>
            <c:numRef>
              <c:f>'Задача 1'!$E$7:$E$10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D3-4F21-9B0B-4A47446140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8741648"/>
        <c:axId val="1308732080"/>
      </c:scatterChart>
      <c:valAx>
        <c:axId val="1308741648"/>
        <c:scaling>
          <c:orientation val="minMax"/>
          <c:min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8732080"/>
        <c:crosses val="autoZero"/>
        <c:crossBetween val="midCat"/>
        <c:majorUnit val="10"/>
      </c:valAx>
      <c:valAx>
        <c:axId val="130873208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8741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Чистая прибыль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'Задача 1'!$G$7:$G$10</c:f>
              <c:numCache>
                <c:formatCode>General</c:formatCode>
                <c:ptCount val="4"/>
                <c:pt idx="0">
                  <c:v>40</c:v>
                </c:pt>
                <c:pt idx="1">
                  <c:v>70</c:v>
                </c:pt>
                <c:pt idx="2">
                  <c:v>100</c:v>
                </c:pt>
                <c:pt idx="3">
                  <c:v>180</c:v>
                </c:pt>
              </c:numCache>
            </c:numRef>
          </c:xVal>
          <c:yVal>
            <c:numRef>
              <c:f>'Задача 1'!$E$7:$E$10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7F-4DE0-9D97-FCA4F4FFFD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1430064"/>
        <c:axId val="1301426736"/>
      </c:scatterChart>
      <c:valAx>
        <c:axId val="1301430064"/>
        <c:scaling>
          <c:orientation val="minMax"/>
          <c:min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1426736"/>
        <c:crosses val="autoZero"/>
        <c:crossBetween val="midCat"/>
        <c:majorUnit val="10"/>
      </c:valAx>
      <c:valAx>
        <c:axId val="130142673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1430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P1(t)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P1()+'Задача 2'!$E$14t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'Задача 2'!$A$7:$A$10</c:f>
              <c:numCache>
                <c:formatCode>General</c:formatCode>
                <c:ptCount val="4"/>
                <c:pt idx="0">
                  <c:v>0.30900000000000016</c:v>
                </c:pt>
                <c:pt idx="1">
                  <c:v>4</c:v>
                </c:pt>
                <c:pt idx="2">
                  <c:v>40</c:v>
                </c:pt>
                <c:pt idx="3">
                  <c:v>43.911000000000001</c:v>
                </c:pt>
              </c:numCache>
            </c:numRef>
          </c:xVal>
          <c:yVal>
            <c:numRef>
              <c:f>'Задача 2'!$G$7:$G$10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C8-4379-95A2-1573A7309B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5201376"/>
        <c:axId val="1305204704"/>
      </c:scatterChart>
      <c:valAx>
        <c:axId val="1305201376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204704"/>
        <c:crosses val="autoZero"/>
        <c:crossBetween val="midCat"/>
        <c:majorUnit val="1"/>
      </c:valAx>
      <c:valAx>
        <c:axId val="13052047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201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P2(t)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'Задача 2'!$B$7:$B$10</c:f>
              <c:numCache>
                <c:formatCode>General</c:formatCode>
                <c:ptCount val="4"/>
                <c:pt idx="0">
                  <c:v>4.9000000000000004</c:v>
                </c:pt>
                <c:pt idx="1">
                  <c:v>5</c:v>
                </c:pt>
                <c:pt idx="2">
                  <c:v>5</c:v>
                </c:pt>
                <c:pt idx="3">
                  <c:v>5.0999999999999996</c:v>
                </c:pt>
              </c:numCache>
            </c:numRef>
          </c:xVal>
          <c:yVal>
            <c:numRef>
              <c:f>'Задача 2'!$G$7:$G$10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0E-4F46-8606-1D45517C36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2244208"/>
        <c:axId val="1022235056"/>
      </c:scatterChart>
      <c:valAx>
        <c:axId val="1022244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2235056"/>
        <c:crosses val="autoZero"/>
        <c:crossBetween val="midCat"/>
        <c:majorUnit val="4"/>
      </c:valAx>
      <c:valAx>
        <c:axId val="10222350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2244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q(t)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P2(t)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'Задача 2'!$C$7:$C$10</c:f>
              <c:numCache>
                <c:formatCode>General</c:formatCode>
                <c:ptCount val="4"/>
                <c:pt idx="0">
                  <c:v>570</c:v>
                </c:pt>
                <c:pt idx="1">
                  <c:v>600</c:v>
                </c:pt>
                <c:pt idx="2">
                  <c:v>600</c:v>
                </c:pt>
                <c:pt idx="3">
                  <c:v>630</c:v>
                </c:pt>
              </c:numCache>
            </c:numRef>
          </c:xVal>
          <c:yVal>
            <c:numRef>
              <c:f>'Задача 2'!$G$7:$G$10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66-4BFA-BBC0-D6FC748F27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2244208"/>
        <c:axId val="1022235056"/>
      </c:scatterChart>
      <c:valAx>
        <c:axId val="1022244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2235056"/>
        <c:crosses val="autoZero"/>
        <c:crossBetween val="midCat"/>
        <c:majorUnit val="0.5"/>
      </c:valAx>
      <c:valAx>
        <c:axId val="10222350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2244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C(t)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P2(t)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'Задача 2'!$D$7:$D$10</c:f>
              <c:numCache>
                <c:formatCode>General</c:formatCode>
                <c:ptCount val="4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</c:numCache>
            </c:numRef>
          </c:xVal>
          <c:yVal>
            <c:numRef>
              <c:f>'Задача 2'!$G$7:$G$10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B9-430A-8DC0-E2D66CC9DA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2244208"/>
        <c:axId val="1022235056"/>
      </c:scatterChart>
      <c:valAx>
        <c:axId val="1022244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2235056"/>
        <c:crosses val="autoZero"/>
        <c:crossBetween val="midCat"/>
        <c:majorUnit val="10"/>
      </c:valAx>
      <c:valAx>
        <c:axId val="10222350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2244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205740</xdr:colOff>
      <xdr:row>0</xdr:row>
      <xdr:rowOff>129540</xdr:rowOff>
    </xdr:from>
    <xdr:to>
      <xdr:col>12</xdr:col>
      <xdr:colOff>449580</xdr:colOff>
      <xdr:row>10</xdr:row>
      <xdr:rowOff>129540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F111E83A-554A-587D-A0BA-9DF715AC7F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480060</xdr:colOff>
      <xdr:row>0</xdr:row>
      <xdr:rowOff>175260</xdr:rowOff>
    </xdr:from>
    <xdr:to>
      <xdr:col>18</xdr:col>
      <xdr:colOff>114300</xdr:colOff>
      <xdr:row>10</xdr:row>
      <xdr:rowOff>175260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1B23C0BB-F2FA-4F93-B2BA-51CAF9B8A1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68580</xdr:colOff>
      <xdr:row>11</xdr:row>
      <xdr:rowOff>7620</xdr:rowOff>
    </xdr:from>
    <xdr:to>
      <xdr:col>12</xdr:col>
      <xdr:colOff>396240</xdr:colOff>
      <xdr:row>20</xdr:row>
      <xdr:rowOff>60960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7DEDCA5B-8FC3-FDFE-E4C9-02E72EE10F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441960</xdr:colOff>
      <xdr:row>11</xdr:row>
      <xdr:rowOff>15240</xdr:rowOff>
    </xdr:from>
    <xdr:to>
      <xdr:col>18</xdr:col>
      <xdr:colOff>83820</xdr:colOff>
      <xdr:row>21</xdr:row>
      <xdr:rowOff>7620</xdr:rowOff>
    </xdr:to>
    <xdr:graphicFrame macro="">
      <xdr:nvGraphicFramePr>
        <xdr:cNvPr id="14" name="Диаграмма 13">
          <a:extLst>
            <a:ext uri="{FF2B5EF4-FFF2-40B4-BE49-F238E27FC236}">
              <a16:creationId xmlns:a16="http://schemas.microsoft.com/office/drawing/2014/main" id="{300B1DDD-BFAE-4D5F-0679-659C2D12C1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472440</xdr:colOff>
      <xdr:row>11</xdr:row>
      <xdr:rowOff>160020</xdr:rowOff>
    </xdr:from>
    <xdr:to>
      <xdr:col>6</xdr:col>
      <xdr:colOff>937260</xdr:colOff>
      <xdr:row>22</xdr:row>
      <xdr:rowOff>121920</xdr:rowOff>
    </xdr:to>
    <xdr:graphicFrame macro="">
      <xdr:nvGraphicFramePr>
        <xdr:cNvPr id="15" name="Диаграмма 14">
          <a:extLst>
            <a:ext uri="{FF2B5EF4-FFF2-40B4-BE49-F238E27FC236}">
              <a16:creationId xmlns:a16="http://schemas.microsoft.com/office/drawing/2014/main" id="{862950FF-E431-AF5F-F6F6-304341B9F5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563880</xdr:colOff>
      <xdr:row>1</xdr:row>
      <xdr:rowOff>83820</xdr:rowOff>
    </xdr:from>
    <xdr:to>
      <xdr:col>15</xdr:col>
      <xdr:colOff>556260</xdr:colOff>
      <xdr:row>12</xdr:row>
      <xdr:rowOff>60960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26F4A322-87F8-1E1E-CFDA-B38F1C1605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594360</xdr:colOff>
      <xdr:row>1</xdr:row>
      <xdr:rowOff>99060</xdr:rowOff>
    </xdr:from>
    <xdr:to>
      <xdr:col>22</xdr:col>
      <xdr:colOff>106680</xdr:colOff>
      <xdr:row>11</xdr:row>
      <xdr:rowOff>175260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45BFA232-1B76-6295-9ABC-5B9BB205D7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45720</xdr:colOff>
      <xdr:row>12</xdr:row>
      <xdr:rowOff>121920</xdr:rowOff>
    </xdr:from>
    <xdr:to>
      <xdr:col>14</xdr:col>
      <xdr:colOff>472440</xdr:colOff>
      <xdr:row>21</xdr:row>
      <xdr:rowOff>114300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35FFC49B-C168-4488-AB2A-95471F5049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7620</xdr:colOff>
      <xdr:row>13</xdr:row>
      <xdr:rowOff>22860</xdr:rowOff>
    </xdr:from>
    <xdr:to>
      <xdr:col>20</xdr:col>
      <xdr:colOff>434340</xdr:colOff>
      <xdr:row>22</xdr:row>
      <xdr:rowOff>15240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19FFBF87-70BF-44F9-886A-091BFF9315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571500</xdr:colOff>
      <xdr:row>10</xdr:row>
      <xdr:rowOff>91440</xdr:rowOff>
    </xdr:from>
    <xdr:to>
      <xdr:col>7</xdr:col>
      <xdr:colOff>487680</xdr:colOff>
      <xdr:row>23</xdr:row>
      <xdr:rowOff>106680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44005C2E-4C67-4D40-BFBE-BD427EE793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A4220-D538-4558-AE7A-DD5AFF6AEDF6}">
  <dimension ref="A1:G10"/>
  <sheetViews>
    <sheetView tabSelected="1" workbookViewId="0">
      <selection activeCell="G5" sqref="G1:G5"/>
    </sheetView>
  </sheetViews>
  <sheetFormatPr defaultRowHeight="15"/>
  <cols>
    <col min="6" max="6" width="13.28515625" customWidth="1"/>
    <col min="7" max="7" width="18.4257812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F1" t="s">
        <v>4</v>
      </c>
      <c r="G1" s="4" t="s">
        <v>5</v>
      </c>
    </row>
    <row r="2" spans="1:7">
      <c r="A2">
        <v>50</v>
      </c>
      <c r="B2">
        <v>100</v>
      </c>
      <c r="C2">
        <v>0</v>
      </c>
      <c r="D2">
        <v>80</v>
      </c>
      <c r="F2">
        <f>SUM(A2:C2)</f>
        <v>150</v>
      </c>
      <c r="G2" s="4">
        <f>F2-D2</f>
        <v>70</v>
      </c>
    </row>
    <row r="3" spans="1:7">
      <c r="A3">
        <v>70</v>
      </c>
      <c r="B3">
        <v>110</v>
      </c>
      <c r="C3">
        <v>0</v>
      </c>
      <c r="D3">
        <v>80</v>
      </c>
      <c r="F3">
        <f t="shared" ref="F3:F5" si="0">SUM(A3:C3)</f>
        <v>180</v>
      </c>
      <c r="G3" s="4">
        <f>F3-D3</f>
        <v>100</v>
      </c>
    </row>
    <row r="4" spans="1:7">
      <c r="A4">
        <v>10</v>
      </c>
      <c r="B4">
        <v>0</v>
      </c>
      <c r="C4">
        <v>0</v>
      </c>
      <c r="D4">
        <v>30</v>
      </c>
      <c r="F4">
        <f t="shared" si="0"/>
        <v>10</v>
      </c>
      <c r="G4" s="4">
        <f>F4+D5</f>
        <v>30</v>
      </c>
    </row>
    <row r="5" spans="1:7">
      <c r="A5">
        <v>30</v>
      </c>
      <c r="B5">
        <v>0</v>
      </c>
      <c r="C5">
        <v>20</v>
      </c>
      <c r="D5">
        <v>20</v>
      </c>
      <c r="F5">
        <f t="shared" si="0"/>
        <v>50</v>
      </c>
      <c r="G5" s="4">
        <f>F5+D4</f>
        <v>80</v>
      </c>
    </row>
    <row r="7" spans="1:7">
      <c r="A7">
        <f>A2-A4</f>
        <v>40</v>
      </c>
      <c r="B7">
        <f>B2-B4</f>
        <v>100</v>
      </c>
      <c r="C7">
        <f t="shared" ref="C7:D7" si="1">C2-C4</f>
        <v>0</v>
      </c>
      <c r="D7">
        <f t="shared" si="1"/>
        <v>50</v>
      </c>
      <c r="E7">
        <v>0</v>
      </c>
      <c r="G7">
        <f>G2-G4</f>
        <v>40</v>
      </c>
    </row>
    <row r="8" spans="1:7">
      <c r="A8">
        <f>A2</f>
        <v>50</v>
      </c>
      <c r="B8">
        <f>B2</f>
        <v>100</v>
      </c>
      <c r="C8">
        <f t="shared" ref="C8:D8" si="2">C2</f>
        <v>0</v>
      </c>
      <c r="D8">
        <f t="shared" si="2"/>
        <v>80</v>
      </c>
      <c r="E8">
        <v>1</v>
      </c>
      <c r="G8">
        <f>G2</f>
        <v>70</v>
      </c>
    </row>
    <row r="9" spans="1:7">
      <c r="A9">
        <f>A3</f>
        <v>70</v>
      </c>
      <c r="B9">
        <f>B3</f>
        <v>110</v>
      </c>
      <c r="C9">
        <f t="shared" ref="C9:D9" si="3">C3</f>
        <v>0</v>
      </c>
      <c r="D9">
        <f t="shared" si="3"/>
        <v>80</v>
      </c>
      <c r="E9">
        <v>1</v>
      </c>
      <c r="G9">
        <f>G3</f>
        <v>100</v>
      </c>
    </row>
    <row r="10" spans="1:7">
      <c r="A10">
        <f>A3+A5</f>
        <v>100</v>
      </c>
      <c r="B10">
        <f t="shared" ref="B10:D10" si="4">B3+B5</f>
        <v>110</v>
      </c>
      <c r="C10">
        <f t="shared" si="4"/>
        <v>20</v>
      </c>
      <c r="D10">
        <f t="shared" si="4"/>
        <v>100</v>
      </c>
      <c r="E10">
        <v>0</v>
      </c>
      <c r="G10">
        <f>G3+G5</f>
        <v>180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C1E76-518D-4740-BAC1-F2971B86B463}">
  <dimension ref="A1:Q26"/>
  <sheetViews>
    <sheetView workbookViewId="0">
      <selection activeCell="H29" sqref="H29"/>
    </sheetView>
  </sheetViews>
  <sheetFormatPr defaultRowHeight="15"/>
  <cols>
    <col min="8" max="8" width="9.140625" customWidth="1"/>
    <col min="9" max="9" width="12.85546875" customWidth="1"/>
  </cols>
  <sheetData>
    <row r="1" spans="1:9">
      <c r="A1" t="s">
        <v>6</v>
      </c>
      <c r="B1" t="s">
        <v>7</v>
      </c>
      <c r="C1" t="s">
        <v>8</v>
      </c>
      <c r="D1" t="s">
        <v>9</v>
      </c>
      <c r="F1" t="s">
        <v>10</v>
      </c>
      <c r="G1" t="s">
        <v>11</v>
      </c>
      <c r="H1" t="s">
        <v>12</v>
      </c>
      <c r="I1" t="s">
        <v>13</v>
      </c>
    </row>
    <row r="2" spans="1:9">
      <c r="A2">
        <v>4</v>
      </c>
      <c r="B2" s="1">
        <v>5</v>
      </c>
      <c r="C2" s="1">
        <v>600</v>
      </c>
      <c r="D2">
        <v>3</v>
      </c>
      <c r="F2" s="1">
        <f>A2*$C$2</f>
        <v>2400</v>
      </c>
      <c r="G2" s="1">
        <f>B2*$C$2</f>
        <v>3000</v>
      </c>
      <c r="H2" s="1">
        <v>40</v>
      </c>
      <c r="I2">
        <f>H2/D2</f>
        <v>13.333333333333334</v>
      </c>
    </row>
    <row r="3" spans="1:9">
      <c r="A3">
        <v>40</v>
      </c>
      <c r="B3" s="1">
        <v>5</v>
      </c>
      <c r="C3" s="1">
        <v>600</v>
      </c>
      <c r="D3">
        <v>3</v>
      </c>
      <c r="F3" s="1">
        <f>A3*$C$2</f>
        <v>24000</v>
      </c>
      <c r="G3" s="1">
        <f>B3*$C$2</f>
        <v>3000</v>
      </c>
      <c r="H3" s="1">
        <f>40</f>
        <v>40</v>
      </c>
      <c r="I3">
        <f>H3/D3</f>
        <v>13.333333333333334</v>
      </c>
    </row>
    <row r="4" spans="1:9">
      <c r="A4">
        <v>3.6909999999999998</v>
      </c>
      <c r="B4">
        <v>0.1</v>
      </c>
      <c r="C4">
        <v>30</v>
      </c>
      <c r="D4">
        <v>0</v>
      </c>
      <c r="F4">
        <f>A2*$C$2-(A2-A4)*($C$2-$C$4)</f>
        <v>2223.87</v>
      </c>
      <c r="G4">
        <f>B2+$C$2-(B2-B4)*($C$2-$C$4)</f>
        <v>-2188</v>
      </c>
      <c r="H4">
        <v>3.6909999999999998</v>
      </c>
      <c r="I4" s="2">
        <f>H2*D5+D2*H4/((D3^2)+D3*D5)</f>
        <v>1.2303333333333333</v>
      </c>
    </row>
    <row r="5" spans="1:9">
      <c r="A5">
        <v>3.911</v>
      </c>
      <c r="B5">
        <v>0.1</v>
      </c>
      <c r="C5">
        <v>30</v>
      </c>
      <c r="D5">
        <v>0</v>
      </c>
      <c r="F5">
        <f>(A3+A5)*($C$3+$C$5)-A2*$C$2</f>
        <v>25263.93</v>
      </c>
      <c r="G5">
        <f>(B3+B5)*($C$3+$C$5)-B2*$C$2</f>
        <v>213</v>
      </c>
      <c r="H5">
        <v>3.911</v>
      </c>
      <c r="I5" s="2">
        <f>(H2*H5+H2*D4)/(D3^2+D3*D5)</f>
        <v>17.382222222222222</v>
      </c>
    </row>
    <row r="7" spans="1:9">
      <c r="A7">
        <f>A2-A4</f>
        <v>0.30900000000000016</v>
      </c>
      <c r="B7">
        <f t="shared" ref="B7:D7" si="0">B2-B4</f>
        <v>4.9000000000000004</v>
      </c>
      <c r="C7">
        <f t="shared" si="0"/>
        <v>570</v>
      </c>
      <c r="D7">
        <f t="shared" si="0"/>
        <v>3</v>
      </c>
      <c r="F7" s="2">
        <f>I2-I4</f>
        <v>12.103000000000002</v>
      </c>
      <c r="G7">
        <v>0</v>
      </c>
    </row>
    <row r="8" spans="1:9">
      <c r="A8">
        <f>A2</f>
        <v>4</v>
      </c>
      <c r="B8">
        <f t="shared" ref="B8:D8" si="1">B2</f>
        <v>5</v>
      </c>
      <c r="C8">
        <f t="shared" si="1"/>
        <v>600</v>
      </c>
      <c r="D8">
        <f t="shared" si="1"/>
        <v>3</v>
      </c>
      <c r="F8">
        <f>I2</f>
        <v>13.333333333333334</v>
      </c>
      <c r="G8">
        <v>1</v>
      </c>
    </row>
    <row r="9" spans="1:9">
      <c r="A9">
        <f>A3</f>
        <v>40</v>
      </c>
      <c r="B9">
        <f t="shared" ref="B9:D9" si="2">B3</f>
        <v>5</v>
      </c>
      <c r="C9">
        <f t="shared" si="2"/>
        <v>600</v>
      </c>
      <c r="D9">
        <f t="shared" si="2"/>
        <v>3</v>
      </c>
      <c r="F9">
        <f>I3</f>
        <v>13.333333333333334</v>
      </c>
      <c r="G9">
        <v>1</v>
      </c>
    </row>
    <row r="10" spans="1:9">
      <c r="A10">
        <f>A3+A5</f>
        <v>43.911000000000001</v>
      </c>
      <c r="B10">
        <f t="shared" ref="B10:D10" si="3">B3+B5</f>
        <v>5.0999999999999996</v>
      </c>
      <c r="C10">
        <f t="shared" si="3"/>
        <v>630</v>
      </c>
      <c r="D10">
        <f t="shared" si="3"/>
        <v>3</v>
      </c>
      <c r="F10" s="2">
        <f>I3+I5</f>
        <v>30.715555555555554</v>
      </c>
      <c r="G10">
        <v>0</v>
      </c>
    </row>
    <row r="26" spans="4:17">
      <c r="D26" s="3" t="s">
        <v>14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</row>
  </sheetData>
  <mergeCells count="1">
    <mergeCell ref="D26:Q26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25C20FD93A813D4A93EA81F60E1389C2" ma:contentTypeVersion="13" ma:contentTypeDescription="Создание документа." ma:contentTypeScope="" ma:versionID="dbbca18bb0b82ab3c00782b7210e6bee">
  <xsd:schema xmlns:xsd="http://www.w3.org/2001/XMLSchema" xmlns:xs="http://www.w3.org/2001/XMLSchema" xmlns:p="http://schemas.microsoft.com/office/2006/metadata/properties" xmlns:ns2="44767972-7cb4-4503-896c-cf503737bdcc" xmlns:ns3="5f17b898-8502-4946-85dc-85325db06a2a" targetNamespace="http://schemas.microsoft.com/office/2006/metadata/properties" ma:root="true" ma:fieldsID="58f6121cbc9f8ceba65008236245b966" ns2:_="" ns3:_="">
    <xsd:import namespace="44767972-7cb4-4503-896c-cf503737bdcc"/>
    <xsd:import namespace="5f17b898-8502-4946-85dc-85325db06a2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4767972-7cb4-4503-896c-cf503737bd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Теги изображений" ma:readOnly="false" ma:fieldId="{5cf76f15-5ced-4ddc-b409-7134ff3c332f}" ma:taxonomyMulti="true" ma:sspId="18b14e38-c1c0-4c10-a034-9890b754996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f17b898-8502-4946-85dc-85325db06a2a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2c88b12c-3441-43fd-8a19-5b5b65cfb6c8}" ma:internalName="TaxCatchAll" ma:showField="CatchAllData" ma:web="5f17b898-8502-4946-85dc-85325db06a2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5f17b898-8502-4946-85dc-85325db06a2a" xsi:nil="true"/>
    <lcf76f155ced4ddcb4097134ff3c332f xmlns="44767972-7cb4-4503-896c-cf503737bdcc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2DE7447-7D1A-48AF-8BFD-E9071B02BAA2}"/>
</file>

<file path=customXml/itemProps2.xml><?xml version="1.0" encoding="utf-8"?>
<ds:datastoreItem xmlns:ds="http://schemas.openxmlformats.org/officeDocument/2006/customXml" ds:itemID="{9BB2C525-10CC-4A84-B1EA-D705D8655068}"/>
</file>

<file path=customXml/itemProps3.xml><?xml version="1.0" encoding="utf-8"?>
<ds:datastoreItem xmlns:ds="http://schemas.openxmlformats.org/officeDocument/2006/customXml" ds:itemID="{EB3299D2-CC81-40DC-83DF-DE9EAE9B7C3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ярослав варварский</dc:creator>
  <cp:keywords/>
  <dc:description/>
  <cp:lastModifiedBy/>
  <cp:revision/>
  <dcterms:created xsi:type="dcterms:W3CDTF">2022-11-02T09:32:10Z</dcterms:created>
  <dcterms:modified xsi:type="dcterms:W3CDTF">2022-12-08T10:20:56Z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0x01010025C20FD93A813D4A93EA81F60E1389C2</vt:lpwstr>
  </property>
  <property fmtid="{D5CDD505-2E9C-101B-9397-08002B2CF9AE}" pid="3" name="MediaServiceImageTags">
    <vt:lpwstr/>
  </property>
</Properties>
</file>