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GEOLOGIA\16.- REPORTE DIARIO\REPORTES 2022\2.-FEBRERO 2022\"/>
    </mc:Choice>
  </mc:AlternateContent>
  <xr:revisionPtr revIDLastSave="0" documentId="13_ncr:1_{E7BA7727-B835-41D0-8013-5E19E6C657E6}" xr6:coauthVersionLast="47" xr6:coauthVersionMax="47" xr10:uidLastSave="{00000000-0000-0000-0000-000000000000}"/>
  <bookViews>
    <workbookView xWindow="-120" yWindow="-120" windowWidth="29040" windowHeight="15840" firstSheet="3" activeTab="13" xr2:uid="{53BE0957-7AFB-493D-A742-E6D022291A46}"/>
  </bookViews>
  <sheets>
    <sheet name="01022022" sheetId="74" r:id="rId1"/>
    <sheet name="02022022" sheetId="75" r:id="rId2"/>
    <sheet name="03022022" sheetId="76" r:id="rId3"/>
    <sheet name="04022022" sheetId="77" r:id="rId4"/>
    <sheet name="05022022" sheetId="78" r:id="rId5"/>
    <sheet name="06022022" sheetId="79" r:id="rId6"/>
    <sheet name="07022022" sheetId="80" r:id="rId7"/>
    <sheet name="08022022" sheetId="81" r:id="rId8"/>
    <sheet name="09022022" sheetId="82" r:id="rId9"/>
    <sheet name="10022022" sheetId="83" r:id="rId10"/>
    <sheet name="11022022" sheetId="84" r:id="rId11"/>
    <sheet name="12022022" sheetId="85" r:id="rId12"/>
    <sheet name="13022022" sheetId="87" r:id="rId13"/>
    <sheet name="14022022" sheetId="88" r:id="rId14"/>
  </sheets>
  <definedNames>
    <definedName name="_xlnm.Print_Area" localSheetId="0">'01022022'!$A$1:$AG$145</definedName>
    <definedName name="_xlnm.Print_Area" localSheetId="1">'02022022'!$A$1:$AG$145</definedName>
    <definedName name="_xlnm.Print_Area" localSheetId="2">'03022022'!$A$1:$AG$145</definedName>
    <definedName name="_xlnm.Print_Area" localSheetId="3">'04022022'!$A$1:$AG$145</definedName>
    <definedName name="_xlnm.Print_Area" localSheetId="4">'05022022'!$A$1:$AG$145</definedName>
    <definedName name="_xlnm.Print_Area" localSheetId="5">'06022022'!$A$1:$AG$16</definedName>
    <definedName name="_xlnm.Print_Area" localSheetId="6">'07022022'!$A$1:$AG$15</definedName>
    <definedName name="_xlnm.Print_Area" localSheetId="7">'08022022'!$A$1:$AG$15</definedName>
    <definedName name="_xlnm.Print_Area" localSheetId="8">'09022022'!$A$1:$AG$15</definedName>
    <definedName name="_xlnm.Print_Area" localSheetId="9">'10022022'!$A$1:$AG$16</definedName>
    <definedName name="_xlnm.Print_Area" localSheetId="10">'11022022'!$A$1:$AG$16</definedName>
    <definedName name="_xlnm.Print_Area" localSheetId="11">'12022022'!$A$1:$AG$15</definedName>
    <definedName name="_xlnm.Print_Area" localSheetId="12">'13022022'!$A$1:$AG$15</definedName>
    <definedName name="_xlnm.Print_Area" localSheetId="13">'14022022'!$A$1:$AG$15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62" i="88" l="1"/>
  <c r="Z262" i="88"/>
  <c r="R262" i="88"/>
  <c r="Q262" i="88"/>
  <c r="AF262" i="88" s="1"/>
  <c r="AG262" i="88" s="1"/>
  <c r="AE249" i="88"/>
  <c r="AA249" i="88"/>
  <c r="Z249" i="88"/>
  <c r="R249" i="88"/>
  <c r="Q249" i="88"/>
  <c r="AB249" i="88" s="1"/>
  <c r="AA236" i="88"/>
  <c r="Z236" i="88"/>
  <c r="R236" i="88"/>
  <c r="Q236" i="88"/>
  <c r="AE236" i="88" s="1"/>
  <c r="AC223" i="88"/>
  <c r="AB223" i="88"/>
  <c r="AA223" i="88"/>
  <c r="Z223" i="88"/>
  <c r="R223" i="88"/>
  <c r="Q223" i="88"/>
  <c r="AF223" i="88" s="1"/>
  <c r="AG223" i="88" s="1"/>
  <c r="AA210" i="88"/>
  <c r="Z210" i="88"/>
  <c r="R210" i="88"/>
  <c r="Q210" i="88"/>
  <c r="AC210" i="88" s="1"/>
  <c r="AA197" i="88"/>
  <c r="Z197" i="88"/>
  <c r="R197" i="88"/>
  <c r="Q197" i="88"/>
  <c r="AF197" i="88" s="1"/>
  <c r="AE184" i="88"/>
  <c r="AD184" i="88"/>
  <c r="AA184" i="88"/>
  <c r="Z184" i="88"/>
  <c r="R184" i="88"/>
  <c r="Q184" i="88"/>
  <c r="AB184" i="88" s="1"/>
  <c r="AA171" i="88"/>
  <c r="Z171" i="88"/>
  <c r="R171" i="88"/>
  <c r="Q171" i="88"/>
  <c r="AD171" i="88" s="1"/>
  <c r="AD158" i="88"/>
  <c r="AC158" i="88"/>
  <c r="AA158" i="88"/>
  <c r="Z158" i="88"/>
  <c r="R158" i="88"/>
  <c r="Q158" i="88"/>
  <c r="AF158" i="88" s="1"/>
  <c r="AD145" i="88"/>
  <c r="AC145" i="88"/>
  <c r="AA145" i="88"/>
  <c r="Z145" i="88"/>
  <c r="R145" i="88"/>
  <c r="Q145" i="88"/>
  <c r="AB145" i="88" s="1"/>
  <c r="AA132" i="88"/>
  <c r="Z132" i="88"/>
  <c r="R132" i="88"/>
  <c r="Q132" i="88"/>
  <c r="AE132" i="88" s="1"/>
  <c r="AA119" i="88"/>
  <c r="Z119" i="88"/>
  <c r="R119" i="88"/>
  <c r="Q119" i="88"/>
  <c r="AD119" i="88" s="1"/>
  <c r="AA106" i="88"/>
  <c r="Z106" i="88"/>
  <c r="R106" i="88"/>
  <c r="Q106" i="88"/>
  <c r="AC106" i="88" s="1"/>
  <c r="AC93" i="88"/>
  <c r="AA93" i="88"/>
  <c r="Z93" i="88"/>
  <c r="R93" i="88"/>
  <c r="Q93" i="88"/>
  <c r="AF93" i="88" s="1"/>
  <c r="AC80" i="88"/>
  <c r="AA80" i="88"/>
  <c r="Z80" i="88"/>
  <c r="R80" i="88"/>
  <c r="Q80" i="88"/>
  <c r="AE80" i="88" s="1"/>
  <c r="AA67" i="88"/>
  <c r="Z67" i="88"/>
  <c r="Q67" i="88"/>
  <c r="AD67" i="88" s="1"/>
  <c r="AA54" i="88"/>
  <c r="Z54" i="88"/>
  <c r="Q54" i="88"/>
  <c r="AF54" i="88" s="1"/>
  <c r="AC41" i="88"/>
  <c r="AA41" i="88"/>
  <c r="Z41" i="88"/>
  <c r="R41" i="88"/>
  <c r="Q41" i="88"/>
  <c r="AB41" i="88" s="1"/>
  <c r="AA28" i="88"/>
  <c r="Z28" i="88"/>
  <c r="R28" i="88"/>
  <c r="Q28" i="88"/>
  <c r="AE28" i="88" s="1"/>
  <c r="AA15" i="88"/>
  <c r="Z15" i="88"/>
  <c r="R15" i="88"/>
  <c r="Q15" i="88"/>
  <c r="AC15" i="88" s="1"/>
  <c r="A5" i="88"/>
  <c r="A18" i="88" s="1"/>
  <c r="A31" i="88" s="1"/>
  <c r="A44" i="88" s="1"/>
  <c r="A57" i="88" s="1"/>
  <c r="A70" i="88" s="1"/>
  <c r="A83" i="88" s="1"/>
  <c r="A96" i="88" s="1"/>
  <c r="A109" i="88" s="1"/>
  <c r="A122" i="88" s="1"/>
  <c r="A135" i="88" s="1"/>
  <c r="A148" i="88" s="1"/>
  <c r="A161" i="88" s="1"/>
  <c r="A174" i="88" s="1"/>
  <c r="A187" i="88" s="1"/>
  <c r="A200" i="88" s="1"/>
  <c r="A213" i="88" s="1"/>
  <c r="A226" i="88" s="1"/>
  <c r="A239" i="88" s="1"/>
  <c r="A252" i="88" s="1"/>
  <c r="AB262" i="87"/>
  <c r="AA262" i="87"/>
  <c r="Z262" i="87"/>
  <c r="R262" i="87"/>
  <c r="Q262" i="87"/>
  <c r="AC249" i="87"/>
  <c r="AB249" i="87"/>
  <c r="AA249" i="87"/>
  <c r="Z249" i="87"/>
  <c r="R249" i="87"/>
  <c r="Q249" i="87"/>
  <c r="AE249" i="87" s="1"/>
  <c r="AA236" i="87"/>
  <c r="Z236" i="87"/>
  <c r="R236" i="87"/>
  <c r="Q236" i="87"/>
  <c r="AE236" i="87" s="1"/>
  <c r="AA223" i="87"/>
  <c r="Z223" i="87"/>
  <c r="R223" i="87"/>
  <c r="Q223" i="87"/>
  <c r="AF223" i="87" s="1"/>
  <c r="AG223" i="87" s="1"/>
  <c r="AA210" i="87"/>
  <c r="Z210" i="87"/>
  <c r="R210" i="87"/>
  <c r="Q210" i="87"/>
  <c r="AC210" i="87" s="1"/>
  <c r="AA197" i="87"/>
  <c r="Z197" i="87"/>
  <c r="R197" i="87"/>
  <c r="Q197" i="87"/>
  <c r="AF197" i="87" s="1"/>
  <c r="AA184" i="87"/>
  <c r="Z184" i="87"/>
  <c r="R184" i="87"/>
  <c r="Q184" i="87"/>
  <c r="AD184" i="87" s="1"/>
  <c r="AA171" i="87"/>
  <c r="Z171" i="87"/>
  <c r="R171" i="87"/>
  <c r="Q171" i="87"/>
  <c r="AD171" i="87" s="1"/>
  <c r="AA158" i="87"/>
  <c r="Z158" i="87"/>
  <c r="R158" i="87"/>
  <c r="Q158" i="87"/>
  <c r="AB158" i="87" s="1"/>
  <c r="AA145" i="87"/>
  <c r="Z145" i="87"/>
  <c r="R145" i="87"/>
  <c r="Q145" i="87"/>
  <c r="AD145" i="87" s="1"/>
  <c r="AA132" i="87"/>
  <c r="Z132" i="87"/>
  <c r="R132" i="87"/>
  <c r="Q132" i="87"/>
  <c r="AE132" i="87" s="1"/>
  <c r="AA119" i="87"/>
  <c r="Z119" i="87"/>
  <c r="R119" i="87"/>
  <c r="Q119" i="87"/>
  <c r="AF119" i="87" s="1"/>
  <c r="AA106" i="87"/>
  <c r="Z106" i="87"/>
  <c r="R106" i="87"/>
  <c r="Q106" i="87"/>
  <c r="AC106" i="87" s="1"/>
  <c r="AA93" i="87"/>
  <c r="Z93" i="87"/>
  <c r="R93" i="87"/>
  <c r="Q93" i="87"/>
  <c r="AF93" i="87" s="1"/>
  <c r="AG93" i="87" s="1"/>
  <c r="AD80" i="87"/>
  <c r="AA80" i="87"/>
  <c r="Z80" i="87"/>
  <c r="R80" i="87"/>
  <c r="Q80" i="87"/>
  <c r="AC80" i="87" s="1"/>
  <c r="AA67" i="87"/>
  <c r="Z67" i="87"/>
  <c r="R67" i="87"/>
  <c r="Q67" i="87"/>
  <c r="AD67" i="87" s="1"/>
  <c r="AA54" i="87"/>
  <c r="Z54" i="87"/>
  <c r="R54" i="87"/>
  <c r="Q54" i="87"/>
  <c r="AF54" i="87" s="1"/>
  <c r="AG54" i="87" s="1"/>
  <c r="AB41" i="87"/>
  <c r="AA41" i="87"/>
  <c r="Z41" i="87"/>
  <c r="R41" i="87"/>
  <c r="Q41" i="87"/>
  <c r="AE41" i="87" s="1"/>
  <c r="A31" i="87"/>
  <c r="A44" i="87" s="1"/>
  <c r="A57" i="87" s="1"/>
  <c r="A70" i="87" s="1"/>
  <c r="A83" i="87" s="1"/>
  <c r="A96" i="87" s="1"/>
  <c r="A109" i="87" s="1"/>
  <c r="A122" i="87" s="1"/>
  <c r="A135" i="87" s="1"/>
  <c r="A148" i="87" s="1"/>
  <c r="A161" i="87" s="1"/>
  <c r="A174" i="87" s="1"/>
  <c r="A187" i="87" s="1"/>
  <c r="A200" i="87" s="1"/>
  <c r="A213" i="87" s="1"/>
  <c r="A226" i="87" s="1"/>
  <c r="A239" i="87" s="1"/>
  <c r="A252" i="87" s="1"/>
  <c r="AA28" i="87"/>
  <c r="Z28" i="87"/>
  <c r="R28" i="87"/>
  <c r="Q28" i="87"/>
  <c r="AE28" i="87" s="1"/>
  <c r="A18" i="87"/>
  <c r="AC15" i="87"/>
  <c r="AA15" i="87"/>
  <c r="Z15" i="87"/>
  <c r="R15" i="87"/>
  <c r="Q15" i="87"/>
  <c r="AB15" i="87" s="1"/>
  <c r="A5" i="87"/>
  <c r="AA262" i="85"/>
  <c r="Z262" i="85"/>
  <c r="R262" i="85"/>
  <c r="Q262" i="85"/>
  <c r="AE262" i="85" s="1"/>
  <c r="AA249" i="85"/>
  <c r="Z249" i="85"/>
  <c r="R249" i="85"/>
  <c r="Q249" i="85"/>
  <c r="AF249" i="85" s="1"/>
  <c r="AA236" i="85"/>
  <c r="Z236" i="85"/>
  <c r="R236" i="85"/>
  <c r="Q236" i="85"/>
  <c r="AD236" i="85" s="1"/>
  <c r="AA223" i="85"/>
  <c r="Z223" i="85"/>
  <c r="R223" i="85"/>
  <c r="Q223" i="85"/>
  <c r="AE223" i="85" s="1"/>
  <c r="AA210" i="85"/>
  <c r="Z210" i="85"/>
  <c r="R210" i="85"/>
  <c r="Q210" i="85"/>
  <c r="AE210" i="85" s="1"/>
  <c r="AA197" i="85"/>
  <c r="Z197" i="85"/>
  <c r="R197" i="85"/>
  <c r="Q197" i="85"/>
  <c r="AD197" i="85" s="1"/>
  <c r="AA184" i="85"/>
  <c r="Z184" i="85"/>
  <c r="R184" i="85"/>
  <c r="Q184" i="85"/>
  <c r="AB184" i="85" s="1"/>
  <c r="AA171" i="85"/>
  <c r="Z171" i="85"/>
  <c r="R171" i="85"/>
  <c r="Q171" i="85"/>
  <c r="AB171" i="85" s="1"/>
  <c r="AA158" i="85"/>
  <c r="Z158" i="85"/>
  <c r="R158" i="85"/>
  <c r="Q158" i="85"/>
  <c r="AE158" i="85" s="1"/>
  <c r="AA145" i="85"/>
  <c r="Z145" i="85"/>
  <c r="R145" i="85"/>
  <c r="Q145" i="85"/>
  <c r="AF145" i="85" s="1"/>
  <c r="AG145" i="85" s="1"/>
  <c r="AA132" i="85"/>
  <c r="Z132" i="85"/>
  <c r="R132" i="85"/>
  <c r="Q132" i="85"/>
  <c r="AC132" i="85" s="1"/>
  <c r="AA119" i="85"/>
  <c r="Z119" i="85"/>
  <c r="R119" i="85"/>
  <c r="Q119" i="85"/>
  <c r="AF119" i="85" s="1"/>
  <c r="AG119" i="85" s="1"/>
  <c r="AD106" i="85"/>
  <c r="AC106" i="85"/>
  <c r="AB106" i="85"/>
  <c r="AA106" i="85"/>
  <c r="Z106" i="85"/>
  <c r="R106" i="85"/>
  <c r="Q106" i="85"/>
  <c r="AE106" i="85" s="1"/>
  <c r="AA93" i="85"/>
  <c r="Z93" i="85"/>
  <c r="R93" i="85"/>
  <c r="Q93" i="85"/>
  <c r="AD93" i="85" s="1"/>
  <c r="AA80" i="85"/>
  <c r="Z80" i="85"/>
  <c r="R80" i="85"/>
  <c r="Q80" i="85"/>
  <c r="AB80" i="85" s="1"/>
  <c r="AA67" i="85"/>
  <c r="Z67" i="85"/>
  <c r="R67" i="85"/>
  <c r="Q67" i="85"/>
  <c r="AB67" i="85" s="1"/>
  <c r="AA54" i="85"/>
  <c r="Z54" i="85"/>
  <c r="R54" i="85"/>
  <c r="Q54" i="85"/>
  <c r="AE54" i="85" s="1"/>
  <c r="AA41" i="85"/>
  <c r="Z41" i="85"/>
  <c r="R41" i="85"/>
  <c r="Q41" i="85"/>
  <c r="AF41" i="85" s="1"/>
  <c r="AG41" i="85" s="1"/>
  <c r="AA28" i="85"/>
  <c r="Z28" i="85"/>
  <c r="R28" i="85"/>
  <c r="Q28" i="85"/>
  <c r="AC28" i="85" s="1"/>
  <c r="AA15" i="85"/>
  <c r="Z15" i="85"/>
  <c r="R15" i="85"/>
  <c r="Q15" i="85"/>
  <c r="AF15" i="85" s="1"/>
  <c r="A5" i="85"/>
  <c r="A18" i="85" s="1"/>
  <c r="A31" i="85" s="1"/>
  <c r="A44" i="85" s="1"/>
  <c r="A57" i="85" s="1"/>
  <c r="A70" i="85" s="1"/>
  <c r="A83" i="85" s="1"/>
  <c r="A96" i="85" s="1"/>
  <c r="A109" i="85" s="1"/>
  <c r="A122" i="85" s="1"/>
  <c r="A135" i="85" s="1"/>
  <c r="A148" i="85" s="1"/>
  <c r="A161" i="85" s="1"/>
  <c r="A174" i="85" s="1"/>
  <c r="A187" i="85" s="1"/>
  <c r="A200" i="85" s="1"/>
  <c r="A213" i="85" s="1"/>
  <c r="A226" i="85" s="1"/>
  <c r="A239" i="85" s="1"/>
  <c r="A252" i="85" s="1"/>
  <c r="AA263" i="84"/>
  <c r="Z263" i="84"/>
  <c r="R263" i="84"/>
  <c r="Q263" i="84"/>
  <c r="AB250" i="84"/>
  <c r="AA250" i="84"/>
  <c r="Z250" i="84"/>
  <c r="R250" i="84"/>
  <c r="Q250" i="84"/>
  <c r="AF250" i="84" s="1"/>
  <c r="AG250" i="84" s="1"/>
  <c r="AE237" i="84"/>
  <c r="AD237" i="84"/>
  <c r="AB237" i="84"/>
  <c r="AA237" i="84"/>
  <c r="Z237" i="84"/>
  <c r="R237" i="84"/>
  <c r="Q237" i="84"/>
  <c r="AC237" i="84" s="1"/>
  <c r="AE224" i="84"/>
  <c r="AD224" i="84"/>
  <c r="AC224" i="84"/>
  <c r="AB224" i="84"/>
  <c r="AA224" i="84"/>
  <c r="Z224" i="84"/>
  <c r="R224" i="84"/>
  <c r="Q224" i="84"/>
  <c r="AF224" i="84" s="1"/>
  <c r="AG224" i="84" s="1"/>
  <c r="AE211" i="84"/>
  <c r="AC211" i="84"/>
  <c r="AB211" i="84"/>
  <c r="AA211" i="84"/>
  <c r="Z211" i="84"/>
  <c r="R211" i="84"/>
  <c r="Q211" i="84"/>
  <c r="AF211" i="84" s="1"/>
  <c r="AG211" i="84" s="1"/>
  <c r="AA198" i="84"/>
  <c r="Z198" i="84"/>
  <c r="R198" i="84"/>
  <c r="Q198" i="84"/>
  <c r="AF198" i="84" s="1"/>
  <c r="AA185" i="84"/>
  <c r="Z185" i="84"/>
  <c r="R185" i="84"/>
  <c r="Q185" i="84"/>
  <c r="AC185" i="84" s="1"/>
  <c r="AF172" i="84"/>
  <c r="AA172" i="84"/>
  <c r="Z172" i="84"/>
  <c r="R172" i="84"/>
  <c r="Q172" i="84"/>
  <c r="AD172" i="84" s="1"/>
  <c r="AA159" i="84"/>
  <c r="Z159" i="84"/>
  <c r="R159" i="84"/>
  <c r="Q159" i="84"/>
  <c r="AB146" i="84"/>
  <c r="AA146" i="84"/>
  <c r="Z146" i="84"/>
  <c r="R146" i="84"/>
  <c r="Q146" i="84"/>
  <c r="AF146" i="84" s="1"/>
  <c r="AG146" i="84" s="1"/>
  <c r="AE133" i="84"/>
  <c r="AD133" i="84"/>
  <c r="AB133" i="84"/>
  <c r="AA133" i="84"/>
  <c r="Z133" i="84"/>
  <c r="R133" i="84"/>
  <c r="Q133" i="84"/>
  <c r="AC133" i="84" s="1"/>
  <c r="AE120" i="84"/>
  <c r="AD120" i="84"/>
  <c r="AC120" i="84"/>
  <c r="AB120" i="84"/>
  <c r="AA120" i="84"/>
  <c r="Z120" i="84"/>
  <c r="R120" i="84"/>
  <c r="Q120" i="84"/>
  <c r="AF120" i="84" s="1"/>
  <c r="AG120" i="84" s="1"/>
  <c r="AE107" i="84"/>
  <c r="AC107" i="84"/>
  <c r="AB107" i="84"/>
  <c r="AA107" i="84"/>
  <c r="Z107" i="84"/>
  <c r="R107" i="84"/>
  <c r="Q107" i="84"/>
  <c r="AA94" i="84"/>
  <c r="Z94" i="84"/>
  <c r="R94" i="84"/>
  <c r="Q94" i="84"/>
  <c r="AF94" i="84" s="1"/>
  <c r="AA81" i="84"/>
  <c r="Z81" i="84"/>
  <c r="R81" i="84"/>
  <c r="Q81" i="84"/>
  <c r="AC81" i="84" s="1"/>
  <c r="AF68" i="84"/>
  <c r="AA68" i="84"/>
  <c r="Z68" i="84"/>
  <c r="R68" i="84"/>
  <c r="Q68" i="84"/>
  <c r="AD68" i="84" s="1"/>
  <c r="AA55" i="84"/>
  <c r="Z55" i="84"/>
  <c r="R55" i="84"/>
  <c r="Q55" i="84"/>
  <c r="AD42" i="84"/>
  <c r="AA42" i="84"/>
  <c r="Z42" i="84"/>
  <c r="R42" i="84"/>
  <c r="Q42" i="84"/>
  <c r="AF42" i="84" s="1"/>
  <c r="A32" i="84"/>
  <c r="A45" i="84" s="1"/>
  <c r="A58" i="84" s="1"/>
  <c r="A71" i="84" s="1"/>
  <c r="A84" i="84" s="1"/>
  <c r="A97" i="84" s="1"/>
  <c r="A110" i="84" s="1"/>
  <c r="A123" i="84" s="1"/>
  <c r="A136" i="84" s="1"/>
  <c r="A149" i="84" s="1"/>
  <c r="A162" i="84" s="1"/>
  <c r="A175" i="84" s="1"/>
  <c r="A188" i="84" s="1"/>
  <c r="A201" i="84" s="1"/>
  <c r="A214" i="84" s="1"/>
  <c r="A227" i="84" s="1"/>
  <c r="A240" i="84" s="1"/>
  <c r="A253" i="84" s="1"/>
  <c r="AF29" i="84"/>
  <c r="AB29" i="84"/>
  <c r="AA29" i="84"/>
  <c r="Z29" i="84"/>
  <c r="R29" i="84"/>
  <c r="Q29" i="84"/>
  <c r="AC29" i="84" s="1"/>
  <c r="AF16" i="84"/>
  <c r="AE16" i="84"/>
  <c r="AD16" i="84"/>
  <c r="AC16" i="84"/>
  <c r="AB16" i="84"/>
  <c r="AA16" i="84"/>
  <c r="Z16" i="84"/>
  <c r="R16" i="84"/>
  <c r="Q16" i="84"/>
  <c r="AB158" i="88" l="1"/>
  <c r="AG93" i="88"/>
  <c r="AE67" i="88"/>
  <c r="AF67" i="88"/>
  <c r="AG67" i="88" s="1"/>
  <c r="AG54" i="88"/>
  <c r="AD41" i="88"/>
  <c r="AE15" i="88"/>
  <c r="AE171" i="88"/>
  <c r="AF171" i="88"/>
  <c r="AG171" i="88" s="1"/>
  <c r="AE145" i="88"/>
  <c r="AD80" i="88"/>
  <c r="AB54" i="88"/>
  <c r="AC54" i="88"/>
  <c r="AD15" i="88"/>
  <c r="AB80" i="88"/>
  <c r="AB93" i="88"/>
  <c r="AF106" i="88"/>
  <c r="AG106" i="88" s="1"/>
  <c r="AE119" i="88"/>
  <c r="AC184" i="88"/>
  <c r="AC197" i="88"/>
  <c r="AD249" i="88"/>
  <c r="AG197" i="88"/>
  <c r="AE41" i="88"/>
  <c r="AD54" i="88"/>
  <c r="AB119" i="88"/>
  <c r="AF132" i="88"/>
  <c r="AF145" i="88"/>
  <c r="AD210" i="88"/>
  <c r="AD223" i="88"/>
  <c r="AB15" i="88"/>
  <c r="AF28" i="88"/>
  <c r="AG28" i="88" s="1"/>
  <c r="AF41" i="88"/>
  <c r="AG41" i="88" s="1"/>
  <c r="AD106" i="88"/>
  <c r="AC119" i="88"/>
  <c r="AG158" i="88"/>
  <c r="AE210" i="88"/>
  <c r="AE223" i="88"/>
  <c r="AB262" i="88"/>
  <c r="AE106" i="88"/>
  <c r="AB197" i="88"/>
  <c r="AC249" i="88"/>
  <c r="AC262" i="88"/>
  <c r="AG80" i="88"/>
  <c r="AG132" i="88"/>
  <c r="AF210" i="88"/>
  <c r="AG210" i="88" s="1"/>
  <c r="AF80" i="88"/>
  <c r="AB132" i="88"/>
  <c r="AG145" i="88"/>
  <c r="AF184" i="88"/>
  <c r="AG184" i="88" s="1"/>
  <c r="AB236" i="88"/>
  <c r="AD262" i="88"/>
  <c r="AF249" i="88"/>
  <c r="AG249" i="88" s="1"/>
  <c r="AB28" i="88"/>
  <c r="AF15" i="88"/>
  <c r="AG15" i="88" s="1"/>
  <c r="AC28" i="88"/>
  <c r="AE54" i="88"/>
  <c r="AB67" i="88"/>
  <c r="AD93" i="88"/>
  <c r="AF119" i="88"/>
  <c r="AG119" i="88" s="1"/>
  <c r="AC132" i="88"/>
  <c r="AE158" i="88"/>
  <c r="AB171" i="88"/>
  <c r="AD197" i="88"/>
  <c r="AC236" i="88"/>
  <c r="AE262" i="88"/>
  <c r="AF236" i="88"/>
  <c r="AG236" i="88" s="1"/>
  <c r="AD28" i="88"/>
  <c r="AC67" i="88"/>
  <c r="AE93" i="88"/>
  <c r="AB106" i="88"/>
  <c r="AD132" i="88"/>
  <c r="AC171" i="88"/>
  <c r="AE197" i="88"/>
  <c r="AB210" i="88"/>
  <c r="AD236" i="88"/>
  <c r="AD249" i="87"/>
  <c r="AF210" i="87"/>
  <c r="AG210" i="87" s="1"/>
  <c r="AE145" i="87"/>
  <c r="AB54" i="87"/>
  <c r="AG197" i="87"/>
  <c r="AC41" i="87"/>
  <c r="AB80" i="87"/>
  <c r="AB119" i="87"/>
  <c r="AD41" i="87"/>
  <c r="AC119" i="87"/>
  <c r="AB145" i="87"/>
  <c r="AF106" i="87"/>
  <c r="AG106" i="87" s="1"/>
  <c r="AC145" i="87"/>
  <c r="AB184" i="87"/>
  <c r="AB223" i="87"/>
  <c r="AG119" i="87"/>
  <c r="AC184" i="87"/>
  <c r="AC223" i="87"/>
  <c r="AF28" i="87"/>
  <c r="AG28" i="87" s="1"/>
  <c r="AE67" i="87"/>
  <c r="AD106" i="87"/>
  <c r="AF132" i="87"/>
  <c r="AG132" i="87" s="1"/>
  <c r="AE171" i="87"/>
  <c r="AD210" i="87"/>
  <c r="AF236" i="87"/>
  <c r="AG236" i="87" s="1"/>
  <c r="AF67" i="87"/>
  <c r="AG67" i="87" s="1"/>
  <c r="AE106" i="87"/>
  <c r="AF171" i="87"/>
  <c r="AG171" i="87" s="1"/>
  <c r="AE210" i="87"/>
  <c r="AD15" i="87"/>
  <c r="AF41" i="87"/>
  <c r="AG41" i="87" s="1"/>
  <c r="AC54" i="87"/>
  <c r="AE80" i="87"/>
  <c r="AB93" i="87"/>
  <c r="AD119" i="87"/>
  <c r="AF145" i="87"/>
  <c r="AG145" i="87" s="1"/>
  <c r="AC158" i="87"/>
  <c r="AE184" i="87"/>
  <c r="AB197" i="87"/>
  <c r="AD223" i="87"/>
  <c r="AF249" i="87"/>
  <c r="AG249" i="87" s="1"/>
  <c r="AC262" i="87"/>
  <c r="AE15" i="87"/>
  <c r="AB28" i="87"/>
  <c r="AD54" i="87"/>
  <c r="AF80" i="87"/>
  <c r="AG80" i="87" s="1"/>
  <c r="AC93" i="87"/>
  <c r="AE119" i="87"/>
  <c r="AB132" i="87"/>
  <c r="AD158" i="87"/>
  <c r="AF184" i="87"/>
  <c r="AG184" i="87" s="1"/>
  <c r="AC197" i="87"/>
  <c r="AE223" i="87"/>
  <c r="AB236" i="87"/>
  <c r="AD262" i="87"/>
  <c r="AF15" i="87"/>
  <c r="AG15" i="87" s="1"/>
  <c r="AC28" i="87"/>
  <c r="AE54" i="87"/>
  <c r="AB67" i="87"/>
  <c r="AD93" i="87"/>
  <c r="AC132" i="87"/>
  <c r="AE158" i="87"/>
  <c r="AB171" i="87"/>
  <c r="AD197" i="87"/>
  <c r="AC236" i="87"/>
  <c r="AE262" i="87"/>
  <c r="AD28" i="87"/>
  <c r="AC67" i="87"/>
  <c r="AE93" i="87"/>
  <c r="AB106" i="87"/>
  <c r="AD132" i="87"/>
  <c r="AF158" i="87"/>
  <c r="AG158" i="87" s="1"/>
  <c r="AC171" i="87"/>
  <c r="AE197" i="87"/>
  <c r="AB210" i="87"/>
  <c r="AD236" i="87"/>
  <c r="AF262" i="87"/>
  <c r="AG262" i="87" s="1"/>
  <c r="AE29" i="84"/>
  <c r="AB42" i="84"/>
  <c r="AB119" i="85"/>
  <c r="AG16" i="84"/>
  <c r="AG29" i="84"/>
  <c r="AE42" i="84"/>
  <c r="AD146" i="84"/>
  <c r="AD250" i="84"/>
  <c r="AE249" i="85"/>
  <c r="AG42" i="84"/>
  <c r="AC94" i="84"/>
  <c r="AC198" i="84"/>
  <c r="AD132" i="85"/>
  <c r="AE94" i="84"/>
  <c r="AE198" i="84"/>
  <c r="AE132" i="85"/>
  <c r="AD29" i="84"/>
  <c r="AE119" i="85"/>
  <c r="AC210" i="85"/>
  <c r="AE93" i="85"/>
  <c r="AC171" i="85"/>
  <c r="AE236" i="85"/>
  <c r="AD171" i="85"/>
  <c r="AG249" i="85"/>
  <c r="AF67" i="85"/>
  <c r="AG67" i="85" s="1"/>
  <c r="AB41" i="85"/>
  <c r="AD28" i="85"/>
  <c r="AF28" i="85"/>
  <c r="AG28" i="85" s="1"/>
  <c r="AD41" i="85"/>
  <c r="AE28" i="85"/>
  <c r="AC41" i="85"/>
  <c r="AE171" i="85"/>
  <c r="AB210" i="85"/>
  <c r="AF106" i="85"/>
  <c r="AG106" i="85" s="1"/>
  <c r="AB15" i="85"/>
  <c r="AE15" i="85"/>
  <c r="AE41" i="85"/>
  <c r="AB145" i="85"/>
  <c r="AE197" i="85"/>
  <c r="AD210" i="85"/>
  <c r="AC67" i="85"/>
  <c r="AC145" i="85"/>
  <c r="AF197" i="85"/>
  <c r="AG197" i="85" s="1"/>
  <c r="AB249" i="85"/>
  <c r="AB262" i="85"/>
  <c r="AD67" i="85"/>
  <c r="AD145" i="85"/>
  <c r="AF210" i="85"/>
  <c r="AG210" i="85" s="1"/>
  <c r="AC249" i="85"/>
  <c r="AD262" i="85"/>
  <c r="AG15" i="85"/>
  <c r="AE67" i="85"/>
  <c r="AE145" i="85"/>
  <c r="AD249" i="85"/>
  <c r="AF132" i="85"/>
  <c r="AG132" i="85" s="1"/>
  <c r="AF236" i="85"/>
  <c r="AG236" i="85" s="1"/>
  <c r="AC80" i="85"/>
  <c r="AF171" i="85"/>
  <c r="AG171" i="85" s="1"/>
  <c r="AC184" i="85"/>
  <c r="AB223" i="85"/>
  <c r="AD80" i="85"/>
  <c r="AC119" i="85"/>
  <c r="AC15" i="85"/>
  <c r="AB54" i="85"/>
  <c r="AB158" i="85"/>
  <c r="AD184" i="85"/>
  <c r="AC223" i="85"/>
  <c r="AD15" i="85"/>
  <c r="AC54" i="85"/>
  <c r="AE80" i="85"/>
  <c r="AB93" i="85"/>
  <c r="AD119" i="85"/>
  <c r="AC158" i="85"/>
  <c r="AE184" i="85"/>
  <c r="AB197" i="85"/>
  <c r="AD223" i="85"/>
  <c r="AC262" i="85"/>
  <c r="AF158" i="85"/>
  <c r="AG158" i="85" s="1"/>
  <c r="AF93" i="85"/>
  <c r="AG93" i="85" s="1"/>
  <c r="AD54" i="85"/>
  <c r="AF80" i="85"/>
  <c r="AG80" i="85" s="1"/>
  <c r="AC93" i="85"/>
  <c r="AB132" i="85"/>
  <c r="AD158" i="85"/>
  <c r="AF184" i="85"/>
  <c r="AG184" i="85" s="1"/>
  <c r="AC197" i="85"/>
  <c r="AB236" i="85"/>
  <c r="AF54" i="85"/>
  <c r="AG54" i="85" s="1"/>
  <c r="AB28" i="85"/>
  <c r="AF223" i="85"/>
  <c r="AG223" i="85" s="1"/>
  <c r="AC236" i="85"/>
  <c r="AF262" i="85"/>
  <c r="AG262" i="85" s="1"/>
  <c r="AC42" i="84"/>
  <c r="AE68" i="84"/>
  <c r="AB81" i="84"/>
  <c r="AG94" i="84"/>
  <c r="AD107" i="84"/>
  <c r="AF133" i="84"/>
  <c r="AG133" i="84" s="1"/>
  <c r="AC146" i="84"/>
  <c r="AE172" i="84"/>
  <c r="AB185" i="84"/>
  <c r="AG198" i="84"/>
  <c r="AD211" i="84"/>
  <c r="AF237" i="84"/>
  <c r="AG237" i="84" s="1"/>
  <c r="AC250" i="84"/>
  <c r="AB55" i="84"/>
  <c r="AG68" i="84"/>
  <c r="AD81" i="84"/>
  <c r="AF107" i="84"/>
  <c r="AG107" i="84" s="1"/>
  <c r="AE146" i="84"/>
  <c r="AB159" i="84"/>
  <c r="AG172" i="84"/>
  <c r="AD185" i="84"/>
  <c r="AE250" i="84"/>
  <c r="AB263" i="84"/>
  <c r="AC55" i="84"/>
  <c r="AE81" i="84"/>
  <c r="AB94" i="84"/>
  <c r="AC159" i="84"/>
  <c r="AE185" i="84"/>
  <c r="AB198" i="84"/>
  <c r="AC263" i="84"/>
  <c r="AD55" i="84"/>
  <c r="AF81" i="84"/>
  <c r="AG81" i="84" s="1"/>
  <c r="AD159" i="84"/>
  <c r="AF185" i="84"/>
  <c r="AG185" i="84" s="1"/>
  <c r="AD263" i="84"/>
  <c r="AE55" i="84"/>
  <c r="AB68" i="84"/>
  <c r="AD94" i="84"/>
  <c r="AE159" i="84"/>
  <c r="AB172" i="84"/>
  <c r="AD198" i="84"/>
  <c r="AE263" i="84"/>
  <c r="AF55" i="84"/>
  <c r="AG55" i="84" s="1"/>
  <c r="AC68" i="84"/>
  <c r="AF159" i="84"/>
  <c r="AG159" i="84" s="1"/>
  <c r="AC172" i="84"/>
  <c r="AF263" i="84"/>
  <c r="AG263" i="84" s="1"/>
  <c r="Q16" i="83" l="1"/>
  <c r="AA263" i="83"/>
  <c r="Z263" i="83"/>
  <c r="R263" i="83"/>
  <c r="Q263" i="83"/>
  <c r="AD250" i="83"/>
  <c r="AB250" i="83"/>
  <c r="AA250" i="83"/>
  <c r="Z250" i="83"/>
  <c r="R250" i="83"/>
  <c r="Q250" i="83"/>
  <c r="AA237" i="83"/>
  <c r="Z237" i="83"/>
  <c r="R237" i="83"/>
  <c r="Q237" i="83"/>
  <c r="AB237" i="83" s="1"/>
  <c r="AA224" i="83"/>
  <c r="Z224" i="83"/>
  <c r="R224" i="83"/>
  <c r="Q224" i="83"/>
  <c r="AF224" i="83" s="1"/>
  <c r="AG224" i="83" s="1"/>
  <c r="AA211" i="83"/>
  <c r="Z211" i="83"/>
  <c r="R211" i="83"/>
  <c r="Q211" i="83"/>
  <c r="AC211" i="83" s="1"/>
  <c r="AA198" i="83"/>
  <c r="Z198" i="83"/>
  <c r="R198" i="83"/>
  <c r="Q198" i="83"/>
  <c r="AF198" i="83" s="1"/>
  <c r="AB185" i="83"/>
  <c r="AA185" i="83"/>
  <c r="Z185" i="83"/>
  <c r="R185" i="83"/>
  <c r="Q185" i="83"/>
  <c r="AF185" i="83" s="1"/>
  <c r="AA172" i="83"/>
  <c r="Z172" i="83"/>
  <c r="R172" i="83"/>
  <c r="Q172" i="83"/>
  <c r="AD172" i="83" s="1"/>
  <c r="AF159" i="83"/>
  <c r="AA159" i="83"/>
  <c r="Z159" i="83"/>
  <c r="R159" i="83"/>
  <c r="Q159" i="83"/>
  <c r="AC146" i="83"/>
  <c r="AB146" i="83"/>
  <c r="AA146" i="83"/>
  <c r="Z146" i="83"/>
  <c r="R146" i="83"/>
  <c r="Q146" i="83"/>
  <c r="AD146" i="83" s="1"/>
  <c r="AA133" i="83"/>
  <c r="Z133" i="83"/>
  <c r="R133" i="83"/>
  <c r="Q133" i="83"/>
  <c r="AC133" i="83" s="1"/>
  <c r="AA120" i="83"/>
  <c r="Z120" i="83"/>
  <c r="R120" i="83"/>
  <c r="Q120" i="83"/>
  <c r="AF120" i="83" s="1"/>
  <c r="AA107" i="83"/>
  <c r="Z107" i="83"/>
  <c r="R107" i="83"/>
  <c r="Q107" i="83"/>
  <c r="AB107" i="83" s="1"/>
  <c r="AA94" i="83"/>
  <c r="Z94" i="83"/>
  <c r="R94" i="83"/>
  <c r="Q94" i="83"/>
  <c r="AF94" i="83" s="1"/>
  <c r="AA81" i="83"/>
  <c r="Z81" i="83"/>
  <c r="R81" i="83"/>
  <c r="Q81" i="83"/>
  <c r="AF81" i="83" s="1"/>
  <c r="AA68" i="83"/>
  <c r="Z68" i="83"/>
  <c r="R68" i="83"/>
  <c r="Q68" i="83"/>
  <c r="AD68" i="83" s="1"/>
  <c r="AA55" i="83"/>
  <c r="Z55" i="83"/>
  <c r="R55" i="83"/>
  <c r="Q55" i="83"/>
  <c r="AF55" i="83" s="1"/>
  <c r="AD42" i="83"/>
  <c r="AA42" i="83"/>
  <c r="Z42" i="83"/>
  <c r="R42" i="83"/>
  <c r="Q42" i="83"/>
  <c r="AC42" i="83" s="1"/>
  <c r="A32" i="83"/>
  <c r="A45" i="83" s="1"/>
  <c r="A58" i="83" s="1"/>
  <c r="A71" i="83" s="1"/>
  <c r="A84" i="83" s="1"/>
  <c r="A97" i="83" s="1"/>
  <c r="A110" i="83" s="1"/>
  <c r="A123" i="83" s="1"/>
  <c r="A136" i="83" s="1"/>
  <c r="A149" i="83" s="1"/>
  <c r="A162" i="83" s="1"/>
  <c r="A175" i="83" s="1"/>
  <c r="A188" i="83" s="1"/>
  <c r="A201" i="83" s="1"/>
  <c r="A214" i="83" s="1"/>
  <c r="A227" i="83" s="1"/>
  <c r="A240" i="83" s="1"/>
  <c r="A253" i="83" s="1"/>
  <c r="AF29" i="83"/>
  <c r="AA29" i="83"/>
  <c r="Z29" i="83"/>
  <c r="R29" i="83"/>
  <c r="Q29" i="83"/>
  <c r="AC29" i="83" s="1"/>
  <c r="AF16" i="83"/>
  <c r="AE16" i="83"/>
  <c r="AD16" i="83"/>
  <c r="AC16" i="83"/>
  <c r="AB16" i="83"/>
  <c r="AA16" i="83"/>
  <c r="Z16" i="83"/>
  <c r="R16" i="83"/>
  <c r="AA262" i="82"/>
  <c r="Z262" i="82"/>
  <c r="R262" i="82"/>
  <c r="Q262" i="82"/>
  <c r="AF262" i="82" s="1"/>
  <c r="AG262" i="82" s="1"/>
  <c r="AA249" i="82"/>
  <c r="Z249" i="82"/>
  <c r="R249" i="82"/>
  <c r="Q249" i="82"/>
  <c r="AB249" i="82" s="1"/>
  <c r="AA236" i="82"/>
  <c r="Z236" i="82"/>
  <c r="R236" i="82"/>
  <c r="Q236" i="82"/>
  <c r="AE236" i="82" s="1"/>
  <c r="AE223" i="82"/>
  <c r="AA223" i="82"/>
  <c r="Z223" i="82"/>
  <c r="R223" i="82"/>
  <c r="Q223" i="82"/>
  <c r="AF223" i="82" s="1"/>
  <c r="AD210" i="82"/>
  <c r="AA210" i="82"/>
  <c r="Z210" i="82"/>
  <c r="R210" i="82"/>
  <c r="Q210" i="82"/>
  <c r="AF210" i="82" s="1"/>
  <c r="AB197" i="82"/>
  <c r="AA197" i="82"/>
  <c r="Z197" i="82"/>
  <c r="R197" i="82"/>
  <c r="Q197" i="82"/>
  <c r="AF197" i="82" s="1"/>
  <c r="AC184" i="82"/>
  <c r="AB184" i="82"/>
  <c r="AA184" i="82"/>
  <c r="Z184" i="82"/>
  <c r="R184" i="82"/>
  <c r="Q184" i="82"/>
  <c r="AE184" i="82" s="1"/>
  <c r="AA171" i="82"/>
  <c r="Z171" i="82"/>
  <c r="R171" i="82"/>
  <c r="Q171" i="82"/>
  <c r="AD171" i="82" s="1"/>
  <c r="AA158" i="82"/>
  <c r="Z158" i="82"/>
  <c r="R158" i="82"/>
  <c r="Q158" i="82"/>
  <c r="AF158" i="82" s="1"/>
  <c r="AG158" i="82" s="1"/>
  <c r="AA145" i="82"/>
  <c r="Z145" i="82"/>
  <c r="R145" i="82"/>
  <c r="Q145" i="82"/>
  <c r="AB145" i="82" s="1"/>
  <c r="AA132" i="82"/>
  <c r="Z132" i="82"/>
  <c r="R132" i="82"/>
  <c r="Q132" i="82"/>
  <c r="AE132" i="82" s="1"/>
  <c r="AE119" i="82"/>
  <c r="AA119" i="82"/>
  <c r="Z119" i="82"/>
  <c r="R119" i="82"/>
  <c r="Q119" i="82"/>
  <c r="AD119" i="82" s="1"/>
  <c r="AA106" i="82"/>
  <c r="Z106" i="82"/>
  <c r="R106" i="82"/>
  <c r="Q106" i="82"/>
  <c r="AC106" i="82" s="1"/>
  <c r="AA93" i="82"/>
  <c r="Z93" i="82"/>
  <c r="R93" i="82"/>
  <c r="Q93" i="82"/>
  <c r="AF93" i="82" s="1"/>
  <c r="AA80" i="82"/>
  <c r="Z80" i="82"/>
  <c r="R80" i="82"/>
  <c r="Q80" i="82"/>
  <c r="AE80" i="82" s="1"/>
  <c r="AA67" i="82"/>
  <c r="Z67" i="82"/>
  <c r="R67" i="82"/>
  <c r="Q67" i="82"/>
  <c r="AD67" i="82" s="1"/>
  <c r="AA54" i="82"/>
  <c r="Z54" i="82"/>
  <c r="R54" i="82"/>
  <c r="Q54" i="82"/>
  <c r="AC54" i="82" s="1"/>
  <c r="AA41" i="82"/>
  <c r="Z41" i="82"/>
  <c r="R41" i="82"/>
  <c r="Q41" i="82"/>
  <c r="AB41" i="82" s="1"/>
  <c r="AA28" i="82"/>
  <c r="Z28" i="82"/>
  <c r="R28" i="82"/>
  <c r="Q28" i="82"/>
  <c r="AE28" i="82" s="1"/>
  <c r="AA15" i="82"/>
  <c r="Z15" i="82"/>
  <c r="R15" i="82"/>
  <c r="Q15" i="82"/>
  <c r="AD15" i="82" s="1"/>
  <c r="A5" i="82"/>
  <c r="A18" i="82" s="1"/>
  <c r="A31" i="82" s="1"/>
  <c r="A44" i="82" s="1"/>
  <c r="A57" i="82" s="1"/>
  <c r="A70" i="82" s="1"/>
  <c r="A83" i="82" s="1"/>
  <c r="A96" i="82" s="1"/>
  <c r="A109" i="82" s="1"/>
  <c r="A122" i="82" s="1"/>
  <c r="A135" i="82" s="1"/>
  <c r="A148" i="82" s="1"/>
  <c r="A161" i="82" s="1"/>
  <c r="A174" i="82" s="1"/>
  <c r="A187" i="82" s="1"/>
  <c r="A200" i="82" s="1"/>
  <c r="A213" i="82" s="1"/>
  <c r="A226" i="82" s="1"/>
  <c r="A239" i="82" s="1"/>
  <c r="A252" i="82" s="1"/>
  <c r="R67" i="81"/>
  <c r="R93" i="81"/>
  <c r="AA262" i="81"/>
  <c r="Z262" i="81"/>
  <c r="R262" i="81"/>
  <c r="Q262" i="81"/>
  <c r="AA249" i="81"/>
  <c r="Z249" i="81"/>
  <c r="R249" i="81"/>
  <c r="Q249" i="81"/>
  <c r="AD249" i="81" s="1"/>
  <c r="AA236" i="81"/>
  <c r="Z236" i="81"/>
  <c r="R236" i="81"/>
  <c r="Q236" i="81"/>
  <c r="AC236" i="81" s="1"/>
  <c r="AA223" i="81"/>
  <c r="Z223" i="81"/>
  <c r="R223" i="81"/>
  <c r="Q223" i="81"/>
  <c r="AF223" i="81" s="1"/>
  <c r="AA210" i="81"/>
  <c r="Z210" i="81"/>
  <c r="R210" i="81"/>
  <c r="Q210" i="81"/>
  <c r="AF210" i="81" s="1"/>
  <c r="AG210" i="81" s="1"/>
  <c r="AA197" i="81"/>
  <c r="Z197" i="81"/>
  <c r="R197" i="81"/>
  <c r="Q197" i="81"/>
  <c r="AE197" i="81" s="1"/>
  <c r="AA184" i="81"/>
  <c r="Z184" i="81"/>
  <c r="R184" i="81"/>
  <c r="Q184" i="81"/>
  <c r="AE184" i="81" s="1"/>
  <c r="AA171" i="81"/>
  <c r="Z171" i="81"/>
  <c r="R171" i="81"/>
  <c r="Q171" i="81"/>
  <c r="AC171" i="81" s="1"/>
  <c r="AA158" i="81"/>
  <c r="Z158" i="81"/>
  <c r="R158" i="81"/>
  <c r="Q158" i="81"/>
  <c r="AF158" i="81" s="1"/>
  <c r="AA145" i="81"/>
  <c r="Z145" i="81"/>
  <c r="R145" i="81"/>
  <c r="Q145" i="81"/>
  <c r="AF145" i="81" s="1"/>
  <c r="AA132" i="81"/>
  <c r="Z132" i="81"/>
  <c r="R132" i="81"/>
  <c r="Q132" i="81"/>
  <c r="AC132" i="81" s="1"/>
  <c r="AA119" i="81"/>
  <c r="Z119" i="81"/>
  <c r="R119" i="81"/>
  <c r="Q119" i="81"/>
  <c r="AF119" i="81" s="1"/>
  <c r="AA106" i="81"/>
  <c r="Z106" i="81"/>
  <c r="R106" i="81"/>
  <c r="Q106" i="81"/>
  <c r="AB106" i="81" s="1"/>
  <c r="AA93" i="81"/>
  <c r="Z93" i="81"/>
  <c r="Q93" i="81"/>
  <c r="AE93" i="81" s="1"/>
  <c r="AA80" i="81"/>
  <c r="Z80" i="81"/>
  <c r="R80" i="81"/>
  <c r="Q80" i="81"/>
  <c r="AC80" i="81" s="1"/>
  <c r="AA67" i="81"/>
  <c r="Z67" i="81"/>
  <c r="Q67" i="81"/>
  <c r="AC67" i="81" s="1"/>
  <c r="AA54" i="81"/>
  <c r="Z54" i="81"/>
  <c r="R54" i="81"/>
  <c r="Q54" i="81"/>
  <c r="AF54" i="81" s="1"/>
  <c r="AA41" i="81"/>
  <c r="Z41" i="81"/>
  <c r="R41" i="81"/>
  <c r="Q41" i="81"/>
  <c r="AF41" i="81" s="1"/>
  <c r="AA28" i="81"/>
  <c r="Z28" i="81"/>
  <c r="R28" i="81"/>
  <c r="Q28" i="81"/>
  <c r="AC28" i="81" s="1"/>
  <c r="AA15" i="81"/>
  <c r="Z15" i="81"/>
  <c r="R15" i="81"/>
  <c r="Q15" i="81"/>
  <c r="AF15" i="81" s="1"/>
  <c r="A5" i="81"/>
  <c r="A18" i="81" s="1"/>
  <c r="A31" i="81" s="1"/>
  <c r="A44" i="81" s="1"/>
  <c r="A57" i="81" s="1"/>
  <c r="A70" i="81" s="1"/>
  <c r="A83" i="81" s="1"/>
  <c r="A96" i="81" s="1"/>
  <c r="A109" i="81" s="1"/>
  <c r="A122" i="81" s="1"/>
  <c r="A135" i="81" s="1"/>
  <c r="A148" i="81" s="1"/>
  <c r="A161" i="81" s="1"/>
  <c r="A174" i="81" s="1"/>
  <c r="A187" i="81" s="1"/>
  <c r="A200" i="81" s="1"/>
  <c r="A213" i="81" s="1"/>
  <c r="A226" i="81" s="1"/>
  <c r="A239" i="81" s="1"/>
  <c r="A252" i="81" s="1"/>
  <c r="A5" i="80"/>
  <c r="A18" i="80" s="1"/>
  <c r="A31" i="80" s="1"/>
  <c r="A44" i="80" s="1"/>
  <c r="A57" i="80" s="1"/>
  <c r="A70" i="80" s="1"/>
  <c r="A83" i="80" s="1"/>
  <c r="A96" i="80" s="1"/>
  <c r="A109" i="80" s="1"/>
  <c r="A122" i="80" s="1"/>
  <c r="A135" i="80" s="1"/>
  <c r="A148" i="80" s="1"/>
  <c r="A161" i="80" s="1"/>
  <c r="A174" i="80" s="1"/>
  <c r="A187" i="80" s="1"/>
  <c r="A200" i="80" s="1"/>
  <c r="A213" i="80" s="1"/>
  <c r="A226" i="80" s="1"/>
  <c r="A239" i="80" s="1"/>
  <c r="A252" i="80" s="1"/>
  <c r="AA28" i="80"/>
  <c r="Z28" i="80"/>
  <c r="R28" i="80"/>
  <c r="Q28" i="80"/>
  <c r="AF15" i="80"/>
  <c r="AA15" i="80"/>
  <c r="Z15" i="80"/>
  <c r="R15" i="80"/>
  <c r="Q15" i="80"/>
  <c r="AA262" i="80"/>
  <c r="Z262" i="80"/>
  <c r="R262" i="80"/>
  <c r="Q262" i="80"/>
  <c r="AE262" i="80" s="1"/>
  <c r="AE249" i="80"/>
  <c r="AA249" i="80"/>
  <c r="Z249" i="80"/>
  <c r="R249" i="80"/>
  <c r="Q249" i="80"/>
  <c r="AB249" i="80" s="1"/>
  <c r="AE236" i="80"/>
  <c r="AD236" i="80"/>
  <c r="AC236" i="80"/>
  <c r="AA236" i="80"/>
  <c r="Z236" i="80"/>
  <c r="R236" i="80"/>
  <c r="Q236" i="80"/>
  <c r="AF236" i="80" s="1"/>
  <c r="AA223" i="80"/>
  <c r="Z223" i="80"/>
  <c r="R223" i="80"/>
  <c r="Q223" i="80"/>
  <c r="AF223" i="80" s="1"/>
  <c r="AA210" i="80"/>
  <c r="Z210" i="80"/>
  <c r="R210" i="80"/>
  <c r="Q210" i="80"/>
  <c r="AA197" i="80"/>
  <c r="Z197" i="80"/>
  <c r="R197" i="80"/>
  <c r="Q197" i="80"/>
  <c r="AC197" i="80" s="1"/>
  <c r="AA184" i="80"/>
  <c r="Z184" i="80"/>
  <c r="R184" i="80"/>
  <c r="Q184" i="80"/>
  <c r="AF184" i="80" s="1"/>
  <c r="AA171" i="80"/>
  <c r="Z171" i="80"/>
  <c r="R171" i="80"/>
  <c r="Q171" i="80"/>
  <c r="AF171" i="80" s="1"/>
  <c r="AF158" i="80"/>
  <c r="AA158" i="80"/>
  <c r="Z158" i="80"/>
  <c r="R158" i="80"/>
  <c r="Q158" i="80"/>
  <c r="AD158" i="80" s="1"/>
  <c r="AA145" i="80"/>
  <c r="Z145" i="80"/>
  <c r="R145" i="80"/>
  <c r="Q145" i="80"/>
  <c r="AF145" i="80" s="1"/>
  <c r="AA132" i="80"/>
  <c r="Z132" i="80"/>
  <c r="R132" i="80"/>
  <c r="Q132" i="80"/>
  <c r="AF132" i="80" s="1"/>
  <c r="AA119" i="80"/>
  <c r="Z119" i="80"/>
  <c r="R119" i="80"/>
  <c r="Q119" i="80"/>
  <c r="AE119" i="80" s="1"/>
  <c r="AA106" i="80"/>
  <c r="Z106" i="80"/>
  <c r="R106" i="80"/>
  <c r="Q106" i="80"/>
  <c r="AF106" i="80" s="1"/>
  <c r="AF93" i="80"/>
  <c r="AA93" i="80"/>
  <c r="Z93" i="80"/>
  <c r="R93" i="80"/>
  <c r="Q93" i="80"/>
  <c r="AC93" i="80" s="1"/>
  <c r="AA80" i="80"/>
  <c r="Z80" i="80"/>
  <c r="R80" i="80"/>
  <c r="Q80" i="80"/>
  <c r="AF80" i="80" s="1"/>
  <c r="AA67" i="80"/>
  <c r="Z67" i="80"/>
  <c r="R67" i="80"/>
  <c r="Q67" i="80"/>
  <c r="AF67" i="80" s="1"/>
  <c r="AA54" i="80"/>
  <c r="Z54" i="80"/>
  <c r="R54" i="80"/>
  <c r="Q54" i="80"/>
  <c r="AD54" i="80" s="1"/>
  <c r="AA41" i="80"/>
  <c r="Z41" i="80"/>
  <c r="R41" i="80"/>
  <c r="Q41" i="80"/>
  <c r="AF41" i="80" s="1"/>
  <c r="AC16" i="79"/>
  <c r="AD16" i="79"/>
  <c r="AE16" i="79"/>
  <c r="AF16" i="79"/>
  <c r="AB16" i="79"/>
  <c r="Q16" i="79"/>
  <c r="AA42" i="79"/>
  <c r="Z42" i="79"/>
  <c r="R42" i="79"/>
  <c r="Q42" i="79"/>
  <c r="AA263" i="79"/>
  <c r="Z263" i="79"/>
  <c r="R263" i="79"/>
  <c r="Q263" i="79"/>
  <c r="AD263" i="79" s="1"/>
  <c r="AA250" i="79"/>
  <c r="Z250" i="79"/>
  <c r="R250" i="79"/>
  <c r="Q250" i="79"/>
  <c r="AB250" i="79" s="1"/>
  <c r="AA237" i="79"/>
  <c r="Z237" i="79"/>
  <c r="R237" i="79"/>
  <c r="Q237" i="79"/>
  <c r="AF237" i="79" s="1"/>
  <c r="AG237" i="79" s="1"/>
  <c r="AA224" i="79"/>
  <c r="Z224" i="79"/>
  <c r="R224" i="79"/>
  <c r="Q224" i="79"/>
  <c r="AF224" i="79" s="1"/>
  <c r="AA211" i="79"/>
  <c r="Z211" i="79"/>
  <c r="R211" i="79"/>
  <c r="Q211" i="79"/>
  <c r="AF211" i="79" s="1"/>
  <c r="AG211" i="79" s="1"/>
  <c r="AA198" i="79"/>
  <c r="Z198" i="79"/>
  <c r="R198" i="79"/>
  <c r="Q198" i="79"/>
  <c r="AF198" i="79" s="1"/>
  <c r="AA185" i="79"/>
  <c r="Z185" i="79"/>
  <c r="R185" i="79"/>
  <c r="Q185" i="79"/>
  <c r="AA172" i="79"/>
  <c r="Z172" i="79"/>
  <c r="R172" i="79"/>
  <c r="Q172" i="79"/>
  <c r="AD172" i="79" s="1"/>
  <c r="AA159" i="79"/>
  <c r="Z159" i="79"/>
  <c r="R159" i="79"/>
  <c r="Q159" i="79"/>
  <c r="AE159" i="79" s="1"/>
  <c r="AA146" i="79"/>
  <c r="Z146" i="79"/>
  <c r="R146" i="79"/>
  <c r="Q146" i="79"/>
  <c r="AB146" i="79" s="1"/>
  <c r="AA133" i="79"/>
  <c r="Z133" i="79"/>
  <c r="R133" i="79"/>
  <c r="Q133" i="79"/>
  <c r="AE133" i="79" s="1"/>
  <c r="AA120" i="79"/>
  <c r="Z120" i="79"/>
  <c r="R120" i="79"/>
  <c r="Q120" i="79"/>
  <c r="AD120" i="79" s="1"/>
  <c r="AA107" i="79"/>
  <c r="Z107" i="79"/>
  <c r="R107" i="79"/>
  <c r="Q107" i="79"/>
  <c r="AF107" i="79" s="1"/>
  <c r="AA94" i="79"/>
  <c r="Z94" i="79"/>
  <c r="R94" i="79"/>
  <c r="Q94" i="79"/>
  <c r="AF94" i="79" s="1"/>
  <c r="AA81" i="79"/>
  <c r="Z81" i="79"/>
  <c r="R81" i="79"/>
  <c r="Q81" i="79"/>
  <c r="AE81" i="79" s="1"/>
  <c r="AA68" i="79"/>
  <c r="Z68" i="79"/>
  <c r="R68" i="79"/>
  <c r="Q68" i="79"/>
  <c r="AD68" i="79" s="1"/>
  <c r="AA55" i="79"/>
  <c r="Z55" i="79"/>
  <c r="R55" i="79"/>
  <c r="Q55" i="79"/>
  <c r="AE55" i="79" s="1"/>
  <c r="A32" i="79"/>
  <c r="A45" i="79" s="1"/>
  <c r="A58" i="79" s="1"/>
  <c r="A71" i="79" s="1"/>
  <c r="A84" i="79" s="1"/>
  <c r="A97" i="79" s="1"/>
  <c r="A110" i="79" s="1"/>
  <c r="A123" i="79" s="1"/>
  <c r="A136" i="79" s="1"/>
  <c r="A149" i="79" s="1"/>
  <c r="A162" i="79" s="1"/>
  <c r="A175" i="79" s="1"/>
  <c r="A188" i="79" s="1"/>
  <c r="A201" i="79" s="1"/>
  <c r="A214" i="79" s="1"/>
  <c r="A227" i="79" s="1"/>
  <c r="A240" i="79" s="1"/>
  <c r="A253" i="79" s="1"/>
  <c r="AF29" i="79"/>
  <c r="AA29" i="79"/>
  <c r="Z29" i="79"/>
  <c r="R29" i="79"/>
  <c r="Q29" i="79"/>
  <c r="AE29" i="79" s="1"/>
  <c r="AA16" i="79"/>
  <c r="Z16" i="79"/>
  <c r="R16" i="79"/>
  <c r="AA262" i="78"/>
  <c r="Z262" i="78"/>
  <c r="R262" i="78"/>
  <c r="Q262" i="78"/>
  <c r="AD262" i="78" s="1"/>
  <c r="AA249" i="78"/>
  <c r="Z249" i="78"/>
  <c r="R249" i="78"/>
  <c r="Q249" i="78"/>
  <c r="AF249" i="78" s="1"/>
  <c r="AA236" i="78"/>
  <c r="Z236" i="78"/>
  <c r="R236" i="78"/>
  <c r="Q236" i="78"/>
  <c r="AD236" i="78" s="1"/>
  <c r="AA223" i="78"/>
  <c r="Z223" i="78"/>
  <c r="R223" i="78"/>
  <c r="Q223" i="78"/>
  <c r="AE223" i="78" s="1"/>
  <c r="AA210" i="78"/>
  <c r="Z210" i="78"/>
  <c r="R210" i="78"/>
  <c r="Q210" i="78"/>
  <c r="AC210" i="78" s="1"/>
  <c r="AA197" i="78"/>
  <c r="Z197" i="78"/>
  <c r="R197" i="78"/>
  <c r="Q197" i="78"/>
  <c r="AF197" i="78" s="1"/>
  <c r="AA184" i="78"/>
  <c r="Z184" i="78"/>
  <c r="R184" i="78"/>
  <c r="Q184" i="78"/>
  <c r="AD184" i="78" s="1"/>
  <c r="AA171" i="78"/>
  <c r="Z171" i="78"/>
  <c r="R171" i="78"/>
  <c r="Q171" i="78"/>
  <c r="AC171" i="78" s="1"/>
  <c r="AA158" i="78"/>
  <c r="Z158" i="78"/>
  <c r="R158" i="78"/>
  <c r="Q158" i="78"/>
  <c r="AF158" i="78" s="1"/>
  <c r="AA145" i="78"/>
  <c r="Z145" i="78"/>
  <c r="R145" i="78"/>
  <c r="Q145" i="78"/>
  <c r="AF145" i="78" s="1"/>
  <c r="AA132" i="78"/>
  <c r="Z132" i="78"/>
  <c r="R132" i="78"/>
  <c r="Q132" i="78"/>
  <c r="AD132" i="78" s="1"/>
  <c r="AF119" i="78"/>
  <c r="AA119" i="78"/>
  <c r="Z119" i="78"/>
  <c r="R119" i="78"/>
  <c r="Q119" i="78"/>
  <c r="AE119" i="78" s="1"/>
  <c r="AA106" i="78"/>
  <c r="Z106" i="78"/>
  <c r="R106" i="78"/>
  <c r="Q106" i="78"/>
  <c r="AC106" i="78" s="1"/>
  <c r="AA93" i="78"/>
  <c r="Z93" i="78"/>
  <c r="R93" i="78"/>
  <c r="Q93" i="78"/>
  <c r="AF93" i="78" s="1"/>
  <c r="AA80" i="78"/>
  <c r="Z80" i="78"/>
  <c r="R80" i="78"/>
  <c r="Q80" i="78"/>
  <c r="AF80" i="78" s="1"/>
  <c r="AD67" i="78"/>
  <c r="AA67" i="78"/>
  <c r="Z67" i="78"/>
  <c r="R67" i="78"/>
  <c r="Q67" i="78"/>
  <c r="AC67" i="78" s="1"/>
  <c r="AA54" i="78"/>
  <c r="Z54" i="78"/>
  <c r="R54" i="78"/>
  <c r="Q54" i="78"/>
  <c r="AF54" i="78" s="1"/>
  <c r="AA41" i="78"/>
  <c r="Z41" i="78"/>
  <c r="R41" i="78"/>
  <c r="Q41" i="78"/>
  <c r="AF41" i="78" s="1"/>
  <c r="A31" i="78"/>
  <c r="A44" i="78" s="1"/>
  <c r="A57" i="78" s="1"/>
  <c r="A70" i="78" s="1"/>
  <c r="A83" i="78" s="1"/>
  <c r="A96" i="78" s="1"/>
  <c r="A109" i="78" s="1"/>
  <c r="A122" i="78" s="1"/>
  <c r="A135" i="78" s="1"/>
  <c r="A148" i="78" s="1"/>
  <c r="A161" i="78" s="1"/>
  <c r="A174" i="78" s="1"/>
  <c r="A187" i="78" s="1"/>
  <c r="A200" i="78" s="1"/>
  <c r="A213" i="78" s="1"/>
  <c r="A226" i="78" s="1"/>
  <c r="A239" i="78" s="1"/>
  <c r="A252" i="78" s="1"/>
  <c r="AF28" i="78"/>
  <c r="AA28" i="78"/>
  <c r="Z28" i="78"/>
  <c r="R28" i="78"/>
  <c r="Q28" i="78"/>
  <c r="AD28" i="78" s="1"/>
  <c r="AF15" i="78"/>
  <c r="AA15" i="78"/>
  <c r="Z15" i="78"/>
  <c r="R15" i="78"/>
  <c r="Q15" i="78"/>
  <c r="AE15" i="78" s="1"/>
  <c r="AA262" i="77"/>
  <c r="Z262" i="77"/>
  <c r="R262" i="77"/>
  <c r="Q262" i="77"/>
  <c r="AB262" i="77" s="1"/>
  <c r="AA249" i="77"/>
  <c r="Z249" i="77"/>
  <c r="R249" i="77"/>
  <c r="Q249" i="77"/>
  <c r="AB249" i="77" s="1"/>
  <c r="AA236" i="77"/>
  <c r="Z236" i="77"/>
  <c r="R236" i="77"/>
  <c r="Q236" i="77"/>
  <c r="AE236" i="77" s="1"/>
  <c r="AA223" i="77"/>
  <c r="Z223" i="77"/>
  <c r="R223" i="77"/>
  <c r="Q223" i="77"/>
  <c r="AD223" i="77" s="1"/>
  <c r="AA210" i="77"/>
  <c r="Z210" i="77"/>
  <c r="R210" i="77"/>
  <c r="Q210" i="77"/>
  <c r="AC210" i="77" s="1"/>
  <c r="AA197" i="77"/>
  <c r="Z197" i="77"/>
  <c r="R197" i="77"/>
  <c r="Q197" i="77"/>
  <c r="AF197" i="77" s="1"/>
  <c r="AD184" i="77"/>
  <c r="AA184" i="77"/>
  <c r="Z184" i="77"/>
  <c r="R184" i="77"/>
  <c r="Q184" i="77"/>
  <c r="AE184" i="77" s="1"/>
  <c r="AA171" i="77"/>
  <c r="Z171" i="77"/>
  <c r="R171" i="77"/>
  <c r="Q171" i="77"/>
  <c r="AD171" i="77" s="1"/>
  <c r="AB158" i="77"/>
  <c r="AA158" i="77"/>
  <c r="Z158" i="77"/>
  <c r="R158" i="77"/>
  <c r="Q158" i="77"/>
  <c r="AE158" i="77" s="1"/>
  <c r="AA145" i="77"/>
  <c r="Z145" i="77"/>
  <c r="R145" i="77"/>
  <c r="Q145" i="77"/>
  <c r="AB145" i="77" s="1"/>
  <c r="AA132" i="77"/>
  <c r="Z132" i="77"/>
  <c r="R132" i="77"/>
  <c r="Q132" i="77"/>
  <c r="AE132" i="77" s="1"/>
  <c r="AE119" i="77"/>
  <c r="AA119" i="77"/>
  <c r="Z119" i="77"/>
  <c r="R119" i="77"/>
  <c r="Q119" i="77"/>
  <c r="AB119" i="77" s="1"/>
  <c r="AA106" i="77"/>
  <c r="Z106" i="77"/>
  <c r="R106" i="77"/>
  <c r="Q106" i="77"/>
  <c r="AC106" i="77" s="1"/>
  <c r="AA93" i="77"/>
  <c r="Z93" i="77"/>
  <c r="R93" i="77"/>
  <c r="Q93" i="77"/>
  <c r="AF93" i="77" s="1"/>
  <c r="AA80" i="77"/>
  <c r="Z80" i="77"/>
  <c r="R80" i="77"/>
  <c r="Q80" i="77"/>
  <c r="AE80" i="77" s="1"/>
  <c r="AA67" i="77"/>
  <c r="Z67" i="77"/>
  <c r="R67" i="77"/>
  <c r="Q67" i="77"/>
  <c r="AD67" i="77" s="1"/>
  <c r="AA54" i="77"/>
  <c r="Z54" i="77"/>
  <c r="R54" i="77"/>
  <c r="Q54" i="77"/>
  <c r="AE54" i="77" s="1"/>
  <c r="AA41" i="77"/>
  <c r="Z41" i="77"/>
  <c r="R41" i="77"/>
  <c r="Q41" i="77"/>
  <c r="AB41" i="77" s="1"/>
  <c r="A31" i="77"/>
  <c r="A44" i="77" s="1"/>
  <c r="A57" i="77" s="1"/>
  <c r="A70" i="77" s="1"/>
  <c r="A83" i="77" s="1"/>
  <c r="A96" i="77" s="1"/>
  <c r="A109" i="77" s="1"/>
  <c r="A122" i="77" s="1"/>
  <c r="A135" i="77" s="1"/>
  <c r="A148" i="77" s="1"/>
  <c r="A161" i="77" s="1"/>
  <c r="A174" i="77" s="1"/>
  <c r="A187" i="77" s="1"/>
  <c r="A200" i="77" s="1"/>
  <c r="A213" i="77" s="1"/>
  <c r="A226" i="77" s="1"/>
  <c r="A239" i="77" s="1"/>
  <c r="A252" i="77" s="1"/>
  <c r="AF28" i="77"/>
  <c r="AA28" i="77"/>
  <c r="Z28" i="77"/>
  <c r="R28" i="77"/>
  <c r="Q28" i="77"/>
  <c r="AE28" i="77" s="1"/>
  <c r="AF15" i="77"/>
  <c r="AA15" i="77"/>
  <c r="Z15" i="77"/>
  <c r="R15" i="77"/>
  <c r="Q15" i="77"/>
  <c r="AE15" i="77" s="1"/>
  <c r="AA262" i="76"/>
  <c r="Z262" i="76"/>
  <c r="R262" i="76"/>
  <c r="Q262" i="76"/>
  <c r="AB262" i="76" s="1"/>
  <c r="AA249" i="76"/>
  <c r="Z249" i="76"/>
  <c r="R249" i="76"/>
  <c r="Q249" i="76"/>
  <c r="AB249" i="76" s="1"/>
  <c r="AA236" i="76"/>
  <c r="Z236" i="76"/>
  <c r="R236" i="76"/>
  <c r="Q236" i="76"/>
  <c r="AE236" i="76" s="1"/>
  <c r="AA223" i="76"/>
  <c r="Z223" i="76"/>
  <c r="R223" i="76"/>
  <c r="Q223" i="76"/>
  <c r="AF223" i="76" s="1"/>
  <c r="AA210" i="76"/>
  <c r="Z210" i="76"/>
  <c r="R210" i="76"/>
  <c r="Q210" i="76"/>
  <c r="AC210" i="76" s="1"/>
  <c r="AA197" i="76"/>
  <c r="Z197" i="76"/>
  <c r="R197" i="76"/>
  <c r="Q197" i="76"/>
  <c r="AF197" i="76" s="1"/>
  <c r="AA184" i="76"/>
  <c r="Z184" i="76"/>
  <c r="R184" i="76"/>
  <c r="Q184" i="76"/>
  <c r="AF184" i="76" s="1"/>
  <c r="AA171" i="76"/>
  <c r="Z171" i="76"/>
  <c r="R171" i="76"/>
  <c r="Q171" i="76"/>
  <c r="AD171" i="76" s="1"/>
  <c r="AA158" i="76"/>
  <c r="Z158" i="76"/>
  <c r="R158" i="76"/>
  <c r="Q158" i="76"/>
  <c r="AB158" i="76" s="1"/>
  <c r="AA145" i="76"/>
  <c r="Z145" i="76"/>
  <c r="R145" i="76"/>
  <c r="Q145" i="76"/>
  <c r="AB145" i="76" s="1"/>
  <c r="AA132" i="76"/>
  <c r="Z132" i="76"/>
  <c r="R132" i="76"/>
  <c r="Q132" i="76"/>
  <c r="AE132" i="76" s="1"/>
  <c r="AA119" i="76"/>
  <c r="Z119" i="76"/>
  <c r="R119" i="76"/>
  <c r="Q119" i="76"/>
  <c r="AC119" i="76" s="1"/>
  <c r="AA106" i="76"/>
  <c r="Z106" i="76"/>
  <c r="R106" i="76"/>
  <c r="Q106" i="76"/>
  <c r="AC106" i="76" s="1"/>
  <c r="AA93" i="76"/>
  <c r="Z93" i="76"/>
  <c r="R93" i="76"/>
  <c r="Q93" i="76"/>
  <c r="AF93" i="76" s="1"/>
  <c r="AA80" i="76"/>
  <c r="Z80" i="76"/>
  <c r="R80" i="76"/>
  <c r="Q80" i="76"/>
  <c r="AC80" i="76" s="1"/>
  <c r="AA67" i="76"/>
  <c r="Z67" i="76"/>
  <c r="R67" i="76"/>
  <c r="Q67" i="76"/>
  <c r="AD67" i="76" s="1"/>
  <c r="AA54" i="76"/>
  <c r="Z54" i="76"/>
  <c r="R54" i="76"/>
  <c r="Q54" i="76"/>
  <c r="AB54" i="76" s="1"/>
  <c r="AA41" i="76"/>
  <c r="Z41" i="76"/>
  <c r="R41" i="76"/>
  <c r="Q41" i="76"/>
  <c r="AB41" i="76" s="1"/>
  <c r="A31" i="76"/>
  <c r="A44" i="76" s="1"/>
  <c r="A57" i="76" s="1"/>
  <c r="A70" i="76" s="1"/>
  <c r="A83" i="76" s="1"/>
  <c r="A96" i="76" s="1"/>
  <c r="A109" i="76" s="1"/>
  <c r="A122" i="76" s="1"/>
  <c r="A135" i="76" s="1"/>
  <c r="A148" i="76" s="1"/>
  <c r="A161" i="76" s="1"/>
  <c r="A174" i="76" s="1"/>
  <c r="A187" i="76" s="1"/>
  <c r="A200" i="76" s="1"/>
  <c r="A213" i="76" s="1"/>
  <c r="A226" i="76" s="1"/>
  <c r="A239" i="76" s="1"/>
  <c r="A252" i="76" s="1"/>
  <c r="AF28" i="76"/>
  <c r="AA28" i="76"/>
  <c r="Z28" i="76"/>
  <c r="R28" i="76"/>
  <c r="Q28" i="76"/>
  <c r="AE28" i="76" s="1"/>
  <c r="AF15" i="76"/>
  <c r="AA15" i="76"/>
  <c r="Z15" i="76"/>
  <c r="R15" i="76"/>
  <c r="Q15" i="76"/>
  <c r="AD262" i="75"/>
  <c r="AA262" i="75"/>
  <c r="Z262" i="75"/>
  <c r="R262" i="75"/>
  <c r="Q262" i="75"/>
  <c r="AB262" i="75" s="1"/>
  <c r="AD249" i="75"/>
  <c r="AA249" i="75"/>
  <c r="Z249" i="75"/>
  <c r="R249" i="75"/>
  <c r="Q249" i="75"/>
  <c r="AF249" i="75" s="1"/>
  <c r="AA236" i="75"/>
  <c r="Z236" i="75"/>
  <c r="R236" i="75"/>
  <c r="Q236" i="75"/>
  <c r="AD236" i="75" s="1"/>
  <c r="AA223" i="75"/>
  <c r="Z223" i="75"/>
  <c r="R223" i="75"/>
  <c r="Q223" i="75"/>
  <c r="AE223" i="75" s="1"/>
  <c r="AA210" i="75"/>
  <c r="Z210" i="75"/>
  <c r="R210" i="75"/>
  <c r="Q210" i="75"/>
  <c r="AC210" i="75" s="1"/>
  <c r="AA197" i="75"/>
  <c r="Z197" i="75"/>
  <c r="R197" i="75"/>
  <c r="Q197" i="75"/>
  <c r="AF197" i="75" s="1"/>
  <c r="AA184" i="75"/>
  <c r="Z184" i="75"/>
  <c r="R184" i="75"/>
  <c r="Q184" i="75"/>
  <c r="AC184" i="75" s="1"/>
  <c r="AA171" i="75"/>
  <c r="Z171" i="75"/>
  <c r="R171" i="75"/>
  <c r="Q171" i="75"/>
  <c r="AD171" i="75" s="1"/>
  <c r="AA158" i="75"/>
  <c r="Z158" i="75"/>
  <c r="R158" i="75"/>
  <c r="Q158" i="75"/>
  <c r="AF158" i="75" s="1"/>
  <c r="AA145" i="75"/>
  <c r="Z145" i="75"/>
  <c r="R145" i="75"/>
  <c r="Q145" i="75"/>
  <c r="AF145" i="75" s="1"/>
  <c r="AA132" i="75"/>
  <c r="Z132" i="75"/>
  <c r="R132" i="75"/>
  <c r="Q132" i="75"/>
  <c r="AD132" i="75" s="1"/>
  <c r="AA119" i="75"/>
  <c r="Z119" i="75"/>
  <c r="R119" i="75"/>
  <c r="Q119" i="75"/>
  <c r="AE119" i="75" s="1"/>
  <c r="AA106" i="75"/>
  <c r="Z106" i="75"/>
  <c r="R106" i="75"/>
  <c r="Q106" i="75"/>
  <c r="AC106" i="75" s="1"/>
  <c r="AA93" i="75"/>
  <c r="Z93" i="75"/>
  <c r="R93" i="75"/>
  <c r="Q93" i="75"/>
  <c r="AF93" i="75" s="1"/>
  <c r="AA80" i="75"/>
  <c r="Z80" i="75"/>
  <c r="R80" i="75"/>
  <c r="Q80" i="75"/>
  <c r="AF80" i="75" s="1"/>
  <c r="AA67" i="75"/>
  <c r="Z67" i="75"/>
  <c r="R67" i="75"/>
  <c r="Q67" i="75"/>
  <c r="AD67" i="75" s="1"/>
  <c r="AA54" i="75"/>
  <c r="Z54" i="75"/>
  <c r="R54" i="75"/>
  <c r="Q54" i="75"/>
  <c r="AF54" i="75" s="1"/>
  <c r="AA41" i="75"/>
  <c r="Z41" i="75"/>
  <c r="R41" i="75"/>
  <c r="Q41" i="75"/>
  <c r="AF41" i="75" s="1"/>
  <c r="A31" i="75"/>
  <c r="A44" i="75" s="1"/>
  <c r="A57" i="75" s="1"/>
  <c r="A70" i="75" s="1"/>
  <c r="A83" i="75" s="1"/>
  <c r="A96" i="75" s="1"/>
  <c r="A109" i="75" s="1"/>
  <c r="A122" i="75" s="1"/>
  <c r="A135" i="75" s="1"/>
  <c r="A148" i="75" s="1"/>
  <c r="A161" i="75" s="1"/>
  <c r="A174" i="75" s="1"/>
  <c r="A187" i="75" s="1"/>
  <c r="A200" i="75" s="1"/>
  <c r="A213" i="75" s="1"/>
  <c r="A226" i="75" s="1"/>
  <c r="A239" i="75" s="1"/>
  <c r="A252" i="75" s="1"/>
  <c r="AF28" i="75"/>
  <c r="AA28" i="75"/>
  <c r="Z28" i="75"/>
  <c r="R28" i="75"/>
  <c r="Q28" i="75"/>
  <c r="AD28" i="75" s="1"/>
  <c r="AF15" i="75"/>
  <c r="AA15" i="75"/>
  <c r="Z15" i="75"/>
  <c r="R15" i="75"/>
  <c r="Q15" i="75"/>
  <c r="AE15" i="75" s="1"/>
  <c r="Q28" i="74"/>
  <c r="AF184" i="77" l="1"/>
  <c r="AC158" i="81"/>
  <c r="AC237" i="83"/>
  <c r="AD158" i="75"/>
  <c r="AF184" i="75"/>
  <c r="AB249" i="78"/>
  <c r="AB145" i="81"/>
  <c r="AC145" i="82"/>
  <c r="AG249" i="75"/>
  <c r="AE249" i="78"/>
  <c r="AD145" i="82"/>
  <c r="AE41" i="75"/>
  <c r="AC15" i="78"/>
  <c r="AB249" i="81"/>
  <c r="AE198" i="83"/>
  <c r="AC158" i="77"/>
  <c r="AC197" i="77"/>
  <c r="AD158" i="82"/>
  <c r="AG158" i="78"/>
  <c r="AD236" i="81"/>
  <c r="AE106" i="82"/>
  <c r="AE28" i="75"/>
  <c r="AD249" i="76"/>
  <c r="AB236" i="77"/>
  <c r="AE236" i="81"/>
  <c r="AE210" i="82"/>
  <c r="AE249" i="77"/>
  <c r="AB119" i="81"/>
  <c r="AB236" i="81"/>
  <c r="AD106" i="82"/>
  <c r="AD15" i="75"/>
  <c r="AD223" i="75"/>
  <c r="AE249" i="76"/>
  <c r="AC236" i="77"/>
  <c r="AG145" i="78"/>
  <c r="AD171" i="81"/>
  <c r="AG120" i="83"/>
  <c r="AE94" i="83"/>
  <c r="AC107" i="83"/>
  <c r="AE107" i="83"/>
  <c r="AD29" i="83"/>
  <c r="AB42" i="83"/>
  <c r="AE29" i="83"/>
  <c r="AG81" i="83"/>
  <c r="AD211" i="83"/>
  <c r="AD107" i="83"/>
  <c r="AE211" i="83"/>
  <c r="AG55" i="83"/>
  <c r="AB81" i="83"/>
  <c r="AD133" i="83"/>
  <c r="AC185" i="83"/>
  <c r="AD237" i="83"/>
  <c r="AG29" i="83"/>
  <c r="AC81" i="83"/>
  <c r="AE133" i="83"/>
  <c r="AG159" i="83"/>
  <c r="AE237" i="83"/>
  <c r="AC68" i="83"/>
  <c r="AC172" i="83"/>
  <c r="AB211" i="83"/>
  <c r="AB224" i="83"/>
  <c r="AF68" i="83"/>
  <c r="AG68" i="83" s="1"/>
  <c r="AB120" i="83"/>
  <c r="AG185" i="83"/>
  <c r="AG16" i="83"/>
  <c r="AE68" i="83"/>
  <c r="AG94" i="83"/>
  <c r="AF133" i="83"/>
  <c r="AG133" i="83" s="1"/>
  <c r="AE172" i="83"/>
  <c r="AG198" i="83"/>
  <c r="AF237" i="83"/>
  <c r="AG237" i="83" s="1"/>
  <c r="AC250" i="83"/>
  <c r="AF172" i="83"/>
  <c r="AG172" i="83" s="1"/>
  <c r="AE42" i="83"/>
  <c r="AB55" i="83"/>
  <c r="AD81" i="83"/>
  <c r="AF107" i="83"/>
  <c r="AG107" i="83" s="1"/>
  <c r="AC120" i="83"/>
  <c r="AE146" i="83"/>
  <c r="AB159" i="83"/>
  <c r="AD185" i="83"/>
  <c r="AF211" i="83"/>
  <c r="AG211" i="83" s="1"/>
  <c r="AC224" i="83"/>
  <c r="AE250" i="83"/>
  <c r="AB263" i="83"/>
  <c r="AF42" i="83"/>
  <c r="AG42" i="83" s="1"/>
  <c r="AC55" i="83"/>
  <c r="AE81" i="83"/>
  <c r="AB94" i="83"/>
  <c r="AD120" i="83"/>
  <c r="AF146" i="83"/>
  <c r="AG146" i="83" s="1"/>
  <c r="AC159" i="83"/>
  <c r="AE185" i="83"/>
  <c r="AB198" i="83"/>
  <c r="AD224" i="83"/>
  <c r="AF250" i="83"/>
  <c r="AG250" i="83" s="1"/>
  <c r="AC263" i="83"/>
  <c r="AB29" i="83"/>
  <c r="AD55" i="83"/>
  <c r="AC94" i="83"/>
  <c r="AE120" i="83"/>
  <c r="AB133" i="83"/>
  <c r="AD159" i="83"/>
  <c r="AC198" i="83"/>
  <c r="AE224" i="83"/>
  <c r="AD263" i="83"/>
  <c r="AE55" i="83"/>
  <c r="AB68" i="83"/>
  <c r="AD94" i="83"/>
  <c r="AE159" i="83"/>
  <c r="AB172" i="83"/>
  <c r="AD198" i="83"/>
  <c r="AE263" i="83"/>
  <c r="AF263" i="83"/>
  <c r="AG263" i="83" s="1"/>
  <c r="AC249" i="82"/>
  <c r="AD249" i="82"/>
  <c r="AG223" i="82"/>
  <c r="AG210" i="82"/>
  <c r="AB15" i="82"/>
  <c r="AB93" i="82"/>
  <c r="AC41" i="82"/>
  <c r="AB80" i="82"/>
  <c r="AD41" i="82"/>
  <c r="AC80" i="82"/>
  <c r="AF171" i="82"/>
  <c r="AG197" i="82"/>
  <c r="AB119" i="82"/>
  <c r="AB210" i="82"/>
  <c r="AB223" i="82"/>
  <c r="AF67" i="82"/>
  <c r="AG67" i="82" s="1"/>
  <c r="AG93" i="82"/>
  <c r="AC158" i="82"/>
  <c r="AC210" i="82"/>
  <c r="AD223" i="82"/>
  <c r="AC262" i="82"/>
  <c r="AF28" i="82"/>
  <c r="AG28" i="82" s="1"/>
  <c r="AE67" i="82"/>
  <c r="AF132" i="82"/>
  <c r="AG132" i="82" s="1"/>
  <c r="AE171" i="82"/>
  <c r="AF236" i="82"/>
  <c r="AG236" i="82" s="1"/>
  <c r="AC15" i="82"/>
  <c r="AE41" i="82"/>
  <c r="AB54" i="82"/>
  <c r="AD80" i="82"/>
  <c r="AF106" i="82"/>
  <c r="AG106" i="82" s="1"/>
  <c r="AC119" i="82"/>
  <c r="AE145" i="82"/>
  <c r="AB158" i="82"/>
  <c r="AG171" i="82"/>
  <c r="AD184" i="82"/>
  <c r="AC223" i="82"/>
  <c r="AE249" i="82"/>
  <c r="AB262" i="82"/>
  <c r="AF41" i="82"/>
  <c r="AG41" i="82" s="1"/>
  <c r="AF145" i="82"/>
  <c r="AG145" i="82" s="1"/>
  <c r="AF249" i="82"/>
  <c r="AG249" i="82" s="1"/>
  <c r="AE15" i="82"/>
  <c r="AB28" i="82"/>
  <c r="AD54" i="82"/>
  <c r="AF80" i="82"/>
  <c r="AG80" i="82" s="1"/>
  <c r="AC93" i="82"/>
  <c r="AB132" i="82"/>
  <c r="AF184" i="82"/>
  <c r="AG184" i="82" s="1"/>
  <c r="AC197" i="82"/>
  <c r="AB236" i="82"/>
  <c r="AD262" i="82"/>
  <c r="AF15" i="82"/>
  <c r="AG15" i="82" s="1"/>
  <c r="AC28" i="82"/>
  <c r="AE54" i="82"/>
  <c r="AB67" i="82"/>
  <c r="AD93" i="82"/>
  <c r="AF119" i="82"/>
  <c r="AG119" i="82" s="1"/>
  <c r="AC132" i="82"/>
  <c r="AE158" i="82"/>
  <c r="AB171" i="82"/>
  <c r="AD197" i="82"/>
  <c r="AC236" i="82"/>
  <c r="AE262" i="82"/>
  <c r="AD28" i="82"/>
  <c r="AF54" i="82"/>
  <c r="AG54" i="82" s="1"/>
  <c r="AC67" i="82"/>
  <c r="AE93" i="82"/>
  <c r="AB106" i="82"/>
  <c r="AD132" i="82"/>
  <c r="AC171" i="82"/>
  <c r="AE197" i="82"/>
  <c r="AD236" i="82"/>
  <c r="AB119" i="75"/>
  <c r="AE93" i="76"/>
  <c r="AG171" i="80"/>
  <c r="AE249" i="75"/>
  <c r="AC249" i="76"/>
  <c r="AD197" i="77"/>
  <c r="AC249" i="78"/>
  <c r="AG41" i="75"/>
  <c r="AD145" i="75"/>
  <c r="AE197" i="77"/>
  <c r="AD80" i="78"/>
  <c r="AB198" i="79"/>
  <c r="AC54" i="81"/>
  <c r="AE80" i="81"/>
  <c r="AE145" i="75"/>
  <c r="AB171" i="77"/>
  <c r="AB67" i="78"/>
  <c r="AE54" i="80"/>
  <c r="AC171" i="80"/>
  <c r="AD132" i="81"/>
  <c r="AB223" i="81"/>
  <c r="AB132" i="75"/>
  <c r="AD106" i="76"/>
  <c r="AC15" i="77"/>
  <c r="AC171" i="77"/>
  <c r="AB28" i="78"/>
  <c r="AB107" i="79"/>
  <c r="AD171" i="80"/>
  <c r="AD223" i="81"/>
  <c r="AE132" i="75"/>
  <c r="AE67" i="78"/>
  <c r="AC107" i="79"/>
  <c r="AE158" i="80"/>
  <c r="AG184" i="80"/>
  <c r="AG236" i="80"/>
  <c r="AG41" i="80"/>
  <c r="AC184" i="81"/>
  <c r="AG119" i="81"/>
  <c r="AG158" i="81"/>
  <c r="AG223" i="81"/>
  <c r="AD67" i="81"/>
  <c r="AB54" i="81"/>
  <c r="AE28" i="81"/>
  <c r="AD28" i="81"/>
  <c r="AG15" i="81"/>
  <c r="AD15" i="81"/>
  <c r="AE15" i="81"/>
  <c r="AB80" i="81"/>
  <c r="AD80" i="81"/>
  <c r="AB15" i="81"/>
  <c r="AD41" i="81"/>
  <c r="AC15" i="81"/>
  <c r="AG54" i="81"/>
  <c r="AF93" i="81"/>
  <c r="AG93" i="81" s="1"/>
  <c r="AF80" i="81"/>
  <c r="AG80" i="81" s="1"/>
  <c r="AB210" i="81"/>
  <c r="AC119" i="81"/>
  <c r="AE132" i="81"/>
  <c r="AC210" i="81"/>
  <c r="AC106" i="81"/>
  <c r="AD119" i="81"/>
  <c r="AG145" i="81"/>
  <c r="AD210" i="81"/>
  <c r="AE223" i="81"/>
  <c r="AB41" i="81"/>
  <c r="AE106" i="81"/>
  <c r="AE119" i="81"/>
  <c r="AE210" i="81"/>
  <c r="AF197" i="81"/>
  <c r="AG197" i="81" s="1"/>
  <c r="AF28" i="81"/>
  <c r="AG28" i="81" s="1"/>
  <c r="AC41" i="81"/>
  <c r="AE67" i="81"/>
  <c r="AD106" i="81"/>
  <c r="AF132" i="81"/>
  <c r="AG132" i="81" s="1"/>
  <c r="AC145" i="81"/>
  <c r="AE171" i="81"/>
  <c r="AB184" i="81"/>
  <c r="AF236" i="81"/>
  <c r="AG236" i="81" s="1"/>
  <c r="AC249" i="81"/>
  <c r="AF67" i="81"/>
  <c r="AG67" i="81" s="1"/>
  <c r="AD145" i="81"/>
  <c r="AF171" i="81"/>
  <c r="AG171" i="81" s="1"/>
  <c r="AE41" i="81"/>
  <c r="AF106" i="81"/>
  <c r="AG106" i="81" s="1"/>
  <c r="AE145" i="81"/>
  <c r="AB158" i="81"/>
  <c r="AD184" i="81"/>
  <c r="AC223" i="81"/>
  <c r="AE249" i="81"/>
  <c r="AB262" i="81"/>
  <c r="AF249" i="81"/>
  <c r="AG249" i="81" s="1"/>
  <c r="AC262" i="81"/>
  <c r="AB28" i="81"/>
  <c r="AG41" i="81"/>
  <c r="AD158" i="81"/>
  <c r="AF184" i="81"/>
  <c r="AG184" i="81" s="1"/>
  <c r="AD262" i="81"/>
  <c r="AB93" i="81"/>
  <c r="AD54" i="81"/>
  <c r="AC93" i="81"/>
  <c r="AB132" i="81"/>
  <c r="AC197" i="81"/>
  <c r="AE54" i="81"/>
  <c r="AB67" i="81"/>
  <c r="AD93" i="81"/>
  <c r="AE158" i="81"/>
  <c r="AB171" i="81"/>
  <c r="AD197" i="81"/>
  <c r="AE262" i="81"/>
  <c r="AB197" i="81"/>
  <c r="AF262" i="81"/>
  <c r="AG262" i="81" s="1"/>
  <c r="AF119" i="80"/>
  <c r="AG119" i="80" s="1"/>
  <c r="AB106" i="80"/>
  <c r="AC106" i="80"/>
  <c r="AC184" i="80"/>
  <c r="AB171" i="80"/>
  <c r="AD184" i="80"/>
  <c r="AD249" i="80"/>
  <c r="AD93" i="80"/>
  <c r="AE93" i="80"/>
  <c r="AG67" i="80"/>
  <c r="AB41" i="80"/>
  <c r="AD41" i="80"/>
  <c r="AE41" i="80"/>
  <c r="AG15" i="80"/>
  <c r="AB28" i="80"/>
  <c r="AC28" i="80"/>
  <c r="AD28" i="80"/>
  <c r="AE28" i="80"/>
  <c r="AF28" i="80"/>
  <c r="AG28" i="80" s="1"/>
  <c r="AB15" i="80"/>
  <c r="AC15" i="80"/>
  <c r="AD15" i="80"/>
  <c r="AE15" i="80"/>
  <c r="AG80" i="80"/>
  <c r="AG132" i="80"/>
  <c r="AG145" i="80"/>
  <c r="AD80" i="80"/>
  <c r="AG106" i="80"/>
  <c r="AB132" i="80"/>
  <c r="AB145" i="80"/>
  <c r="AB210" i="80"/>
  <c r="AB67" i="80"/>
  <c r="AC132" i="80"/>
  <c r="AD145" i="80"/>
  <c r="AC210" i="80"/>
  <c r="AC67" i="80"/>
  <c r="AD132" i="80"/>
  <c r="AE145" i="80"/>
  <c r="AD197" i="80"/>
  <c r="AF210" i="80"/>
  <c r="AG210" i="80" s="1"/>
  <c r="AB262" i="80"/>
  <c r="AD67" i="80"/>
  <c r="AE132" i="80"/>
  <c r="AE197" i="80"/>
  <c r="AB236" i="80"/>
  <c r="AG158" i="80"/>
  <c r="AF197" i="80"/>
  <c r="AG197" i="80" s="1"/>
  <c r="AC41" i="80"/>
  <c r="AE67" i="80"/>
  <c r="AB80" i="80"/>
  <c r="AG93" i="80"/>
  <c r="AD106" i="80"/>
  <c r="AC145" i="80"/>
  <c r="AE171" i="80"/>
  <c r="AB184" i="80"/>
  <c r="AD210" i="80"/>
  <c r="AC249" i="80"/>
  <c r="AF54" i="80"/>
  <c r="AG54" i="80" s="1"/>
  <c r="AC80" i="80"/>
  <c r="AE106" i="80"/>
  <c r="AB119" i="80"/>
  <c r="AE210" i="80"/>
  <c r="AB223" i="80"/>
  <c r="AB54" i="80"/>
  <c r="AC119" i="80"/>
  <c r="AB158" i="80"/>
  <c r="AC223" i="80"/>
  <c r="AC54" i="80"/>
  <c r="AE80" i="80"/>
  <c r="AB93" i="80"/>
  <c r="AD119" i="80"/>
  <c r="AC158" i="80"/>
  <c r="AE184" i="80"/>
  <c r="AB197" i="80"/>
  <c r="AD223" i="80"/>
  <c r="AF249" i="80"/>
  <c r="AG249" i="80" s="1"/>
  <c r="AC262" i="80"/>
  <c r="AG223" i="80"/>
  <c r="AE223" i="80"/>
  <c r="AD262" i="80"/>
  <c r="AF262" i="80"/>
  <c r="AG262" i="80" s="1"/>
  <c r="AC198" i="79"/>
  <c r="AE198" i="79"/>
  <c r="AF42" i="79"/>
  <c r="AG42" i="79" s="1"/>
  <c r="AG16" i="79"/>
  <c r="AB42" i="79"/>
  <c r="AC42" i="79"/>
  <c r="AD42" i="79"/>
  <c r="AE42" i="79"/>
  <c r="AB94" i="79"/>
  <c r="AD94" i="79"/>
  <c r="AE94" i="79"/>
  <c r="AG107" i="79"/>
  <c r="AD159" i="79"/>
  <c r="AF81" i="79"/>
  <c r="AG81" i="79" s="1"/>
  <c r="AB211" i="79"/>
  <c r="AC211" i="79"/>
  <c r="AG224" i="79"/>
  <c r="AG29" i="79"/>
  <c r="AD29" i="79"/>
  <c r="AC94" i="79"/>
  <c r="AB68" i="79"/>
  <c r="AB133" i="79"/>
  <c r="AB237" i="79"/>
  <c r="AC68" i="79"/>
  <c r="AC133" i="79"/>
  <c r="AC237" i="79"/>
  <c r="AD55" i="79"/>
  <c r="AE120" i="79"/>
  <c r="AD133" i="79"/>
  <c r="AB172" i="79"/>
  <c r="AD224" i="79"/>
  <c r="AD237" i="79"/>
  <c r="AB29" i="79"/>
  <c r="AF120" i="79"/>
  <c r="AG120" i="79" s="1"/>
  <c r="AC172" i="79"/>
  <c r="AE224" i="79"/>
  <c r="AE237" i="79"/>
  <c r="AC29" i="79"/>
  <c r="AE68" i="79"/>
  <c r="AB81" i="79"/>
  <c r="AG94" i="79"/>
  <c r="AD107" i="79"/>
  <c r="AF133" i="79"/>
  <c r="AG133" i="79" s="1"/>
  <c r="AC146" i="79"/>
  <c r="AE172" i="79"/>
  <c r="AB185" i="79"/>
  <c r="AG198" i="79"/>
  <c r="AD211" i="79"/>
  <c r="AC250" i="79"/>
  <c r="AF68" i="79"/>
  <c r="AG68" i="79" s="1"/>
  <c r="AC81" i="79"/>
  <c r="AE107" i="79"/>
  <c r="AB120" i="79"/>
  <c r="AD146" i="79"/>
  <c r="AF172" i="79"/>
  <c r="AG172" i="79" s="1"/>
  <c r="AC185" i="79"/>
  <c r="AE211" i="79"/>
  <c r="AB224" i="79"/>
  <c r="AD250" i="79"/>
  <c r="AF185" i="79"/>
  <c r="AG185" i="79" s="1"/>
  <c r="AB55" i="79"/>
  <c r="AD81" i="79"/>
  <c r="AC120" i="79"/>
  <c r="AE146" i="79"/>
  <c r="AB159" i="79"/>
  <c r="AD185" i="79"/>
  <c r="AC224" i="79"/>
  <c r="AE250" i="79"/>
  <c r="AB263" i="79"/>
  <c r="AC55" i="79"/>
  <c r="AF146" i="79"/>
  <c r="AG146" i="79" s="1"/>
  <c r="AC159" i="79"/>
  <c r="AE185" i="79"/>
  <c r="AF250" i="79"/>
  <c r="AG250" i="79" s="1"/>
  <c r="AC263" i="79"/>
  <c r="AD198" i="79"/>
  <c r="AE263" i="79"/>
  <c r="AF159" i="79"/>
  <c r="AG159" i="79" s="1"/>
  <c r="AF263" i="79"/>
  <c r="AG263" i="79" s="1"/>
  <c r="AF55" i="79"/>
  <c r="AG55" i="79" s="1"/>
  <c r="AF106" i="78"/>
  <c r="AB236" i="78"/>
  <c r="AC197" i="78"/>
  <c r="AE236" i="78"/>
  <c r="AC119" i="78"/>
  <c r="AB132" i="78"/>
  <c r="AC223" i="78"/>
  <c r="AG249" i="78"/>
  <c r="AD119" i="78"/>
  <c r="AC132" i="78"/>
  <c r="AD223" i="78"/>
  <c r="AG54" i="78"/>
  <c r="AE132" i="78"/>
  <c r="AE145" i="78"/>
  <c r="AE158" i="78"/>
  <c r="AC93" i="78"/>
  <c r="AB262" i="78"/>
  <c r="AB145" i="78"/>
  <c r="AC54" i="78"/>
  <c r="AB54" i="78"/>
  <c r="AD54" i="78"/>
  <c r="AB41" i="78"/>
  <c r="AE41" i="78"/>
  <c r="AB15" i="78"/>
  <c r="AD15" i="78"/>
  <c r="AE28" i="78"/>
  <c r="AE54" i="78"/>
  <c r="AG80" i="78"/>
  <c r="AG119" i="78"/>
  <c r="AB158" i="78"/>
  <c r="AB171" i="78"/>
  <c r="AC158" i="78"/>
  <c r="AD171" i="78"/>
  <c r="AG15" i="78"/>
  <c r="AG41" i="78"/>
  <c r="AD158" i="78"/>
  <c r="AE171" i="78"/>
  <c r="AC41" i="78"/>
  <c r="AB80" i="78"/>
  <c r="AG93" i="78"/>
  <c r="AD106" i="78"/>
  <c r="AF132" i="78"/>
  <c r="AG132" i="78" s="1"/>
  <c r="AC145" i="78"/>
  <c r="AB184" i="78"/>
  <c r="AG197" i="78"/>
  <c r="AD210" i="78"/>
  <c r="AF236" i="78"/>
  <c r="AG236" i="78" s="1"/>
  <c r="AG28" i="78"/>
  <c r="AD41" i="78"/>
  <c r="AF67" i="78"/>
  <c r="AG67" i="78" s="1"/>
  <c r="AC80" i="78"/>
  <c r="AE106" i="78"/>
  <c r="AB119" i="78"/>
  <c r="AD145" i="78"/>
  <c r="AF171" i="78"/>
  <c r="AG171" i="78" s="1"/>
  <c r="AC184" i="78"/>
  <c r="AE210" i="78"/>
  <c r="AB223" i="78"/>
  <c r="AD249" i="78"/>
  <c r="AF210" i="78"/>
  <c r="AG210" i="78" s="1"/>
  <c r="AE80" i="78"/>
  <c r="AB93" i="78"/>
  <c r="AG106" i="78"/>
  <c r="AE184" i="78"/>
  <c r="AB197" i="78"/>
  <c r="AC262" i="78"/>
  <c r="AF184" i="78"/>
  <c r="AG184" i="78" s="1"/>
  <c r="AC28" i="78"/>
  <c r="AD93" i="78"/>
  <c r="AD197" i="78"/>
  <c r="AF223" i="78"/>
  <c r="AG223" i="78" s="1"/>
  <c r="AC236" i="78"/>
  <c r="AE262" i="78"/>
  <c r="AE93" i="78"/>
  <c r="AB106" i="78"/>
  <c r="AE197" i="78"/>
  <c r="AB210" i="78"/>
  <c r="AF262" i="78"/>
  <c r="AG262" i="78" s="1"/>
  <c r="AC67" i="77"/>
  <c r="AE145" i="77"/>
  <c r="AD158" i="77"/>
  <c r="AG184" i="77"/>
  <c r="AC223" i="77"/>
  <c r="AD236" i="77"/>
  <c r="AC93" i="77"/>
  <c r="AB132" i="77"/>
  <c r="AF145" i="77"/>
  <c r="AG145" i="77" s="1"/>
  <c r="AE223" i="77"/>
  <c r="AC119" i="77"/>
  <c r="AC132" i="77"/>
  <c r="AD119" i="77"/>
  <c r="AD132" i="77"/>
  <c r="AB197" i="77"/>
  <c r="AF210" i="77"/>
  <c r="AG210" i="77" s="1"/>
  <c r="AD262" i="77"/>
  <c r="AE262" i="77"/>
  <c r="AF262" i="77"/>
  <c r="AG262" i="77" s="1"/>
  <c r="AC54" i="77"/>
  <c r="AD54" i="77"/>
  <c r="AB54" i="77"/>
  <c r="AD80" i="77"/>
  <c r="AB67" i="77"/>
  <c r="AB15" i="77"/>
  <c r="AD93" i="77"/>
  <c r="AE93" i="77"/>
  <c r="AB28" i="77"/>
  <c r="AD15" i="77"/>
  <c r="AC28" i="77"/>
  <c r="AE41" i="77"/>
  <c r="AD28" i="77"/>
  <c r="AF54" i="77"/>
  <c r="AG54" i="77" s="1"/>
  <c r="AG15" i="77"/>
  <c r="AB93" i="77"/>
  <c r="AF106" i="77"/>
  <c r="AG106" i="77" s="1"/>
  <c r="AF119" i="77"/>
  <c r="AG119" i="77" s="1"/>
  <c r="AF223" i="77"/>
  <c r="AB106" i="77"/>
  <c r="AC41" i="77"/>
  <c r="AE67" i="77"/>
  <c r="AB80" i="77"/>
  <c r="AG93" i="77"/>
  <c r="AD106" i="77"/>
  <c r="AF132" i="77"/>
  <c r="AG132" i="77" s="1"/>
  <c r="AC145" i="77"/>
  <c r="AE171" i="77"/>
  <c r="AB184" i="77"/>
  <c r="AG197" i="77"/>
  <c r="AD210" i="77"/>
  <c r="AF236" i="77"/>
  <c r="AG236" i="77" s="1"/>
  <c r="AC249" i="77"/>
  <c r="AB210" i="77"/>
  <c r="AG223" i="77"/>
  <c r="AG28" i="77"/>
  <c r="AD41" i="77"/>
  <c r="AF67" i="77"/>
  <c r="AG67" i="77" s="1"/>
  <c r="AC80" i="77"/>
  <c r="AE106" i="77"/>
  <c r="AD145" i="77"/>
  <c r="AF171" i="77"/>
  <c r="AG171" i="77" s="1"/>
  <c r="AC184" i="77"/>
  <c r="AE210" i="77"/>
  <c r="AB223" i="77"/>
  <c r="AD249" i="77"/>
  <c r="AF249" i="77"/>
  <c r="AG249" i="77" s="1"/>
  <c r="AC262" i="77"/>
  <c r="AF41" i="77"/>
  <c r="AG41" i="77" s="1"/>
  <c r="AF80" i="77"/>
  <c r="AG80" i="77" s="1"/>
  <c r="AF158" i="77"/>
  <c r="AG158" i="77" s="1"/>
  <c r="AF210" i="76"/>
  <c r="AG210" i="76" s="1"/>
  <c r="AG184" i="76"/>
  <c r="AB197" i="76"/>
  <c r="AG223" i="76"/>
  <c r="AD197" i="76"/>
  <c r="AE197" i="76"/>
  <c r="AE106" i="76"/>
  <c r="AE171" i="76"/>
  <c r="AE210" i="76"/>
  <c r="AF132" i="76"/>
  <c r="AG132" i="76" s="1"/>
  <c r="AC145" i="76"/>
  <c r="AB184" i="76"/>
  <c r="AD145" i="76"/>
  <c r="AC184" i="76"/>
  <c r="AE145" i="76"/>
  <c r="AG197" i="76"/>
  <c r="AG93" i="76"/>
  <c r="AD80" i="76"/>
  <c r="AB80" i="76"/>
  <c r="AC41" i="76"/>
  <c r="AG15" i="76"/>
  <c r="AD41" i="76"/>
  <c r="AD184" i="76"/>
  <c r="AE41" i="76"/>
  <c r="AE184" i="76"/>
  <c r="AB119" i="76"/>
  <c r="AB15" i="76"/>
  <c r="AE67" i="76"/>
  <c r="AB223" i="76"/>
  <c r="AC223" i="76"/>
  <c r="AD223" i="76"/>
  <c r="AD210" i="76"/>
  <c r="AF236" i="76"/>
  <c r="AG236" i="76" s="1"/>
  <c r="AC15" i="76"/>
  <c r="AF41" i="76"/>
  <c r="AG41" i="76" s="1"/>
  <c r="AC54" i="76"/>
  <c r="AE80" i="76"/>
  <c r="AB93" i="76"/>
  <c r="AD119" i="76"/>
  <c r="AF145" i="76"/>
  <c r="AG145" i="76" s="1"/>
  <c r="AC158" i="76"/>
  <c r="AF249" i="76"/>
  <c r="AG249" i="76" s="1"/>
  <c r="AC262" i="76"/>
  <c r="AD15" i="76"/>
  <c r="AB28" i="76"/>
  <c r="AD54" i="76"/>
  <c r="AF80" i="76"/>
  <c r="AG80" i="76" s="1"/>
  <c r="AC93" i="76"/>
  <c r="AE119" i="76"/>
  <c r="AB132" i="76"/>
  <c r="AD158" i="76"/>
  <c r="AC197" i="76"/>
  <c r="AE223" i="76"/>
  <c r="AB236" i="76"/>
  <c r="AD262" i="76"/>
  <c r="AE15" i="76"/>
  <c r="AC28" i="76"/>
  <c r="AE54" i="76"/>
  <c r="AB67" i="76"/>
  <c r="AD93" i="76"/>
  <c r="AF119" i="76"/>
  <c r="AG119" i="76" s="1"/>
  <c r="AC132" i="76"/>
  <c r="AE158" i="76"/>
  <c r="AB171" i="76"/>
  <c r="AC236" i="76"/>
  <c r="AE262" i="76"/>
  <c r="AG28" i="76"/>
  <c r="AF67" i="76"/>
  <c r="AG67" i="76" s="1"/>
  <c r="AD28" i="76"/>
  <c r="AF54" i="76"/>
  <c r="AG54" i="76" s="1"/>
  <c r="AC67" i="76"/>
  <c r="AB106" i="76"/>
  <c r="AD132" i="76"/>
  <c r="AF158" i="76"/>
  <c r="AG158" i="76" s="1"/>
  <c r="AC171" i="76"/>
  <c r="AB210" i="76"/>
  <c r="AD236" i="76"/>
  <c r="AF262" i="76"/>
  <c r="AG262" i="76" s="1"/>
  <c r="AF171" i="76"/>
  <c r="AG171" i="76" s="1"/>
  <c r="AF106" i="76"/>
  <c r="AG106" i="76" s="1"/>
  <c r="AC119" i="75"/>
  <c r="AG145" i="75"/>
  <c r="AC80" i="75"/>
  <c r="AD119" i="75"/>
  <c r="AB236" i="75"/>
  <c r="AB158" i="75"/>
  <c r="AC158" i="75"/>
  <c r="AB223" i="75"/>
  <c r="AB15" i="75"/>
  <c r="AD41" i="75"/>
  <c r="AG54" i="75"/>
  <c r="AG158" i="75"/>
  <c r="AC223" i="75"/>
  <c r="AE236" i="75"/>
  <c r="AF67" i="75"/>
  <c r="AG67" i="75" s="1"/>
  <c r="AE106" i="75"/>
  <c r="AE210" i="75"/>
  <c r="AG28" i="75"/>
  <c r="AG15" i="75"/>
  <c r="AG80" i="75"/>
  <c r="AG184" i="75"/>
  <c r="AB54" i="75"/>
  <c r="AB28" i="75"/>
  <c r="AB41" i="75"/>
  <c r="AD54" i="75"/>
  <c r="AC93" i="75"/>
  <c r="AB145" i="75"/>
  <c r="AC197" i="75"/>
  <c r="AB249" i="75"/>
  <c r="AC41" i="75"/>
  <c r="AE67" i="75"/>
  <c r="AB80" i="75"/>
  <c r="AG93" i="75"/>
  <c r="AD106" i="75"/>
  <c r="AF132" i="75"/>
  <c r="AG132" i="75" s="1"/>
  <c r="AC145" i="75"/>
  <c r="AE171" i="75"/>
  <c r="AB184" i="75"/>
  <c r="AG197" i="75"/>
  <c r="AD210" i="75"/>
  <c r="AF236" i="75"/>
  <c r="AG236" i="75" s="1"/>
  <c r="AC249" i="75"/>
  <c r="AF171" i="75"/>
  <c r="AG171" i="75" s="1"/>
  <c r="AF106" i="75"/>
  <c r="AG106" i="75" s="1"/>
  <c r="AD184" i="75"/>
  <c r="AF210" i="75"/>
  <c r="AG210" i="75" s="1"/>
  <c r="AD80" i="75"/>
  <c r="AC15" i="75"/>
  <c r="AC54" i="75"/>
  <c r="AE80" i="75"/>
  <c r="AB93" i="75"/>
  <c r="AE184" i="75"/>
  <c r="AB197" i="75"/>
  <c r="AC262" i="75"/>
  <c r="AC28" i="75"/>
  <c r="AE54" i="75"/>
  <c r="AB67" i="75"/>
  <c r="AD93" i="75"/>
  <c r="AF119" i="75"/>
  <c r="AG119" i="75" s="1"/>
  <c r="AC132" i="75"/>
  <c r="AE158" i="75"/>
  <c r="AB171" i="75"/>
  <c r="AD197" i="75"/>
  <c r="AF223" i="75"/>
  <c r="AG223" i="75" s="1"/>
  <c r="AC236" i="75"/>
  <c r="AE262" i="75"/>
  <c r="AC67" i="75"/>
  <c r="AE93" i="75"/>
  <c r="AB106" i="75"/>
  <c r="AC171" i="75"/>
  <c r="AE197" i="75"/>
  <c r="AB210" i="75"/>
  <c r="AF262" i="75"/>
  <c r="AG262" i="75" s="1"/>
  <c r="AA262" i="74"/>
  <c r="Z262" i="74"/>
  <c r="R262" i="74"/>
  <c r="Q262" i="74"/>
  <c r="AC262" i="74" s="1"/>
  <c r="AA249" i="74"/>
  <c r="Z249" i="74"/>
  <c r="R249" i="74"/>
  <c r="Q249" i="74"/>
  <c r="AB249" i="74" s="1"/>
  <c r="AA236" i="74"/>
  <c r="Z236" i="74"/>
  <c r="R236" i="74"/>
  <c r="Q236" i="74"/>
  <c r="AC236" i="74" s="1"/>
  <c r="AA223" i="74"/>
  <c r="Z223" i="74"/>
  <c r="R223" i="74"/>
  <c r="Q223" i="74"/>
  <c r="AF223" i="74" s="1"/>
  <c r="AA210" i="74"/>
  <c r="Z210" i="74"/>
  <c r="R210" i="74"/>
  <c r="Q210" i="74"/>
  <c r="AB210" i="74" s="1"/>
  <c r="AA197" i="74"/>
  <c r="Z197" i="74"/>
  <c r="R197" i="74"/>
  <c r="Q197" i="74"/>
  <c r="AD197" i="74" s="1"/>
  <c r="AA184" i="74"/>
  <c r="Z184" i="74"/>
  <c r="R184" i="74"/>
  <c r="Q184" i="74"/>
  <c r="AE184" i="74" s="1"/>
  <c r="AA171" i="74"/>
  <c r="Z171" i="74"/>
  <c r="R171" i="74"/>
  <c r="Q171" i="74"/>
  <c r="AB171" i="74" s="1"/>
  <c r="AA158" i="74"/>
  <c r="Z158" i="74"/>
  <c r="R158" i="74"/>
  <c r="Q158" i="74"/>
  <c r="AF158" i="74" s="1"/>
  <c r="AA145" i="74"/>
  <c r="Z145" i="74"/>
  <c r="R145" i="74"/>
  <c r="Q145" i="74"/>
  <c r="AF145" i="74" s="1"/>
  <c r="AA132" i="74"/>
  <c r="Z132" i="74"/>
  <c r="R132" i="74"/>
  <c r="Q132" i="74"/>
  <c r="AC132" i="74" s="1"/>
  <c r="AA119" i="74"/>
  <c r="Z119" i="74"/>
  <c r="R119" i="74"/>
  <c r="Q119" i="74"/>
  <c r="AF119" i="74" s="1"/>
  <c r="AA106" i="74"/>
  <c r="Z106" i="74"/>
  <c r="R106" i="74"/>
  <c r="Q106" i="74"/>
  <c r="AB106" i="74" s="1"/>
  <c r="AA93" i="74"/>
  <c r="Z93" i="74"/>
  <c r="R93" i="74"/>
  <c r="Q93" i="74"/>
  <c r="AD93" i="74" s="1"/>
  <c r="AA80" i="74"/>
  <c r="Z80" i="74"/>
  <c r="R80" i="74"/>
  <c r="Q80" i="74"/>
  <c r="AD80" i="74" s="1"/>
  <c r="AA67" i="74"/>
  <c r="Z67" i="74"/>
  <c r="R67" i="74"/>
  <c r="Q67" i="74"/>
  <c r="AB67" i="74" s="1"/>
  <c r="AA54" i="74"/>
  <c r="Z54" i="74"/>
  <c r="R54" i="74"/>
  <c r="Q54" i="74"/>
  <c r="AF54" i="74" s="1"/>
  <c r="AA41" i="74"/>
  <c r="Z41" i="74"/>
  <c r="R41" i="74"/>
  <c r="Q41" i="74"/>
  <c r="AF41" i="74" s="1"/>
  <c r="A31" i="74"/>
  <c r="A44" i="74" s="1"/>
  <c r="A57" i="74" s="1"/>
  <c r="A70" i="74" s="1"/>
  <c r="A83" i="74" s="1"/>
  <c r="A96" i="74" s="1"/>
  <c r="A109" i="74" s="1"/>
  <c r="A122" i="74" s="1"/>
  <c r="A135" i="74" s="1"/>
  <c r="A148" i="74" s="1"/>
  <c r="A161" i="74" s="1"/>
  <c r="A174" i="74" s="1"/>
  <c r="A187" i="74" s="1"/>
  <c r="A200" i="74" s="1"/>
  <c r="A213" i="74" s="1"/>
  <c r="A226" i="74" s="1"/>
  <c r="A239" i="74" s="1"/>
  <c r="A252" i="74" s="1"/>
  <c r="AF28" i="74"/>
  <c r="AE28" i="74"/>
  <c r="AC28" i="74"/>
  <c r="AB28" i="74"/>
  <c r="AA28" i="74"/>
  <c r="Z28" i="74"/>
  <c r="R28" i="74"/>
  <c r="AD28" i="74"/>
  <c r="AF15" i="74"/>
  <c r="AA15" i="74"/>
  <c r="Z15" i="74"/>
  <c r="R15" i="74"/>
  <c r="Q15" i="74"/>
  <c r="AD15" i="74" s="1"/>
  <c r="AC223" i="74" l="1"/>
  <c r="AC197" i="74"/>
  <c r="AG119" i="74"/>
  <c r="AG223" i="74"/>
  <c r="AB132" i="74"/>
  <c r="AE132" i="74"/>
  <c r="AE223" i="74"/>
  <c r="AB119" i="74"/>
  <c r="AD132" i="74"/>
  <c r="AC119" i="74"/>
  <c r="AD119" i="74"/>
  <c r="AE197" i="74"/>
  <c r="AD184" i="74"/>
  <c r="AB223" i="74"/>
  <c r="AB236" i="74"/>
  <c r="AD236" i="74"/>
  <c r="AD223" i="74"/>
  <c r="AE236" i="74"/>
  <c r="AE93" i="74"/>
  <c r="AE80" i="74"/>
  <c r="AC93" i="74"/>
  <c r="AG28" i="74"/>
  <c r="AC54" i="74"/>
  <c r="AB93" i="74"/>
  <c r="AC158" i="74"/>
  <c r="AB197" i="74"/>
  <c r="AC67" i="74"/>
  <c r="AC171" i="74"/>
  <c r="AG15" i="74"/>
  <c r="AG41" i="74"/>
  <c r="AE119" i="74"/>
  <c r="AG145" i="74"/>
  <c r="AB262" i="74"/>
  <c r="AB54" i="74"/>
  <c r="AB158" i="74"/>
  <c r="AB41" i="74"/>
  <c r="AG54" i="74"/>
  <c r="AD67" i="74"/>
  <c r="AF93" i="74"/>
  <c r="AG93" i="74" s="1"/>
  <c r="AC106" i="74"/>
  <c r="AB145" i="74"/>
  <c r="AG158" i="74"/>
  <c r="AD171" i="74"/>
  <c r="AF197" i="74"/>
  <c r="AG197" i="74" s="1"/>
  <c r="AC210" i="74"/>
  <c r="AC41" i="74"/>
  <c r="AE67" i="74"/>
  <c r="AB80" i="74"/>
  <c r="AD106" i="74"/>
  <c r="AF132" i="74"/>
  <c r="AG132" i="74" s="1"/>
  <c r="AC145" i="74"/>
  <c r="AE171" i="74"/>
  <c r="AB184" i="74"/>
  <c r="AD210" i="74"/>
  <c r="AF236" i="74"/>
  <c r="AG236" i="74" s="1"/>
  <c r="AC249" i="74"/>
  <c r="AB15" i="74"/>
  <c r="AD41" i="74"/>
  <c r="AF67" i="74"/>
  <c r="AG67" i="74" s="1"/>
  <c r="AC80" i="74"/>
  <c r="AE106" i="74"/>
  <c r="AD145" i="74"/>
  <c r="AF171" i="74"/>
  <c r="AG171" i="74" s="1"/>
  <c r="AC184" i="74"/>
  <c r="AE210" i="74"/>
  <c r="AD249" i="74"/>
  <c r="AC15" i="74"/>
  <c r="AE41" i="74"/>
  <c r="AF106" i="74"/>
  <c r="AG106" i="74" s="1"/>
  <c r="AE145" i="74"/>
  <c r="AF210" i="74"/>
  <c r="AG210" i="74" s="1"/>
  <c r="AE249" i="74"/>
  <c r="AF249" i="74"/>
  <c r="AG249" i="74" s="1"/>
  <c r="AE15" i="74"/>
  <c r="AD54" i="74"/>
  <c r="AF80" i="74"/>
  <c r="AG80" i="74" s="1"/>
  <c r="AD158" i="74"/>
  <c r="AF184" i="74"/>
  <c r="AG184" i="74" s="1"/>
  <c r="AD262" i="74"/>
  <c r="AE54" i="74"/>
  <c r="AE158" i="74"/>
  <c r="AE262" i="74"/>
  <c r="AF262" i="74"/>
  <c r="AG262" i="74" s="1"/>
</calcChain>
</file>

<file path=xl/sharedStrings.xml><?xml version="1.0" encoding="utf-8"?>
<sst xmlns="http://schemas.openxmlformats.org/spreadsheetml/2006/main" count="16143" uniqueCount="621">
  <si>
    <t>Código Muestra</t>
  </si>
  <si>
    <t>Turno</t>
  </si>
  <si>
    <t>Veta</t>
  </si>
  <si>
    <t>Labor</t>
  </si>
  <si>
    <t>Nivel</t>
  </si>
  <si>
    <t>Referencia</t>
  </si>
  <si>
    <t>Lado</t>
  </si>
  <si>
    <t>DIA</t>
  </si>
  <si>
    <t>BIENAVENTURADA</t>
  </si>
  <si>
    <t>ESTE</t>
  </si>
  <si>
    <t>REPORTE DE LEYES DE FRENTES</t>
  </si>
  <si>
    <t>OESTE</t>
  </si>
  <si>
    <t>ELIZABETH</t>
  </si>
  <si>
    <t>SN250-13W</t>
  </si>
  <si>
    <t>SN250-13E</t>
  </si>
  <si>
    <t>HASTIAL IZQUIERDO</t>
  </si>
  <si>
    <t>HASTIAL DERECHO</t>
  </si>
  <si>
    <t>JESSICA</t>
  </si>
  <si>
    <t>GL976-E</t>
  </si>
  <si>
    <t>ITEM</t>
  </si>
  <si>
    <t>VETA</t>
  </si>
  <si>
    <t>Fecha Creación</t>
  </si>
  <si>
    <t>Ag</t>
  </si>
  <si>
    <t>Pb</t>
  </si>
  <si>
    <t>Zn</t>
  </si>
  <si>
    <t>Cu</t>
  </si>
  <si>
    <t>ROCA</t>
  </si>
  <si>
    <t>PTO</t>
  </si>
  <si>
    <t>C/RP</t>
  </si>
  <si>
    <t>Sistemático</t>
  </si>
  <si>
    <t>PROPIO</t>
  </si>
  <si>
    <t>BOCAMINA RP02</t>
  </si>
  <si>
    <t>GALERIA</t>
  </si>
  <si>
    <t>PISO</t>
  </si>
  <si>
    <t>IHUAMANI</t>
  </si>
  <si>
    <t>CENTRO</t>
  </si>
  <si>
    <t>TECHO</t>
  </si>
  <si>
    <t>Procedencia</t>
  </si>
  <si>
    <t>Tipo</t>
  </si>
  <si>
    <t>Ticket Pesaje</t>
  </si>
  <si>
    <t>Origen</t>
  </si>
  <si>
    <t>Tipo Labor</t>
  </si>
  <si>
    <t>Proveedor/Ejecutor</t>
  </si>
  <si>
    <t>Desc. Referencia</t>
  </si>
  <si>
    <t>Ancho Muestra</t>
  </si>
  <si>
    <t>Ancho Labor</t>
  </si>
  <si>
    <t>Ubicación</t>
  </si>
  <si>
    <t>Estructura</t>
  </si>
  <si>
    <t>Producto</t>
  </si>
  <si>
    <t>Tipo Muestra</t>
  </si>
  <si>
    <t>Comentario</t>
  </si>
  <si>
    <t>Nro Solicitud</t>
  </si>
  <si>
    <t>TMH</t>
  </si>
  <si>
    <t>Humedad</t>
  </si>
  <si>
    <t>TMS</t>
  </si>
  <si>
    <t>Total USD</t>
  </si>
  <si>
    <t>Ag Ajustada</t>
  </si>
  <si>
    <t>Pb Ajustada</t>
  </si>
  <si>
    <t>Zn Ajustada</t>
  </si>
  <si>
    <t>Cu Ajustada</t>
  </si>
  <si>
    <t>Total USD Ajustada</t>
  </si>
  <si>
    <t>Muestrero</t>
  </si>
  <si>
    <t>Usuario Creación</t>
  </si>
  <si>
    <t>Fecha Modificación</t>
  </si>
  <si>
    <t>Usuario Modificación</t>
  </si>
  <si>
    <t>LEY DILUIDA</t>
  </si>
  <si>
    <t>Fecha</t>
  </si>
  <si>
    <t>SUB NIVEL</t>
  </si>
  <si>
    <t>CENTRO 1</t>
  </si>
  <si>
    <t>CENTRO 2</t>
  </si>
  <si>
    <t>BOCAMINA RP01</t>
  </si>
  <si>
    <t>TEOFILO WILLIAN PEREZ SEDANO</t>
  </si>
  <si>
    <t>TAJO</t>
  </si>
  <si>
    <t>ALTERACION</t>
  </si>
  <si>
    <t>Rc</t>
  </si>
  <si>
    <t>Alt</t>
  </si>
  <si>
    <t>VITERBO RIVEROS HILARIO</t>
  </si>
  <si>
    <t>Vt. c/Bnd. Gn, Esf. /Qz.</t>
  </si>
  <si>
    <t>WFLORES</t>
  </si>
  <si>
    <t>Alt c/Diss Gn Esf Qz</t>
  </si>
  <si>
    <t>CENTRO 3</t>
  </si>
  <si>
    <t>Vt c/Bnds Gn Esf Py Qz</t>
  </si>
  <si>
    <t>Vt c/Vnlls Gn Esf Qz</t>
  </si>
  <si>
    <t>Rc. alt.</t>
  </si>
  <si>
    <t>Vt c/Diss Gn Esf Qz Py</t>
  </si>
  <si>
    <t>VN767</t>
  </si>
  <si>
    <t>ESTOCADA</t>
  </si>
  <si>
    <t>TJ884</t>
  </si>
  <si>
    <t>883+25</t>
  </si>
  <si>
    <t>883+30</t>
  </si>
  <si>
    <t>CA2200568</t>
  </si>
  <si>
    <t>GL36+47.50</t>
  </si>
  <si>
    <t>SIST-11425</t>
  </si>
  <si>
    <t>CA2200569</t>
  </si>
  <si>
    <t>CA2200572</t>
  </si>
  <si>
    <t>CA2200573</t>
  </si>
  <si>
    <t>413+9.20</t>
  </si>
  <si>
    <t>CA2200574</t>
  </si>
  <si>
    <t>CA2200575</t>
  </si>
  <si>
    <t>CA2200577</t>
  </si>
  <si>
    <t>CA2200578</t>
  </si>
  <si>
    <t>SN9+51.60</t>
  </si>
  <si>
    <t>CA2200579</t>
  </si>
  <si>
    <t>CA2200580</t>
  </si>
  <si>
    <t>Vt c/Bnds Gn Esf Qz Py</t>
  </si>
  <si>
    <t>CA2200581</t>
  </si>
  <si>
    <t>CA2200582</t>
  </si>
  <si>
    <t>CA2200682</t>
  </si>
  <si>
    <t>C/tJ767+6.50</t>
  </si>
  <si>
    <t>Vt. c/bnd. Gn, Esf. /Pnz.</t>
  </si>
  <si>
    <t>SIST-11426</t>
  </si>
  <si>
    <t>CA2200683</t>
  </si>
  <si>
    <t>C/Tj767+6.85</t>
  </si>
  <si>
    <t>CA2200684</t>
  </si>
  <si>
    <t>C/Tj767+5.70</t>
  </si>
  <si>
    <t>Rc.c/Pch. Gn, Esf. /Py.</t>
  </si>
  <si>
    <t>CA2200685</t>
  </si>
  <si>
    <t>C/Tj767+6.70</t>
  </si>
  <si>
    <t>Vt. c/Vnlls. Gn, Esf. /Pnz. Falla.</t>
  </si>
  <si>
    <t>CA2200686</t>
  </si>
  <si>
    <t>Rc.silf. /Pch. Gn, Esf. /Py.</t>
  </si>
  <si>
    <t>CA2200687</t>
  </si>
  <si>
    <t>CA2200688</t>
  </si>
  <si>
    <t>Vt. c/Diss. Gn, Esf. /Baritna, Rc.</t>
  </si>
  <si>
    <t>CA2200690</t>
  </si>
  <si>
    <t>CA2200691</t>
  </si>
  <si>
    <t>Vt. c/Vnlls. Gn, Esf. /Py, Qz, Rc.</t>
  </si>
  <si>
    <t>x</t>
  </si>
  <si>
    <t>CA2200584</t>
  </si>
  <si>
    <t>RAMAL</t>
  </si>
  <si>
    <t>GL519</t>
  </si>
  <si>
    <t>GL18+30</t>
  </si>
  <si>
    <t>Rc./Py.</t>
  </si>
  <si>
    <t>SIST-11435</t>
  </si>
  <si>
    <t>EDWIN ALBERTO OLARTE NAVARRO</t>
  </si>
  <si>
    <t>CA2200585</t>
  </si>
  <si>
    <t>Vt. c/Vnlls. Gn, Esf. /Qz.</t>
  </si>
  <si>
    <t>CA2200586</t>
  </si>
  <si>
    <t>CA2200587</t>
  </si>
  <si>
    <t>413+12</t>
  </si>
  <si>
    <t>CA2200588</t>
  </si>
  <si>
    <t>Rc.alt. c/Diss. Gn, Esf./Pnz.</t>
  </si>
  <si>
    <t>CA2200589</t>
  </si>
  <si>
    <t>Vt. c/Bnd. Gn, Esf. /Pnz.</t>
  </si>
  <si>
    <t>CA2200590</t>
  </si>
  <si>
    <t>Rc.alt. c/Pch. Gn. Esf /Py.</t>
  </si>
  <si>
    <t>CA2200692</t>
  </si>
  <si>
    <t>883+35</t>
  </si>
  <si>
    <t>Rc Py</t>
  </si>
  <si>
    <t>SIST-11436</t>
  </si>
  <si>
    <t>CA2200693</t>
  </si>
  <si>
    <t>Vt Vnlls Gn Esf c/Pnz</t>
  </si>
  <si>
    <t>CA2200694</t>
  </si>
  <si>
    <t>TATIANA</t>
  </si>
  <si>
    <t>TJ029-E</t>
  </si>
  <si>
    <t>029+5</t>
  </si>
  <si>
    <t>Vt Vnlls Gn Esf Qz</t>
  </si>
  <si>
    <t>CA2200696</t>
  </si>
  <si>
    <t>FALLA</t>
  </si>
  <si>
    <t>Fll.</t>
  </si>
  <si>
    <t>CA2200697</t>
  </si>
  <si>
    <t>029+15</t>
  </si>
  <si>
    <t>Vt BndsGn Esf Qz</t>
  </si>
  <si>
    <t>CA2200698</t>
  </si>
  <si>
    <t>Rc. alt. c/Pnz.</t>
  </si>
  <si>
    <t>CA2200591</t>
  </si>
  <si>
    <t>GL18+33</t>
  </si>
  <si>
    <t>Vt. c/Vnlls. Gn, Esf. /Rc. Qz.</t>
  </si>
  <si>
    <t>SIST-11444</t>
  </si>
  <si>
    <t>CA2200593</t>
  </si>
  <si>
    <t>Rc.alt. /Pnz.</t>
  </si>
  <si>
    <t>CA2200594</t>
  </si>
  <si>
    <t>GL18+36</t>
  </si>
  <si>
    <t>Rc.alt.</t>
  </si>
  <si>
    <t>CA2200595</t>
  </si>
  <si>
    <t>Falla. c/Diss. Gn, Esf. /Pnz.</t>
  </si>
  <si>
    <t>CA2200596</t>
  </si>
  <si>
    <t>Rc.alt. c/Vnlls. Gn.arg. Esf. /Py.</t>
  </si>
  <si>
    <t>CA2200597</t>
  </si>
  <si>
    <t>413+17.20</t>
  </si>
  <si>
    <t>CA2200599</t>
  </si>
  <si>
    <t>CA2200600</t>
  </si>
  <si>
    <t>GL36+53</t>
  </si>
  <si>
    <t>Rc. alt. c/Pch. Gn, Esf. /Py.</t>
  </si>
  <si>
    <t>CA2200801</t>
  </si>
  <si>
    <t>CA2200803</t>
  </si>
  <si>
    <t>Falla. /Pnz. /Diss. Gn.</t>
  </si>
  <si>
    <t>CA2200699</t>
  </si>
  <si>
    <t>TJ767-E</t>
  </si>
  <si>
    <t>175+3.70</t>
  </si>
  <si>
    <t>SIST-11445</t>
  </si>
  <si>
    <t>CA2200700</t>
  </si>
  <si>
    <t>CA2200701</t>
  </si>
  <si>
    <t>Vt. c/Vnlls. Gn,/ Rc.</t>
  </si>
  <si>
    <t>CA2200702</t>
  </si>
  <si>
    <t>Rc.</t>
  </si>
  <si>
    <t>CA2200703</t>
  </si>
  <si>
    <t>RP175-2BS</t>
  </si>
  <si>
    <t>RAMPA</t>
  </si>
  <si>
    <t>BS+1.90</t>
  </si>
  <si>
    <t>VT. c/Vnlls. Gn, Esf. /Qz.</t>
  </si>
  <si>
    <t>CA2200705</t>
  </si>
  <si>
    <t>BS+2.15</t>
  </si>
  <si>
    <t>Rc. /Py</t>
  </si>
  <si>
    <t>CA2200706</t>
  </si>
  <si>
    <t>BS+2.75</t>
  </si>
  <si>
    <t>Vt. c/Vnlls. Gn, Esf. /Rc.</t>
  </si>
  <si>
    <t>CA2200707</t>
  </si>
  <si>
    <t>BS+2.60</t>
  </si>
  <si>
    <t>Vt. c/Diss. Gn. /Rc.</t>
  </si>
  <si>
    <t>CA2200710</t>
  </si>
  <si>
    <t>CA2200711</t>
  </si>
  <si>
    <t>BS+3.85</t>
  </si>
  <si>
    <t>CA2200712</t>
  </si>
  <si>
    <t>029+20</t>
  </si>
  <si>
    <t>CA2200713</t>
  </si>
  <si>
    <t>Falla.</t>
  </si>
  <si>
    <t>CA2200804</t>
  </si>
  <si>
    <t>GL18+39</t>
  </si>
  <si>
    <t>Vt. c/Vnlls. Gn, Esf. /Pnz. (Muestreo en corona )</t>
  </si>
  <si>
    <t>SIST-11455</t>
  </si>
  <si>
    <t>CA2200805</t>
  </si>
  <si>
    <t>Rc. c/Vnlls. Gn, Esf. /Qz. (Muestreo en corona )</t>
  </si>
  <si>
    <t>CA2200806</t>
  </si>
  <si>
    <t>VT. c/Pch. Gn, esf. /Pnz. falla. (Muestreo en corona )</t>
  </si>
  <si>
    <t>CA2200807</t>
  </si>
  <si>
    <t>GL36+57</t>
  </si>
  <si>
    <t>Rc. alt. /Py.</t>
  </si>
  <si>
    <t>CA2200808</t>
  </si>
  <si>
    <t>CA2200809</t>
  </si>
  <si>
    <t>Rc./Qz, Py.</t>
  </si>
  <si>
    <t>CA2200714</t>
  </si>
  <si>
    <t>029+22.60</t>
  </si>
  <si>
    <t>Rc Vnlls Gn Esf.</t>
  </si>
  <si>
    <t>SIST-11456</t>
  </si>
  <si>
    <t>CA2200716</t>
  </si>
  <si>
    <t>Vt. Bnds Gn Esf Qz</t>
  </si>
  <si>
    <t>CA2200717</t>
  </si>
  <si>
    <t>Rc Alt</t>
  </si>
  <si>
    <t>CA2200811</t>
  </si>
  <si>
    <t>SN250-11</t>
  </si>
  <si>
    <t>C/CX</t>
  </si>
  <si>
    <t>250-11+15</t>
  </si>
  <si>
    <t>Vt. c/Bnd. Gn, Esf. /Qz. (muestreo en corona)</t>
  </si>
  <si>
    <t>SIST-11462</t>
  </si>
  <si>
    <t>CA2200812</t>
  </si>
  <si>
    <t>Vt. c/Vnlls. Gn, Esf. /Rc.alt. (muestreo en corona)</t>
  </si>
  <si>
    <t>CA2200813</t>
  </si>
  <si>
    <t>413+12.90</t>
  </si>
  <si>
    <t>Vt. c/Diss. y Pch. Gn, Esf. /Pnz.</t>
  </si>
  <si>
    <t>CA2200814</t>
  </si>
  <si>
    <t>413+13.40</t>
  </si>
  <si>
    <t>Rc.alt. c/Diss. Gn, Esf./Falla. pnz.</t>
  </si>
  <si>
    <t>CA2200815</t>
  </si>
  <si>
    <t>GL36+59.80</t>
  </si>
  <si>
    <t>Rc. alt. c/Pch. Gn, Esf./Py.</t>
  </si>
  <si>
    <t>CA2200817</t>
  </si>
  <si>
    <t>CA2200818</t>
  </si>
  <si>
    <t>CX200</t>
  </si>
  <si>
    <t>CRUCERO</t>
  </si>
  <si>
    <t>CX93+21.30</t>
  </si>
  <si>
    <t>Rc. c/Vnlls. Qz.</t>
  </si>
  <si>
    <t>CA2200819</t>
  </si>
  <si>
    <t>CX93+21.95</t>
  </si>
  <si>
    <t>CA2200820</t>
  </si>
  <si>
    <t>CX93+22.35</t>
  </si>
  <si>
    <t>Falla. c/Pch. Gn, Esf. /Pnz.</t>
  </si>
  <si>
    <t>CA2200821</t>
  </si>
  <si>
    <t>CX94+19.40</t>
  </si>
  <si>
    <t>Rc.alt. c/Vnlls. Gn, Esf. /Pnz.</t>
  </si>
  <si>
    <t>CA2200822</t>
  </si>
  <si>
    <t>CH800</t>
  </si>
  <si>
    <t>CHIMENEA</t>
  </si>
  <si>
    <t>C/Tj800E+4</t>
  </si>
  <si>
    <t>Vt. c/Bnd. Gn, Esf. /Qz, Rc.</t>
  </si>
  <si>
    <t>SIST-11470</t>
  </si>
  <si>
    <t>CA2200824</t>
  </si>
  <si>
    <t>C/Tj800E+5</t>
  </si>
  <si>
    <t>Vt. c/Bnd. Gn, Esf./Qz, Rc.</t>
  </si>
  <si>
    <t>CA2200827</t>
  </si>
  <si>
    <t>C/Tj800E+6</t>
  </si>
  <si>
    <t>Rc.alt, c/Vnlls. Gn, Esf.</t>
  </si>
  <si>
    <t>CA2200828</t>
  </si>
  <si>
    <t>C/Tj800E+7</t>
  </si>
  <si>
    <t>Rc.alt. c/Pch. Gn, Esf. Pnz.</t>
  </si>
  <si>
    <t>CA2200829</t>
  </si>
  <si>
    <t>C/Tj800E+8</t>
  </si>
  <si>
    <t>CA2200830</t>
  </si>
  <si>
    <t>C/Tj800E+9</t>
  </si>
  <si>
    <t>CA2200831</t>
  </si>
  <si>
    <t>C/Tj800E+10</t>
  </si>
  <si>
    <t>CA2200832</t>
  </si>
  <si>
    <t>C/Tj800E+11</t>
  </si>
  <si>
    <t>Vt. c/Bnd. Gn, Esf. /Rc.</t>
  </si>
  <si>
    <t>CA2200833</t>
  </si>
  <si>
    <t>C/Tj800E+12</t>
  </si>
  <si>
    <t>CA2200834</t>
  </si>
  <si>
    <t>C/Tj800E+13</t>
  </si>
  <si>
    <t>Vt. c/Diss. Gn, Esf. /Pnz.</t>
  </si>
  <si>
    <t>CA2200835</t>
  </si>
  <si>
    <t>C/Tj800E+14</t>
  </si>
  <si>
    <t>Vt. c/Vnlls. Gn, Esf. /Rc, Qz, Py.</t>
  </si>
  <si>
    <t>CA2200836</t>
  </si>
  <si>
    <t>GL18+49.30</t>
  </si>
  <si>
    <t>Rc.alt, /Falla.</t>
  </si>
  <si>
    <t>SIST-11479</t>
  </si>
  <si>
    <t>CA2200838</t>
  </si>
  <si>
    <t>Vt. c/Bnd. Gn, Esf. /Rc.alt.</t>
  </si>
  <si>
    <t>CA2200839</t>
  </si>
  <si>
    <t>Rc.alt. c/Vnlls, Qz.</t>
  </si>
  <si>
    <t>CA2200840</t>
  </si>
  <si>
    <t>C/VN</t>
  </si>
  <si>
    <t>519+13.50</t>
  </si>
  <si>
    <t>CA2200841</t>
  </si>
  <si>
    <t>CX93+28.43</t>
  </si>
  <si>
    <t>Rc.alt. c/Pch. Gn. Esf.</t>
  </si>
  <si>
    <t>CA2200842</t>
  </si>
  <si>
    <t>CX93+29.03</t>
  </si>
  <si>
    <t>Vt. c/Bnd. Gn, Esf. /Rc, Pnz.</t>
  </si>
  <si>
    <t>CA2200843</t>
  </si>
  <si>
    <t>CX95+12.63</t>
  </si>
  <si>
    <t>Vt. c/Bnd. Gn, Esf. /Pnz. Rc.</t>
  </si>
  <si>
    <t>CA2200844</t>
  </si>
  <si>
    <t>CX95+15.00</t>
  </si>
  <si>
    <t>Vt. c/Vnlls. Gn, Esf, /Rc, Qz.</t>
  </si>
  <si>
    <t>CA2200845</t>
  </si>
  <si>
    <t>GL36+64.70</t>
  </si>
  <si>
    <t>CA2200718</t>
  </si>
  <si>
    <t>RP592</t>
  </si>
  <si>
    <t>R3+10.80</t>
  </si>
  <si>
    <t>Rc.alt. c/Pch. Gn, /Py.</t>
  </si>
  <si>
    <t>SIST-11483</t>
  </si>
  <si>
    <t>CA2200719</t>
  </si>
  <si>
    <t>R3+11.30</t>
  </si>
  <si>
    <t>Rc.alt. c/Diss. Gn.</t>
  </si>
  <si>
    <t>CA2200720</t>
  </si>
  <si>
    <t>R3+12.10</t>
  </si>
  <si>
    <t>Vt. de Qz. c/Pch. Gn. /Py.</t>
  </si>
  <si>
    <t>CA2200721</t>
  </si>
  <si>
    <t>R3+11.70</t>
  </si>
  <si>
    <t>CA2200722</t>
  </si>
  <si>
    <t>R3+11.90</t>
  </si>
  <si>
    <t>Vt.c/Diss. Gn, Esf. /Rc.alt.</t>
  </si>
  <si>
    <t>CA2200724</t>
  </si>
  <si>
    <t>R3+12.60</t>
  </si>
  <si>
    <t>Vt. de Qz. c/Pch. Gn, /Py.</t>
  </si>
  <si>
    <t>CA2200846</t>
  </si>
  <si>
    <t>CX250</t>
  </si>
  <si>
    <t>CX106+13.88</t>
  </si>
  <si>
    <t>Vt. c/Bnd. Gn.arg. Esf. /Qz.</t>
  </si>
  <si>
    <t>SIST-11489</t>
  </si>
  <si>
    <t>CA2200847</t>
  </si>
  <si>
    <t>CX106+14.18</t>
  </si>
  <si>
    <t>Rc.alt. /Py.</t>
  </si>
  <si>
    <t>CA2200849</t>
  </si>
  <si>
    <t>CX105+17.98</t>
  </si>
  <si>
    <t>CA2200850</t>
  </si>
  <si>
    <t>CX105+18.38</t>
  </si>
  <si>
    <t>Vt.Massivo. Gn.arg, Esf.</t>
  </si>
  <si>
    <t>CA2200851</t>
  </si>
  <si>
    <t>RO10</t>
  </si>
  <si>
    <t>TJ009-W</t>
  </si>
  <si>
    <t>438+45</t>
  </si>
  <si>
    <t>Rc.alt. c/Pch. Gn, Esf. /Qz, Py.</t>
  </si>
  <si>
    <t>CA2200852</t>
  </si>
  <si>
    <t>CA2200854</t>
  </si>
  <si>
    <t>CA2200855</t>
  </si>
  <si>
    <t>TJ617-E</t>
  </si>
  <si>
    <t>617+5</t>
  </si>
  <si>
    <t>Vt. c/Vnlls. Gn, Esf. /Pnz.</t>
  </si>
  <si>
    <t>CA2200856</t>
  </si>
  <si>
    <t>617+10</t>
  </si>
  <si>
    <t>CA2200857</t>
  </si>
  <si>
    <t>617+15</t>
  </si>
  <si>
    <t>CA2200858</t>
  </si>
  <si>
    <t>617+20</t>
  </si>
  <si>
    <t>CA2200861</t>
  </si>
  <si>
    <t>617+25</t>
  </si>
  <si>
    <t>Vt. c/Bnd. Gn, Esf. /Qz, Rc, Pnz.</t>
  </si>
  <si>
    <t>CA2200862</t>
  </si>
  <si>
    <t>GL18+53.20</t>
  </si>
  <si>
    <t>Vt c/Diss Gn Esf Qz</t>
  </si>
  <si>
    <t>SIST-11495</t>
  </si>
  <si>
    <t>CA2200863</t>
  </si>
  <si>
    <t>alt c/Diss Gn Esf</t>
  </si>
  <si>
    <t>CA2200864</t>
  </si>
  <si>
    <t>falla</t>
  </si>
  <si>
    <t>CA2200725</t>
  </si>
  <si>
    <t>TJ028-W</t>
  </si>
  <si>
    <t>028+2.20</t>
  </si>
  <si>
    <t>ALT</t>
  </si>
  <si>
    <t>CA2200726</t>
  </si>
  <si>
    <t>Alt c/Diss Gn Esf</t>
  </si>
  <si>
    <t>CA2200727</t>
  </si>
  <si>
    <t>Vt c/Vnlls Gn Esf Qz Py</t>
  </si>
  <si>
    <t>CA2200865</t>
  </si>
  <si>
    <t>SN519-1</t>
  </si>
  <si>
    <t>519+44.10</t>
  </si>
  <si>
    <t>CA2200867</t>
  </si>
  <si>
    <t>TJ250-11</t>
  </si>
  <si>
    <t>250-11+30</t>
  </si>
  <si>
    <t>Vt c/Diss Gn Esf Py</t>
  </si>
  <si>
    <t>CA2200868</t>
  </si>
  <si>
    <t>CA2200869</t>
  </si>
  <si>
    <t>SN800</t>
  </si>
  <si>
    <t>800+34.60</t>
  </si>
  <si>
    <t>Vt Mss cPrchs Esf Py Qz</t>
  </si>
  <si>
    <t>SIST-11502</t>
  </si>
  <si>
    <t>CA2200870</t>
  </si>
  <si>
    <t>Alt c/Diss Gn ESf Qz</t>
  </si>
  <si>
    <t>CA2200871</t>
  </si>
  <si>
    <t>Vt c/Bnds Gn Ag Esf</t>
  </si>
  <si>
    <t>CA2200872</t>
  </si>
  <si>
    <t>250-11+35</t>
  </si>
  <si>
    <t>CA2200873</t>
  </si>
  <si>
    <t>Vt c/Vnlls Gn Esf Py Qz</t>
  </si>
  <si>
    <t>CA2200875</t>
  </si>
  <si>
    <t>438+20</t>
  </si>
  <si>
    <t>CA2200876</t>
  </si>
  <si>
    <t>Vt c/Diss Gn Esf Py Qz</t>
  </si>
  <si>
    <t>CA2200877</t>
  </si>
  <si>
    <t>438+15</t>
  </si>
  <si>
    <t>CA2200878</t>
  </si>
  <si>
    <t>CA2200728</t>
  </si>
  <si>
    <t>SN767-E</t>
  </si>
  <si>
    <t>175+8.20</t>
  </si>
  <si>
    <t>vet q2 c/vnll gn, esf</t>
  </si>
  <si>
    <t>SIST-11503</t>
  </si>
  <si>
    <t>JUAN PERCY ROJAS RAMOS</t>
  </si>
  <si>
    <t>CA2200729</t>
  </si>
  <si>
    <t>vet qz c/vnll gn, esf</t>
  </si>
  <si>
    <t>CA2200730</t>
  </si>
  <si>
    <t>vet qz c/diss gn, esf</t>
  </si>
  <si>
    <t>CA2200731</t>
  </si>
  <si>
    <t>RP222</t>
  </si>
  <si>
    <t>RP18+22.50</t>
  </si>
  <si>
    <t>ALT C/parch gn, esf, py</t>
  </si>
  <si>
    <t>CA2200733</t>
  </si>
  <si>
    <t>ALT C/vnll gn, esf.py</t>
  </si>
  <si>
    <t>CA2200879</t>
  </si>
  <si>
    <t>519+48</t>
  </si>
  <si>
    <t>SIST-11510</t>
  </si>
  <si>
    <t>CA2200880</t>
  </si>
  <si>
    <t>800+38.20</t>
  </si>
  <si>
    <t>Vt mss de Gn c/Prchs Esf Py Qz</t>
  </si>
  <si>
    <t>CA2200881</t>
  </si>
  <si>
    <t>CA2200882</t>
  </si>
  <si>
    <t>Alt c/Diss Gn Vnlls Qz</t>
  </si>
  <si>
    <t>CA2200883</t>
  </si>
  <si>
    <t>413+20.80</t>
  </si>
  <si>
    <t>Vt c/Vnlls Gn Ag Esf Py Qz</t>
  </si>
  <si>
    <t>CA2200884</t>
  </si>
  <si>
    <t>CA2200734</t>
  </si>
  <si>
    <t>TJ028-E</t>
  </si>
  <si>
    <t>028+5</t>
  </si>
  <si>
    <t>vet qz c/ diss gn,esf</t>
  </si>
  <si>
    <t>SIST-11511</t>
  </si>
  <si>
    <t>CA2200735</t>
  </si>
  <si>
    <t>028+10</t>
  </si>
  <si>
    <t>CA2200736</t>
  </si>
  <si>
    <t>028+15</t>
  </si>
  <si>
    <t>vet c/band gn, esf</t>
  </si>
  <si>
    <t>CA2200737</t>
  </si>
  <si>
    <t>028+20</t>
  </si>
  <si>
    <t>vet c/band esf</t>
  </si>
  <si>
    <t>CA2200738</t>
  </si>
  <si>
    <t>028+25</t>
  </si>
  <si>
    <t>vet qz gn+++,esf++</t>
  </si>
  <si>
    <t>CA2200739</t>
  </si>
  <si>
    <t>028+30</t>
  </si>
  <si>
    <t>vet qz c/gn+++, esf++</t>
  </si>
  <si>
    <t>CA2200741</t>
  </si>
  <si>
    <t>028+35</t>
  </si>
  <si>
    <t>vet qz c/ band gn,esf</t>
  </si>
  <si>
    <t>CA2200742</t>
  </si>
  <si>
    <t>028+46</t>
  </si>
  <si>
    <t>CA2200743</t>
  </si>
  <si>
    <t>alt</t>
  </si>
  <si>
    <t>CA2200744</t>
  </si>
  <si>
    <t>CA2200745</t>
  </si>
  <si>
    <t>028+72.50</t>
  </si>
  <si>
    <t>vet qz c/ vnll gn,esf</t>
  </si>
  <si>
    <t>CA2200747</t>
  </si>
  <si>
    <t>028+80</t>
  </si>
  <si>
    <t>vet qz c/ band ,gn</t>
  </si>
  <si>
    <t>CA2200748</t>
  </si>
  <si>
    <t>RP17+27</t>
  </si>
  <si>
    <t>alt c/ vnll qz, pts gn, esf</t>
  </si>
  <si>
    <t>SIST-11521</t>
  </si>
  <si>
    <t>CA2200749</t>
  </si>
  <si>
    <t>CA2200750</t>
  </si>
  <si>
    <t>alt c/vnll qz py</t>
  </si>
  <si>
    <t>CA2200751</t>
  </si>
  <si>
    <t>CA2200752</t>
  </si>
  <si>
    <t>SN767</t>
  </si>
  <si>
    <t>175+11.40</t>
  </si>
  <si>
    <t>alt c/pts gn,esf</t>
  </si>
  <si>
    <t>CA2200753</t>
  </si>
  <si>
    <t>vet qz c/band gn,esf</t>
  </si>
  <si>
    <t>CA2200756</t>
  </si>
  <si>
    <t>falla c/band gn,esf,py</t>
  </si>
  <si>
    <t>CA2200757</t>
  </si>
  <si>
    <t>883+5</t>
  </si>
  <si>
    <t>vet qz c/vnll gn,esf</t>
  </si>
  <si>
    <t>CA2200758</t>
  </si>
  <si>
    <t>CA2200759</t>
  </si>
  <si>
    <t>TJ029-W</t>
  </si>
  <si>
    <t>029+83.20</t>
  </si>
  <si>
    <t>CA2200760</t>
  </si>
  <si>
    <t>CA2200885</t>
  </si>
  <si>
    <t>800+42.30</t>
  </si>
  <si>
    <t>CA2200886</t>
  </si>
  <si>
    <t>CA2200887</t>
  </si>
  <si>
    <t>800+50.40</t>
  </si>
  <si>
    <t>falla c/Diss Gn</t>
  </si>
  <si>
    <t>CA2200889</t>
  </si>
  <si>
    <t>Alt c/Diss Ag Gn</t>
  </si>
  <si>
    <t>CA2200890</t>
  </si>
  <si>
    <t>falla c/Diss Ag Gn</t>
  </si>
  <si>
    <t>CA2200762</t>
  </si>
  <si>
    <t>TATI1</t>
  </si>
  <si>
    <t>SIST-11530</t>
  </si>
  <si>
    <t>CA2200763</t>
  </si>
  <si>
    <t>Vet Qz c/Vnll Gn,Esf</t>
  </si>
  <si>
    <t>CA2200764</t>
  </si>
  <si>
    <t>029+10</t>
  </si>
  <si>
    <t>Vet Qz c/Diss Gn,Esf</t>
  </si>
  <si>
    <t>CA2200765</t>
  </si>
  <si>
    <t>CA2200766</t>
  </si>
  <si>
    <t>Vet Qz c/ Vnll, Esf</t>
  </si>
  <si>
    <t>CA2200767</t>
  </si>
  <si>
    <t>029+25</t>
  </si>
  <si>
    <t>Falla</t>
  </si>
  <si>
    <t>CA2200769</t>
  </si>
  <si>
    <t>CA2200770</t>
  </si>
  <si>
    <t>029+30</t>
  </si>
  <si>
    <t>CA2200771</t>
  </si>
  <si>
    <t>Vet c/Vnll Gn,Esf</t>
  </si>
  <si>
    <t>CA2200772</t>
  </si>
  <si>
    <t>029+35</t>
  </si>
  <si>
    <t>CA2200773</t>
  </si>
  <si>
    <t>Vet Qz c/Gn,Esf</t>
  </si>
  <si>
    <t>CA2200774</t>
  </si>
  <si>
    <t>029+40</t>
  </si>
  <si>
    <t>Alt c/pts Gn,Esf</t>
  </si>
  <si>
    <t>CA2200775</t>
  </si>
  <si>
    <t>Vet Qz c/band Gn,Esf</t>
  </si>
  <si>
    <t>CA2200776</t>
  </si>
  <si>
    <t>CA2200777</t>
  </si>
  <si>
    <t>029+45</t>
  </si>
  <si>
    <t>CA2200778</t>
  </si>
  <si>
    <t>CA2200779</t>
  </si>
  <si>
    <t>029+55</t>
  </si>
  <si>
    <t>Vet Qz c/Vnl Gn,Esf</t>
  </si>
  <si>
    <t>CA2200780</t>
  </si>
  <si>
    <t>CA2200891</t>
  </si>
  <si>
    <t>800+45.50</t>
  </si>
  <si>
    <t>Vt mss de Gn Esf Qz</t>
  </si>
  <si>
    <t>SIST-11532</t>
  </si>
  <si>
    <t>CA2200892</t>
  </si>
  <si>
    <t>Vt c/Diss Gn Esf relleno de Qz</t>
  </si>
  <si>
    <t>CA2200893</t>
  </si>
  <si>
    <t>Alt c/Pnts Gn vnlls Qz</t>
  </si>
  <si>
    <t>CA2200894</t>
  </si>
  <si>
    <t>SN23+10.50</t>
  </si>
  <si>
    <t>Vt mss De Gn Esf Py Qz</t>
  </si>
  <si>
    <t>CA2200896</t>
  </si>
  <si>
    <t>CA2200897</t>
  </si>
  <si>
    <t>CA2200899</t>
  </si>
  <si>
    <t>438+0</t>
  </si>
  <si>
    <t>CA2200900</t>
  </si>
  <si>
    <t>438+5</t>
  </si>
  <si>
    <t>CA2200901</t>
  </si>
  <si>
    <t>CA2200902</t>
  </si>
  <si>
    <t>438+10</t>
  </si>
  <si>
    <t>Vt c/Vnlls Gn ESf Qz panizo</t>
  </si>
  <si>
    <t>CA2200903</t>
  </si>
  <si>
    <t>519+53.30</t>
  </si>
  <si>
    <t>SIST-11538</t>
  </si>
  <si>
    <t>CA2200905</t>
  </si>
  <si>
    <t>GL36+68.10</t>
  </si>
  <si>
    <t>CA2200781</t>
  </si>
  <si>
    <t>175+15.10</t>
  </si>
  <si>
    <t>Atl c/Vnll Gn,Esf</t>
  </si>
  <si>
    <t>SIST-11539</t>
  </si>
  <si>
    <t>CA2200783</t>
  </si>
  <si>
    <t>CA2200784</t>
  </si>
  <si>
    <t>Vet Qz c/Vnll,Gn,Esf</t>
  </si>
  <si>
    <t>CA2200785</t>
  </si>
  <si>
    <t>RP129</t>
  </si>
  <si>
    <t>VN1+3.70</t>
  </si>
  <si>
    <t>CA2200786</t>
  </si>
  <si>
    <t>VN1+4.20</t>
  </si>
  <si>
    <t>CA2200787</t>
  </si>
  <si>
    <t>VN1+5.30</t>
  </si>
  <si>
    <t>Alt c/Vnll Gn,Esf</t>
  </si>
  <si>
    <t>CA2200788</t>
  </si>
  <si>
    <t>VN1+5.95</t>
  </si>
  <si>
    <t>CA2200789</t>
  </si>
  <si>
    <t>VN+4.40</t>
  </si>
  <si>
    <t>CA2200791</t>
  </si>
  <si>
    <t>VN+4.80</t>
  </si>
  <si>
    <t>CA2200792</t>
  </si>
  <si>
    <t>VN+5.17</t>
  </si>
  <si>
    <t>Vet c/VnllGn,Esf</t>
  </si>
  <si>
    <t>CA2200906</t>
  </si>
  <si>
    <t>CH009</t>
  </si>
  <si>
    <t>C/TJ 009+5</t>
  </si>
  <si>
    <t>Alt c/Vnlls Gn Esf Qz</t>
  </si>
  <si>
    <t>SIST-11541</t>
  </si>
  <si>
    <t>CALFONSO</t>
  </si>
  <si>
    <t>CA2200907</t>
  </si>
  <si>
    <t>CA2200908</t>
  </si>
  <si>
    <t>C/TJ 009+6</t>
  </si>
  <si>
    <t>CA2200910</t>
  </si>
  <si>
    <t>CA2200911</t>
  </si>
  <si>
    <t>Vt c/BNds Gn Esf Qz Py</t>
  </si>
  <si>
    <t>CA2200793</t>
  </si>
  <si>
    <t>048+11.30</t>
  </si>
  <si>
    <t>CA2200794</t>
  </si>
  <si>
    <t>CA2200795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</si>
</sst>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2" fontId="0" fillId="0" borderId="0" xfId="0" applyNumberFormat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2" fontId="4" fillId="3" borderId="2" xfId="0" applyNumberFormat="1" applyFont="1" applyFill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2" borderId="2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2" fontId="4" fillId="3" borderId="2" xfId="0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5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792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7C2A-98FF-4BD9-B652-B09D008F6431}">
  <sheetPr>
    <pageSetUpPr fitToPage="1"/>
  </sheetPr>
  <dimension ref="A1:AZ269"/>
  <sheetViews>
    <sheetView topLeftCell="A31" zoomScale="85" zoomScaleNormal="85" workbookViewId="0">
      <selection activeCell="O32" sqref="O32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2.85546875" style="17" customWidth="1"/>
    <col min="10" max="10" width="6.5703125" style="17" bestFit="1" customWidth="1"/>
    <col min="11" max="11" width="12.28515625" style="17" customWidth="1"/>
    <col min="12" max="14" width="12.42578125" style="17" hidden="1" customWidth="1"/>
    <col min="15" max="15" width="15.28515625" style="17" customWidth="1"/>
    <col min="16" max="16" width="23.42578125" style="23" customWidth="1"/>
    <col min="17" max="18" width="9.28515625" style="23" customWidth="1"/>
    <col min="19" max="19" width="12.42578125" style="17" customWidth="1"/>
    <col min="20" max="20" width="16.140625" style="17" customWidth="1"/>
    <col min="21" max="22" width="12.42578125" style="17" hidden="1" customWidth="1"/>
    <col min="23" max="23" width="19.710937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8.2851562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44593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44593</v>
      </c>
      <c r="C5" s="9" t="s">
        <v>7</v>
      </c>
      <c r="D5" s="10" t="s">
        <v>29</v>
      </c>
      <c r="E5" s="10" t="s">
        <v>30</v>
      </c>
      <c r="F5" s="10" t="s">
        <v>90</v>
      </c>
      <c r="G5" s="10"/>
      <c r="H5" s="10" t="s">
        <v>31</v>
      </c>
      <c r="I5" s="10" t="s">
        <v>17</v>
      </c>
      <c r="J5" s="10">
        <v>4480</v>
      </c>
      <c r="K5" s="10" t="s">
        <v>18</v>
      </c>
      <c r="L5" s="10" t="s">
        <v>32</v>
      </c>
      <c r="M5" s="10"/>
      <c r="N5" s="10" t="s">
        <v>27</v>
      </c>
      <c r="O5" s="10" t="s">
        <v>91</v>
      </c>
      <c r="P5" s="10" t="s">
        <v>9</v>
      </c>
      <c r="Q5" s="27">
        <v>0.4</v>
      </c>
      <c r="R5" s="27">
        <v>1.9</v>
      </c>
      <c r="S5" s="10" t="s">
        <v>33</v>
      </c>
      <c r="T5" s="10" t="s">
        <v>73</v>
      </c>
      <c r="U5" s="10"/>
      <c r="V5" s="10"/>
      <c r="W5" s="10" t="s">
        <v>75</v>
      </c>
      <c r="X5" s="10" t="s">
        <v>92</v>
      </c>
      <c r="Y5" s="10"/>
      <c r="Z5" s="10"/>
      <c r="AA5" s="11">
        <v>0</v>
      </c>
      <c r="AB5" s="11">
        <v>0.15</v>
      </c>
      <c r="AC5" s="11">
        <v>0.33</v>
      </c>
      <c r="AD5" s="11">
        <v>0.49</v>
      </c>
      <c r="AE5" s="11">
        <v>0.01</v>
      </c>
      <c r="AF5" s="11">
        <v>17.05</v>
      </c>
      <c r="AG5" s="7" t="s">
        <v>127</v>
      </c>
      <c r="AH5">
        <v>0.14249999999999999</v>
      </c>
      <c r="AI5">
        <v>0.3135</v>
      </c>
      <c r="AJ5">
        <v>0.46550000000000002</v>
      </c>
      <c r="AK5">
        <v>9.4999999999999998E-3</v>
      </c>
      <c r="AL5">
        <v>16.2</v>
      </c>
      <c r="AM5" t="s">
        <v>71</v>
      </c>
      <c r="AN5">
        <v>44593.669652777775</v>
      </c>
      <c r="AO5" t="s">
        <v>78</v>
      </c>
    </row>
    <row r="6" spans="1:43" ht="21" customHeight="1" x14ac:dyDescent="0.25">
      <c r="A6" s="31"/>
      <c r="B6" s="8">
        <v>44593</v>
      </c>
      <c r="C6" s="9" t="s">
        <v>7</v>
      </c>
      <c r="D6" s="10" t="s">
        <v>29</v>
      </c>
      <c r="E6" s="10" t="s">
        <v>30</v>
      </c>
      <c r="F6" s="10" t="s">
        <v>93</v>
      </c>
      <c r="G6" s="10"/>
      <c r="H6" s="10" t="s">
        <v>31</v>
      </c>
      <c r="I6" s="10" t="s">
        <v>17</v>
      </c>
      <c r="J6" s="10">
        <v>4480</v>
      </c>
      <c r="K6" s="10" t="s">
        <v>18</v>
      </c>
      <c r="L6" s="10" t="s">
        <v>32</v>
      </c>
      <c r="M6" s="10"/>
      <c r="N6" s="10" t="s">
        <v>27</v>
      </c>
      <c r="O6" s="10" t="s">
        <v>91</v>
      </c>
      <c r="P6" s="10" t="s">
        <v>9</v>
      </c>
      <c r="Q6" s="27">
        <v>0.3</v>
      </c>
      <c r="R6" s="27">
        <v>1.9</v>
      </c>
      <c r="S6" s="10" t="s">
        <v>35</v>
      </c>
      <c r="T6" s="10" t="s">
        <v>20</v>
      </c>
      <c r="U6" s="10"/>
      <c r="V6" s="10"/>
      <c r="W6" s="10" t="s">
        <v>81</v>
      </c>
      <c r="X6" s="10" t="s">
        <v>92</v>
      </c>
      <c r="Y6" s="10"/>
      <c r="Z6" s="10"/>
      <c r="AA6" s="11">
        <v>0</v>
      </c>
      <c r="AB6" s="11">
        <v>10.7</v>
      </c>
      <c r="AC6" s="11">
        <v>22.91</v>
      </c>
      <c r="AD6" s="11">
        <v>14.73</v>
      </c>
      <c r="AE6" s="11">
        <v>0.36</v>
      </c>
      <c r="AF6" s="11">
        <v>827.17</v>
      </c>
      <c r="AG6" s="7"/>
      <c r="AH6">
        <v>10.164999999999999</v>
      </c>
      <c r="AI6">
        <v>21.764500000000002</v>
      </c>
      <c r="AJ6">
        <v>13.993499999999999</v>
      </c>
      <c r="AK6">
        <v>0.34200000000000003</v>
      </c>
      <c r="AL6">
        <v>785.81</v>
      </c>
      <c r="AM6" t="s">
        <v>71</v>
      </c>
      <c r="AN6">
        <v>44593.669652777775</v>
      </c>
      <c r="AO6" t="s">
        <v>78</v>
      </c>
    </row>
    <row r="7" spans="1:43" ht="24" hidden="1" customHeight="1" x14ac:dyDescent="0.25">
      <c r="A7" s="31"/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7"/>
    </row>
    <row r="8" spans="1:43" ht="16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</row>
    <row r="9" spans="1:43" ht="16.5" customHeight="1" x14ac:dyDescent="0.25">
      <c r="A9" s="31"/>
      <c r="B9" s="12">
        <v>44593</v>
      </c>
      <c r="C9" s="9" t="s">
        <v>7</v>
      </c>
      <c r="D9" s="9" t="s">
        <v>29</v>
      </c>
      <c r="E9" s="9" t="s">
        <v>30</v>
      </c>
      <c r="F9" s="9" t="s">
        <v>94</v>
      </c>
      <c r="G9" s="9"/>
      <c r="H9" s="9" t="s">
        <v>31</v>
      </c>
      <c r="I9" s="9" t="s">
        <v>17</v>
      </c>
      <c r="J9" s="9">
        <v>4480</v>
      </c>
      <c r="K9" s="9" t="s">
        <v>18</v>
      </c>
      <c r="L9" s="9" t="s">
        <v>32</v>
      </c>
      <c r="M9" s="9"/>
      <c r="N9" s="9" t="s">
        <v>27</v>
      </c>
      <c r="O9" s="9" t="s">
        <v>91</v>
      </c>
      <c r="P9" s="10" t="s">
        <v>9</v>
      </c>
      <c r="Q9" s="27">
        <v>0.7</v>
      </c>
      <c r="R9" s="27">
        <v>1.9</v>
      </c>
      <c r="S9" s="9" t="s">
        <v>36</v>
      </c>
      <c r="T9" s="9" t="s">
        <v>73</v>
      </c>
      <c r="U9" s="9"/>
      <c r="V9" s="9"/>
      <c r="W9" s="9" t="s">
        <v>75</v>
      </c>
      <c r="X9" s="9" t="s">
        <v>92</v>
      </c>
      <c r="Y9" s="9"/>
      <c r="Z9" s="11"/>
      <c r="AA9" s="11">
        <v>0</v>
      </c>
      <c r="AB9" s="11">
        <v>0.05</v>
      </c>
      <c r="AC9" s="11">
        <v>0.09</v>
      </c>
      <c r="AD9" s="11">
        <v>0.13</v>
      </c>
      <c r="AE9" s="11">
        <v>0.01</v>
      </c>
      <c r="AF9" s="11">
        <v>5.04</v>
      </c>
      <c r="AG9" s="7" t="s">
        <v>127</v>
      </c>
      <c r="AH9">
        <v>4.7500000000000001E-2</v>
      </c>
      <c r="AI9">
        <v>8.5500000000000007E-2</v>
      </c>
      <c r="AJ9">
        <v>0.1235</v>
      </c>
      <c r="AK9">
        <v>9.4999999999999998E-3</v>
      </c>
      <c r="AL9">
        <v>4.78</v>
      </c>
      <c r="AM9" t="s">
        <v>71</v>
      </c>
      <c r="AN9">
        <v>44593.669652777775</v>
      </c>
      <c r="AO9" t="s">
        <v>78</v>
      </c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1.4</v>
      </c>
      <c r="R15" s="22">
        <f>AVERAGE(R5:R14)</f>
        <v>1.8999999999999997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2.3607142857142858</v>
      </c>
      <c r="AC15" s="14">
        <f>SUMPRODUCT(AC5:AC14,Q5:Q14)/Q15</f>
        <v>5.0485714285714289</v>
      </c>
      <c r="AD15" s="14">
        <f>SUMPRODUCT(AD5:AD14,Q5:Q14)/Q15</f>
        <v>3.3614285714285712</v>
      </c>
      <c r="AE15" s="14">
        <f>SUMPRODUCT(AE5:AE14,Q5:Q14)/Q15</f>
        <v>8.5000000000000006E-2</v>
      </c>
      <c r="AF15" s="15">
        <f>SUMPRODUCT(AF5:AF14,Q5:Q14)/(Q5+Q6+Q7)</f>
        <v>369.28428571428572</v>
      </c>
      <c r="AG15" s="16">
        <f>Q15*AF15/R15</f>
        <v>272.1042105263158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8.75" customHeight="1" x14ac:dyDescent="0.25">
      <c r="A18" s="31">
        <v>2</v>
      </c>
      <c r="B18" s="8">
        <v>44593</v>
      </c>
      <c r="C18" s="9" t="s">
        <v>7</v>
      </c>
      <c r="D18" s="10" t="s">
        <v>29</v>
      </c>
      <c r="E18" s="10" t="s">
        <v>30</v>
      </c>
      <c r="F18" s="10" t="s">
        <v>95</v>
      </c>
      <c r="G18" s="10"/>
      <c r="H18" s="10" t="s">
        <v>31</v>
      </c>
      <c r="I18" s="10" t="s">
        <v>12</v>
      </c>
      <c r="J18" s="10">
        <v>4480</v>
      </c>
      <c r="K18" s="10" t="s">
        <v>14</v>
      </c>
      <c r="L18" s="10" t="s">
        <v>67</v>
      </c>
      <c r="M18" s="10"/>
      <c r="N18" s="10" t="s">
        <v>28</v>
      </c>
      <c r="O18" s="10" t="s">
        <v>96</v>
      </c>
      <c r="P18" s="10" t="s">
        <v>9</v>
      </c>
      <c r="Q18" s="27">
        <v>0.6</v>
      </c>
      <c r="R18" s="27">
        <v>2.2999999999999998</v>
      </c>
      <c r="S18" s="10" t="s">
        <v>33</v>
      </c>
      <c r="T18" s="10" t="s">
        <v>73</v>
      </c>
      <c r="U18" s="10"/>
      <c r="V18" s="10"/>
      <c r="W18" s="10" t="s">
        <v>75</v>
      </c>
      <c r="X18" s="10" t="s">
        <v>92</v>
      </c>
      <c r="Y18" s="10"/>
      <c r="Z18" s="10"/>
      <c r="AA18" s="11">
        <v>0</v>
      </c>
      <c r="AB18" s="11">
        <v>0.03</v>
      </c>
      <c r="AC18" s="11">
        <v>0.05</v>
      </c>
      <c r="AD18" s="11">
        <v>0.04</v>
      </c>
      <c r="AE18" s="11">
        <v>0.01</v>
      </c>
      <c r="AF18" s="11">
        <v>2.44</v>
      </c>
      <c r="AG18" s="7"/>
      <c r="AH18">
        <v>2.8500000000000001E-2</v>
      </c>
      <c r="AI18">
        <v>4.7500000000000001E-2</v>
      </c>
      <c r="AJ18">
        <v>3.7999999999999999E-2</v>
      </c>
      <c r="AK18">
        <v>9.4999999999999998E-3</v>
      </c>
      <c r="AL18">
        <v>2.3199999999999998</v>
      </c>
      <c r="AM18" t="s">
        <v>71</v>
      </c>
      <c r="AN18">
        <v>44593.669652777775</v>
      </c>
      <c r="AO18" t="s">
        <v>78</v>
      </c>
    </row>
    <row r="19" spans="1:43" ht="18.75" customHeight="1" x14ac:dyDescent="0.25">
      <c r="A19" s="31"/>
      <c r="B19" s="8">
        <v>44593</v>
      </c>
      <c r="C19" s="9" t="s">
        <v>7</v>
      </c>
      <c r="D19" s="10" t="s">
        <v>29</v>
      </c>
      <c r="E19" s="10" t="s">
        <v>30</v>
      </c>
      <c r="F19" s="10" t="s">
        <v>97</v>
      </c>
      <c r="G19" s="10"/>
      <c r="H19" s="10" t="s">
        <v>31</v>
      </c>
      <c r="I19" s="10" t="s">
        <v>12</v>
      </c>
      <c r="J19" s="10">
        <v>4480</v>
      </c>
      <c r="K19" s="10" t="s">
        <v>14</v>
      </c>
      <c r="L19" s="10" t="s">
        <v>67</v>
      </c>
      <c r="M19" s="10"/>
      <c r="N19" s="10" t="s">
        <v>28</v>
      </c>
      <c r="O19" s="10" t="s">
        <v>96</v>
      </c>
      <c r="P19" s="10" t="s">
        <v>9</v>
      </c>
      <c r="Q19" s="27">
        <v>0.55000000000000004</v>
      </c>
      <c r="R19" s="27">
        <v>2.2999999999999998</v>
      </c>
      <c r="S19" s="10" t="s">
        <v>68</v>
      </c>
      <c r="T19" s="10" t="s">
        <v>20</v>
      </c>
      <c r="U19" s="10"/>
      <c r="V19" s="10"/>
      <c r="W19" s="10" t="s">
        <v>82</v>
      </c>
      <c r="X19" s="10" t="s">
        <v>92</v>
      </c>
      <c r="Y19" s="10"/>
      <c r="Z19" s="10"/>
      <c r="AA19" s="11">
        <v>0</v>
      </c>
      <c r="AB19" s="11">
        <v>0.73</v>
      </c>
      <c r="AC19" s="11">
        <v>1.32</v>
      </c>
      <c r="AD19" s="11">
        <v>0.59</v>
      </c>
      <c r="AE19" s="11">
        <v>0.05</v>
      </c>
      <c r="AF19" s="11">
        <v>46.08</v>
      </c>
      <c r="AG19" s="7"/>
      <c r="AH19">
        <v>0.69350000000000001</v>
      </c>
      <c r="AI19">
        <v>1.254</v>
      </c>
      <c r="AJ19">
        <v>0.5605</v>
      </c>
      <c r="AK19">
        <v>4.7500000000000001E-2</v>
      </c>
      <c r="AL19">
        <v>43.78</v>
      </c>
      <c r="AM19" t="s">
        <v>71</v>
      </c>
      <c r="AN19">
        <v>44593.669652777775</v>
      </c>
      <c r="AO19" t="s">
        <v>78</v>
      </c>
    </row>
    <row r="20" spans="1:43" ht="18.75" customHeight="1" x14ac:dyDescent="0.25">
      <c r="A20" s="31"/>
      <c r="B20" s="8">
        <v>44593</v>
      </c>
      <c r="C20" s="9" t="s">
        <v>7</v>
      </c>
      <c r="D20" s="10" t="s">
        <v>29</v>
      </c>
      <c r="E20" s="10" t="s">
        <v>30</v>
      </c>
      <c r="F20" s="10" t="s">
        <v>98</v>
      </c>
      <c r="G20" s="10"/>
      <c r="H20" s="10" t="s">
        <v>31</v>
      </c>
      <c r="I20" s="10" t="s">
        <v>12</v>
      </c>
      <c r="J20" s="10">
        <v>4480</v>
      </c>
      <c r="K20" s="10" t="s">
        <v>14</v>
      </c>
      <c r="L20" s="10" t="s">
        <v>67</v>
      </c>
      <c r="M20" s="10"/>
      <c r="N20" s="10" t="s">
        <v>28</v>
      </c>
      <c r="O20" s="10" t="s">
        <v>96</v>
      </c>
      <c r="P20" s="10" t="s">
        <v>9</v>
      </c>
      <c r="Q20" s="27">
        <v>0.5</v>
      </c>
      <c r="R20" s="27">
        <v>2.2999999999999998</v>
      </c>
      <c r="S20" s="10" t="s">
        <v>69</v>
      </c>
      <c r="T20" s="10" t="s">
        <v>73</v>
      </c>
      <c r="U20" s="10"/>
      <c r="V20" s="10"/>
      <c r="W20" s="10" t="s">
        <v>75</v>
      </c>
      <c r="X20" s="10" t="s">
        <v>92</v>
      </c>
      <c r="Y20" s="10"/>
      <c r="Z20" s="10"/>
      <c r="AA20" s="11">
        <v>0</v>
      </c>
      <c r="AB20" s="11">
        <v>0.08</v>
      </c>
      <c r="AC20" s="11">
        <v>0.1</v>
      </c>
      <c r="AD20" s="11">
        <v>0.28000000000000003</v>
      </c>
      <c r="AE20" s="11">
        <v>0.01</v>
      </c>
      <c r="AF20" s="11">
        <v>8.4</v>
      </c>
      <c r="AG20" s="7"/>
      <c r="AH20">
        <v>7.5999999999999998E-2</v>
      </c>
      <c r="AI20">
        <v>9.5000000000000001E-2</v>
      </c>
      <c r="AJ20">
        <v>0.26600000000000001</v>
      </c>
      <c r="AK20">
        <v>9.4999999999999998E-3</v>
      </c>
      <c r="AL20">
        <v>7.98</v>
      </c>
      <c r="AM20" t="s">
        <v>71</v>
      </c>
      <c r="AN20">
        <v>44593.669652777775</v>
      </c>
      <c r="AO20" t="s">
        <v>78</v>
      </c>
    </row>
    <row r="21" spans="1:43" ht="18.7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18.75" customHeight="1" x14ac:dyDescent="0.25">
      <c r="A22" s="31"/>
      <c r="B22" s="12">
        <v>44593</v>
      </c>
      <c r="C22" s="9" t="s">
        <v>7</v>
      </c>
      <c r="D22" s="9" t="s">
        <v>29</v>
      </c>
      <c r="E22" s="9" t="s">
        <v>30</v>
      </c>
      <c r="F22" s="9" t="s">
        <v>99</v>
      </c>
      <c r="G22" s="9"/>
      <c r="H22" s="9" t="s">
        <v>31</v>
      </c>
      <c r="I22" s="9" t="s">
        <v>12</v>
      </c>
      <c r="J22" s="9">
        <v>4480</v>
      </c>
      <c r="K22" s="9" t="s">
        <v>14</v>
      </c>
      <c r="L22" s="9" t="s">
        <v>67</v>
      </c>
      <c r="M22" s="9"/>
      <c r="N22" s="9" t="s">
        <v>28</v>
      </c>
      <c r="O22" s="9" t="s">
        <v>96</v>
      </c>
      <c r="P22" s="10" t="s">
        <v>9</v>
      </c>
      <c r="Q22" s="27">
        <v>0.5</v>
      </c>
      <c r="R22" s="27">
        <v>2.2999999999999998</v>
      </c>
      <c r="S22" s="9" t="s">
        <v>36</v>
      </c>
      <c r="T22" s="9" t="s">
        <v>26</v>
      </c>
      <c r="U22" s="9"/>
      <c r="V22" s="9"/>
      <c r="W22" s="9" t="s">
        <v>74</v>
      </c>
      <c r="X22" s="9" t="s">
        <v>92</v>
      </c>
      <c r="Y22" s="9"/>
      <c r="Z22" s="11"/>
      <c r="AA22" s="11">
        <v>0</v>
      </c>
      <c r="AB22" s="11">
        <v>0.02</v>
      </c>
      <c r="AC22" s="11">
        <v>0.03</v>
      </c>
      <c r="AD22" s="11">
        <v>0.03</v>
      </c>
      <c r="AE22" s="11">
        <v>0.01</v>
      </c>
      <c r="AF22" s="11">
        <v>1.77</v>
      </c>
      <c r="AG22" s="7"/>
      <c r="AH22">
        <v>1.9E-2</v>
      </c>
      <c r="AI22">
        <v>2.8500000000000001E-2</v>
      </c>
      <c r="AJ22">
        <v>2.8500000000000001E-2</v>
      </c>
      <c r="AK22">
        <v>9.4999999999999998E-3</v>
      </c>
      <c r="AL22">
        <v>1.68</v>
      </c>
      <c r="AM22" t="s">
        <v>71</v>
      </c>
      <c r="AN22">
        <v>44593.669652777775</v>
      </c>
      <c r="AO22" t="s">
        <v>78</v>
      </c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23.2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2.15</v>
      </c>
      <c r="R28" s="22">
        <f>AVERAGE(R18:R27)</f>
        <v>2.2999999999999998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0.21837209302325583</v>
      </c>
      <c r="AC28" s="14">
        <f>SUMPRODUCT(AC18:AC27,Q18:Q27)/Q28</f>
        <v>0.38186046511627919</v>
      </c>
      <c r="AD28" s="14">
        <f>SUMPRODUCT(AD18:AD27,Q18:Q27)/Q28</f>
        <v>0.23418604651162794</v>
      </c>
      <c r="AE28" s="14">
        <f>SUMPRODUCT(AE18:AE27,Q18:Q27)/Q28</f>
        <v>2.0232558139534885E-2</v>
      </c>
      <c r="AF28" s="15">
        <f>SUMPRODUCT(AF18:AF27,Q18:Q27)/SUM(Q18:Q25)</f>
        <v>14.833953488372094</v>
      </c>
      <c r="AG28" s="16">
        <f>Q28*AF28/R28</f>
        <v>13.866521739130436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44593</v>
      </c>
      <c r="C31" s="9" t="s">
        <v>7</v>
      </c>
      <c r="D31" s="10" t="s">
        <v>29</v>
      </c>
      <c r="E31" s="10" t="s">
        <v>30</v>
      </c>
      <c r="F31" s="10" t="s">
        <v>100</v>
      </c>
      <c r="G31" s="10"/>
      <c r="H31" s="10" t="s">
        <v>31</v>
      </c>
      <c r="I31" s="10" t="s">
        <v>12</v>
      </c>
      <c r="J31" s="10">
        <v>4480</v>
      </c>
      <c r="K31" s="10" t="s">
        <v>13</v>
      </c>
      <c r="L31" s="10" t="s">
        <v>67</v>
      </c>
      <c r="M31" s="10"/>
      <c r="N31" s="10" t="s">
        <v>27</v>
      </c>
      <c r="O31" s="10" t="s">
        <v>101</v>
      </c>
      <c r="P31" s="10" t="s">
        <v>11</v>
      </c>
      <c r="Q31" s="27">
        <v>0.5</v>
      </c>
      <c r="R31" s="27">
        <v>2.5</v>
      </c>
      <c r="S31" s="10" t="s">
        <v>33</v>
      </c>
      <c r="T31" s="10" t="s">
        <v>73</v>
      </c>
      <c r="U31" s="10"/>
      <c r="V31" s="10"/>
      <c r="W31" s="10" t="s">
        <v>75</v>
      </c>
      <c r="X31" s="10" t="s">
        <v>92</v>
      </c>
      <c r="Y31" s="10"/>
      <c r="Z31" s="10"/>
      <c r="AA31" s="11">
        <v>0</v>
      </c>
      <c r="AB31" s="11">
        <v>0.13</v>
      </c>
      <c r="AC31" s="11">
        <v>0.11</v>
      </c>
      <c r="AD31" s="11">
        <v>0.19</v>
      </c>
      <c r="AE31" s="11">
        <v>0.01</v>
      </c>
      <c r="AF31" s="11">
        <v>7.76</v>
      </c>
      <c r="AG31" s="7"/>
      <c r="AH31">
        <v>0.1235</v>
      </c>
      <c r="AI31">
        <v>0.1045</v>
      </c>
      <c r="AJ31">
        <v>0.18049999999999999</v>
      </c>
      <c r="AK31">
        <v>9.4999999999999998E-3</v>
      </c>
      <c r="AL31">
        <v>7.37</v>
      </c>
      <c r="AM31" t="s">
        <v>71</v>
      </c>
      <c r="AN31">
        <v>44593.669652777775</v>
      </c>
      <c r="AO31" t="s">
        <v>78</v>
      </c>
    </row>
    <row r="32" spans="1:43" ht="22.5" customHeight="1" x14ac:dyDescent="0.25">
      <c r="A32" s="31"/>
      <c r="B32" s="8">
        <v>44593</v>
      </c>
      <c r="C32" s="9" t="s">
        <v>7</v>
      </c>
      <c r="D32" s="10" t="s">
        <v>29</v>
      </c>
      <c r="E32" s="10" t="s">
        <v>30</v>
      </c>
      <c r="F32" s="10" t="s">
        <v>102</v>
      </c>
      <c r="G32" s="10"/>
      <c r="H32" s="10" t="s">
        <v>31</v>
      </c>
      <c r="I32" s="10" t="s">
        <v>12</v>
      </c>
      <c r="J32" s="10">
        <v>4480</v>
      </c>
      <c r="K32" s="10" t="s">
        <v>13</v>
      </c>
      <c r="L32" s="10" t="s">
        <v>67</v>
      </c>
      <c r="M32" s="10"/>
      <c r="N32" s="10" t="s">
        <v>27</v>
      </c>
      <c r="O32" s="10" t="s">
        <v>101</v>
      </c>
      <c r="P32" s="10" t="s">
        <v>11</v>
      </c>
      <c r="Q32" s="27">
        <v>0.9</v>
      </c>
      <c r="R32" s="27">
        <v>2.5</v>
      </c>
      <c r="S32" s="10" t="s">
        <v>68</v>
      </c>
      <c r="T32" s="10" t="s">
        <v>73</v>
      </c>
      <c r="U32" s="10"/>
      <c r="V32" s="10"/>
      <c r="W32" s="10" t="s">
        <v>79</v>
      </c>
      <c r="X32" s="10" t="s">
        <v>92</v>
      </c>
      <c r="Y32" s="10"/>
      <c r="Z32" s="10"/>
      <c r="AA32" s="11">
        <v>0</v>
      </c>
      <c r="AB32" s="11">
        <v>0.24</v>
      </c>
      <c r="AC32" s="11">
        <v>0.43</v>
      </c>
      <c r="AD32" s="11">
        <v>0.63</v>
      </c>
      <c r="AE32" s="11">
        <v>0.01</v>
      </c>
      <c r="AF32" s="11">
        <v>22.68</v>
      </c>
      <c r="AG32" s="7"/>
      <c r="AH32">
        <v>0.22800000000000001</v>
      </c>
      <c r="AI32">
        <v>0.40849999999999997</v>
      </c>
      <c r="AJ32">
        <v>0.59850000000000003</v>
      </c>
      <c r="AK32">
        <v>9.4999999999999998E-3</v>
      </c>
      <c r="AL32">
        <v>21.54</v>
      </c>
      <c r="AM32" t="s">
        <v>71</v>
      </c>
      <c r="AN32">
        <v>44593.669652777775</v>
      </c>
      <c r="AO32" t="s">
        <v>78</v>
      </c>
    </row>
    <row r="33" spans="1:43" ht="15.75" customHeight="1" x14ac:dyDescent="0.25">
      <c r="A33" s="31"/>
      <c r="B33" s="8">
        <v>44593</v>
      </c>
      <c r="C33" s="9" t="s">
        <v>7</v>
      </c>
      <c r="D33" s="10" t="s">
        <v>29</v>
      </c>
      <c r="E33" s="10" t="s">
        <v>30</v>
      </c>
      <c r="F33" s="10" t="s">
        <v>103</v>
      </c>
      <c r="G33" s="10"/>
      <c r="H33" s="10" t="s">
        <v>31</v>
      </c>
      <c r="I33" s="10" t="s">
        <v>12</v>
      </c>
      <c r="J33" s="10">
        <v>4480</v>
      </c>
      <c r="K33" s="10" t="s">
        <v>13</v>
      </c>
      <c r="L33" s="10" t="s">
        <v>67</v>
      </c>
      <c r="M33" s="10"/>
      <c r="N33" s="10" t="s">
        <v>27</v>
      </c>
      <c r="O33" s="10" t="s">
        <v>101</v>
      </c>
      <c r="P33" s="10" t="s">
        <v>11</v>
      </c>
      <c r="Q33" s="27">
        <v>0.2</v>
      </c>
      <c r="R33" s="27">
        <v>2.5</v>
      </c>
      <c r="S33" s="10" t="s">
        <v>69</v>
      </c>
      <c r="T33" s="10" t="s">
        <v>20</v>
      </c>
      <c r="U33" s="10"/>
      <c r="V33" s="10"/>
      <c r="W33" s="10" t="s">
        <v>104</v>
      </c>
      <c r="X33" s="10" t="s">
        <v>92</v>
      </c>
      <c r="Y33" s="10"/>
      <c r="Z33" s="10"/>
      <c r="AA33" s="11">
        <v>0</v>
      </c>
      <c r="AB33" s="11">
        <v>1.81</v>
      </c>
      <c r="AC33" s="11">
        <v>6.14</v>
      </c>
      <c r="AD33" s="11">
        <v>5.25</v>
      </c>
      <c r="AE33" s="11">
        <v>0.14000000000000001</v>
      </c>
      <c r="AF33" s="11">
        <v>229.48</v>
      </c>
      <c r="AG33" s="7"/>
      <c r="AH33">
        <v>1.7195</v>
      </c>
      <c r="AI33">
        <v>5.8330000000000002</v>
      </c>
      <c r="AJ33">
        <v>4.9874999999999998</v>
      </c>
      <c r="AK33">
        <v>0.13300000000000001</v>
      </c>
      <c r="AL33">
        <v>218</v>
      </c>
      <c r="AM33" t="s">
        <v>71</v>
      </c>
      <c r="AN33">
        <v>44593.669652777775</v>
      </c>
      <c r="AO33" t="s">
        <v>78</v>
      </c>
    </row>
    <row r="34" spans="1:43" ht="22.5" customHeight="1" x14ac:dyDescent="0.25">
      <c r="A34" s="31"/>
      <c r="B34" s="12">
        <v>44593</v>
      </c>
      <c r="C34" s="9" t="s">
        <v>7</v>
      </c>
      <c r="D34" s="9" t="s">
        <v>29</v>
      </c>
      <c r="E34" s="9" t="s">
        <v>30</v>
      </c>
      <c r="F34" s="9" t="s">
        <v>105</v>
      </c>
      <c r="G34" s="9"/>
      <c r="H34" s="9" t="s">
        <v>31</v>
      </c>
      <c r="I34" s="9" t="s">
        <v>12</v>
      </c>
      <c r="J34" s="9">
        <v>4480</v>
      </c>
      <c r="K34" s="9" t="s">
        <v>13</v>
      </c>
      <c r="L34" s="9" t="s">
        <v>67</v>
      </c>
      <c r="M34" s="9"/>
      <c r="N34" s="9" t="s">
        <v>27</v>
      </c>
      <c r="O34" s="9" t="s">
        <v>101</v>
      </c>
      <c r="P34" s="10" t="s">
        <v>11</v>
      </c>
      <c r="Q34" s="27">
        <v>0.6</v>
      </c>
      <c r="R34" s="27">
        <v>2.5</v>
      </c>
      <c r="S34" s="9" t="s">
        <v>80</v>
      </c>
      <c r="T34" s="9" t="s">
        <v>20</v>
      </c>
      <c r="U34" s="9"/>
      <c r="V34" s="9"/>
      <c r="W34" s="9" t="s">
        <v>84</v>
      </c>
      <c r="X34" s="9" t="s">
        <v>92</v>
      </c>
      <c r="Y34" s="9"/>
      <c r="Z34" s="11"/>
      <c r="AA34" s="11">
        <v>0</v>
      </c>
      <c r="AB34" s="11">
        <v>0.42</v>
      </c>
      <c r="AC34" s="11">
        <v>1.4</v>
      </c>
      <c r="AD34" s="11">
        <v>0.95</v>
      </c>
      <c r="AE34" s="11">
        <v>0.01</v>
      </c>
      <c r="AF34" s="11">
        <v>47.09</v>
      </c>
      <c r="AG34" s="7"/>
      <c r="AH34">
        <v>0.39900000000000002</v>
      </c>
      <c r="AI34">
        <v>1.33</v>
      </c>
      <c r="AJ34">
        <v>0.90249999999999997</v>
      </c>
      <c r="AK34">
        <v>9.4999999999999998E-3</v>
      </c>
      <c r="AL34">
        <v>44.73</v>
      </c>
      <c r="AM34" t="s">
        <v>71</v>
      </c>
      <c r="AN34">
        <v>44593.669652777775</v>
      </c>
      <c r="AO34" t="s">
        <v>78</v>
      </c>
    </row>
    <row r="35" spans="1:43" ht="28.5" customHeight="1" x14ac:dyDescent="0.25">
      <c r="A35" s="31"/>
      <c r="B35" s="12">
        <v>44593</v>
      </c>
      <c r="C35" s="9" t="s">
        <v>7</v>
      </c>
      <c r="D35" s="9" t="s">
        <v>29</v>
      </c>
      <c r="E35" s="9" t="s">
        <v>30</v>
      </c>
      <c r="F35" s="9" t="s">
        <v>106</v>
      </c>
      <c r="G35" s="9"/>
      <c r="H35" s="9" t="s">
        <v>31</v>
      </c>
      <c r="I35" s="9" t="s">
        <v>12</v>
      </c>
      <c r="J35" s="9">
        <v>4480</v>
      </c>
      <c r="K35" s="9" t="s">
        <v>13</v>
      </c>
      <c r="L35" s="9" t="s">
        <v>67</v>
      </c>
      <c r="M35" s="9"/>
      <c r="N35" s="9" t="s">
        <v>27</v>
      </c>
      <c r="O35" s="9" t="s">
        <v>101</v>
      </c>
      <c r="P35" s="10" t="s">
        <v>11</v>
      </c>
      <c r="Q35" s="27">
        <v>0.15</v>
      </c>
      <c r="R35" s="27">
        <v>2.5</v>
      </c>
      <c r="S35" s="9" t="s">
        <v>36</v>
      </c>
      <c r="T35" s="9" t="s">
        <v>20</v>
      </c>
      <c r="U35" s="9"/>
      <c r="V35" s="9"/>
      <c r="W35" s="9" t="s">
        <v>104</v>
      </c>
      <c r="X35" s="9" t="s">
        <v>92</v>
      </c>
      <c r="Y35" s="9"/>
      <c r="Z35" s="11"/>
      <c r="AA35" s="11">
        <v>0</v>
      </c>
      <c r="AB35" s="11">
        <v>6.61</v>
      </c>
      <c r="AC35" s="11">
        <v>11.4</v>
      </c>
      <c r="AD35" s="11">
        <v>14.93</v>
      </c>
      <c r="AE35" s="11">
        <v>0.97</v>
      </c>
      <c r="AF35" s="11">
        <v>602.51</v>
      </c>
      <c r="AG35" s="7"/>
      <c r="AH35">
        <v>6.2794999999999996</v>
      </c>
      <c r="AI35">
        <v>10.83</v>
      </c>
      <c r="AJ35">
        <v>14.1835</v>
      </c>
      <c r="AK35">
        <v>0.92149999999999999</v>
      </c>
      <c r="AL35">
        <v>572.38</v>
      </c>
      <c r="AM35" t="s">
        <v>71</v>
      </c>
      <c r="AN35">
        <v>44593.669652777775</v>
      </c>
      <c r="AO35" t="s">
        <v>78</v>
      </c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2.3499999999999996</v>
      </c>
      <c r="R41" s="22">
        <f>AVERAGE(R31:R40)</f>
        <v>2.5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0.80276595744680868</v>
      </c>
      <c r="AC41" s="14">
        <f>SUMPRODUCT(AC31:AC40,Q31:Q40)/Q41</f>
        <v>1.795744680851064</v>
      </c>
      <c r="AD41" s="14">
        <f>SUMPRODUCT(AD31:AD40,Q31:Q40)/Q41</f>
        <v>1.9240425531914895</v>
      </c>
      <c r="AE41" s="14">
        <f>SUMPRODUCT(AE31:AE40,Q31:Q40)/Q41</f>
        <v>8.234042553191491E-2</v>
      </c>
      <c r="AF41" s="15">
        <f>SUMPRODUCT(AF31:AF40,Q31:Q40)/Q41</f>
        <v>80.348297872340439</v>
      </c>
      <c r="AG41" s="16">
        <f>Q41*AF41/R41</f>
        <v>75.5274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5" customHeight="1" x14ac:dyDescent="0.25">
      <c r="A44" s="31">
        <f>A31+1</f>
        <v>4</v>
      </c>
      <c r="B44" s="8">
        <v>44593</v>
      </c>
      <c r="C44" s="9" t="s">
        <v>7</v>
      </c>
      <c r="D44" s="10" t="s">
        <v>29</v>
      </c>
      <c r="E44" s="10" t="s">
        <v>30</v>
      </c>
      <c r="F44" s="10" t="s">
        <v>107</v>
      </c>
      <c r="G44" s="10"/>
      <c r="H44" s="10" t="s">
        <v>70</v>
      </c>
      <c r="I44" s="10" t="s">
        <v>8</v>
      </c>
      <c r="J44" s="10">
        <v>4330</v>
      </c>
      <c r="K44" s="10" t="s">
        <v>85</v>
      </c>
      <c r="L44" s="10" t="s">
        <v>86</v>
      </c>
      <c r="M44" s="10"/>
      <c r="N44" s="10"/>
      <c r="O44" s="10" t="s">
        <v>108</v>
      </c>
      <c r="P44" s="10" t="s">
        <v>16</v>
      </c>
      <c r="Q44" s="27">
        <v>0.35</v>
      </c>
      <c r="R44" s="27"/>
      <c r="S44" s="10"/>
      <c r="T44" s="10" t="s">
        <v>20</v>
      </c>
      <c r="U44" s="10"/>
      <c r="V44" s="10"/>
      <c r="W44" s="10" t="s">
        <v>109</v>
      </c>
      <c r="X44" s="10" t="s">
        <v>110</v>
      </c>
      <c r="Y44" s="10"/>
      <c r="Z44" s="10"/>
      <c r="AA44" s="11">
        <v>0</v>
      </c>
      <c r="AB44" s="11">
        <v>4.71</v>
      </c>
      <c r="AC44" s="11">
        <v>3.93</v>
      </c>
      <c r="AD44" s="11">
        <v>8.23</v>
      </c>
      <c r="AE44" s="11">
        <v>0.33</v>
      </c>
      <c r="AF44" s="11">
        <v>303.26</v>
      </c>
      <c r="AG44" s="7"/>
      <c r="AH44">
        <v>4.4744999999999999</v>
      </c>
      <c r="AI44">
        <v>3.7334999999999998</v>
      </c>
      <c r="AJ44">
        <v>7.8185000000000002</v>
      </c>
      <c r="AK44">
        <v>0.3135</v>
      </c>
      <c r="AL44">
        <v>288.10000000000002</v>
      </c>
      <c r="AM44" t="s">
        <v>76</v>
      </c>
      <c r="AN44">
        <v>44593.693981481483</v>
      </c>
      <c r="AO44" t="s">
        <v>34</v>
      </c>
    </row>
    <row r="45" spans="1:43" ht="18" customHeight="1" x14ac:dyDescent="0.25">
      <c r="A45" s="31"/>
      <c r="B45" s="8">
        <v>44593</v>
      </c>
      <c r="C45" s="9" t="s">
        <v>7</v>
      </c>
      <c r="D45" s="10" t="s">
        <v>29</v>
      </c>
      <c r="E45" s="10" t="s">
        <v>30</v>
      </c>
      <c r="F45" s="10" t="s">
        <v>111</v>
      </c>
      <c r="G45" s="10"/>
      <c r="H45" s="10" t="s">
        <v>70</v>
      </c>
      <c r="I45" s="10" t="s">
        <v>8</v>
      </c>
      <c r="J45" s="10">
        <v>4330</v>
      </c>
      <c r="K45" s="10" t="s">
        <v>85</v>
      </c>
      <c r="L45" s="10" t="s">
        <v>86</v>
      </c>
      <c r="M45" s="10"/>
      <c r="N45" s="10"/>
      <c r="O45" s="10" t="s">
        <v>112</v>
      </c>
      <c r="P45" s="10" t="s">
        <v>16</v>
      </c>
      <c r="Q45" s="27">
        <v>0.5</v>
      </c>
      <c r="R45" s="27"/>
      <c r="S45" s="10"/>
      <c r="T45" s="10" t="s">
        <v>73</v>
      </c>
      <c r="U45" s="10"/>
      <c r="V45" s="10"/>
      <c r="W45" s="10" t="s">
        <v>83</v>
      </c>
      <c r="X45" s="10" t="s">
        <v>110</v>
      </c>
      <c r="Y45" s="10"/>
      <c r="Z45" s="10"/>
      <c r="AA45" s="11">
        <v>0</v>
      </c>
      <c r="AB45" s="11">
        <v>0.08</v>
      </c>
      <c r="AC45" s="11">
        <v>0.08</v>
      </c>
      <c r="AD45" s="11">
        <v>0.05</v>
      </c>
      <c r="AE45" s="11">
        <v>0.01</v>
      </c>
      <c r="AF45" s="11">
        <v>3.93</v>
      </c>
      <c r="AG45" s="7"/>
      <c r="AH45">
        <v>7.5999999999999998E-2</v>
      </c>
      <c r="AI45">
        <v>7.5999999999999998E-2</v>
      </c>
      <c r="AJ45">
        <v>4.7500000000000001E-2</v>
      </c>
      <c r="AK45">
        <v>9.4999999999999998E-3</v>
      </c>
      <c r="AL45">
        <v>3.73</v>
      </c>
      <c r="AM45" t="s">
        <v>76</v>
      </c>
      <c r="AN45">
        <v>44593.693981481483</v>
      </c>
      <c r="AO45" t="s">
        <v>34</v>
      </c>
    </row>
    <row r="46" spans="1:43" ht="1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</row>
    <row r="47" spans="1:43" ht="1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0.85</v>
      </c>
      <c r="R54" s="22" t="e">
        <f>AVERAGE(R44:R53)</f>
        <v>#DIV/0!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1.986470588235294</v>
      </c>
      <c r="AC54" s="14">
        <f>SUMPRODUCT(AC44:AC53,Q44:Q53)/Q54</f>
        <v>1.6652941176470588</v>
      </c>
      <c r="AD54" s="14">
        <f>SUMPRODUCT(AD44:AD53,Q44:Q53)/Q54</f>
        <v>3.4182352941176473</v>
      </c>
      <c r="AE54" s="14">
        <f>SUMPRODUCT(AE44:AE53,Q44:Q53)/Q54</f>
        <v>0.14176470588235293</v>
      </c>
      <c r="AF54" s="15">
        <f>SUMPRODUCT(AF44:AF53,Q44:Q53)/Q54</f>
        <v>127.18352941176471</v>
      </c>
      <c r="AG54" s="16" t="e">
        <f>Q54*AF54/R54</f>
        <v>#DIV/0!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18" customHeight="1" x14ac:dyDescent="0.25">
      <c r="A57" s="31">
        <f>A44+1</f>
        <v>5</v>
      </c>
      <c r="B57" s="8">
        <v>44593</v>
      </c>
      <c r="C57" s="9" t="s">
        <v>7</v>
      </c>
      <c r="D57" s="10" t="s">
        <v>29</v>
      </c>
      <c r="E57" s="10" t="s">
        <v>30</v>
      </c>
      <c r="F57" s="10" t="s">
        <v>113</v>
      </c>
      <c r="G57" s="10"/>
      <c r="H57" s="10" t="s">
        <v>70</v>
      </c>
      <c r="I57" s="10" t="s">
        <v>8</v>
      </c>
      <c r="J57" s="10">
        <v>4330</v>
      </c>
      <c r="K57" s="10" t="s">
        <v>85</v>
      </c>
      <c r="L57" s="10" t="s">
        <v>86</v>
      </c>
      <c r="M57" s="10"/>
      <c r="N57" s="10"/>
      <c r="O57" s="10" t="s">
        <v>114</v>
      </c>
      <c r="P57" s="10" t="s">
        <v>15</v>
      </c>
      <c r="Q57" s="27">
        <v>1</v>
      </c>
      <c r="R57" s="27"/>
      <c r="S57" s="10"/>
      <c r="T57" s="10" t="s">
        <v>73</v>
      </c>
      <c r="U57" s="10"/>
      <c r="V57" s="10"/>
      <c r="W57" s="10" t="s">
        <v>115</v>
      </c>
      <c r="X57" s="10" t="s">
        <v>110</v>
      </c>
      <c r="Y57" s="10"/>
      <c r="Z57" s="10"/>
      <c r="AA57" s="11">
        <v>0</v>
      </c>
      <c r="AB57" s="11">
        <v>0.13</v>
      </c>
      <c r="AC57" s="11">
        <v>0.06</v>
      </c>
      <c r="AD57" s="11">
        <v>0.04</v>
      </c>
      <c r="AE57" s="11">
        <v>0.02</v>
      </c>
      <c r="AF57" s="11">
        <v>4.66</v>
      </c>
      <c r="AG57" s="7"/>
      <c r="AH57">
        <v>0.1235</v>
      </c>
      <c r="AI57">
        <v>5.7000000000000002E-2</v>
      </c>
      <c r="AJ57">
        <v>3.7999999999999999E-2</v>
      </c>
      <c r="AK57">
        <v>1.9E-2</v>
      </c>
      <c r="AL57">
        <v>4.43</v>
      </c>
      <c r="AM57" t="s">
        <v>76</v>
      </c>
      <c r="AN57">
        <v>44593.693981481483</v>
      </c>
      <c r="AO57" t="s">
        <v>34</v>
      </c>
    </row>
    <row r="58" spans="1:43" ht="18" customHeight="1" x14ac:dyDescent="0.25">
      <c r="A58" s="31"/>
      <c r="B58" s="8">
        <v>44593</v>
      </c>
      <c r="C58" s="9" t="s">
        <v>7</v>
      </c>
      <c r="D58" s="10" t="s">
        <v>29</v>
      </c>
      <c r="E58" s="10" t="s">
        <v>30</v>
      </c>
      <c r="F58" s="10" t="s">
        <v>116</v>
      </c>
      <c r="G58" s="10"/>
      <c r="H58" s="10" t="s">
        <v>70</v>
      </c>
      <c r="I58" s="10" t="s">
        <v>8</v>
      </c>
      <c r="J58" s="10">
        <v>4330</v>
      </c>
      <c r="K58" s="10" t="s">
        <v>85</v>
      </c>
      <c r="L58" s="10" t="s">
        <v>86</v>
      </c>
      <c r="M58" s="10"/>
      <c r="N58" s="10"/>
      <c r="O58" s="10" t="s">
        <v>117</v>
      </c>
      <c r="P58" s="10" t="s">
        <v>15</v>
      </c>
      <c r="Q58" s="27">
        <v>0.2</v>
      </c>
      <c r="R58" s="27"/>
      <c r="S58" s="10"/>
      <c r="T58" s="10" t="s">
        <v>20</v>
      </c>
      <c r="U58" s="10"/>
      <c r="V58" s="10"/>
      <c r="W58" s="10" t="s">
        <v>118</v>
      </c>
      <c r="X58" s="10" t="s">
        <v>110</v>
      </c>
      <c r="Y58" s="10"/>
      <c r="Z58" s="10"/>
      <c r="AA58" s="11">
        <v>0</v>
      </c>
      <c r="AB58" s="11">
        <v>1.08</v>
      </c>
      <c r="AC58" s="11">
        <v>1.62</v>
      </c>
      <c r="AD58" s="11">
        <v>1.6</v>
      </c>
      <c r="AE58" s="11">
        <v>7.0000000000000007E-2</v>
      </c>
      <c r="AF58" s="11">
        <v>75.739999999999995</v>
      </c>
      <c r="AG58" s="7"/>
      <c r="AH58">
        <v>1.026</v>
      </c>
      <c r="AI58">
        <v>1.5389999999999999</v>
      </c>
      <c r="AJ58">
        <v>1.52</v>
      </c>
      <c r="AK58">
        <v>6.6500000000000004E-2</v>
      </c>
      <c r="AL58">
        <v>71.95</v>
      </c>
      <c r="AM58" t="s">
        <v>76</v>
      </c>
      <c r="AN58">
        <v>44593.693981481483</v>
      </c>
      <c r="AO58" t="s">
        <v>34</v>
      </c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1.2</v>
      </c>
      <c r="R67" s="22" t="e">
        <f>AVERAGE(R57:R66)</f>
        <v>#DIV/0!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0.28833333333333339</v>
      </c>
      <c r="AC67" s="14">
        <f>SUMPRODUCT(AC57:AC66,Q57:Q66)/Q67</f>
        <v>0.32000000000000006</v>
      </c>
      <c r="AD67" s="14">
        <f>SUMPRODUCT(AD57:AD66,Q57:Q66)/Q67</f>
        <v>0.30000000000000004</v>
      </c>
      <c r="AE67" s="14">
        <f>SUMPRODUCT(AE57:AE66,Q57:Q66)/Q67</f>
        <v>2.8333333333333335E-2</v>
      </c>
      <c r="AF67" s="15">
        <f>SUMPRODUCT(AF57:AF66,Q57:Q66)/Q67</f>
        <v>16.506666666666668</v>
      </c>
      <c r="AG67" s="16" t="e">
        <f>Q67*AF67/R67</f>
        <v>#DIV/0!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44593</v>
      </c>
      <c r="C70" s="9" t="s">
        <v>7</v>
      </c>
      <c r="D70" s="10" t="s">
        <v>29</v>
      </c>
      <c r="E70" s="10" t="s">
        <v>30</v>
      </c>
      <c r="F70" s="10" t="s">
        <v>119</v>
      </c>
      <c r="G70" s="10"/>
      <c r="H70" s="10" t="s">
        <v>70</v>
      </c>
      <c r="I70" s="10" t="s">
        <v>8</v>
      </c>
      <c r="J70" s="10">
        <v>4230</v>
      </c>
      <c r="K70" s="10" t="s">
        <v>87</v>
      </c>
      <c r="L70" s="10" t="s">
        <v>72</v>
      </c>
      <c r="M70" s="10"/>
      <c r="N70" s="10" t="s">
        <v>28</v>
      </c>
      <c r="O70" s="10" t="s">
        <v>88</v>
      </c>
      <c r="P70" s="10" t="s">
        <v>9</v>
      </c>
      <c r="Q70" s="27">
        <v>0.4</v>
      </c>
      <c r="R70" s="27">
        <v>1.7</v>
      </c>
      <c r="S70" s="10" t="s">
        <v>33</v>
      </c>
      <c r="T70" s="10" t="s">
        <v>73</v>
      </c>
      <c r="U70" s="10"/>
      <c r="V70" s="10"/>
      <c r="W70" s="10" t="s">
        <v>120</v>
      </c>
      <c r="X70" s="10" t="s">
        <v>110</v>
      </c>
      <c r="Y70" s="10"/>
      <c r="Z70" s="10"/>
      <c r="AA70" s="11">
        <v>0</v>
      </c>
      <c r="AB70" s="11">
        <v>0.13500000000000001</v>
      </c>
      <c r="AC70" s="11">
        <v>0.16500000000000001</v>
      </c>
      <c r="AD70" s="11">
        <v>0.28499999999999998</v>
      </c>
      <c r="AE70" s="11">
        <v>0.01</v>
      </c>
      <c r="AF70" s="11">
        <v>10.45</v>
      </c>
      <c r="AG70" s="7"/>
      <c r="AH70">
        <v>0.12825</v>
      </c>
      <c r="AI70">
        <v>0.15675</v>
      </c>
      <c r="AJ70">
        <v>0.27074999999999999</v>
      </c>
      <c r="AK70">
        <v>9.4999999999999998E-3</v>
      </c>
      <c r="AL70">
        <v>9.92</v>
      </c>
      <c r="AM70" t="s">
        <v>76</v>
      </c>
      <c r="AN70">
        <v>44593.693981481483</v>
      </c>
      <c r="AO70" t="s">
        <v>34</v>
      </c>
    </row>
    <row r="71" spans="1:43" ht="15" customHeight="1" x14ac:dyDescent="0.25">
      <c r="A71" s="31"/>
      <c r="B71" s="8">
        <v>44593</v>
      </c>
      <c r="C71" s="9" t="s">
        <v>7</v>
      </c>
      <c r="D71" s="10" t="s">
        <v>29</v>
      </c>
      <c r="E71" s="10" t="s">
        <v>30</v>
      </c>
      <c r="F71" s="10" t="s">
        <v>121</v>
      </c>
      <c r="G71" s="10"/>
      <c r="H71" s="10" t="s">
        <v>70</v>
      </c>
      <c r="I71" s="10" t="s">
        <v>8</v>
      </c>
      <c r="J71" s="10">
        <v>4230</v>
      </c>
      <c r="K71" s="10" t="s">
        <v>87</v>
      </c>
      <c r="L71" s="10" t="s">
        <v>72</v>
      </c>
      <c r="M71" s="10"/>
      <c r="N71" s="10" t="s">
        <v>28</v>
      </c>
      <c r="O71" s="10" t="s">
        <v>88</v>
      </c>
      <c r="P71" s="10" t="s">
        <v>9</v>
      </c>
      <c r="Q71" s="27">
        <v>0.2</v>
      </c>
      <c r="R71" s="27">
        <v>1.7</v>
      </c>
      <c r="S71" s="10" t="s">
        <v>36</v>
      </c>
      <c r="T71" s="10" t="s">
        <v>20</v>
      </c>
      <c r="U71" s="10"/>
      <c r="V71" s="10"/>
      <c r="W71" s="10" t="s">
        <v>77</v>
      </c>
      <c r="X71" s="10" t="s">
        <v>110</v>
      </c>
      <c r="Y71" s="10"/>
      <c r="Z71" s="10"/>
      <c r="AA71" s="11">
        <v>0</v>
      </c>
      <c r="AB71" s="11">
        <v>7.9</v>
      </c>
      <c r="AC71" s="11">
        <v>2.67</v>
      </c>
      <c r="AD71" s="11">
        <v>1.38</v>
      </c>
      <c r="AE71" s="11">
        <v>0.19</v>
      </c>
      <c r="AF71" s="11">
        <v>206.38</v>
      </c>
      <c r="AG71" s="7"/>
      <c r="AH71">
        <v>7.5049999999999999</v>
      </c>
      <c r="AI71">
        <v>2.5365000000000002</v>
      </c>
      <c r="AJ71">
        <v>1.3109999999999999</v>
      </c>
      <c r="AK71">
        <v>0.18049999999999999</v>
      </c>
      <c r="AL71">
        <v>196.06</v>
      </c>
      <c r="AM71" t="s">
        <v>76</v>
      </c>
      <c r="AN71">
        <v>44593.693981481483</v>
      </c>
      <c r="AO71" t="s">
        <v>34</v>
      </c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0.60000000000000009</v>
      </c>
      <c r="R80" s="22">
        <f>AVERAGE(R70:R79)</f>
        <v>1.7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2.7233333333333332</v>
      </c>
      <c r="AC80" s="14">
        <f>SUMPRODUCT(AC70:AC79,Q70:Q79)/Q80</f>
        <v>1</v>
      </c>
      <c r="AD80" s="14">
        <f>SUMPRODUCT(AD70:AD79,Q70:Q79)/Q80</f>
        <v>0.6499999999999998</v>
      </c>
      <c r="AE80" s="14">
        <f>SUMPRODUCT(AE70:AE79,Q70:Q79)/Q80</f>
        <v>7.0000000000000007E-2</v>
      </c>
      <c r="AF80" s="15">
        <f>SUMPRODUCT(AF70:AF79,Q70:Q79)/Q80</f>
        <v>75.759999999999991</v>
      </c>
      <c r="AG80" s="16">
        <f>Q80*AF80/R80</f>
        <v>26.738823529411768</v>
      </c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customHeight="1" x14ac:dyDescent="0.25">
      <c r="A83" s="31">
        <f>A70+1</f>
        <v>7</v>
      </c>
      <c r="B83" s="8">
        <v>44593</v>
      </c>
      <c r="C83" s="9" t="s">
        <v>7</v>
      </c>
      <c r="D83" s="10" t="s">
        <v>29</v>
      </c>
      <c r="E83" s="10" t="s">
        <v>30</v>
      </c>
      <c r="F83" s="10" t="s">
        <v>122</v>
      </c>
      <c r="G83" s="10"/>
      <c r="H83" s="10" t="s">
        <v>70</v>
      </c>
      <c r="I83" s="10" t="s">
        <v>8</v>
      </c>
      <c r="J83" s="10">
        <v>4230</v>
      </c>
      <c r="K83" s="10" t="s">
        <v>87</v>
      </c>
      <c r="L83" s="10" t="s">
        <v>72</v>
      </c>
      <c r="M83" s="10"/>
      <c r="N83" s="10" t="s">
        <v>28</v>
      </c>
      <c r="O83" s="10" t="s">
        <v>89</v>
      </c>
      <c r="P83" s="10" t="s">
        <v>9</v>
      </c>
      <c r="Q83" s="27">
        <v>0.4</v>
      </c>
      <c r="R83" s="27">
        <v>1.8</v>
      </c>
      <c r="S83" s="10" t="s">
        <v>33</v>
      </c>
      <c r="T83" s="10" t="s">
        <v>20</v>
      </c>
      <c r="U83" s="10"/>
      <c r="V83" s="10"/>
      <c r="W83" s="10" t="s">
        <v>123</v>
      </c>
      <c r="X83" s="10" t="s">
        <v>110</v>
      </c>
      <c r="Y83" s="10"/>
      <c r="Z83" s="10"/>
      <c r="AA83" s="11">
        <v>0</v>
      </c>
      <c r="AB83" s="11">
        <v>0.01</v>
      </c>
      <c r="AC83" s="11">
        <v>0.01</v>
      </c>
      <c r="AD83" s="11">
        <v>0.01</v>
      </c>
      <c r="AE83" s="11">
        <v>0.01</v>
      </c>
      <c r="AF83" s="11">
        <v>0.92</v>
      </c>
      <c r="AG83" s="7"/>
      <c r="AH83">
        <v>9.4999999999999998E-3</v>
      </c>
      <c r="AI83">
        <v>9.4999999999999998E-3</v>
      </c>
      <c r="AJ83">
        <v>9.4999999999999998E-3</v>
      </c>
      <c r="AK83">
        <v>9.4999999999999998E-3</v>
      </c>
      <c r="AL83">
        <v>0.87</v>
      </c>
      <c r="AM83" t="s">
        <v>76</v>
      </c>
      <c r="AN83">
        <v>44593.693981481483</v>
      </c>
      <c r="AO83" t="s">
        <v>34</v>
      </c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</row>
    <row r="85" spans="1:43" ht="15" customHeight="1" x14ac:dyDescent="0.25">
      <c r="A85" s="31"/>
      <c r="B85" s="8">
        <v>44593</v>
      </c>
      <c r="C85" s="9" t="s">
        <v>7</v>
      </c>
      <c r="D85" s="10" t="s">
        <v>29</v>
      </c>
      <c r="E85" s="10" t="s">
        <v>30</v>
      </c>
      <c r="F85" s="10" t="s">
        <v>124</v>
      </c>
      <c r="G85" s="10"/>
      <c r="H85" s="10" t="s">
        <v>70</v>
      </c>
      <c r="I85" s="10" t="s">
        <v>8</v>
      </c>
      <c r="J85" s="10">
        <v>4230</v>
      </c>
      <c r="K85" s="10" t="s">
        <v>87</v>
      </c>
      <c r="L85" s="10" t="s">
        <v>72</v>
      </c>
      <c r="M85" s="10"/>
      <c r="N85" s="10" t="s">
        <v>28</v>
      </c>
      <c r="O85" s="10" t="s">
        <v>89</v>
      </c>
      <c r="P85" s="10" t="s">
        <v>9</v>
      </c>
      <c r="Q85" s="27">
        <v>0.25</v>
      </c>
      <c r="R85" s="27">
        <v>1.8</v>
      </c>
      <c r="S85" s="10" t="s">
        <v>35</v>
      </c>
      <c r="T85" s="10" t="s">
        <v>20</v>
      </c>
      <c r="U85" s="10"/>
      <c r="V85" s="10"/>
      <c r="W85" s="10" t="s">
        <v>77</v>
      </c>
      <c r="X85" s="10" t="s">
        <v>110</v>
      </c>
      <c r="Y85" s="10"/>
      <c r="Z85" s="10"/>
      <c r="AA85" s="11">
        <v>0</v>
      </c>
      <c r="AB85" s="11">
        <v>3.7</v>
      </c>
      <c r="AC85" s="11">
        <v>2.4900000000000002</v>
      </c>
      <c r="AD85" s="11">
        <v>4.91</v>
      </c>
      <c r="AE85" s="11">
        <v>0.17</v>
      </c>
      <c r="AF85" s="11">
        <v>196.87</v>
      </c>
      <c r="AG85" s="7"/>
      <c r="AH85">
        <v>3.5150000000000001</v>
      </c>
      <c r="AI85">
        <v>2.3654999999999999</v>
      </c>
      <c r="AJ85">
        <v>4.6645000000000003</v>
      </c>
      <c r="AK85">
        <v>0.1615</v>
      </c>
      <c r="AL85">
        <v>187.02</v>
      </c>
      <c r="AM85" t="s">
        <v>76</v>
      </c>
      <c r="AN85">
        <v>44593.693981481483</v>
      </c>
      <c r="AO85" t="s">
        <v>34</v>
      </c>
    </row>
    <row r="86" spans="1:43" ht="15" customHeight="1" x14ac:dyDescent="0.25">
      <c r="A86" s="31"/>
      <c r="B86" s="12">
        <v>44593</v>
      </c>
      <c r="C86" s="9" t="s">
        <v>7</v>
      </c>
      <c r="D86" s="9" t="s">
        <v>29</v>
      </c>
      <c r="E86" s="9" t="s">
        <v>30</v>
      </c>
      <c r="F86" s="9" t="s">
        <v>125</v>
      </c>
      <c r="G86" s="9"/>
      <c r="H86" s="9" t="s">
        <v>70</v>
      </c>
      <c r="I86" s="9" t="s">
        <v>8</v>
      </c>
      <c r="J86" s="9">
        <v>4230</v>
      </c>
      <c r="K86" s="9" t="s">
        <v>87</v>
      </c>
      <c r="L86" s="9" t="s">
        <v>72</v>
      </c>
      <c r="M86" s="9"/>
      <c r="N86" s="9" t="s">
        <v>28</v>
      </c>
      <c r="O86" s="9" t="s">
        <v>89</v>
      </c>
      <c r="P86" s="10" t="s">
        <v>9</v>
      </c>
      <c r="Q86" s="27">
        <v>0.5</v>
      </c>
      <c r="R86" s="27">
        <v>1.8</v>
      </c>
      <c r="S86" s="9" t="s">
        <v>36</v>
      </c>
      <c r="T86" s="9" t="s">
        <v>20</v>
      </c>
      <c r="U86" s="9"/>
      <c r="V86" s="9"/>
      <c r="W86" s="9" t="s">
        <v>126</v>
      </c>
      <c r="X86" s="9" t="s">
        <v>110</v>
      </c>
      <c r="Y86" s="9"/>
      <c r="Z86" s="11"/>
      <c r="AA86" s="11">
        <v>0</v>
      </c>
      <c r="AB86" s="11">
        <v>0.25</v>
      </c>
      <c r="AC86" s="11">
        <v>0.11</v>
      </c>
      <c r="AD86" s="11">
        <v>0.16</v>
      </c>
      <c r="AE86" s="11">
        <v>0.02</v>
      </c>
      <c r="AF86" s="11">
        <v>9.6199999999999992</v>
      </c>
      <c r="AG86" s="7"/>
      <c r="AH86">
        <v>0.23749999999999999</v>
      </c>
      <c r="AI86">
        <v>0.1045</v>
      </c>
      <c r="AJ86">
        <v>0.152</v>
      </c>
      <c r="AK86">
        <v>1.9E-2</v>
      </c>
      <c r="AL86">
        <v>9.14</v>
      </c>
      <c r="AM86" t="s">
        <v>76</v>
      </c>
      <c r="AN86">
        <v>44593.693981481483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1.1499999999999999</v>
      </c>
      <c r="R93" s="22">
        <f>R84</f>
        <v>0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>
        <f>AVERAGE(AA83:AA92)</f>
        <v>0</v>
      </c>
      <c r="AB93" s="14">
        <f>SUMPRODUCT(AB83:AB92,Q83:Q92)/Q93</f>
        <v>0.91652173913043489</v>
      </c>
      <c r="AC93" s="14">
        <f>SUMPRODUCT(AC83:AC92,Q83:Q92)/Q93</f>
        <v>0.592608695652174</v>
      </c>
      <c r="AD93" s="14">
        <f>SUMPRODUCT(AD83:AD92,Q83:Q92)/Q93</f>
        <v>1.1404347826086958</v>
      </c>
      <c r="AE93" s="14">
        <f>SUMPRODUCT(AE83:AE92,Q83:Q92)/Q93</f>
        <v>4.9130434782608701E-2</v>
      </c>
      <c r="AF93" s="15">
        <f>SUMPRODUCT(AF83:AF92,Q83:Q92)/Q93</f>
        <v>47.300434782608704</v>
      </c>
      <c r="AG93" s="16" t="e">
        <f>Q93*AF93/R93</f>
        <v>#DIV/0!</v>
      </c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idden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idden="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</mergeCells>
  <conditionalFormatting sqref="AB15:AE15">
    <cfRule type="containsBlanks" dxfId="791" priority="49">
      <formula>LEN(TRIM(AB15))=0</formula>
    </cfRule>
    <cfRule type="cellIs" dxfId="790" priority="50" operator="equal">
      <formula>0</formula>
    </cfRule>
  </conditionalFormatting>
  <conditionalFormatting sqref="AB4:AE4">
    <cfRule type="containsBlanks" dxfId="789" priority="47">
      <formula>LEN(TRIM(AB4))=0</formula>
    </cfRule>
    <cfRule type="cellIs" dxfId="788" priority="48" operator="equal">
      <formula>0</formula>
    </cfRule>
  </conditionalFormatting>
  <conditionalFormatting sqref="AB171:AE171 AB158:AE158 AB145:AE145 AB132:AE132 AB119:AE119 AB106:AE106 AB93:AE93 AB80:AE80 AB67:AE67 AB54:AE54 AB41:AE41 AB28:AE28">
    <cfRule type="containsBlanks" dxfId="787" priority="45">
      <formula>LEN(TRIM(AB28))=0</formula>
    </cfRule>
    <cfRule type="cellIs" dxfId="786" priority="46" operator="equal">
      <formula>0</formula>
    </cfRule>
  </conditionalFormatting>
  <conditionalFormatting sqref="AB160:AE160 AB147:AE147 AB134:AE134 AB121:AE121 AB108:AE108 AB95:AE95 AB82:AE82 AB69:AE69 AB56:AE56 AB43:AE43 AB30:AE30 AB17:AE17">
    <cfRule type="containsBlanks" dxfId="785" priority="43">
      <formula>LEN(TRIM(AB17))=0</formula>
    </cfRule>
    <cfRule type="cellIs" dxfId="784" priority="44" operator="equal">
      <formula>0</formula>
    </cfRule>
  </conditionalFormatting>
  <conditionalFormatting sqref="AB184:AE184">
    <cfRule type="containsBlanks" dxfId="783" priority="41">
      <formula>LEN(TRIM(AB184))=0</formula>
    </cfRule>
    <cfRule type="cellIs" dxfId="782" priority="42" operator="equal">
      <formula>0</formula>
    </cfRule>
  </conditionalFormatting>
  <conditionalFormatting sqref="AB173:AE173">
    <cfRule type="containsBlanks" dxfId="781" priority="39">
      <formula>LEN(TRIM(AB173))=0</formula>
    </cfRule>
    <cfRule type="cellIs" dxfId="780" priority="40" operator="equal">
      <formula>0</formula>
    </cfRule>
  </conditionalFormatting>
  <conditionalFormatting sqref="AB197:AE197">
    <cfRule type="containsBlanks" dxfId="779" priority="37">
      <formula>LEN(TRIM(AB197))=0</formula>
    </cfRule>
    <cfRule type="cellIs" dxfId="778" priority="38" operator="equal">
      <formula>0</formula>
    </cfRule>
  </conditionalFormatting>
  <conditionalFormatting sqref="AB186:AE186">
    <cfRule type="containsBlanks" dxfId="777" priority="35">
      <formula>LEN(TRIM(AB186))=0</formula>
    </cfRule>
    <cfRule type="cellIs" dxfId="776" priority="36" operator="equal">
      <formula>0</formula>
    </cfRule>
  </conditionalFormatting>
  <conditionalFormatting sqref="AB210:AE210">
    <cfRule type="containsBlanks" dxfId="775" priority="33">
      <formula>LEN(TRIM(AB210))=0</formula>
    </cfRule>
    <cfRule type="cellIs" dxfId="774" priority="34" operator="equal">
      <formula>0</formula>
    </cfRule>
  </conditionalFormatting>
  <conditionalFormatting sqref="AB199:AE199">
    <cfRule type="containsBlanks" dxfId="773" priority="31">
      <formula>LEN(TRIM(AB199))=0</formula>
    </cfRule>
    <cfRule type="cellIs" dxfId="772" priority="32" operator="equal">
      <formula>0</formula>
    </cfRule>
  </conditionalFormatting>
  <conditionalFormatting sqref="AB223:AE223">
    <cfRule type="containsBlanks" dxfId="771" priority="29">
      <formula>LEN(TRIM(AB223))=0</formula>
    </cfRule>
    <cfRule type="cellIs" dxfId="770" priority="30" operator="equal">
      <formula>0</formula>
    </cfRule>
  </conditionalFormatting>
  <conditionalFormatting sqref="AB212:AE212">
    <cfRule type="containsBlanks" dxfId="769" priority="27">
      <formula>LEN(TRIM(AB212))=0</formula>
    </cfRule>
    <cfRule type="cellIs" dxfId="768" priority="28" operator="equal">
      <formula>0</formula>
    </cfRule>
  </conditionalFormatting>
  <conditionalFormatting sqref="AB236:AE236">
    <cfRule type="containsBlanks" dxfId="767" priority="25">
      <formula>LEN(TRIM(AB236))=0</formula>
    </cfRule>
    <cfRule type="cellIs" dxfId="766" priority="26" operator="equal">
      <formula>0</formula>
    </cfRule>
  </conditionalFormatting>
  <conditionalFormatting sqref="AB225:AE225">
    <cfRule type="containsBlanks" dxfId="765" priority="23">
      <formula>LEN(TRIM(AB225))=0</formula>
    </cfRule>
    <cfRule type="cellIs" dxfId="764" priority="24" operator="equal">
      <formula>0</formula>
    </cfRule>
  </conditionalFormatting>
  <conditionalFormatting sqref="AB249:AE249">
    <cfRule type="containsBlanks" dxfId="763" priority="21">
      <formula>LEN(TRIM(AB249))=0</formula>
    </cfRule>
    <cfRule type="cellIs" dxfId="762" priority="22" operator="equal">
      <formula>0</formula>
    </cfRule>
  </conditionalFormatting>
  <conditionalFormatting sqref="AB238:AE238">
    <cfRule type="containsBlanks" dxfId="761" priority="19">
      <formula>LEN(TRIM(AB238))=0</formula>
    </cfRule>
    <cfRule type="cellIs" dxfId="760" priority="20" operator="equal">
      <formula>0</formula>
    </cfRule>
  </conditionalFormatting>
  <conditionalFormatting sqref="AB239:AE248">
    <cfRule type="containsBlanks" dxfId="759" priority="17">
      <formula>LEN(TRIM(AB239))=0</formula>
    </cfRule>
    <cfRule type="cellIs" dxfId="758" priority="18" operator="equal">
      <formula>0</formula>
    </cfRule>
  </conditionalFormatting>
  <conditionalFormatting sqref="AB262:AE262">
    <cfRule type="containsBlanks" dxfId="757" priority="15">
      <formula>LEN(TRIM(AB262))=0</formula>
    </cfRule>
    <cfRule type="cellIs" dxfId="756" priority="16" operator="equal">
      <formula>0</formula>
    </cfRule>
  </conditionalFormatting>
  <conditionalFormatting sqref="AB251:AE251">
    <cfRule type="containsBlanks" dxfId="755" priority="13">
      <formula>LEN(TRIM(AB251))=0</formula>
    </cfRule>
    <cfRule type="cellIs" dxfId="754" priority="14" operator="equal">
      <formula>0</formula>
    </cfRule>
  </conditionalFormatting>
  <conditionalFormatting sqref="AB252:AE261">
    <cfRule type="containsBlanks" dxfId="753" priority="11">
      <formula>LEN(TRIM(AB252))=0</formula>
    </cfRule>
    <cfRule type="cellIs" dxfId="752" priority="12" operator="equal">
      <formula>0</formula>
    </cfRule>
  </conditionalFormatting>
  <conditionalFormatting sqref="AB226:AE235 AB213:AE222 AB200:AE209 AB187:AE196 AB174:AE183 AB161:AE170">
    <cfRule type="containsBlanks" dxfId="751" priority="9">
      <formula>LEN(TRIM(AB161))=0</formula>
    </cfRule>
    <cfRule type="cellIs" dxfId="750" priority="10" operator="equal">
      <formula>0</formula>
    </cfRule>
  </conditionalFormatting>
  <conditionalFormatting sqref="AB148:AE157">
    <cfRule type="containsBlanks" dxfId="749" priority="7">
      <formula>LEN(TRIM(AB148))=0</formula>
    </cfRule>
    <cfRule type="cellIs" dxfId="748" priority="8" operator="equal">
      <formula>0</formula>
    </cfRule>
  </conditionalFormatting>
  <conditionalFormatting sqref="AB5:AE14 AB122:AE131 AB135:AE144">
    <cfRule type="containsBlanks" dxfId="747" priority="5">
      <formula>LEN(TRIM(AB5))=0</formula>
    </cfRule>
    <cfRule type="cellIs" dxfId="746" priority="6" operator="equal">
      <formula>0</formula>
    </cfRule>
  </conditionalFormatting>
  <conditionalFormatting sqref="AB109:AE118 AB96:AE105 AB83:AE92 AB70:AE79 AB57:AE66 AB44:AE53 AB31:AE40 AB18:AE27">
    <cfRule type="containsBlanks" dxfId="745" priority="1">
      <formula>LEN(TRIM(AB18))=0</formula>
    </cfRule>
    <cfRule type="cellIs" dxfId="744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8CF4-6139-469A-9604-746EAD7DD6F8}">
  <sheetPr>
    <pageSetUpPr fitToPage="1"/>
  </sheetPr>
  <dimension ref="A1:AZ270"/>
  <sheetViews>
    <sheetView topLeftCell="A19" zoomScale="85" zoomScaleNormal="85" workbookViewId="0">
      <selection activeCell="AB269" sqref="AB269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14" style="23" customWidth="1"/>
    <col min="17" max="17" width="8" style="23" customWidth="1"/>
    <col min="18" max="18" width="9.5703125" style="23" customWidth="1"/>
    <col min="19" max="19" width="10.42578125" style="17" bestFit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44602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/>
      <c r="B5" s="8">
        <v>44602</v>
      </c>
      <c r="C5" s="9" t="s">
        <v>7</v>
      </c>
      <c r="D5" s="10" t="s">
        <v>29</v>
      </c>
      <c r="E5" s="10" t="s">
        <v>30</v>
      </c>
      <c r="F5" s="10" t="s">
        <v>403</v>
      </c>
      <c r="G5" s="10"/>
      <c r="H5" s="10" t="s">
        <v>31</v>
      </c>
      <c r="I5" s="10" t="s">
        <v>129</v>
      </c>
      <c r="J5" s="10">
        <v>4480</v>
      </c>
      <c r="K5" s="10" t="s">
        <v>404</v>
      </c>
      <c r="L5" s="10" t="s">
        <v>67</v>
      </c>
      <c r="M5" s="10"/>
      <c r="N5" s="10" t="s">
        <v>28</v>
      </c>
      <c r="O5" s="10" t="s">
        <v>405</v>
      </c>
      <c r="P5" s="10" t="s">
        <v>11</v>
      </c>
      <c r="Q5" s="27">
        <v>0.2</v>
      </c>
      <c r="R5" s="27">
        <v>1.7</v>
      </c>
      <c r="S5" s="10" t="s">
        <v>33</v>
      </c>
      <c r="T5" s="10" t="s">
        <v>20</v>
      </c>
      <c r="U5" s="10"/>
      <c r="V5" s="10"/>
      <c r="W5" s="10" t="s">
        <v>406</v>
      </c>
      <c r="X5" s="10" t="s">
        <v>407</v>
      </c>
      <c r="Y5" s="10"/>
      <c r="Z5" s="10"/>
      <c r="AA5" s="11">
        <v>0</v>
      </c>
      <c r="AB5" s="11">
        <v>7.56</v>
      </c>
      <c r="AC5" s="11">
        <v>23.7</v>
      </c>
      <c r="AD5" s="11">
        <v>17.600000000000001</v>
      </c>
      <c r="AE5" s="11">
        <v>0.8</v>
      </c>
      <c r="AF5" s="11">
        <v>857.96</v>
      </c>
      <c r="AG5" s="7"/>
      <c r="AH5">
        <v>7.1820000000000004</v>
      </c>
      <c r="AI5">
        <v>22.515000000000001</v>
      </c>
      <c r="AJ5">
        <v>16.72</v>
      </c>
      <c r="AK5">
        <v>0.76</v>
      </c>
      <c r="AL5">
        <v>815.06</v>
      </c>
      <c r="AM5" t="s">
        <v>71</v>
      </c>
      <c r="AN5">
        <v>44602.693958333337</v>
      </c>
      <c r="AO5" t="s">
        <v>34</v>
      </c>
    </row>
    <row r="6" spans="1:43" ht="21" customHeight="1" x14ac:dyDescent="0.25">
      <c r="A6" s="31"/>
      <c r="B6" s="8">
        <v>44602</v>
      </c>
      <c r="C6" s="9" t="s">
        <v>7</v>
      </c>
      <c r="D6" s="10" t="s">
        <v>29</v>
      </c>
      <c r="E6" s="10" t="s">
        <v>30</v>
      </c>
      <c r="F6" s="10" t="s">
        <v>408</v>
      </c>
      <c r="G6" s="10"/>
      <c r="H6" s="10" t="s">
        <v>31</v>
      </c>
      <c r="I6" s="10" t="s">
        <v>129</v>
      </c>
      <c r="J6" s="10">
        <v>4480</v>
      </c>
      <c r="K6" s="10" t="s">
        <v>404</v>
      </c>
      <c r="L6" s="10" t="s">
        <v>67</v>
      </c>
      <c r="M6" s="10"/>
      <c r="N6" s="10" t="s">
        <v>28</v>
      </c>
      <c r="O6" s="10" t="s">
        <v>405</v>
      </c>
      <c r="P6" s="10" t="s">
        <v>11</v>
      </c>
      <c r="Q6" s="27">
        <v>0.2</v>
      </c>
      <c r="R6" s="27">
        <v>1.7</v>
      </c>
      <c r="S6" s="10" t="s">
        <v>35</v>
      </c>
      <c r="T6" s="10" t="s">
        <v>73</v>
      </c>
      <c r="U6" s="10"/>
      <c r="V6" s="10"/>
      <c r="W6" s="10" t="s">
        <v>409</v>
      </c>
      <c r="X6" s="10" t="s">
        <v>407</v>
      </c>
      <c r="Y6" s="10"/>
      <c r="Z6" s="10"/>
      <c r="AA6" s="11">
        <v>0</v>
      </c>
      <c r="AB6" s="11">
        <v>1.18</v>
      </c>
      <c r="AC6" s="11">
        <v>1.66</v>
      </c>
      <c r="AD6" s="11">
        <v>0.96</v>
      </c>
      <c r="AE6" s="11">
        <v>0.26</v>
      </c>
      <c r="AF6" s="11">
        <v>74.36</v>
      </c>
      <c r="AG6" s="7"/>
      <c r="AH6">
        <v>1.121</v>
      </c>
      <c r="AI6">
        <v>1.577</v>
      </c>
      <c r="AJ6">
        <v>0.91200000000000003</v>
      </c>
      <c r="AK6">
        <v>0.247</v>
      </c>
      <c r="AL6">
        <v>70.64</v>
      </c>
      <c r="AM6" t="s">
        <v>71</v>
      </c>
      <c r="AN6">
        <v>44602.693958333337</v>
      </c>
      <c r="AO6" t="s">
        <v>34</v>
      </c>
    </row>
    <row r="7" spans="1:43" ht="21" customHeight="1" x14ac:dyDescent="0.25">
      <c r="A7" s="31"/>
      <c r="B7" s="8">
        <v>44602</v>
      </c>
      <c r="C7" s="9" t="s">
        <v>7</v>
      </c>
      <c r="D7" s="10" t="s">
        <v>29</v>
      </c>
      <c r="E7" s="10" t="s">
        <v>30</v>
      </c>
      <c r="F7" s="10" t="s">
        <v>410</v>
      </c>
      <c r="G7" s="10"/>
      <c r="H7" s="10" t="s">
        <v>31</v>
      </c>
      <c r="I7" s="10" t="s">
        <v>129</v>
      </c>
      <c r="J7" s="10">
        <v>4480</v>
      </c>
      <c r="K7" s="10" t="s">
        <v>404</v>
      </c>
      <c r="L7" s="10" t="s">
        <v>67</v>
      </c>
      <c r="M7" s="10"/>
      <c r="N7" s="10" t="s">
        <v>28</v>
      </c>
      <c r="O7" s="10" t="s">
        <v>405</v>
      </c>
      <c r="P7" s="10" t="s">
        <v>11</v>
      </c>
      <c r="Q7" s="27">
        <v>0.2</v>
      </c>
      <c r="R7" s="27">
        <v>1.7</v>
      </c>
      <c r="S7" s="10" t="s">
        <v>36</v>
      </c>
      <c r="T7" s="10" t="s">
        <v>20</v>
      </c>
      <c r="U7" s="10"/>
      <c r="V7" s="10"/>
      <c r="W7" s="10" t="s">
        <v>411</v>
      </c>
      <c r="X7" s="10" t="s">
        <v>407</v>
      </c>
      <c r="Y7" s="10"/>
      <c r="Z7" s="10"/>
      <c r="AA7" s="11">
        <v>0</v>
      </c>
      <c r="AB7" s="11">
        <v>5.1100000000000003</v>
      </c>
      <c r="AC7" s="11">
        <v>9.4600000000000009</v>
      </c>
      <c r="AD7" s="11">
        <v>21.4</v>
      </c>
      <c r="AE7" s="11">
        <v>4.7</v>
      </c>
      <c r="AF7" s="11">
        <v>817.17</v>
      </c>
      <c r="AG7" s="7"/>
      <c r="AH7">
        <v>4.8544999999999998</v>
      </c>
      <c r="AI7">
        <v>8.9870000000000001</v>
      </c>
      <c r="AJ7">
        <v>20.329999999999998</v>
      </c>
      <c r="AK7">
        <v>4.4649999999999999</v>
      </c>
      <c r="AL7">
        <v>776.31</v>
      </c>
      <c r="AM7" t="s">
        <v>71</v>
      </c>
      <c r="AN7">
        <v>44602.693958333337</v>
      </c>
      <c r="AO7" t="s">
        <v>34</v>
      </c>
    </row>
    <row r="8" spans="1:43" ht="24" hidden="1" customHeight="1" x14ac:dyDescent="0.25">
      <c r="A8" s="31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27"/>
      <c r="R8" s="27"/>
      <c r="S8" s="10"/>
      <c r="T8" s="10"/>
      <c r="U8" s="10"/>
      <c r="V8" s="10"/>
      <c r="W8" s="10"/>
      <c r="X8" s="10"/>
      <c r="Y8" s="10"/>
      <c r="Z8" s="10"/>
      <c r="AA8" s="11"/>
      <c r="AB8" s="11"/>
      <c r="AC8" s="11"/>
      <c r="AD8" s="11"/>
      <c r="AE8" s="11"/>
      <c r="AF8" s="11"/>
      <c r="AG8" s="7"/>
    </row>
    <row r="9" spans="1:43" ht="16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t="16.5" hidden="1" customHeight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hidden="1" x14ac:dyDescent="0.25">
      <c r="A15" s="31"/>
      <c r="B15" s="1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27"/>
      <c r="R15" s="27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7"/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2">
        <f>SUM(Q5:Q15)</f>
        <v>0.60000000000000009</v>
      </c>
      <c r="R16" s="22">
        <f>AVERAGE(R5:R15)</f>
        <v>1.7</v>
      </c>
      <c r="S16" s="7"/>
      <c r="T16" s="7"/>
      <c r="U16" s="7"/>
      <c r="V16" s="7"/>
      <c r="W16" s="7"/>
      <c r="X16" s="7"/>
      <c r="Y16" s="7"/>
      <c r="Z16" s="13">
        <f>SUM(Z5:Z15)</f>
        <v>0</v>
      </c>
      <c r="AA16" s="13">
        <f>AVERAGE(AA5:AA15)</f>
        <v>0</v>
      </c>
      <c r="AB16" s="14">
        <f>SUMPRODUCT($Q$5:$Q$15,AB5:AB15)/SUM($Q$5:$Q$15)</f>
        <v>4.6166666666666663</v>
      </c>
      <c r="AC16" s="14">
        <f t="shared" ref="AC16:AF16" si="0">SUMPRODUCT($Q$5:$Q$15,AC5:AC15)/SUM($Q$5:$Q$15)</f>
        <v>11.606666666666666</v>
      </c>
      <c r="AD16" s="14">
        <f t="shared" si="0"/>
        <v>13.32</v>
      </c>
      <c r="AE16" s="14">
        <f t="shared" si="0"/>
        <v>1.92</v>
      </c>
      <c r="AF16" s="14">
        <f t="shared" si="0"/>
        <v>583.1633333333333</v>
      </c>
      <c r="AG16" s="16">
        <f>Q16*AF16/R16</f>
        <v>205.82235294117649</v>
      </c>
    </row>
    <row r="17" spans="1:4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0"/>
      <c r="Q17" s="28"/>
      <c r="R17" s="2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43" s="1" customFormat="1" ht="27.75" customHeight="1" x14ac:dyDescent="0.25">
      <c r="A18" s="2" t="s">
        <v>19</v>
      </c>
      <c r="B18" s="4" t="s">
        <v>66</v>
      </c>
      <c r="C18" s="4" t="s">
        <v>1</v>
      </c>
      <c r="D18" s="4" t="s">
        <v>37</v>
      </c>
      <c r="E18" s="4" t="s">
        <v>38</v>
      </c>
      <c r="F18" s="4" t="s">
        <v>0</v>
      </c>
      <c r="G18" s="4" t="s">
        <v>39</v>
      </c>
      <c r="H18" s="4" t="s">
        <v>40</v>
      </c>
      <c r="I18" s="4" t="s">
        <v>2</v>
      </c>
      <c r="J18" s="4" t="s">
        <v>4</v>
      </c>
      <c r="K18" s="4" t="s">
        <v>3</v>
      </c>
      <c r="L18" s="4" t="s">
        <v>41</v>
      </c>
      <c r="M18" s="4" t="s">
        <v>42</v>
      </c>
      <c r="N18" s="4" t="s">
        <v>5</v>
      </c>
      <c r="O18" s="4" t="s">
        <v>43</v>
      </c>
      <c r="P18" s="21" t="s">
        <v>6</v>
      </c>
      <c r="Q18" s="29" t="s">
        <v>44</v>
      </c>
      <c r="R18" s="29" t="s">
        <v>45</v>
      </c>
      <c r="S18" s="4" t="s">
        <v>46</v>
      </c>
      <c r="T18" s="4" t="s">
        <v>47</v>
      </c>
      <c r="U18" s="4" t="s">
        <v>48</v>
      </c>
      <c r="V18" s="4" t="s">
        <v>49</v>
      </c>
      <c r="W18" s="4" t="s">
        <v>50</v>
      </c>
      <c r="X18" s="4" t="s">
        <v>51</v>
      </c>
      <c r="Y18" s="4" t="s">
        <v>52</v>
      </c>
      <c r="Z18" s="4" t="s">
        <v>53</v>
      </c>
      <c r="AA18" s="4" t="s">
        <v>54</v>
      </c>
      <c r="AB18" s="4" t="s">
        <v>22</v>
      </c>
      <c r="AC18" s="4" t="s">
        <v>23</v>
      </c>
      <c r="AD18" s="4" t="s">
        <v>24</v>
      </c>
      <c r="AE18" s="4" t="s">
        <v>25</v>
      </c>
      <c r="AF18" s="4" t="s">
        <v>55</v>
      </c>
      <c r="AG18" s="5" t="s">
        <v>65</v>
      </c>
      <c r="AH18" s="1" t="s">
        <v>56</v>
      </c>
      <c r="AI18" s="1" t="s">
        <v>57</v>
      </c>
      <c r="AJ18" s="1" t="s">
        <v>58</v>
      </c>
      <c r="AK18" s="1" t="s">
        <v>59</v>
      </c>
      <c r="AL18" s="1" t="s">
        <v>60</v>
      </c>
      <c r="AM18" s="1" t="s">
        <v>61</v>
      </c>
      <c r="AN18" s="1" t="s">
        <v>21</v>
      </c>
      <c r="AO18" s="1" t="s">
        <v>62</v>
      </c>
      <c r="AP18" s="1" t="s">
        <v>63</v>
      </c>
      <c r="AQ18" s="1" t="s">
        <v>64</v>
      </c>
    </row>
    <row r="19" spans="1:43" ht="18.75" customHeight="1" x14ac:dyDescent="0.25">
      <c r="A19" s="31">
        <v>2</v>
      </c>
      <c r="B19" s="8">
        <v>44602</v>
      </c>
      <c r="C19" s="9" t="s">
        <v>7</v>
      </c>
      <c r="D19" s="10" t="s">
        <v>29</v>
      </c>
      <c r="E19" s="10" t="s">
        <v>30</v>
      </c>
      <c r="F19" s="10" t="s">
        <v>412</v>
      </c>
      <c r="G19" s="10"/>
      <c r="H19" s="10" t="s">
        <v>31</v>
      </c>
      <c r="I19" s="10" t="s">
        <v>12</v>
      </c>
      <c r="J19" s="10">
        <v>4330</v>
      </c>
      <c r="K19" s="10" t="s">
        <v>399</v>
      </c>
      <c r="L19" s="10" t="s">
        <v>72</v>
      </c>
      <c r="M19" s="10"/>
      <c r="N19" s="10" t="s">
        <v>241</v>
      </c>
      <c r="O19" s="10" t="s">
        <v>413</v>
      </c>
      <c r="P19" s="10" t="s">
        <v>9</v>
      </c>
      <c r="Q19" s="27">
        <v>0.5</v>
      </c>
      <c r="R19" s="27">
        <v>2</v>
      </c>
      <c r="S19" s="10" t="s">
        <v>33</v>
      </c>
      <c r="T19" s="10" t="s">
        <v>73</v>
      </c>
      <c r="U19" s="10"/>
      <c r="V19" s="10"/>
      <c r="W19" s="10" t="s">
        <v>75</v>
      </c>
      <c r="X19" s="10" t="s">
        <v>407</v>
      </c>
      <c r="Y19" s="10"/>
      <c r="Z19" s="10"/>
      <c r="AA19" s="11">
        <v>0</v>
      </c>
      <c r="AB19" s="11">
        <v>0.47</v>
      </c>
      <c r="AC19" s="11">
        <v>0.62</v>
      </c>
      <c r="AD19" s="11">
        <v>0.12</v>
      </c>
      <c r="AE19" s="11">
        <v>0.53</v>
      </c>
      <c r="AF19" s="11">
        <v>41.85</v>
      </c>
      <c r="AG19" s="7"/>
      <c r="AH19">
        <v>0.44650000000000001</v>
      </c>
      <c r="AI19">
        <v>0.58899999999999997</v>
      </c>
      <c r="AJ19">
        <v>0.114</v>
      </c>
      <c r="AK19">
        <v>0.50349999999999995</v>
      </c>
      <c r="AL19">
        <v>39.76</v>
      </c>
      <c r="AM19" t="s">
        <v>71</v>
      </c>
      <c r="AN19">
        <v>44602.693958333337</v>
      </c>
      <c r="AO19" t="s">
        <v>34</v>
      </c>
    </row>
    <row r="20" spans="1:43" ht="18.75" customHeight="1" x14ac:dyDescent="0.25">
      <c r="A20" s="31"/>
      <c r="B20" s="8">
        <v>44602</v>
      </c>
      <c r="C20" s="9" t="s">
        <v>7</v>
      </c>
      <c r="D20" s="10" t="s">
        <v>29</v>
      </c>
      <c r="E20" s="10" t="s">
        <v>30</v>
      </c>
      <c r="F20" s="10" t="s">
        <v>414</v>
      </c>
      <c r="G20" s="10"/>
      <c r="H20" s="10" t="s">
        <v>31</v>
      </c>
      <c r="I20" s="10" t="s">
        <v>12</v>
      </c>
      <c r="J20" s="10">
        <v>4330</v>
      </c>
      <c r="K20" s="10" t="s">
        <v>399</v>
      </c>
      <c r="L20" s="10" t="s">
        <v>72</v>
      </c>
      <c r="M20" s="10"/>
      <c r="N20" s="10" t="s">
        <v>241</v>
      </c>
      <c r="O20" s="10" t="s">
        <v>413</v>
      </c>
      <c r="P20" s="10" t="s">
        <v>9</v>
      </c>
      <c r="Q20" s="27">
        <v>0.4</v>
      </c>
      <c r="R20" s="27">
        <v>2</v>
      </c>
      <c r="S20" s="10" t="s">
        <v>36</v>
      </c>
      <c r="T20" s="10" t="s">
        <v>20</v>
      </c>
      <c r="U20" s="10"/>
      <c r="V20" s="10"/>
      <c r="W20" s="10" t="s">
        <v>415</v>
      </c>
      <c r="X20" s="10" t="s">
        <v>407</v>
      </c>
      <c r="Y20" s="10"/>
      <c r="Z20" s="10"/>
      <c r="AA20" s="11">
        <v>0</v>
      </c>
      <c r="AB20" s="11">
        <v>8.19</v>
      </c>
      <c r="AC20" s="11">
        <v>28.9</v>
      </c>
      <c r="AD20" s="11">
        <v>9.6</v>
      </c>
      <c r="AE20" s="11">
        <v>1.1299999999999999</v>
      </c>
      <c r="AF20" s="11">
        <v>821.82</v>
      </c>
      <c r="AG20" s="7"/>
      <c r="AH20">
        <v>7.7805</v>
      </c>
      <c r="AI20">
        <v>27.454999999999998</v>
      </c>
      <c r="AJ20">
        <v>9.1199999999999992</v>
      </c>
      <c r="AK20">
        <v>1.0734999999999999</v>
      </c>
      <c r="AL20">
        <v>780.73</v>
      </c>
      <c r="AM20" t="s">
        <v>71</v>
      </c>
      <c r="AN20">
        <v>44602.693958333337</v>
      </c>
      <c r="AO20" t="s">
        <v>34</v>
      </c>
    </row>
    <row r="21" spans="1:43" ht="18.75" hidden="1" customHeight="1" x14ac:dyDescent="0.25">
      <c r="A21" s="31"/>
      <c r="B21" s="8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27"/>
      <c r="R21" s="27"/>
      <c r="S21" s="10"/>
      <c r="T21" s="10"/>
      <c r="U21" s="10"/>
      <c r="V21" s="10"/>
      <c r="W21" s="10"/>
      <c r="X21" s="10"/>
      <c r="Y21" s="10"/>
      <c r="Z21" s="10"/>
      <c r="AA21" s="11"/>
      <c r="AB21" s="11"/>
      <c r="AC21" s="11"/>
      <c r="AD21" s="11"/>
      <c r="AE21" s="11"/>
      <c r="AF21" s="11"/>
      <c r="AG21" s="7"/>
    </row>
    <row r="22" spans="1:43" ht="18.7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18.7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t="23.25" hidden="1" customHeight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hidden="1" x14ac:dyDescent="0.25">
      <c r="A28" s="31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27"/>
      <c r="R28" s="27"/>
      <c r="S28" s="9"/>
      <c r="T28" s="9"/>
      <c r="U28" s="9"/>
      <c r="V28" s="9"/>
      <c r="W28" s="9"/>
      <c r="X28" s="9"/>
      <c r="Y28" s="9"/>
      <c r="Z28" s="11"/>
      <c r="AA28" s="11"/>
      <c r="AB28" s="11"/>
      <c r="AC28" s="11"/>
      <c r="AD28" s="11"/>
      <c r="AE28" s="11"/>
      <c r="AF28" s="11"/>
      <c r="AG28" s="7"/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2">
        <f>SUM(Q19:Q28)</f>
        <v>0.9</v>
      </c>
      <c r="R29" s="22">
        <f>AVERAGE(R19:R28)</f>
        <v>2</v>
      </c>
      <c r="S29" s="7"/>
      <c r="T29" s="7"/>
      <c r="U29" s="7"/>
      <c r="V29" s="7"/>
      <c r="W29" s="7"/>
      <c r="X29" s="7"/>
      <c r="Y29" s="7"/>
      <c r="Z29" s="13">
        <f>SUM(Z19:Z28)</f>
        <v>0</v>
      </c>
      <c r="AA29" s="13">
        <f>AVERAGE(AA19:AA28)</f>
        <v>0</v>
      </c>
      <c r="AB29" s="14">
        <f>SUMPRODUCT(AB19:AB28,Q19:Q28)/Q29</f>
        <v>3.9011111111111108</v>
      </c>
      <c r="AC29" s="14">
        <f>SUMPRODUCT(AC19:AC28,Q19:Q28)/Q29</f>
        <v>13.18888888888889</v>
      </c>
      <c r="AD29" s="14">
        <f>SUMPRODUCT(AD19:AD28,Q19:Q28)/Q29</f>
        <v>4.333333333333333</v>
      </c>
      <c r="AE29" s="14">
        <f>SUMPRODUCT(AE19:AE28,Q19:Q28)/Q29</f>
        <v>0.79666666666666663</v>
      </c>
      <c r="AF29" s="15">
        <f>SUMPRODUCT(AF19:AF28,Q19:Q28)/SUM(Q19:Q26)</f>
        <v>388.50333333333339</v>
      </c>
      <c r="AG29" s="16">
        <f>Q29*AF29/R29</f>
        <v>174.82650000000004</v>
      </c>
    </row>
    <row r="30" spans="1:4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0"/>
      <c r="Q30" s="28"/>
      <c r="R30" s="2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43" s="1" customFormat="1" ht="27.75" customHeight="1" x14ac:dyDescent="0.25">
      <c r="A31" s="2" t="s">
        <v>19</v>
      </c>
      <c r="B31" s="4" t="s">
        <v>66</v>
      </c>
      <c r="C31" s="4" t="s">
        <v>1</v>
      </c>
      <c r="D31" s="4" t="s">
        <v>37</v>
      </c>
      <c r="E31" s="4" t="s">
        <v>38</v>
      </c>
      <c r="F31" s="4" t="s">
        <v>0</v>
      </c>
      <c r="G31" s="4" t="s">
        <v>39</v>
      </c>
      <c r="H31" s="4" t="s">
        <v>40</v>
      </c>
      <c r="I31" s="4" t="s">
        <v>2</v>
      </c>
      <c r="J31" s="4" t="s">
        <v>4</v>
      </c>
      <c r="K31" s="4" t="s">
        <v>3</v>
      </c>
      <c r="L31" s="4" t="s">
        <v>41</v>
      </c>
      <c r="M31" s="4" t="s">
        <v>42</v>
      </c>
      <c r="N31" s="4" t="s">
        <v>5</v>
      </c>
      <c r="O31" s="4" t="s">
        <v>43</v>
      </c>
      <c r="P31" s="21" t="s">
        <v>6</v>
      </c>
      <c r="Q31" s="29" t="s">
        <v>44</v>
      </c>
      <c r="R31" s="29" t="s">
        <v>45</v>
      </c>
      <c r="S31" s="4" t="s">
        <v>46</v>
      </c>
      <c r="T31" s="4" t="s">
        <v>47</v>
      </c>
      <c r="U31" s="4" t="s">
        <v>48</v>
      </c>
      <c r="V31" s="4" t="s">
        <v>49</v>
      </c>
      <c r="W31" s="4" t="s">
        <v>50</v>
      </c>
      <c r="X31" s="4" t="s">
        <v>51</v>
      </c>
      <c r="Y31" s="4" t="s">
        <v>52</v>
      </c>
      <c r="Z31" s="4" t="s">
        <v>53</v>
      </c>
      <c r="AA31" s="4" t="s">
        <v>54</v>
      </c>
      <c r="AB31" s="4" t="s">
        <v>22</v>
      </c>
      <c r="AC31" s="4" t="s">
        <v>23</v>
      </c>
      <c r="AD31" s="4" t="s">
        <v>24</v>
      </c>
      <c r="AE31" s="4" t="s">
        <v>25</v>
      </c>
      <c r="AF31" s="4" t="s">
        <v>55</v>
      </c>
      <c r="AG31" s="5" t="s">
        <v>65</v>
      </c>
      <c r="AH31" s="1" t="s">
        <v>56</v>
      </c>
      <c r="AI31" s="1" t="s">
        <v>57</v>
      </c>
      <c r="AJ31" s="1" t="s">
        <v>58</v>
      </c>
      <c r="AK31" s="1" t="s">
        <v>59</v>
      </c>
      <c r="AL31" s="1" t="s">
        <v>60</v>
      </c>
      <c r="AM31" s="1" t="s">
        <v>61</v>
      </c>
      <c r="AN31" s="1" t="s">
        <v>21</v>
      </c>
      <c r="AO31" s="1" t="s">
        <v>62</v>
      </c>
      <c r="AP31" s="1" t="s">
        <v>63</v>
      </c>
      <c r="AQ31" s="1" t="s">
        <v>64</v>
      </c>
    </row>
    <row r="32" spans="1:43" ht="20.25" customHeight="1" x14ac:dyDescent="0.25">
      <c r="A32" s="31">
        <f>A19+1</f>
        <v>3</v>
      </c>
      <c r="B32" s="8">
        <v>44602</v>
      </c>
      <c r="C32" s="9" t="s">
        <v>7</v>
      </c>
      <c r="D32" s="10" t="s">
        <v>29</v>
      </c>
      <c r="E32" s="10" t="s">
        <v>30</v>
      </c>
      <c r="F32" s="10" t="s">
        <v>416</v>
      </c>
      <c r="G32" s="10"/>
      <c r="H32" s="10" t="s">
        <v>31</v>
      </c>
      <c r="I32" s="10" t="s">
        <v>360</v>
      </c>
      <c r="J32" s="10">
        <v>4380</v>
      </c>
      <c r="K32" s="10" t="s">
        <v>361</v>
      </c>
      <c r="L32" s="10" t="s">
        <v>72</v>
      </c>
      <c r="M32" s="10"/>
      <c r="N32" s="10" t="s">
        <v>241</v>
      </c>
      <c r="O32" s="10" t="s">
        <v>417</v>
      </c>
      <c r="P32" s="10" t="s">
        <v>11</v>
      </c>
      <c r="Q32" s="27">
        <v>0.5</v>
      </c>
      <c r="R32" s="27">
        <v>1.7</v>
      </c>
      <c r="S32" s="10" t="s">
        <v>33</v>
      </c>
      <c r="T32" s="10" t="s">
        <v>73</v>
      </c>
      <c r="U32" s="10"/>
      <c r="V32" s="10"/>
      <c r="W32" s="10" t="s">
        <v>75</v>
      </c>
      <c r="X32" s="10" t="s">
        <v>407</v>
      </c>
      <c r="Y32" s="10"/>
      <c r="Z32" s="10"/>
      <c r="AA32" s="11">
        <v>0</v>
      </c>
      <c r="AB32" s="11">
        <v>0.35</v>
      </c>
      <c r="AC32" s="11">
        <v>0.28999999999999998</v>
      </c>
      <c r="AD32" s="11">
        <v>0.26</v>
      </c>
      <c r="AE32" s="11">
        <v>0.01</v>
      </c>
      <c r="AF32" s="11">
        <v>15.57</v>
      </c>
      <c r="AG32" s="7"/>
      <c r="AH32">
        <v>0.33250000000000002</v>
      </c>
      <c r="AI32">
        <v>0.27550000000000002</v>
      </c>
      <c r="AJ32">
        <v>0.247</v>
      </c>
      <c r="AK32">
        <v>9.4999999999999998E-3</v>
      </c>
      <c r="AL32">
        <v>14.79</v>
      </c>
      <c r="AM32" t="s">
        <v>71</v>
      </c>
      <c r="AN32">
        <v>44602.693958333337</v>
      </c>
      <c r="AO32" t="s">
        <v>34</v>
      </c>
    </row>
    <row r="33" spans="1:43" ht="22.5" customHeight="1" x14ac:dyDescent="0.25">
      <c r="A33" s="31"/>
      <c r="B33" s="8">
        <v>44602</v>
      </c>
      <c r="C33" s="9" t="s">
        <v>7</v>
      </c>
      <c r="D33" s="10" t="s">
        <v>29</v>
      </c>
      <c r="E33" s="10" t="s">
        <v>30</v>
      </c>
      <c r="F33" s="10" t="s">
        <v>418</v>
      </c>
      <c r="G33" s="10"/>
      <c r="H33" s="10" t="s">
        <v>31</v>
      </c>
      <c r="I33" s="10" t="s">
        <v>360</v>
      </c>
      <c r="J33" s="10">
        <v>4380</v>
      </c>
      <c r="K33" s="10" t="s">
        <v>361</v>
      </c>
      <c r="L33" s="10" t="s">
        <v>72</v>
      </c>
      <c r="M33" s="10"/>
      <c r="N33" s="10" t="s">
        <v>241</v>
      </c>
      <c r="O33" s="10" t="s">
        <v>417</v>
      </c>
      <c r="P33" s="10" t="s">
        <v>11</v>
      </c>
      <c r="Q33" s="27">
        <v>0.4</v>
      </c>
      <c r="R33" s="27">
        <v>1.7</v>
      </c>
      <c r="S33" s="10" t="s">
        <v>36</v>
      </c>
      <c r="T33" s="10" t="s">
        <v>20</v>
      </c>
      <c r="U33" s="10"/>
      <c r="V33" s="10"/>
      <c r="W33" s="10" t="s">
        <v>419</v>
      </c>
      <c r="X33" s="10" t="s">
        <v>407</v>
      </c>
      <c r="Y33" s="10"/>
      <c r="Z33" s="10"/>
      <c r="AA33" s="11">
        <v>0</v>
      </c>
      <c r="AB33" s="11">
        <v>1.34</v>
      </c>
      <c r="AC33" s="11">
        <v>3.44</v>
      </c>
      <c r="AD33" s="11">
        <v>3.52</v>
      </c>
      <c r="AE33" s="11">
        <v>0.22</v>
      </c>
      <c r="AF33" s="11">
        <v>150.22999999999999</v>
      </c>
      <c r="AG33" s="7"/>
      <c r="AH33">
        <v>1.2729999999999999</v>
      </c>
      <c r="AI33">
        <v>3.2679999999999998</v>
      </c>
      <c r="AJ33">
        <v>3.3439999999999999</v>
      </c>
      <c r="AK33">
        <v>0.20899999999999999</v>
      </c>
      <c r="AL33">
        <v>142.72</v>
      </c>
      <c r="AM33" t="s">
        <v>71</v>
      </c>
      <c r="AN33">
        <v>44602.693958333337</v>
      </c>
      <c r="AO33" t="s">
        <v>34</v>
      </c>
    </row>
    <row r="34" spans="1:43" ht="15.75" hidden="1" customHeight="1" x14ac:dyDescent="0.25">
      <c r="A34" s="31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27"/>
      <c r="R34" s="27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11"/>
      <c r="AD34" s="11"/>
      <c r="AE34" s="11"/>
      <c r="AF34" s="11"/>
      <c r="AG34" s="7"/>
      <c r="AH34">
        <v>1.9855</v>
      </c>
      <c r="AI34">
        <v>6.0229999999999997</v>
      </c>
      <c r="AJ34">
        <v>8.3409999999999993</v>
      </c>
      <c r="AK34">
        <v>0.40849999999999997</v>
      </c>
      <c r="AL34">
        <v>297.29000000000002</v>
      </c>
      <c r="AM34" t="s">
        <v>134</v>
      </c>
      <c r="AN34">
        <v>44597.684004629627</v>
      </c>
      <c r="AO34" t="s">
        <v>34</v>
      </c>
    </row>
    <row r="35" spans="1:43" ht="22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t="28.5" hidden="1" customHeight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hidden="1" x14ac:dyDescent="0.25">
      <c r="A41" s="31"/>
      <c r="B41" s="1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27"/>
      <c r="R41" s="27"/>
      <c r="S41" s="9"/>
      <c r="T41" s="9"/>
      <c r="U41" s="9"/>
      <c r="V41" s="9"/>
      <c r="W41" s="9"/>
      <c r="X41" s="9"/>
      <c r="Y41" s="9"/>
      <c r="Z41" s="11"/>
      <c r="AA41" s="11"/>
      <c r="AB41" s="11"/>
      <c r="AC41" s="11"/>
      <c r="AD41" s="11"/>
      <c r="AE41" s="11"/>
      <c r="AF41" s="11"/>
      <c r="AG41" s="7"/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2">
        <f>SUM(Q32:Q41)</f>
        <v>0.9</v>
      </c>
      <c r="R42" s="22">
        <f>AVERAGE(R32:R41)</f>
        <v>1.7</v>
      </c>
      <c r="S42" s="7"/>
      <c r="T42" s="7"/>
      <c r="U42" s="7"/>
      <c r="V42" s="7"/>
      <c r="W42" s="7"/>
      <c r="X42" s="7"/>
      <c r="Y42" s="7"/>
      <c r="Z42" s="13">
        <f>SUM(Z32:Z41)</f>
        <v>0</v>
      </c>
      <c r="AA42" s="13">
        <f>AVERAGE(AA32:AA41)</f>
        <v>0</v>
      </c>
      <c r="AB42" s="14">
        <f>SUMPRODUCT(AB32:AB41,Q32:Q41)/Q42</f>
        <v>0.79</v>
      </c>
      <c r="AC42" s="14">
        <f>SUMPRODUCT(AC32:AC41,Q32:Q41)/Q42</f>
        <v>1.6900000000000002</v>
      </c>
      <c r="AD42" s="14">
        <f>SUMPRODUCT(AD32:AD41,Q32:Q41)/Q42</f>
        <v>1.7088888888888891</v>
      </c>
      <c r="AE42" s="14">
        <f>SUMPRODUCT(AE32:AE41,Q32:Q41)/Q42</f>
        <v>0.10333333333333335</v>
      </c>
      <c r="AF42" s="15">
        <f>SUMPRODUCT(AF32:AF41,Q32:Q41)/Q42</f>
        <v>75.418888888888887</v>
      </c>
      <c r="AG42" s="16">
        <f>Q42*AF42/R42</f>
        <v>39.927647058823524</v>
      </c>
    </row>
    <row r="43" spans="1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0"/>
      <c r="Q43" s="28"/>
      <c r="R43" s="2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43" s="1" customFormat="1" ht="27.75" customHeight="1" x14ac:dyDescent="0.25">
      <c r="A44" s="2" t="s">
        <v>19</v>
      </c>
      <c r="B44" s="4" t="s">
        <v>66</v>
      </c>
      <c r="C44" s="4" t="s">
        <v>1</v>
      </c>
      <c r="D44" s="4" t="s">
        <v>37</v>
      </c>
      <c r="E44" s="4" t="s">
        <v>38</v>
      </c>
      <c r="F44" s="4" t="s">
        <v>0</v>
      </c>
      <c r="G44" s="4" t="s">
        <v>39</v>
      </c>
      <c r="H44" s="4" t="s">
        <v>40</v>
      </c>
      <c r="I44" s="4" t="s">
        <v>2</v>
      </c>
      <c r="J44" s="4" t="s">
        <v>4</v>
      </c>
      <c r="K44" s="4" t="s">
        <v>3</v>
      </c>
      <c r="L44" s="4" t="s">
        <v>41</v>
      </c>
      <c r="M44" s="4" t="s">
        <v>42</v>
      </c>
      <c r="N44" s="4" t="s">
        <v>5</v>
      </c>
      <c r="O44" s="4" t="s">
        <v>43</v>
      </c>
      <c r="P44" s="21" t="s">
        <v>6</v>
      </c>
      <c r="Q44" s="29" t="s">
        <v>44</v>
      </c>
      <c r="R44" s="29" t="s">
        <v>45</v>
      </c>
      <c r="S44" s="4" t="s">
        <v>46</v>
      </c>
      <c r="T44" s="4" t="s">
        <v>47</v>
      </c>
      <c r="U44" s="4" t="s">
        <v>48</v>
      </c>
      <c r="V44" s="4" t="s">
        <v>49</v>
      </c>
      <c r="W44" s="4" t="s">
        <v>50</v>
      </c>
      <c r="X44" s="4" t="s">
        <v>51</v>
      </c>
      <c r="Y44" s="4" t="s">
        <v>52</v>
      </c>
      <c r="Z44" s="4" t="s">
        <v>53</v>
      </c>
      <c r="AA44" s="4" t="s">
        <v>54</v>
      </c>
      <c r="AB44" s="4" t="s">
        <v>22</v>
      </c>
      <c r="AC44" s="4" t="s">
        <v>23</v>
      </c>
      <c r="AD44" s="4" t="s">
        <v>24</v>
      </c>
      <c r="AE44" s="4" t="s">
        <v>25</v>
      </c>
      <c r="AF44" s="4" t="s">
        <v>55</v>
      </c>
      <c r="AG44" s="5" t="s">
        <v>65</v>
      </c>
      <c r="AH44" s="1" t="s">
        <v>56</v>
      </c>
      <c r="AI44" s="1" t="s">
        <v>57</v>
      </c>
      <c r="AJ44" s="1" t="s">
        <v>58</v>
      </c>
      <c r="AK44" s="1" t="s">
        <v>59</v>
      </c>
      <c r="AL44" s="1" t="s">
        <v>60</v>
      </c>
      <c r="AM44" s="1" t="s">
        <v>61</v>
      </c>
      <c r="AN44" s="1" t="s">
        <v>21</v>
      </c>
      <c r="AO44" s="1" t="s">
        <v>62</v>
      </c>
      <c r="AP44" s="1" t="s">
        <v>63</v>
      </c>
      <c r="AQ44" s="1" t="s">
        <v>64</v>
      </c>
    </row>
    <row r="45" spans="1:43" ht="25.5" customHeight="1" x14ac:dyDescent="0.25">
      <c r="A45" s="31">
        <f>A32+1</f>
        <v>4</v>
      </c>
      <c r="B45" s="8">
        <v>44602</v>
      </c>
      <c r="C45" s="9" t="s">
        <v>7</v>
      </c>
      <c r="D45" s="10" t="s">
        <v>29</v>
      </c>
      <c r="E45" s="10" t="s">
        <v>30</v>
      </c>
      <c r="F45" s="10" t="s">
        <v>420</v>
      </c>
      <c r="G45" s="10"/>
      <c r="H45" s="10" t="s">
        <v>31</v>
      </c>
      <c r="I45" s="10" t="s">
        <v>360</v>
      </c>
      <c r="J45" s="10">
        <v>4380</v>
      </c>
      <c r="K45" s="10" t="s">
        <v>361</v>
      </c>
      <c r="L45" s="10" t="s">
        <v>72</v>
      </c>
      <c r="M45" s="10"/>
      <c r="N45" s="10" t="s">
        <v>241</v>
      </c>
      <c r="O45" s="10" t="s">
        <v>421</v>
      </c>
      <c r="P45" s="10" t="s">
        <v>11</v>
      </c>
      <c r="Q45" s="27">
        <v>0.5</v>
      </c>
      <c r="R45" s="27">
        <v>1.7</v>
      </c>
      <c r="S45" s="10" t="s">
        <v>33</v>
      </c>
      <c r="T45" s="10" t="s">
        <v>73</v>
      </c>
      <c r="U45" s="10"/>
      <c r="V45" s="10"/>
      <c r="W45" s="10" t="s">
        <v>75</v>
      </c>
      <c r="X45" s="10" t="s">
        <v>407</v>
      </c>
      <c r="Y45" s="10"/>
      <c r="Z45" s="10"/>
      <c r="AA45" s="11">
        <v>0</v>
      </c>
      <c r="AB45" s="11">
        <v>0.47499999999999998</v>
      </c>
      <c r="AC45" s="11">
        <v>0.43</v>
      </c>
      <c r="AD45" s="11">
        <v>0.47</v>
      </c>
      <c r="AE45" s="11">
        <v>0.02</v>
      </c>
      <c r="AF45" s="11">
        <v>24.09</v>
      </c>
      <c r="AG45" s="7"/>
      <c r="AH45">
        <v>0.45124999999999998</v>
      </c>
      <c r="AI45">
        <v>0.40849999999999997</v>
      </c>
      <c r="AJ45">
        <v>0.44650000000000001</v>
      </c>
      <c r="AK45">
        <v>1.9E-2</v>
      </c>
      <c r="AL45">
        <v>22.89</v>
      </c>
      <c r="AM45" t="s">
        <v>71</v>
      </c>
      <c r="AN45">
        <v>44602.693958333337</v>
      </c>
      <c r="AO45" t="s">
        <v>34</v>
      </c>
    </row>
    <row r="46" spans="1:43" ht="25.5" customHeight="1" x14ac:dyDescent="0.25">
      <c r="A46" s="31"/>
      <c r="B46" s="8">
        <v>44602</v>
      </c>
      <c r="C46" s="9" t="s">
        <v>7</v>
      </c>
      <c r="D46" s="10" t="s">
        <v>29</v>
      </c>
      <c r="E46" s="10" t="s">
        <v>30</v>
      </c>
      <c r="F46" s="10" t="s">
        <v>422</v>
      </c>
      <c r="G46" s="10"/>
      <c r="H46" s="10" t="s">
        <v>31</v>
      </c>
      <c r="I46" s="10" t="s">
        <v>360</v>
      </c>
      <c r="J46" s="10">
        <v>4380</v>
      </c>
      <c r="K46" s="10" t="s">
        <v>361</v>
      </c>
      <c r="L46" s="10" t="s">
        <v>72</v>
      </c>
      <c r="M46" s="10"/>
      <c r="N46" s="10" t="s">
        <v>241</v>
      </c>
      <c r="O46" s="10" t="s">
        <v>421</v>
      </c>
      <c r="P46" s="10" t="s">
        <v>11</v>
      </c>
      <c r="Q46" s="27">
        <v>0.4</v>
      </c>
      <c r="R46" s="27">
        <v>1.7</v>
      </c>
      <c r="S46" s="10" t="s">
        <v>36</v>
      </c>
      <c r="T46" s="10" t="s">
        <v>20</v>
      </c>
      <c r="U46" s="10"/>
      <c r="V46" s="10"/>
      <c r="W46" s="10" t="s">
        <v>419</v>
      </c>
      <c r="X46" s="10" t="s">
        <v>407</v>
      </c>
      <c r="Y46" s="10"/>
      <c r="Z46" s="10"/>
      <c r="AA46" s="11">
        <v>0</v>
      </c>
      <c r="AB46" s="11">
        <v>1.72</v>
      </c>
      <c r="AC46" s="11">
        <v>2.0699999999999998</v>
      </c>
      <c r="AD46" s="11">
        <v>1.61</v>
      </c>
      <c r="AE46" s="11">
        <v>0.04</v>
      </c>
      <c r="AF46" s="11">
        <v>92.52</v>
      </c>
      <c r="AG46" s="7"/>
      <c r="AH46">
        <v>1.6339999999999999</v>
      </c>
      <c r="AI46">
        <v>1.9664999999999999</v>
      </c>
      <c r="AJ46">
        <v>1.5295000000000001</v>
      </c>
      <c r="AK46">
        <v>3.7999999999999999E-2</v>
      </c>
      <c r="AL46">
        <v>87.9</v>
      </c>
      <c r="AM46" t="s">
        <v>71</v>
      </c>
      <c r="AN46">
        <v>44602.693958333337</v>
      </c>
      <c r="AO46" t="s">
        <v>34</v>
      </c>
    </row>
    <row r="47" spans="1:43" ht="32.25" hidden="1" customHeight="1" x14ac:dyDescent="0.25">
      <c r="A47" s="31"/>
      <c r="B47" s="8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27"/>
      <c r="R47" s="27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11"/>
      <c r="AD47" s="11"/>
      <c r="AE47" s="11"/>
      <c r="AF47" s="11"/>
      <c r="AG47" s="7"/>
      <c r="AH47">
        <v>0.13300000000000001</v>
      </c>
      <c r="AI47">
        <v>0.32300000000000001</v>
      </c>
      <c r="AJ47">
        <v>0.73150000000000004</v>
      </c>
      <c r="AK47">
        <v>1.9E-2</v>
      </c>
      <c r="AL47">
        <v>21.38</v>
      </c>
      <c r="AM47" t="s">
        <v>134</v>
      </c>
      <c r="AN47">
        <v>44597.684004629627</v>
      </c>
      <c r="AO47" t="s">
        <v>34</v>
      </c>
    </row>
    <row r="48" spans="1:43" ht="32.2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ht="15" hidden="1" customHeight="1" x14ac:dyDescent="0.25">
      <c r="A54" s="31"/>
      <c r="B54" s="1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27"/>
      <c r="R54" s="27"/>
      <c r="S54" s="9"/>
      <c r="T54" s="9"/>
      <c r="U54" s="9"/>
      <c r="V54" s="9"/>
      <c r="W54" s="9"/>
      <c r="X54" s="9"/>
      <c r="Y54" s="9"/>
      <c r="Z54" s="11"/>
      <c r="AA54" s="11"/>
      <c r="AB54" s="11"/>
      <c r="AC54" s="11"/>
      <c r="AD54" s="11"/>
      <c r="AE54" s="11"/>
      <c r="AF54" s="11"/>
      <c r="AG54" s="7"/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2">
        <f>SUM(Q45:Q54)</f>
        <v>0.9</v>
      </c>
      <c r="R55" s="22">
        <f>AVERAGE(R45:R54)</f>
        <v>1.7</v>
      </c>
      <c r="S55" s="7"/>
      <c r="T55" s="7"/>
      <c r="U55" s="7"/>
      <c r="V55" s="7"/>
      <c r="W55" s="7"/>
      <c r="X55" s="7"/>
      <c r="Y55" s="7"/>
      <c r="Z55" s="13">
        <f>SUM(Z45:Z54)</f>
        <v>0</v>
      </c>
      <c r="AA55" s="13">
        <f>AVERAGE(AA45:AA54)</f>
        <v>0</v>
      </c>
      <c r="AB55" s="14">
        <f>SUMPRODUCT(AB45:AB54,Q45:Q54)/Q55</f>
        <v>1.0283333333333333</v>
      </c>
      <c r="AC55" s="14">
        <f>SUMPRODUCT(AC45:AC54,Q45:Q54)/Q55</f>
        <v>1.1588888888888889</v>
      </c>
      <c r="AD55" s="14">
        <f>SUMPRODUCT(AD45:AD54,Q45:Q54)/Q55</f>
        <v>0.97666666666666679</v>
      </c>
      <c r="AE55" s="14">
        <f>SUMPRODUCT(AE45:AE54,Q45:Q54)/Q55</f>
        <v>2.8888888888888891E-2</v>
      </c>
      <c r="AF55" s="15">
        <f>SUMPRODUCT(AF45:AF54,Q45:Q54)/Q55</f>
        <v>54.503333333333337</v>
      </c>
      <c r="AG55" s="16">
        <f>Q55*AF55/R55</f>
        <v>28.854705882352945</v>
      </c>
    </row>
    <row r="56" spans="1:4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20"/>
      <c r="Q56" s="28"/>
      <c r="R56" s="28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43" s="1" customFormat="1" ht="27.75" customHeight="1" x14ac:dyDescent="0.25">
      <c r="A57" s="2" t="s">
        <v>19</v>
      </c>
      <c r="B57" s="4" t="s">
        <v>66</v>
      </c>
      <c r="C57" s="4" t="s">
        <v>1</v>
      </c>
      <c r="D57" s="4" t="s">
        <v>37</v>
      </c>
      <c r="E57" s="4" t="s">
        <v>38</v>
      </c>
      <c r="F57" s="4" t="s">
        <v>0</v>
      </c>
      <c r="G57" s="4" t="s">
        <v>39</v>
      </c>
      <c r="H57" s="4" t="s">
        <v>40</v>
      </c>
      <c r="I57" s="4" t="s">
        <v>2</v>
      </c>
      <c r="J57" s="4" t="s">
        <v>4</v>
      </c>
      <c r="K57" s="4" t="s">
        <v>3</v>
      </c>
      <c r="L57" s="4" t="s">
        <v>41</v>
      </c>
      <c r="M57" s="4" t="s">
        <v>42</v>
      </c>
      <c r="N57" s="4" t="s">
        <v>5</v>
      </c>
      <c r="O57" s="4" t="s">
        <v>43</v>
      </c>
      <c r="P57" s="21" t="s">
        <v>6</v>
      </c>
      <c r="Q57" s="29" t="s">
        <v>44</v>
      </c>
      <c r="R57" s="29" t="s">
        <v>45</v>
      </c>
      <c r="S57" s="4" t="s">
        <v>46</v>
      </c>
      <c r="T57" s="4" t="s">
        <v>47</v>
      </c>
      <c r="U57" s="4" t="s">
        <v>48</v>
      </c>
      <c r="V57" s="4" t="s">
        <v>49</v>
      </c>
      <c r="W57" s="4" t="s">
        <v>50</v>
      </c>
      <c r="X57" s="4" t="s">
        <v>51</v>
      </c>
      <c r="Y57" s="4" t="s">
        <v>52</v>
      </c>
      <c r="Z57" s="4" t="s">
        <v>53</v>
      </c>
      <c r="AA57" s="4" t="s">
        <v>54</v>
      </c>
      <c r="AB57" s="4" t="s">
        <v>22</v>
      </c>
      <c r="AC57" s="4" t="s">
        <v>23</v>
      </c>
      <c r="AD57" s="4" t="s">
        <v>24</v>
      </c>
      <c r="AE57" s="4" t="s">
        <v>25</v>
      </c>
      <c r="AF57" s="4" t="s">
        <v>55</v>
      </c>
      <c r="AG57" s="5" t="s">
        <v>65</v>
      </c>
      <c r="AH57" s="1" t="s">
        <v>56</v>
      </c>
      <c r="AI57" s="1" t="s">
        <v>57</v>
      </c>
      <c r="AJ57" s="1" t="s">
        <v>58</v>
      </c>
      <c r="AK57" s="1" t="s">
        <v>59</v>
      </c>
      <c r="AL57" s="1" t="s">
        <v>60</v>
      </c>
      <c r="AM57" s="1" t="s">
        <v>61</v>
      </c>
      <c r="AN57" s="1" t="s">
        <v>21</v>
      </c>
      <c r="AO57" s="1" t="s">
        <v>62</v>
      </c>
      <c r="AP57" s="1" t="s">
        <v>63</v>
      </c>
      <c r="AQ57" s="1" t="s">
        <v>64</v>
      </c>
    </row>
    <row r="58" spans="1:43" ht="21.75" customHeight="1" x14ac:dyDescent="0.25">
      <c r="A58" s="31">
        <f>A45+1</f>
        <v>5</v>
      </c>
      <c r="B58" s="8">
        <v>44602</v>
      </c>
      <c r="C58" s="9" t="s">
        <v>7</v>
      </c>
      <c r="D58" s="10" t="s">
        <v>29</v>
      </c>
      <c r="E58" s="10" t="s">
        <v>30</v>
      </c>
      <c r="F58" s="10" t="s">
        <v>423</v>
      </c>
      <c r="G58" s="10"/>
      <c r="H58" s="10" t="s">
        <v>70</v>
      </c>
      <c r="I58" s="10" t="s">
        <v>8</v>
      </c>
      <c r="J58" s="10">
        <v>4330</v>
      </c>
      <c r="K58" s="10" t="s">
        <v>424</v>
      </c>
      <c r="L58" s="10" t="s">
        <v>72</v>
      </c>
      <c r="M58" s="10"/>
      <c r="N58" s="10" t="s">
        <v>28</v>
      </c>
      <c r="O58" s="10" t="s">
        <v>425</v>
      </c>
      <c r="P58" s="10" t="s">
        <v>9</v>
      </c>
      <c r="Q58" s="27">
        <v>0.7</v>
      </c>
      <c r="R58" s="27">
        <v>3.1</v>
      </c>
      <c r="S58" s="10" t="s">
        <v>33</v>
      </c>
      <c r="T58" s="10" t="s">
        <v>20</v>
      </c>
      <c r="U58" s="10"/>
      <c r="V58" s="10"/>
      <c r="W58" s="10" t="s">
        <v>426</v>
      </c>
      <c r="X58" s="10" t="s">
        <v>427</v>
      </c>
      <c r="Y58" s="10"/>
      <c r="Z58" s="10"/>
      <c r="AA58" s="11">
        <v>0</v>
      </c>
      <c r="AB58" s="11">
        <v>1.74</v>
      </c>
      <c r="AC58" s="11">
        <v>2.1800000000000002</v>
      </c>
      <c r="AD58" s="11">
        <v>3.7</v>
      </c>
      <c r="AE58" s="11">
        <v>0.26</v>
      </c>
      <c r="AF58" s="11">
        <v>141.38999999999999</v>
      </c>
      <c r="AG58" s="7"/>
      <c r="AH58">
        <v>1.653</v>
      </c>
      <c r="AI58">
        <v>2.0710000000000002</v>
      </c>
      <c r="AJ58">
        <v>3.5150000000000001</v>
      </c>
      <c r="AK58">
        <v>0.247</v>
      </c>
      <c r="AL58">
        <v>134.32</v>
      </c>
      <c r="AM58" t="s">
        <v>428</v>
      </c>
      <c r="AN58">
        <v>44602.704189814816</v>
      </c>
      <c r="AO58" t="s">
        <v>34</v>
      </c>
    </row>
    <row r="59" spans="1:43" ht="18" customHeight="1" x14ac:dyDescent="0.25">
      <c r="A59" s="31"/>
      <c r="B59" s="8">
        <v>44602</v>
      </c>
      <c r="C59" s="9" t="s">
        <v>7</v>
      </c>
      <c r="D59" s="10" t="s">
        <v>29</v>
      </c>
      <c r="E59" s="10" t="s">
        <v>30</v>
      </c>
      <c r="F59" s="10" t="s">
        <v>429</v>
      </c>
      <c r="G59" s="10"/>
      <c r="H59" s="10"/>
      <c r="I59" s="10" t="s">
        <v>8</v>
      </c>
      <c r="J59" s="10">
        <v>4330</v>
      </c>
      <c r="K59" s="10" t="s">
        <v>424</v>
      </c>
      <c r="L59" s="10" t="s">
        <v>72</v>
      </c>
      <c r="M59" s="10"/>
      <c r="N59" s="10" t="s">
        <v>28</v>
      </c>
      <c r="O59" s="10" t="s">
        <v>425</v>
      </c>
      <c r="P59" s="10" t="s">
        <v>9</v>
      </c>
      <c r="Q59" s="27">
        <v>0.4</v>
      </c>
      <c r="R59" s="27">
        <v>3.1</v>
      </c>
      <c r="S59" s="10" t="s">
        <v>35</v>
      </c>
      <c r="T59" s="10" t="s">
        <v>20</v>
      </c>
      <c r="U59" s="10"/>
      <c r="V59" s="10"/>
      <c r="W59" s="10" t="s">
        <v>430</v>
      </c>
      <c r="X59" s="10" t="s">
        <v>427</v>
      </c>
      <c r="Y59" s="10"/>
      <c r="Z59" s="10"/>
      <c r="AA59" s="11">
        <v>0</v>
      </c>
      <c r="AB59" s="11">
        <v>9.1999999999999993</v>
      </c>
      <c r="AC59" s="11">
        <v>1.35</v>
      </c>
      <c r="AD59" s="11">
        <v>1.19</v>
      </c>
      <c r="AE59" s="11">
        <v>0.5</v>
      </c>
      <c r="AF59" s="11">
        <v>215.93</v>
      </c>
      <c r="AG59" s="7"/>
      <c r="AH59">
        <v>8.74</v>
      </c>
      <c r="AI59">
        <v>1.2825</v>
      </c>
      <c r="AJ59">
        <v>1.1305000000000001</v>
      </c>
      <c r="AK59">
        <v>0.47499999999999998</v>
      </c>
      <c r="AL59">
        <v>205.13</v>
      </c>
      <c r="AM59" t="s">
        <v>428</v>
      </c>
      <c r="AN59">
        <v>44602.704189814816</v>
      </c>
      <c r="AO59" t="s">
        <v>34</v>
      </c>
    </row>
    <row r="60" spans="1:43" ht="15" customHeight="1" x14ac:dyDescent="0.25">
      <c r="A60" s="31"/>
      <c r="B60" s="8">
        <v>44602</v>
      </c>
      <c r="C60" s="9" t="s">
        <v>7</v>
      </c>
      <c r="D60" s="10" t="s">
        <v>29</v>
      </c>
      <c r="E60" s="10" t="s">
        <v>30</v>
      </c>
      <c r="F60" s="10" t="s">
        <v>431</v>
      </c>
      <c r="G60" s="10"/>
      <c r="H60" s="10" t="s">
        <v>70</v>
      </c>
      <c r="I60" s="10" t="s">
        <v>8</v>
      </c>
      <c r="J60" s="10">
        <v>4330</v>
      </c>
      <c r="K60" s="10" t="s">
        <v>424</v>
      </c>
      <c r="L60" s="10" t="s">
        <v>72</v>
      </c>
      <c r="M60" s="10"/>
      <c r="N60" s="10" t="s">
        <v>28</v>
      </c>
      <c r="O60" s="10" t="s">
        <v>425</v>
      </c>
      <c r="P60" s="10" t="s">
        <v>9</v>
      </c>
      <c r="Q60" s="27">
        <v>0.5</v>
      </c>
      <c r="R60" s="27">
        <v>3.1</v>
      </c>
      <c r="S60" s="10" t="s">
        <v>36</v>
      </c>
      <c r="T60" s="10" t="s">
        <v>20</v>
      </c>
      <c r="U60" s="10"/>
      <c r="V60" s="10"/>
      <c r="W60" s="10" t="s">
        <v>432</v>
      </c>
      <c r="X60" s="10" t="s">
        <v>427</v>
      </c>
      <c r="Y60" s="10"/>
      <c r="Z60" s="10"/>
      <c r="AA60" s="11">
        <v>0</v>
      </c>
      <c r="AB60" s="11">
        <v>6.33</v>
      </c>
      <c r="AC60" s="11">
        <v>3.96</v>
      </c>
      <c r="AD60" s="11">
        <v>8.0500000000000007</v>
      </c>
      <c r="AE60" s="11">
        <v>0.45</v>
      </c>
      <c r="AF60" s="11">
        <v>332.23</v>
      </c>
      <c r="AG60" s="7"/>
      <c r="AH60">
        <v>6.0134999999999996</v>
      </c>
      <c r="AI60">
        <v>3.762</v>
      </c>
      <c r="AJ60">
        <v>7.6475</v>
      </c>
      <c r="AK60">
        <v>0.42749999999999999</v>
      </c>
      <c r="AL60">
        <v>315.62</v>
      </c>
      <c r="AM60" t="s">
        <v>428</v>
      </c>
      <c r="AN60">
        <v>44602.704189814816</v>
      </c>
      <c r="AO60" t="s">
        <v>34</v>
      </c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ht="15" hidden="1" customHeight="1" x14ac:dyDescent="0.25">
      <c r="A67" s="31"/>
      <c r="B67" s="1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  <c r="Q67" s="27"/>
      <c r="R67" s="27"/>
      <c r="S67" s="9"/>
      <c r="T67" s="9"/>
      <c r="U67" s="9"/>
      <c r="V67" s="9"/>
      <c r="W67" s="9"/>
      <c r="X67" s="9"/>
      <c r="Y67" s="9"/>
      <c r="Z67" s="11"/>
      <c r="AA67" s="11"/>
      <c r="AB67" s="11"/>
      <c r="AC67" s="11"/>
      <c r="AD67" s="11"/>
      <c r="AE67" s="11"/>
      <c r="AF67" s="11"/>
      <c r="AG67" s="7"/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2">
        <f>SUM(Q58:Q67)</f>
        <v>1.6</v>
      </c>
      <c r="R68" s="22">
        <f>AVERAGE(R58:R67)</f>
        <v>3.1</v>
      </c>
      <c r="S68" s="7"/>
      <c r="T68" s="7"/>
      <c r="U68" s="7"/>
      <c r="V68" s="7"/>
      <c r="W68" s="7"/>
      <c r="X68" s="7"/>
      <c r="Y68" s="7"/>
      <c r="Z68" s="13">
        <f>SUM(Z58:Z67)</f>
        <v>0</v>
      </c>
      <c r="AA68" s="13">
        <f>AVERAGE(AA58:AA67)</f>
        <v>0</v>
      </c>
      <c r="AB68" s="14">
        <f>SUMPRODUCT(AB58:AB67,Q58:Q67)/Q68</f>
        <v>5.0393749999999988</v>
      </c>
      <c r="AC68" s="14">
        <f>SUMPRODUCT(AC58:AC67,Q58:Q67)/Q68</f>
        <v>2.5287499999999996</v>
      </c>
      <c r="AD68" s="14">
        <f>SUMPRODUCT(AD58:AD67,Q58:Q67)/Q68</f>
        <v>4.4318749999999998</v>
      </c>
      <c r="AE68" s="14">
        <f>SUMPRODUCT(AE58:AE67,Q58:Q67)/Q68</f>
        <v>0.37937499999999996</v>
      </c>
      <c r="AF68" s="15">
        <f>SUMPRODUCT(AF58:AF67,Q58:Q67)/Q68</f>
        <v>219.66250000000002</v>
      </c>
      <c r="AG68" s="16">
        <f>Q68*AF68/R68</f>
        <v>113.37419354838711</v>
      </c>
    </row>
    <row r="69" spans="1:4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20"/>
      <c r="Q69" s="28"/>
      <c r="R69" s="28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43" s="1" customFormat="1" ht="27.75" customHeight="1" x14ac:dyDescent="0.25">
      <c r="A70" s="2" t="s">
        <v>19</v>
      </c>
      <c r="B70" s="4" t="s">
        <v>66</v>
      </c>
      <c r="C70" s="4" t="s">
        <v>1</v>
      </c>
      <c r="D70" s="4" t="s">
        <v>37</v>
      </c>
      <c r="E70" s="4" t="s">
        <v>38</v>
      </c>
      <c r="F70" s="4" t="s">
        <v>0</v>
      </c>
      <c r="G70" s="4" t="s">
        <v>39</v>
      </c>
      <c r="H70" s="4" t="s">
        <v>40</v>
      </c>
      <c r="I70" s="4" t="s">
        <v>2</v>
      </c>
      <c r="J70" s="4" t="s">
        <v>4</v>
      </c>
      <c r="K70" s="4" t="s">
        <v>3</v>
      </c>
      <c r="L70" s="4" t="s">
        <v>41</v>
      </c>
      <c r="M70" s="4" t="s">
        <v>42</v>
      </c>
      <c r="N70" s="4" t="s">
        <v>5</v>
      </c>
      <c r="O70" s="4" t="s">
        <v>43</v>
      </c>
      <c r="P70" s="21" t="s">
        <v>6</v>
      </c>
      <c r="Q70" s="29" t="s">
        <v>44</v>
      </c>
      <c r="R70" s="29" t="s">
        <v>45</v>
      </c>
      <c r="S70" s="4" t="s">
        <v>46</v>
      </c>
      <c r="T70" s="4" t="s">
        <v>47</v>
      </c>
      <c r="U70" s="4" t="s">
        <v>48</v>
      </c>
      <c r="V70" s="4" t="s">
        <v>49</v>
      </c>
      <c r="W70" s="4" t="s">
        <v>50</v>
      </c>
      <c r="X70" s="4" t="s">
        <v>51</v>
      </c>
      <c r="Y70" s="4" t="s">
        <v>52</v>
      </c>
      <c r="Z70" s="4" t="s">
        <v>53</v>
      </c>
      <c r="AA70" s="4" t="s">
        <v>54</v>
      </c>
      <c r="AB70" s="4" t="s">
        <v>22</v>
      </c>
      <c r="AC70" s="4" t="s">
        <v>23</v>
      </c>
      <c r="AD70" s="4" t="s">
        <v>24</v>
      </c>
      <c r="AE70" s="4" t="s">
        <v>25</v>
      </c>
      <c r="AF70" s="4" t="s">
        <v>55</v>
      </c>
      <c r="AG70" s="5" t="s">
        <v>65</v>
      </c>
      <c r="AH70" s="1" t="s">
        <v>56</v>
      </c>
      <c r="AI70" s="1" t="s">
        <v>57</v>
      </c>
      <c r="AJ70" s="1" t="s">
        <v>58</v>
      </c>
      <c r="AK70" s="1" t="s">
        <v>59</v>
      </c>
      <c r="AL70" s="1" t="s">
        <v>60</v>
      </c>
      <c r="AM70" s="1" t="s">
        <v>61</v>
      </c>
      <c r="AN70" s="1" t="s">
        <v>21</v>
      </c>
      <c r="AO70" s="1" t="s">
        <v>62</v>
      </c>
      <c r="AP70" s="1" t="s">
        <v>63</v>
      </c>
      <c r="AQ70" s="1" t="s">
        <v>64</v>
      </c>
    </row>
    <row r="71" spans="1:43" ht="15" customHeight="1" x14ac:dyDescent="0.25">
      <c r="A71" s="31">
        <f>A58+1</f>
        <v>6</v>
      </c>
      <c r="B71" s="8">
        <v>44602</v>
      </c>
      <c r="C71" s="9" t="s">
        <v>7</v>
      </c>
      <c r="D71" s="10" t="s">
        <v>29</v>
      </c>
      <c r="E71" s="10" t="s">
        <v>30</v>
      </c>
      <c r="F71" s="10" t="s">
        <v>433</v>
      </c>
      <c r="G71" s="10"/>
      <c r="H71" s="10" t="s">
        <v>70</v>
      </c>
      <c r="I71" s="10" t="s">
        <v>8</v>
      </c>
      <c r="J71" s="10">
        <v>4330</v>
      </c>
      <c r="K71" s="10" t="s">
        <v>434</v>
      </c>
      <c r="L71" s="10" t="s">
        <v>198</v>
      </c>
      <c r="M71" s="10"/>
      <c r="N71" s="10" t="s">
        <v>27</v>
      </c>
      <c r="O71" s="10" t="s">
        <v>435</v>
      </c>
      <c r="P71" s="10" t="s">
        <v>9</v>
      </c>
      <c r="Q71" s="27">
        <v>0.75</v>
      </c>
      <c r="R71" s="27">
        <v>2.7</v>
      </c>
      <c r="S71" s="10" t="s">
        <v>33</v>
      </c>
      <c r="T71" s="10" t="s">
        <v>73</v>
      </c>
      <c r="U71" s="10"/>
      <c r="V71" s="10"/>
      <c r="W71" s="10" t="s">
        <v>436</v>
      </c>
      <c r="X71" s="10" t="s">
        <v>427</v>
      </c>
      <c r="Y71" s="10"/>
      <c r="Z71" s="10"/>
      <c r="AA71" s="11">
        <v>0</v>
      </c>
      <c r="AB71" s="11">
        <v>0.82</v>
      </c>
      <c r="AC71" s="11">
        <v>0.78</v>
      </c>
      <c r="AD71" s="11">
        <v>1.69</v>
      </c>
      <c r="AE71" s="11">
        <v>0.19</v>
      </c>
      <c r="AF71" s="11">
        <v>64.459999999999994</v>
      </c>
      <c r="AG71" s="7"/>
      <c r="AH71">
        <v>0.77900000000000003</v>
      </c>
      <c r="AI71">
        <v>0.74099999999999999</v>
      </c>
      <c r="AJ71">
        <v>1.6054999999999999</v>
      </c>
      <c r="AK71">
        <v>0.18049999999999999</v>
      </c>
      <c r="AL71">
        <v>61.23</v>
      </c>
      <c r="AM71" t="s">
        <v>428</v>
      </c>
      <c r="AN71">
        <v>44602.704189814816</v>
      </c>
      <c r="AO71" t="s">
        <v>34</v>
      </c>
    </row>
    <row r="72" spans="1:43" ht="15" customHeight="1" x14ac:dyDescent="0.25">
      <c r="A72" s="31"/>
      <c r="B72" s="8">
        <v>44602</v>
      </c>
      <c r="C72" s="9" t="s">
        <v>7</v>
      </c>
      <c r="D72" s="10" t="s">
        <v>29</v>
      </c>
      <c r="E72" s="10" t="s">
        <v>30</v>
      </c>
      <c r="F72" s="10" t="s">
        <v>437</v>
      </c>
      <c r="G72" s="10"/>
      <c r="H72" s="10" t="s">
        <v>70</v>
      </c>
      <c r="I72" s="10" t="s">
        <v>8</v>
      </c>
      <c r="J72" s="10">
        <v>4330</v>
      </c>
      <c r="K72" s="10" t="s">
        <v>434</v>
      </c>
      <c r="L72" s="10" t="s">
        <v>198</v>
      </c>
      <c r="M72" s="10"/>
      <c r="N72" s="10" t="s">
        <v>27</v>
      </c>
      <c r="O72" s="10" t="s">
        <v>435</v>
      </c>
      <c r="P72" s="10" t="s">
        <v>9</v>
      </c>
      <c r="Q72" s="27">
        <v>0.7</v>
      </c>
      <c r="R72" s="27">
        <v>2.7</v>
      </c>
      <c r="S72" s="10" t="s">
        <v>36</v>
      </c>
      <c r="T72" s="10" t="s">
        <v>73</v>
      </c>
      <c r="U72" s="10"/>
      <c r="V72" s="10"/>
      <c r="W72" s="10" t="s">
        <v>438</v>
      </c>
      <c r="X72" s="10" t="s">
        <v>427</v>
      </c>
      <c r="Y72" s="10"/>
      <c r="Z72" s="10"/>
      <c r="AA72" s="11">
        <v>0</v>
      </c>
      <c r="AB72" s="11">
        <v>2.38</v>
      </c>
      <c r="AC72" s="11">
        <v>1.1200000000000001</v>
      </c>
      <c r="AD72" s="11">
        <v>2.395</v>
      </c>
      <c r="AE72" s="11">
        <v>0.17</v>
      </c>
      <c r="AF72" s="11">
        <v>107.6</v>
      </c>
      <c r="AG72" s="7"/>
      <c r="AH72">
        <v>2.2610000000000001</v>
      </c>
      <c r="AI72">
        <v>1.0640000000000001</v>
      </c>
      <c r="AJ72">
        <v>2.2752500000000002</v>
      </c>
      <c r="AK72">
        <v>0.1615</v>
      </c>
      <c r="AL72">
        <v>102.22</v>
      </c>
      <c r="AM72" t="s">
        <v>428</v>
      </c>
      <c r="AN72">
        <v>44602.704189814816</v>
      </c>
      <c r="AO72" t="s">
        <v>34</v>
      </c>
    </row>
    <row r="73" spans="1:43" ht="15" hidden="1" customHeight="1" x14ac:dyDescent="0.25">
      <c r="A73" s="31"/>
      <c r="B73" s="8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27"/>
      <c r="R73" s="27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t="15" hidden="1" customHeight="1" x14ac:dyDescent="0.25">
      <c r="A80" s="31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27"/>
      <c r="R80" s="27"/>
      <c r="S80" s="9"/>
      <c r="T80" s="9"/>
      <c r="U80" s="9"/>
      <c r="V80" s="9"/>
      <c r="W80" s="9"/>
      <c r="X80" s="9"/>
      <c r="Y80" s="9"/>
      <c r="Z80" s="11"/>
      <c r="AA80" s="11"/>
      <c r="AB80" s="11"/>
      <c r="AC80" s="11"/>
      <c r="AD80" s="11"/>
      <c r="AE80" s="11"/>
      <c r="AF80" s="11"/>
      <c r="AG80" s="7"/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2">
        <f>SUM(Q71:Q80)</f>
        <v>1.45</v>
      </c>
      <c r="R81" s="22">
        <f>AVERAGE(R71:R80)</f>
        <v>2.7</v>
      </c>
      <c r="S81" s="7"/>
      <c r="T81" s="7"/>
      <c r="U81" s="7"/>
      <c r="V81" s="7"/>
      <c r="W81" s="7"/>
      <c r="X81" s="7"/>
      <c r="Y81" s="7"/>
      <c r="Z81" s="13">
        <f>SUM(Z71:Z80)</f>
        <v>0</v>
      </c>
      <c r="AA81" s="13">
        <f>AVERAGE(AA71:AA80)</f>
        <v>0</v>
      </c>
      <c r="AB81" s="14">
        <f>SUMPRODUCT(AB71:AB80,Q71:Q80)/Q81</f>
        <v>1.5731034482758619</v>
      </c>
      <c r="AC81" s="14">
        <f>SUMPRODUCT(AC71:AC80,Q71:Q80)/Q81</f>
        <v>0.94413793103448274</v>
      </c>
      <c r="AD81" s="14">
        <f>SUMPRODUCT(AD71:AD80,Q71:Q80)/Q81</f>
        <v>2.030344827586207</v>
      </c>
      <c r="AE81" s="14">
        <f>SUMPRODUCT(AE71:AE80,Q71:Q80)/Q81</f>
        <v>0.1803448275862069</v>
      </c>
      <c r="AF81" s="15">
        <f>SUMPRODUCT(AF71:AF80,Q71:Q80)/Q81</f>
        <v>85.286206896551718</v>
      </c>
      <c r="AG81" s="16">
        <f>Q81*AF81/R81</f>
        <v>45.801851851851843</v>
      </c>
    </row>
    <row r="82" spans="1:43" hidden="1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20"/>
      <c r="Q82" s="28"/>
      <c r="R82" s="28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43" s="1" customFormat="1" ht="27.75" hidden="1" customHeight="1" x14ac:dyDescent="0.25">
      <c r="A83" s="2" t="s">
        <v>19</v>
      </c>
      <c r="B83" s="4" t="s">
        <v>66</v>
      </c>
      <c r="C83" s="4" t="s">
        <v>1</v>
      </c>
      <c r="D83" s="4" t="s">
        <v>37</v>
      </c>
      <c r="E83" s="4" t="s">
        <v>38</v>
      </c>
      <c r="F83" s="4" t="s">
        <v>0</v>
      </c>
      <c r="G83" s="4" t="s">
        <v>39</v>
      </c>
      <c r="H83" s="4" t="s">
        <v>40</v>
      </c>
      <c r="I83" s="4" t="s">
        <v>2</v>
      </c>
      <c r="J83" s="4" t="s">
        <v>4</v>
      </c>
      <c r="K83" s="4" t="s">
        <v>3</v>
      </c>
      <c r="L83" s="4" t="s">
        <v>41</v>
      </c>
      <c r="M83" s="4" t="s">
        <v>42</v>
      </c>
      <c r="N83" s="4" t="s">
        <v>5</v>
      </c>
      <c r="O83" s="4" t="s">
        <v>43</v>
      </c>
      <c r="P83" s="21" t="s">
        <v>6</v>
      </c>
      <c r="Q83" s="29" t="s">
        <v>44</v>
      </c>
      <c r="R83" s="29" t="s">
        <v>45</v>
      </c>
      <c r="S83" s="4" t="s">
        <v>46</v>
      </c>
      <c r="T83" s="4" t="s">
        <v>47</v>
      </c>
      <c r="U83" s="4" t="s">
        <v>48</v>
      </c>
      <c r="V83" s="4" t="s">
        <v>49</v>
      </c>
      <c r="W83" s="4" t="s">
        <v>50</v>
      </c>
      <c r="X83" s="4" t="s">
        <v>51</v>
      </c>
      <c r="Y83" s="4" t="s">
        <v>52</v>
      </c>
      <c r="Z83" s="4" t="s">
        <v>53</v>
      </c>
      <c r="AA83" s="4" t="s">
        <v>54</v>
      </c>
      <c r="AB83" s="4" t="s">
        <v>22</v>
      </c>
      <c r="AC83" s="4" t="s">
        <v>23</v>
      </c>
      <c r="AD83" s="4" t="s">
        <v>24</v>
      </c>
      <c r="AE83" s="4" t="s">
        <v>25</v>
      </c>
      <c r="AF83" s="4" t="s">
        <v>55</v>
      </c>
      <c r="AG83" s="5" t="s">
        <v>65</v>
      </c>
      <c r="AH83" s="1" t="s">
        <v>56</v>
      </c>
      <c r="AI83" s="1" t="s">
        <v>57</v>
      </c>
      <c r="AJ83" s="1" t="s">
        <v>58</v>
      </c>
      <c r="AK83" s="1" t="s">
        <v>59</v>
      </c>
      <c r="AL83" s="1" t="s">
        <v>60</v>
      </c>
      <c r="AM83" s="1" t="s">
        <v>61</v>
      </c>
      <c r="AN83" s="1" t="s">
        <v>21</v>
      </c>
      <c r="AO83" s="1" t="s">
        <v>62</v>
      </c>
      <c r="AP83" s="1" t="s">
        <v>63</v>
      </c>
      <c r="AQ83" s="1" t="s">
        <v>64</v>
      </c>
    </row>
    <row r="84" spans="1:43" ht="15" hidden="1" customHeight="1" x14ac:dyDescent="0.25">
      <c r="A84" s="31">
        <f>A71+1</f>
        <v>7</v>
      </c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hidden="1" customHeight="1" x14ac:dyDescent="0.25">
      <c r="A86" s="31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27"/>
      <c r="R86" s="27"/>
      <c r="S86" s="10"/>
      <c r="T86" s="10"/>
      <c r="U86" s="10"/>
      <c r="V86" s="10"/>
      <c r="W86" s="10"/>
      <c r="X86" s="10"/>
      <c r="Y86" s="10"/>
      <c r="Z86" s="10"/>
      <c r="AA86" s="11"/>
      <c r="AB86" s="11"/>
      <c r="AC86" s="11"/>
      <c r="AD86" s="11"/>
      <c r="AE86" s="11"/>
      <c r="AF86" s="11"/>
      <c r="AG86" s="7"/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t="15" hidden="1" customHeight="1" x14ac:dyDescent="0.25">
      <c r="A93" s="31"/>
      <c r="B93" s="1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7"/>
      <c r="R93" s="27"/>
      <c r="S93" s="9"/>
      <c r="T93" s="9"/>
      <c r="U93" s="9"/>
      <c r="V93" s="9"/>
      <c r="W93" s="9"/>
      <c r="X93" s="9"/>
      <c r="Y93" s="9"/>
      <c r="Z93" s="11"/>
      <c r="AA93" s="11"/>
      <c r="AB93" s="11"/>
      <c r="AC93" s="11"/>
      <c r="AD93" s="11"/>
      <c r="AE93" s="11"/>
      <c r="AF93" s="11"/>
      <c r="AG93" s="7"/>
    </row>
    <row r="94" spans="1:43" hidden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2">
        <f>SUM(Q84:Q93)</f>
        <v>0</v>
      </c>
      <c r="R94" s="22">
        <f>R85</f>
        <v>0</v>
      </c>
      <c r="S94" s="7"/>
      <c r="T94" s="7"/>
      <c r="U94" s="7"/>
      <c r="V94" s="7"/>
      <c r="W94" s="7"/>
      <c r="X94" s="7"/>
      <c r="Y94" s="7"/>
      <c r="Z94" s="13">
        <f>SUM(Z84:Z93)</f>
        <v>0</v>
      </c>
      <c r="AA94" s="13" t="e">
        <f>AVERAGE(AA84:AA93)</f>
        <v>#DIV/0!</v>
      </c>
      <c r="AB94" s="14" t="e">
        <f>SUMPRODUCT(AB84:AB93,Q84:Q93)/Q94</f>
        <v>#DIV/0!</v>
      </c>
      <c r="AC94" s="14" t="e">
        <f>SUMPRODUCT(AC84:AC93,Q84:Q93)/Q94</f>
        <v>#DIV/0!</v>
      </c>
      <c r="AD94" s="14" t="e">
        <f>SUMPRODUCT(AD84:AD93,Q84:Q93)/Q94</f>
        <v>#DIV/0!</v>
      </c>
      <c r="AE94" s="14" t="e">
        <f>SUMPRODUCT(AE84:AE93,Q84:Q93)/Q94</f>
        <v>#DIV/0!</v>
      </c>
      <c r="AF94" s="15" t="e">
        <f>SUMPRODUCT(AF84:AF93,Q84:Q93)/Q94</f>
        <v>#DIV/0!</v>
      </c>
      <c r="AG94" s="16" t="e">
        <f>Q94*AF94/R94</f>
        <v>#DIV/0!</v>
      </c>
    </row>
    <row r="95" spans="1:43" hidden="1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20"/>
      <c r="Q95" s="28"/>
      <c r="R95" s="28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43" s="1" customFormat="1" ht="27.75" hidden="1" customHeight="1" x14ac:dyDescent="0.25">
      <c r="A96" s="2" t="s">
        <v>19</v>
      </c>
      <c r="B96" s="4" t="s">
        <v>66</v>
      </c>
      <c r="C96" s="4" t="s">
        <v>1</v>
      </c>
      <c r="D96" s="4" t="s">
        <v>37</v>
      </c>
      <c r="E96" s="4" t="s">
        <v>38</v>
      </c>
      <c r="F96" s="4" t="s">
        <v>0</v>
      </c>
      <c r="G96" s="4" t="s">
        <v>39</v>
      </c>
      <c r="H96" s="4" t="s">
        <v>40</v>
      </c>
      <c r="I96" s="4" t="s">
        <v>2</v>
      </c>
      <c r="J96" s="4" t="s">
        <v>4</v>
      </c>
      <c r="K96" s="4" t="s">
        <v>3</v>
      </c>
      <c r="L96" s="4" t="s">
        <v>41</v>
      </c>
      <c r="M96" s="4" t="s">
        <v>42</v>
      </c>
      <c r="N96" s="4" t="s">
        <v>5</v>
      </c>
      <c r="O96" s="4" t="s">
        <v>43</v>
      </c>
      <c r="P96" s="21" t="s">
        <v>6</v>
      </c>
      <c r="Q96" s="29" t="s">
        <v>44</v>
      </c>
      <c r="R96" s="29" t="s">
        <v>45</v>
      </c>
      <c r="S96" s="4" t="s">
        <v>46</v>
      </c>
      <c r="T96" s="4" t="s">
        <v>47</v>
      </c>
      <c r="U96" s="4" t="s">
        <v>48</v>
      </c>
      <c r="V96" s="4" t="s">
        <v>49</v>
      </c>
      <c r="W96" s="4" t="s">
        <v>50</v>
      </c>
      <c r="X96" s="4" t="s">
        <v>51</v>
      </c>
      <c r="Y96" s="4" t="s">
        <v>52</v>
      </c>
      <c r="Z96" s="4" t="s">
        <v>53</v>
      </c>
      <c r="AA96" s="4" t="s">
        <v>54</v>
      </c>
      <c r="AB96" s="4" t="s">
        <v>22</v>
      </c>
      <c r="AC96" s="4" t="s">
        <v>23</v>
      </c>
      <c r="AD96" s="4" t="s">
        <v>24</v>
      </c>
      <c r="AE96" s="4" t="s">
        <v>25</v>
      </c>
      <c r="AF96" s="4" t="s">
        <v>55</v>
      </c>
      <c r="AG96" s="5" t="s">
        <v>65</v>
      </c>
      <c r="AH96" s="1" t="s">
        <v>56</v>
      </c>
      <c r="AI96" s="1" t="s">
        <v>57</v>
      </c>
      <c r="AJ96" s="1" t="s">
        <v>58</v>
      </c>
      <c r="AK96" s="1" t="s">
        <v>59</v>
      </c>
      <c r="AL96" s="1" t="s">
        <v>60</v>
      </c>
      <c r="AM96" s="1" t="s">
        <v>61</v>
      </c>
      <c r="AN96" s="1" t="s">
        <v>21</v>
      </c>
      <c r="AO96" s="1" t="s">
        <v>62</v>
      </c>
      <c r="AP96" s="1" t="s">
        <v>63</v>
      </c>
      <c r="AQ96" s="1" t="s">
        <v>64</v>
      </c>
    </row>
    <row r="97" spans="1:52" ht="16.5" hidden="1" customHeight="1" x14ac:dyDescent="0.25">
      <c r="A97" s="31">
        <f>A84+1</f>
        <v>8</v>
      </c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8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27"/>
      <c r="R99" s="27"/>
      <c r="S99" s="10"/>
      <c r="T99" s="10"/>
      <c r="U99" s="10"/>
      <c r="V99" s="10"/>
      <c r="W99" s="10"/>
      <c r="X99" s="10"/>
      <c r="Y99" s="10"/>
      <c r="Z99" s="10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t="15" hidden="1" customHeight="1" x14ac:dyDescent="0.25">
      <c r="A106" s="31"/>
      <c r="B106" s="1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Q106" s="27"/>
      <c r="R106" s="27"/>
      <c r="S106" s="9"/>
      <c r="T106" s="9"/>
      <c r="U106" s="9"/>
      <c r="V106" s="9"/>
      <c r="W106" s="9"/>
      <c r="X106" s="9"/>
      <c r="Y106" s="9"/>
      <c r="Z106" s="11"/>
      <c r="AA106" s="11"/>
      <c r="AB106" s="11"/>
      <c r="AC106" s="11"/>
      <c r="AD106" s="11"/>
      <c r="AE106" s="11"/>
      <c r="AF106" s="11"/>
      <c r="AG106" s="7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2">
        <f>SUM(Q97:Q106)</f>
        <v>0</v>
      </c>
      <c r="R107" s="22" t="e">
        <f>AVERAGE(R97:R106)</f>
        <v>#DIV/0!</v>
      </c>
      <c r="S107" s="7"/>
      <c r="T107" s="7"/>
      <c r="U107" s="7"/>
      <c r="V107" s="7"/>
      <c r="W107" s="7"/>
      <c r="X107" s="7"/>
      <c r="Y107" s="7"/>
      <c r="Z107" s="13">
        <f>SUM(Z97:Z106)</f>
        <v>0</v>
      </c>
      <c r="AA107" s="13" t="e">
        <f>AVERAGE(AA97:AA106)</f>
        <v>#DIV/0!</v>
      </c>
      <c r="AB107" s="14" t="e">
        <f>SUMPRODUCT(AB97:AB106,Q97:Q106)/Q107</f>
        <v>#DIV/0!</v>
      </c>
      <c r="AC107" s="14" t="e">
        <f>SUMPRODUCT(AC97:AC106,Q97:Q106)/Q107</f>
        <v>#DIV/0!</v>
      </c>
      <c r="AD107" s="14" t="e">
        <f>SUMPRODUCT(AD97:AD106,Q97:Q106)/Q107</f>
        <v>#DIV/0!</v>
      </c>
      <c r="AE107" s="14" t="e">
        <f>SUMPRODUCT(AE97:AE106,Q97:Q106)/Q107</f>
        <v>#DIV/0!</v>
      </c>
      <c r="AF107" s="15" t="e">
        <f>SUMPRODUCT(AF97:AF106,Q97:Q106)/Q107</f>
        <v>#DIV/0!</v>
      </c>
      <c r="AG107" s="16" t="e">
        <f>Q107*AF107/R107</f>
        <v>#DIV/0!</v>
      </c>
      <c r="AU107" s="3"/>
      <c r="AV107" s="3"/>
      <c r="AW107" s="3"/>
      <c r="AX107" s="3"/>
      <c r="AY107" s="3"/>
      <c r="AZ107" s="3"/>
    </row>
    <row r="108" spans="1:52" hidden="1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26"/>
      <c r="P108" s="20"/>
      <c r="Q108" s="28"/>
      <c r="R108" s="28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52" s="1" customFormat="1" ht="27.75" hidden="1" customHeight="1" x14ac:dyDescent="0.25">
      <c r="A109" s="2" t="s">
        <v>19</v>
      </c>
      <c r="B109" s="4" t="s">
        <v>66</v>
      </c>
      <c r="C109" s="4" t="s">
        <v>1</v>
      </c>
      <c r="D109" s="4" t="s">
        <v>37</v>
      </c>
      <c r="E109" s="4" t="s">
        <v>38</v>
      </c>
      <c r="F109" s="4" t="s">
        <v>0</v>
      </c>
      <c r="G109" s="4" t="s">
        <v>39</v>
      </c>
      <c r="H109" s="4" t="s">
        <v>40</v>
      </c>
      <c r="I109" s="4" t="s">
        <v>2</v>
      </c>
      <c r="J109" s="4" t="s">
        <v>4</v>
      </c>
      <c r="K109" s="4" t="s">
        <v>3</v>
      </c>
      <c r="L109" s="4" t="s">
        <v>41</v>
      </c>
      <c r="M109" s="4" t="s">
        <v>42</v>
      </c>
      <c r="N109" s="4" t="s">
        <v>5</v>
      </c>
      <c r="O109" s="25" t="s">
        <v>43</v>
      </c>
      <c r="P109" s="21" t="s">
        <v>6</v>
      </c>
      <c r="Q109" s="29" t="s">
        <v>44</v>
      </c>
      <c r="R109" s="29" t="s">
        <v>45</v>
      </c>
      <c r="S109" s="4" t="s">
        <v>46</v>
      </c>
      <c r="T109" s="4" t="s">
        <v>47</v>
      </c>
      <c r="U109" s="4" t="s">
        <v>48</v>
      </c>
      <c r="V109" s="4" t="s">
        <v>49</v>
      </c>
      <c r="W109" s="4" t="s">
        <v>50</v>
      </c>
      <c r="X109" s="4" t="s">
        <v>51</v>
      </c>
      <c r="Y109" s="4" t="s">
        <v>52</v>
      </c>
      <c r="Z109" s="4" t="s">
        <v>53</v>
      </c>
      <c r="AA109" s="4" t="s">
        <v>54</v>
      </c>
      <c r="AB109" s="4" t="s">
        <v>22</v>
      </c>
      <c r="AC109" s="4" t="s">
        <v>23</v>
      </c>
      <c r="AD109" s="4" t="s">
        <v>24</v>
      </c>
      <c r="AE109" s="4" t="s">
        <v>25</v>
      </c>
      <c r="AF109" s="4" t="s">
        <v>55</v>
      </c>
      <c r="AG109" s="5" t="s">
        <v>65</v>
      </c>
      <c r="AH109" s="1" t="s">
        <v>56</v>
      </c>
      <c r="AI109" s="1" t="s">
        <v>57</v>
      </c>
      <c r="AJ109" s="1" t="s">
        <v>58</v>
      </c>
      <c r="AK109" s="1" t="s">
        <v>59</v>
      </c>
      <c r="AL109" s="1" t="s">
        <v>60</v>
      </c>
      <c r="AM109" s="1" t="s">
        <v>61</v>
      </c>
      <c r="AN109" s="1" t="s">
        <v>21</v>
      </c>
      <c r="AO109" s="1" t="s">
        <v>62</v>
      </c>
      <c r="AP109" s="1" t="s">
        <v>63</v>
      </c>
      <c r="AQ109" s="1" t="s">
        <v>64</v>
      </c>
    </row>
    <row r="110" spans="1:52" ht="24" hidden="1" customHeight="1" x14ac:dyDescent="0.25">
      <c r="A110" s="31">
        <f>A97+1</f>
        <v>9</v>
      </c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8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27"/>
      <c r="R112" s="27"/>
      <c r="S112" s="10"/>
      <c r="T112" s="10"/>
      <c r="U112" s="10"/>
      <c r="V112" s="10"/>
      <c r="W112" s="10"/>
      <c r="X112" s="10"/>
      <c r="Y112" s="10"/>
      <c r="Z112" s="10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t="15" hidden="1" customHeight="1" x14ac:dyDescent="0.25">
      <c r="A119" s="31"/>
      <c r="B119" s="1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0"/>
      <c r="Q119" s="27"/>
      <c r="R119" s="27"/>
      <c r="S119" s="9"/>
      <c r="T119" s="9"/>
      <c r="U119" s="9"/>
      <c r="V119" s="9"/>
      <c r="W119" s="9"/>
      <c r="X119" s="9"/>
      <c r="Y119" s="9"/>
      <c r="Z119" s="11"/>
      <c r="AA119" s="11"/>
      <c r="AB119" s="11"/>
      <c r="AC119" s="11"/>
      <c r="AD119" s="11"/>
      <c r="AE119" s="11"/>
      <c r="AF119" s="11"/>
      <c r="AG119" s="7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2">
        <f>SUM(Q110:Q119)</f>
        <v>0</v>
      </c>
      <c r="R120" s="22" t="e">
        <f>AVERAGE(R110:R119)</f>
        <v>#DIV/0!</v>
      </c>
      <c r="S120" s="7"/>
      <c r="T120" s="7"/>
      <c r="U120" s="7"/>
      <c r="V120" s="7"/>
      <c r="W120" s="7"/>
      <c r="X120" s="7"/>
      <c r="Y120" s="7"/>
      <c r="Z120" s="13">
        <f>SUM(Z110:Z119)</f>
        <v>0</v>
      </c>
      <c r="AA120" s="13" t="e">
        <f>AVERAGE(AA110:AA119)</f>
        <v>#DIV/0!</v>
      </c>
      <c r="AB120" s="14" t="e">
        <f>SUMPRODUCT(AB110:AB119,Q110:Q119)/Q120</f>
        <v>#DIV/0!</v>
      </c>
      <c r="AC120" s="14" t="e">
        <f>SUMPRODUCT(AC110:AC119,Q110:Q119)/Q120</f>
        <v>#DIV/0!</v>
      </c>
      <c r="AD120" s="14" t="e">
        <f>SUMPRODUCT(AD110:AD119,Q110:Q119)/Q120</f>
        <v>#DIV/0!</v>
      </c>
      <c r="AE120" s="14" t="e">
        <f>SUMPRODUCT(AE110:AE119,Q110:Q119)/Q120</f>
        <v>#DIV/0!</v>
      </c>
      <c r="AF120" s="15" t="e">
        <f>SUMPRODUCT(AF110:AF119,Q110:Q119)/Q120</f>
        <v>#DIV/0!</v>
      </c>
      <c r="AG120" s="16" t="e">
        <f>Q120*AF120/R120</f>
        <v>#DIV/0!</v>
      </c>
      <c r="AU120" s="3"/>
      <c r="AV120" s="3"/>
      <c r="AW120" s="3"/>
      <c r="AX120" s="3"/>
      <c r="AY120" s="3"/>
      <c r="AZ120" s="3"/>
    </row>
    <row r="121" spans="1:52" hidden="1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26"/>
      <c r="P121" s="20"/>
      <c r="Q121" s="20"/>
      <c r="R121" s="20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52" s="1" customFormat="1" ht="27.75" hidden="1" customHeight="1" x14ac:dyDescent="0.25">
      <c r="A122" s="2" t="s">
        <v>19</v>
      </c>
      <c r="B122" s="4" t="s">
        <v>66</v>
      </c>
      <c r="C122" s="4" t="s">
        <v>1</v>
      </c>
      <c r="D122" s="4" t="s">
        <v>37</v>
      </c>
      <c r="E122" s="4" t="s">
        <v>38</v>
      </c>
      <c r="F122" s="4" t="s">
        <v>0</v>
      </c>
      <c r="G122" s="4" t="s">
        <v>39</v>
      </c>
      <c r="H122" s="4" t="s">
        <v>40</v>
      </c>
      <c r="I122" s="4" t="s">
        <v>2</v>
      </c>
      <c r="J122" s="4" t="s">
        <v>4</v>
      </c>
      <c r="K122" s="4" t="s">
        <v>3</v>
      </c>
      <c r="L122" s="4" t="s">
        <v>41</v>
      </c>
      <c r="M122" s="4" t="s">
        <v>42</v>
      </c>
      <c r="N122" s="4" t="s">
        <v>5</v>
      </c>
      <c r="O122" s="25" t="s">
        <v>43</v>
      </c>
      <c r="P122" s="21" t="s">
        <v>6</v>
      </c>
      <c r="Q122" s="21" t="s">
        <v>44</v>
      </c>
      <c r="R122" s="21" t="s">
        <v>45</v>
      </c>
      <c r="S122" s="4" t="s">
        <v>46</v>
      </c>
      <c r="T122" s="4" t="s">
        <v>47</v>
      </c>
      <c r="U122" s="4" t="s">
        <v>48</v>
      </c>
      <c r="V122" s="4" t="s">
        <v>49</v>
      </c>
      <c r="W122" s="4" t="s">
        <v>50</v>
      </c>
      <c r="X122" s="4" t="s">
        <v>51</v>
      </c>
      <c r="Y122" s="4" t="s">
        <v>52</v>
      </c>
      <c r="Z122" s="4" t="s">
        <v>53</v>
      </c>
      <c r="AA122" s="4" t="s">
        <v>54</v>
      </c>
      <c r="AB122" s="4" t="s">
        <v>22</v>
      </c>
      <c r="AC122" s="4" t="s">
        <v>23</v>
      </c>
      <c r="AD122" s="4" t="s">
        <v>24</v>
      </c>
      <c r="AE122" s="4" t="s">
        <v>25</v>
      </c>
      <c r="AF122" s="4" t="s">
        <v>55</v>
      </c>
      <c r="AG122" s="5" t="s">
        <v>65</v>
      </c>
      <c r="AH122" s="1" t="s">
        <v>56</v>
      </c>
      <c r="AI122" s="1" t="s">
        <v>57</v>
      </c>
      <c r="AJ122" s="1" t="s">
        <v>58</v>
      </c>
      <c r="AK122" s="1" t="s">
        <v>59</v>
      </c>
      <c r="AL122" s="1" t="s">
        <v>60</v>
      </c>
      <c r="AM122" s="1" t="s">
        <v>61</v>
      </c>
      <c r="AN122" s="1" t="s">
        <v>21</v>
      </c>
      <c r="AO122" s="1" t="s">
        <v>62</v>
      </c>
      <c r="AP122" s="1" t="s">
        <v>63</v>
      </c>
      <c r="AQ122" s="1" t="s">
        <v>64</v>
      </c>
    </row>
    <row r="123" spans="1:52" ht="15" hidden="1" customHeight="1" x14ac:dyDescent="0.25">
      <c r="A123" s="31">
        <f>A110+1</f>
        <v>10</v>
      </c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8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  <c r="AW131" s="3"/>
      <c r="AX131" s="3"/>
    </row>
    <row r="132" spans="1:52" ht="15" hidden="1" customHeight="1" x14ac:dyDescent="0.25">
      <c r="A132" s="31"/>
      <c r="B132" s="1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0"/>
      <c r="Q132" s="10"/>
      <c r="R132" s="10"/>
      <c r="S132" s="9"/>
      <c r="T132" s="9"/>
      <c r="U132" s="9"/>
      <c r="V132" s="9"/>
      <c r="W132" s="9"/>
      <c r="X132" s="9"/>
      <c r="Y132" s="9"/>
      <c r="Z132" s="11"/>
      <c r="AA132" s="11"/>
      <c r="AB132" s="11"/>
      <c r="AC132" s="11"/>
      <c r="AD132" s="11"/>
      <c r="AE132" s="11"/>
      <c r="AF132" s="11"/>
      <c r="AG132" s="7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2">
        <f>SUM(Q123:Q132)</f>
        <v>0</v>
      </c>
      <c r="R133" s="22" t="e">
        <f>AVERAGE(R123:R132)</f>
        <v>#DIV/0!</v>
      </c>
      <c r="S133" s="7"/>
      <c r="T133" s="7"/>
      <c r="U133" s="7"/>
      <c r="V133" s="7"/>
      <c r="W133" s="7"/>
      <c r="X133" s="7"/>
      <c r="Y133" s="7"/>
      <c r="Z133" s="13">
        <f>SUM(Z123:Z132)</f>
        <v>0</v>
      </c>
      <c r="AA133" s="13" t="e">
        <f>AVERAGE(AA123:AA132)</f>
        <v>#DIV/0!</v>
      </c>
      <c r="AB133" s="14" t="e">
        <f>SUMPRODUCT(AB123:AB132,Q123:Q132)/Q133</f>
        <v>#DIV/0!</v>
      </c>
      <c r="AC133" s="14" t="e">
        <f>SUMPRODUCT(AC123:AC132,Q123:Q132)/Q133</f>
        <v>#DIV/0!</v>
      </c>
      <c r="AD133" s="14" t="e">
        <f>SUMPRODUCT(AD123:AD132,Q123:Q132)/Q133</f>
        <v>#DIV/0!</v>
      </c>
      <c r="AE133" s="14" t="e">
        <f>SUMPRODUCT(AE123:AE132,Q123:Q132)/Q133</f>
        <v>#DIV/0!</v>
      </c>
      <c r="AF133" s="15" t="e">
        <f>SUMPRODUCT(AF123:AF132,Q123:Q132)/Q133</f>
        <v>#DIV/0!</v>
      </c>
      <c r="AG133" s="16" t="e">
        <f>Q133*AF133/R133</f>
        <v>#DIV/0!</v>
      </c>
      <c r="AU133" s="3"/>
      <c r="AV133" s="3"/>
      <c r="AW133" s="3"/>
      <c r="AX133" s="3"/>
      <c r="AY133" s="3"/>
      <c r="AZ133" s="3"/>
    </row>
    <row r="134" spans="1:52" hidden="1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26"/>
      <c r="P134" s="20"/>
      <c r="Q134" s="20"/>
      <c r="R134" s="20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52" s="1" customFormat="1" ht="27.75" hidden="1" customHeight="1" x14ac:dyDescent="0.25">
      <c r="A135" s="2" t="s">
        <v>19</v>
      </c>
      <c r="B135" s="4" t="s">
        <v>66</v>
      </c>
      <c r="C135" s="4" t="s">
        <v>1</v>
      </c>
      <c r="D135" s="4" t="s">
        <v>37</v>
      </c>
      <c r="E135" s="4" t="s">
        <v>38</v>
      </c>
      <c r="F135" s="4" t="s">
        <v>0</v>
      </c>
      <c r="G135" s="4" t="s">
        <v>39</v>
      </c>
      <c r="H135" s="4" t="s">
        <v>40</v>
      </c>
      <c r="I135" s="4" t="s">
        <v>2</v>
      </c>
      <c r="J135" s="4" t="s">
        <v>4</v>
      </c>
      <c r="K135" s="4" t="s">
        <v>3</v>
      </c>
      <c r="L135" s="4" t="s">
        <v>41</v>
      </c>
      <c r="M135" s="4" t="s">
        <v>42</v>
      </c>
      <c r="N135" s="4" t="s">
        <v>5</v>
      </c>
      <c r="O135" s="25" t="s">
        <v>43</v>
      </c>
      <c r="P135" s="21" t="s">
        <v>6</v>
      </c>
      <c r="Q135" s="21" t="s">
        <v>44</v>
      </c>
      <c r="R135" s="21" t="s">
        <v>45</v>
      </c>
      <c r="S135" s="4" t="s">
        <v>46</v>
      </c>
      <c r="T135" s="4" t="s">
        <v>47</v>
      </c>
      <c r="U135" s="4" t="s">
        <v>48</v>
      </c>
      <c r="V135" s="4" t="s">
        <v>49</v>
      </c>
      <c r="W135" s="4" t="s">
        <v>50</v>
      </c>
      <c r="X135" s="4" t="s">
        <v>51</v>
      </c>
      <c r="Y135" s="4" t="s">
        <v>52</v>
      </c>
      <c r="Z135" s="4" t="s">
        <v>53</v>
      </c>
      <c r="AA135" s="4" t="s">
        <v>54</v>
      </c>
      <c r="AB135" s="4" t="s">
        <v>22</v>
      </c>
      <c r="AC135" s="4" t="s">
        <v>23</v>
      </c>
      <c r="AD135" s="4" t="s">
        <v>24</v>
      </c>
      <c r="AE135" s="4" t="s">
        <v>25</v>
      </c>
      <c r="AF135" s="4" t="s">
        <v>55</v>
      </c>
      <c r="AG135" s="5" t="s">
        <v>65</v>
      </c>
      <c r="AH135" s="1" t="s">
        <v>56</v>
      </c>
      <c r="AI135" s="1" t="s">
        <v>57</v>
      </c>
      <c r="AJ135" s="1" t="s">
        <v>58</v>
      </c>
      <c r="AK135" s="1" t="s">
        <v>59</v>
      </c>
      <c r="AL135" s="1" t="s">
        <v>60</v>
      </c>
      <c r="AM135" s="1" t="s">
        <v>61</v>
      </c>
      <c r="AN135" s="1" t="s">
        <v>21</v>
      </c>
      <c r="AO135" s="1" t="s">
        <v>62</v>
      </c>
      <c r="AP135" s="1" t="s">
        <v>63</v>
      </c>
      <c r="AQ135" s="1" t="s">
        <v>64</v>
      </c>
    </row>
    <row r="136" spans="1:52" ht="15" hidden="1" customHeight="1" x14ac:dyDescent="0.25">
      <c r="A136" s="31">
        <f>A123+1</f>
        <v>11</v>
      </c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8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t="15" hidden="1" customHeight="1" x14ac:dyDescent="0.25">
      <c r="A145" s="31"/>
      <c r="B145" s="1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0"/>
      <c r="Q145" s="10"/>
      <c r="R145" s="10"/>
      <c r="S145" s="9"/>
      <c r="T145" s="9"/>
      <c r="U145" s="9"/>
      <c r="V145" s="9"/>
      <c r="W145" s="9"/>
      <c r="X145" s="9"/>
      <c r="Y145" s="9"/>
      <c r="Z145" s="11"/>
      <c r="AA145" s="11"/>
      <c r="AB145" s="11"/>
      <c r="AC145" s="11"/>
      <c r="AD145" s="11"/>
      <c r="AE145" s="11"/>
      <c r="AF145" s="11"/>
      <c r="AG145" s="7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2">
        <f>SUM(Q136:Q145)</f>
        <v>0</v>
      </c>
      <c r="R146" s="22" t="e">
        <f>AVERAGE(R136:R145)</f>
        <v>#DIV/0!</v>
      </c>
      <c r="S146" s="7"/>
      <c r="T146" s="7"/>
      <c r="U146" s="7"/>
      <c r="V146" s="7"/>
      <c r="W146" s="7"/>
      <c r="X146" s="7"/>
      <c r="Y146" s="7"/>
      <c r="Z146" s="13">
        <f>SUM(Z136:Z145)</f>
        <v>0</v>
      </c>
      <c r="AA146" s="13" t="e">
        <f>AVERAGE(AA136:AA145)</f>
        <v>#DIV/0!</v>
      </c>
      <c r="AB146" s="14" t="e">
        <f>SUMPRODUCT(AB136:AB145,Q136:Q145)/Q146</f>
        <v>#DIV/0!</v>
      </c>
      <c r="AC146" s="14" t="e">
        <f>SUMPRODUCT(AC136:AC145,Q136:Q145)/Q146</f>
        <v>#DIV/0!</v>
      </c>
      <c r="AD146" s="14" t="e">
        <f>SUMPRODUCT(AD136:AD145,Q136:Q145)/Q146</f>
        <v>#DIV/0!</v>
      </c>
      <c r="AE146" s="14" t="e">
        <f>SUMPRODUCT(AE136:AE145,Q136:Q145)/Q146</f>
        <v>#DIV/0!</v>
      </c>
      <c r="AF146" s="15" t="e">
        <f>SUMPRODUCT(AF136:AF145,Q136:Q145)/Q146</f>
        <v>#DIV/0!</v>
      </c>
      <c r="AG146" s="16" t="e">
        <f>Q146*AF146/R146</f>
        <v>#DIV/0!</v>
      </c>
      <c r="AU146" s="3"/>
      <c r="AV146" s="3"/>
      <c r="AW146" s="3"/>
      <c r="AX146" s="3"/>
      <c r="AY146" s="3"/>
      <c r="AZ146" s="3"/>
    </row>
    <row r="147" spans="1:52" hidden="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26"/>
      <c r="P147" s="20"/>
      <c r="Q147" s="20"/>
      <c r="R147" s="20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52" s="1" customFormat="1" ht="27.75" hidden="1" customHeight="1" x14ac:dyDescent="0.25">
      <c r="A148" s="2" t="s">
        <v>19</v>
      </c>
      <c r="B148" s="4" t="s">
        <v>66</v>
      </c>
      <c r="C148" s="4" t="s">
        <v>1</v>
      </c>
      <c r="D148" s="4" t="s">
        <v>37</v>
      </c>
      <c r="E148" s="4" t="s">
        <v>38</v>
      </c>
      <c r="F148" s="4" t="s">
        <v>0</v>
      </c>
      <c r="G148" s="4" t="s">
        <v>39</v>
      </c>
      <c r="H148" s="4" t="s">
        <v>40</v>
      </c>
      <c r="I148" s="4" t="s">
        <v>2</v>
      </c>
      <c r="J148" s="4" t="s">
        <v>4</v>
      </c>
      <c r="K148" s="4" t="s">
        <v>3</v>
      </c>
      <c r="L148" s="4" t="s">
        <v>41</v>
      </c>
      <c r="M148" s="4" t="s">
        <v>42</v>
      </c>
      <c r="N148" s="4" t="s">
        <v>5</v>
      </c>
      <c r="O148" s="25" t="s">
        <v>43</v>
      </c>
      <c r="P148" s="21" t="s">
        <v>6</v>
      </c>
      <c r="Q148" s="21" t="s">
        <v>44</v>
      </c>
      <c r="R148" s="21" t="s">
        <v>45</v>
      </c>
      <c r="S148" s="4" t="s">
        <v>46</v>
      </c>
      <c r="T148" s="4" t="s">
        <v>47</v>
      </c>
      <c r="U148" s="4" t="s">
        <v>48</v>
      </c>
      <c r="V148" s="4" t="s">
        <v>49</v>
      </c>
      <c r="W148" s="4" t="s">
        <v>50</v>
      </c>
      <c r="X148" s="4" t="s">
        <v>51</v>
      </c>
      <c r="Y148" s="4" t="s">
        <v>52</v>
      </c>
      <c r="Z148" s="4" t="s">
        <v>53</v>
      </c>
      <c r="AA148" s="4" t="s">
        <v>54</v>
      </c>
      <c r="AB148" s="4" t="s">
        <v>22</v>
      </c>
      <c r="AC148" s="4" t="s">
        <v>23</v>
      </c>
      <c r="AD148" s="4" t="s">
        <v>24</v>
      </c>
      <c r="AE148" s="4" t="s">
        <v>25</v>
      </c>
      <c r="AF148" s="4" t="s">
        <v>55</v>
      </c>
      <c r="AG148" s="5" t="s">
        <v>65</v>
      </c>
      <c r="AH148" s="1" t="s">
        <v>56</v>
      </c>
      <c r="AI148" s="1" t="s">
        <v>57</v>
      </c>
      <c r="AJ148" s="1" t="s">
        <v>58</v>
      </c>
      <c r="AK148" s="1" t="s">
        <v>59</v>
      </c>
      <c r="AL148" s="1" t="s">
        <v>60</v>
      </c>
      <c r="AM148" s="1" t="s">
        <v>61</v>
      </c>
      <c r="AN148" s="1" t="s">
        <v>21</v>
      </c>
      <c r="AO148" s="1" t="s">
        <v>62</v>
      </c>
      <c r="AP148" s="1" t="s">
        <v>63</v>
      </c>
      <c r="AQ148" s="1" t="s">
        <v>64</v>
      </c>
      <c r="AS148" s="18"/>
    </row>
    <row r="149" spans="1:52" ht="15" hidden="1" customHeight="1" x14ac:dyDescent="0.25">
      <c r="A149" s="31">
        <f>A136+1</f>
        <v>12</v>
      </c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8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t="15" hidden="1" customHeight="1" x14ac:dyDescent="0.25">
      <c r="A158" s="31"/>
      <c r="B158" s="1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0"/>
      <c r="Q158" s="10"/>
      <c r="R158" s="10"/>
      <c r="S158" s="9"/>
      <c r="T158" s="9"/>
      <c r="U158" s="9"/>
      <c r="V158" s="9"/>
      <c r="W158" s="9"/>
      <c r="X158" s="9"/>
      <c r="Y158" s="9"/>
      <c r="Z158" s="11"/>
      <c r="AA158" s="11"/>
      <c r="AB158" s="11"/>
      <c r="AC158" s="11"/>
      <c r="AD158" s="11"/>
      <c r="AE158" s="11"/>
      <c r="AF158" s="11"/>
      <c r="AG158" s="7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2">
        <f>SUM(Q149:Q158)</f>
        <v>0</v>
      </c>
      <c r="R159" s="22" t="e">
        <f>AVERAGE(R149:R158)</f>
        <v>#DIV/0!</v>
      </c>
      <c r="S159" s="7"/>
      <c r="T159" s="7"/>
      <c r="U159" s="7"/>
      <c r="V159" s="7"/>
      <c r="W159" s="7"/>
      <c r="X159" s="7"/>
      <c r="Y159" s="7"/>
      <c r="Z159" s="13">
        <f>SUM(Z149:Z158)</f>
        <v>0</v>
      </c>
      <c r="AA159" s="13" t="e">
        <f>AVERAGE(AA149:AA158)</f>
        <v>#DIV/0!</v>
      </c>
      <c r="AB159" s="14" t="e">
        <f>SUMPRODUCT(AB149:AB158,Q149:Q158)/Q159</f>
        <v>#DIV/0!</v>
      </c>
      <c r="AC159" s="14" t="e">
        <f>SUMPRODUCT(AC149:AC158,Q149:Q158)/Q159</f>
        <v>#DIV/0!</v>
      </c>
      <c r="AD159" s="14" t="e">
        <f>SUMPRODUCT(AD149:AD158,Q149:Q158)/Q159</f>
        <v>#DIV/0!</v>
      </c>
      <c r="AE159" s="14" t="e">
        <f>SUMPRODUCT(AE149:AE158,Q149:Q158)/Q159</f>
        <v>#DIV/0!</v>
      </c>
      <c r="AF159" s="15" t="e">
        <f>SUMPRODUCT(AF149:AF158,Q149:Q158)/Q159</f>
        <v>#DIV/0!</v>
      </c>
      <c r="AG159" s="16" t="e">
        <f>Q159*AF159/R159</f>
        <v>#DIV/0!</v>
      </c>
      <c r="AU159" s="3"/>
      <c r="AV159" s="3"/>
      <c r="AW159" s="3"/>
      <c r="AX159" s="3"/>
      <c r="AY159" s="3"/>
      <c r="AZ159" s="3"/>
    </row>
    <row r="160" spans="1:52" hidden="1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26"/>
      <c r="P160" s="20"/>
      <c r="Q160" s="20"/>
      <c r="R160" s="20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52" s="1" customFormat="1" ht="27.75" hidden="1" customHeight="1" x14ac:dyDescent="0.25">
      <c r="A161" s="2" t="s">
        <v>19</v>
      </c>
      <c r="B161" s="4" t="s">
        <v>66</v>
      </c>
      <c r="C161" s="4" t="s">
        <v>1</v>
      </c>
      <c r="D161" s="4" t="s">
        <v>37</v>
      </c>
      <c r="E161" s="4" t="s">
        <v>38</v>
      </c>
      <c r="F161" s="4" t="s">
        <v>0</v>
      </c>
      <c r="G161" s="4" t="s">
        <v>39</v>
      </c>
      <c r="H161" s="4" t="s">
        <v>40</v>
      </c>
      <c r="I161" s="4" t="s">
        <v>2</v>
      </c>
      <c r="J161" s="4" t="s">
        <v>4</v>
      </c>
      <c r="K161" s="4" t="s">
        <v>3</v>
      </c>
      <c r="L161" s="4" t="s">
        <v>41</v>
      </c>
      <c r="M161" s="4" t="s">
        <v>42</v>
      </c>
      <c r="N161" s="4" t="s">
        <v>5</v>
      </c>
      <c r="O161" s="25" t="s">
        <v>43</v>
      </c>
      <c r="P161" s="21" t="s">
        <v>6</v>
      </c>
      <c r="Q161" s="21" t="s">
        <v>44</v>
      </c>
      <c r="R161" s="21" t="s">
        <v>45</v>
      </c>
      <c r="S161" s="4" t="s">
        <v>46</v>
      </c>
      <c r="T161" s="4" t="s">
        <v>47</v>
      </c>
      <c r="U161" s="4" t="s">
        <v>48</v>
      </c>
      <c r="V161" s="4" t="s">
        <v>49</v>
      </c>
      <c r="W161" s="4" t="s">
        <v>50</v>
      </c>
      <c r="X161" s="4" t="s">
        <v>51</v>
      </c>
      <c r="Y161" s="4" t="s">
        <v>52</v>
      </c>
      <c r="Z161" s="4" t="s">
        <v>53</v>
      </c>
      <c r="AA161" s="4" t="s">
        <v>54</v>
      </c>
      <c r="AB161" s="4" t="s">
        <v>22</v>
      </c>
      <c r="AC161" s="4" t="s">
        <v>23</v>
      </c>
      <c r="AD161" s="4" t="s">
        <v>24</v>
      </c>
      <c r="AE161" s="4" t="s">
        <v>25</v>
      </c>
      <c r="AF161" s="4" t="s">
        <v>55</v>
      </c>
      <c r="AG161" s="5" t="s">
        <v>65</v>
      </c>
      <c r="AH161" s="1" t="s">
        <v>56</v>
      </c>
      <c r="AI161" s="1" t="s">
        <v>57</v>
      </c>
      <c r="AJ161" s="1" t="s">
        <v>58</v>
      </c>
      <c r="AK161" s="1" t="s">
        <v>59</v>
      </c>
      <c r="AL161" s="1" t="s">
        <v>60</v>
      </c>
      <c r="AM161" s="1" t="s">
        <v>61</v>
      </c>
      <c r="AN161" s="1" t="s">
        <v>21</v>
      </c>
      <c r="AO161" s="1" t="s">
        <v>62</v>
      </c>
      <c r="AP161" s="1" t="s">
        <v>63</v>
      </c>
      <c r="AQ161" s="1" t="s">
        <v>64</v>
      </c>
    </row>
    <row r="162" spans="1:52" ht="15" hidden="1" customHeight="1" x14ac:dyDescent="0.25">
      <c r="A162" s="31">
        <f>A149+1</f>
        <v>13</v>
      </c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  <c r="AH162">
        <v>1.31575</v>
      </c>
      <c r="AI162">
        <v>2.0130499999999998</v>
      </c>
      <c r="AJ162">
        <v>2.3066</v>
      </c>
      <c r="AK162">
        <v>0.20330000000000001</v>
      </c>
      <c r="AL162">
        <v>103.26</v>
      </c>
      <c r="AM162" t="s">
        <v>71</v>
      </c>
      <c r="AN162">
        <v>44547.672569444447</v>
      </c>
      <c r="AO162" t="s">
        <v>34</v>
      </c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8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2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t="15" hidden="1" customHeight="1" x14ac:dyDescent="0.25">
      <c r="A171" s="31"/>
      <c r="B171" s="1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25"/>
      <c r="P171" s="10"/>
      <c r="Q171" s="10"/>
      <c r="R171" s="10"/>
      <c r="S171" s="9"/>
      <c r="T171" s="9"/>
      <c r="U171" s="9"/>
      <c r="V171" s="9"/>
      <c r="W171" s="9"/>
      <c r="X171" s="9"/>
      <c r="Y171" s="9"/>
      <c r="Z171" s="11"/>
      <c r="AA171" s="11"/>
      <c r="AB171" s="11"/>
      <c r="AC171" s="11"/>
      <c r="AD171" s="11"/>
      <c r="AE171" s="11"/>
      <c r="AF171" s="11"/>
      <c r="AG171" s="7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2">
        <f>SUM(Q162:Q171)</f>
        <v>0</v>
      </c>
      <c r="R172" s="22" t="e">
        <f>AVERAGE(R162:R171)</f>
        <v>#DIV/0!</v>
      </c>
      <c r="S172" s="7"/>
      <c r="T172" s="7"/>
      <c r="U172" s="7"/>
      <c r="V172" s="7"/>
      <c r="W172" s="7"/>
      <c r="X172" s="7"/>
      <c r="Y172" s="7"/>
      <c r="Z172" s="13">
        <f>SUM(Z162:Z171)</f>
        <v>0</v>
      </c>
      <c r="AA172" s="13" t="e">
        <f>AVERAGE(AA162:AA171)</f>
        <v>#DIV/0!</v>
      </c>
      <c r="AB172" s="14" t="e">
        <f>SUMPRODUCT(AB162:AB171,Q162:Q171)/Q172</f>
        <v>#DIV/0!</v>
      </c>
      <c r="AC172" s="14" t="e">
        <f>SUMPRODUCT(AC162:AC171,Q162:Q171)/Q172</f>
        <v>#DIV/0!</v>
      </c>
      <c r="AD172" s="14" t="e">
        <f>SUMPRODUCT(AD162:AD171,Q162:Q171)/Q172</f>
        <v>#DIV/0!</v>
      </c>
      <c r="AE172" s="14" t="e">
        <f>SUMPRODUCT(AE162:AE171,Q162:Q171)/Q172</f>
        <v>#DIV/0!</v>
      </c>
      <c r="AF172" s="15" t="e">
        <f>SUMPRODUCT(AF162:AF171,Q162:Q171)/Q172</f>
        <v>#DIV/0!</v>
      </c>
      <c r="AG172" s="16" t="e">
        <f>Q172*AF172/R172</f>
        <v>#DIV/0!</v>
      </c>
      <c r="AU172" s="3"/>
      <c r="AV172" s="3"/>
      <c r="AW172" s="3"/>
      <c r="AX172" s="3"/>
      <c r="AY172" s="3"/>
      <c r="AZ172" s="3"/>
    </row>
    <row r="173" spans="1:52" hidden="1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26"/>
      <c r="P173" s="20"/>
      <c r="Q173" s="20"/>
      <c r="R173" s="20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52" s="1" customFormat="1" ht="27.75" hidden="1" customHeight="1" x14ac:dyDescent="0.25">
      <c r="A174" s="2" t="s">
        <v>19</v>
      </c>
      <c r="B174" s="4" t="s">
        <v>66</v>
      </c>
      <c r="C174" s="4" t="s">
        <v>1</v>
      </c>
      <c r="D174" s="4" t="s">
        <v>37</v>
      </c>
      <c r="E174" s="4" t="s">
        <v>38</v>
      </c>
      <c r="F174" s="4" t="s">
        <v>0</v>
      </c>
      <c r="G174" s="4" t="s">
        <v>39</v>
      </c>
      <c r="H174" s="4" t="s">
        <v>40</v>
      </c>
      <c r="I174" s="4" t="s">
        <v>2</v>
      </c>
      <c r="J174" s="4" t="s">
        <v>4</v>
      </c>
      <c r="K174" s="4" t="s">
        <v>3</v>
      </c>
      <c r="L174" s="4" t="s">
        <v>41</v>
      </c>
      <c r="M174" s="4" t="s">
        <v>42</v>
      </c>
      <c r="N174" s="4" t="s">
        <v>5</v>
      </c>
      <c r="O174" s="25" t="s">
        <v>43</v>
      </c>
      <c r="P174" s="21" t="s">
        <v>6</v>
      </c>
      <c r="Q174" s="21" t="s">
        <v>44</v>
      </c>
      <c r="R174" s="21" t="s">
        <v>45</v>
      </c>
      <c r="S174" s="4" t="s">
        <v>46</v>
      </c>
      <c r="T174" s="4" t="s">
        <v>47</v>
      </c>
      <c r="U174" s="4" t="s">
        <v>48</v>
      </c>
      <c r="V174" s="4" t="s">
        <v>49</v>
      </c>
      <c r="W174" s="4" t="s">
        <v>50</v>
      </c>
      <c r="X174" s="4" t="s">
        <v>51</v>
      </c>
      <c r="Y174" s="4" t="s">
        <v>52</v>
      </c>
      <c r="Z174" s="4" t="s">
        <v>53</v>
      </c>
      <c r="AA174" s="4" t="s">
        <v>54</v>
      </c>
      <c r="AB174" s="4" t="s">
        <v>22</v>
      </c>
      <c r="AC174" s="4" t="s">
        <v>23</v>
      </c>
      <c r="AD174" s="4" t="s">
        <v>24</v>
      </c>
      <c r="AE174" s="4" t="s">
        <v>25</v>
      </c>
      <c r="AF174" s="4" t="s">
        <v>55</v>
      </c>
      <c r="AG174" s="5" t="s">
        <v>65</v>
      </c>
      <c r="AH174" s="1" t="s">
        <v>56</v>
      </c>
      <c r="AI174" s="1" t="s">
        <v>57</v>
      </c>
      <c r="AJ174" s="1" t="s">
        <v>58</v>
      </c>
      <c r="AK174" s="1" t="s">
        <v>59</v>
      </c>
      <c r="AL174" s="1" t="s">
        <v>60</v>
      </c>
      <c r="AM174" s="1" t="s">
        <v>61</v>
      </c>
      <c r="AN174" s="1" t="s">
        <v>21</v>
      </c>
      <c r="AO174" s="1" t="s">
        <v>62</v>
      </c>
      <c r="AP174" s="1" t="s">
        <v>63</v>
      </c>
      <c r="AQ174" s="1" t="s">
        <v>64</v>
      </c>
    </row>
    <row r="175" spans="1:52" ht="15" hidden="1" customHeight="1" x14ac:dyDescent="0.25">
      <c r="A175" s="31">
        <f>A162+1</f>
        <v>14</v>
      </c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  <c r="AH175">
        <v>3.4523000000000001</v>
      </c>
      <c r="AI175">
        <v>10.4025</v>
      </c>
      <c r="AJ175">
        <v>14.858000000000001</v>
      </c>
      <c r="AK175">
        <v>0.8911</v>
      </c>
      <c r="AL175">
        <v>517.54</v>
      </c>
      <c r="AM175" t="s">
        <v>71</v>
      </c>
      <c r="AN175">
        <v>44547.672569444447</v>
      </c>
      <c r="AO175" t="s">
        <v>34</v>
      </c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8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2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t="15" hidden="1" customHeight="1" x14ac:dyDescent="0.25">
      <c r="A184" s="31"/>
      <c r="B184" s="1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25"/>
      <c r="P184" s="10"/>
      <c r="Q184" s="10"/>
      <c r="R184" s="10"/>
      <c r="S184" s="9"/>
      <c r="T184" s="9"/>
      <c r="U184" s="9"/>
      <c r="V184" s="9"/>
      <c r="W184" s="9"/>
      <c r="X184" s="9"/>
      <c r="Y184" s="9"/>
      <c r="Z184" s="11"/>
      <c r="AA184" s="11"/>
      <c r="AB184" s="11"/>
      <c r="AC184" s="11"/>
      <c r="AD184" s="11"/>
      <c r="AE184" s="11"/>
      <c r="AF184" s="11"/>
      <c r="AG184" s="7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2">
        <f>SUM(Q175:Q184)</f>
        <v>0</v>
      </c>
      <c r="R185" s="22" t="e">
        <f>AVERAGE(R175:R184)</f>
        <v>#DIV/0!</v>
      </c>
      <c r="S185" s="7"/>
      <c r="T185" s="7"/>
      <c r="U185" s="7"/>
      <c r="V185" s="7"/>
      <c r="W185" s="7"/>
      <c r="X185" s="7"/>
      <c r="Y185" s="7"/>
      <c r="Z185" s="13">
        <f>SUM(Z175:Z184)</f>
        <v>0</v>
      </c>
      <c r="AA185" s="13" t="e">
        <f>AVERAGE(AA175:AA184)</f>
        <v>#DIV/0!</v>
      </c>
      <c r="AB185" s="14" t="e">
        <f>SUMPRODUCT(AB175:AB184,Q175:Q184)/Q185</f>
        <v>#DIV/0!</v>
      </c>
      <c r="AC185" s="14" t="e">
        <f>SUMPRODUCT(AC175:AC184,Q175:Q184)/Q185</f>
        <v>#DIV/0!</v>
      </c>
      <c r="AD185" s="14" t="e">
        <f>SUMPRODUCT(AD175:AD184,Q175:Q184)/Q185</f>
        <v>#DIV/0!</v>
      </c>
      <c r="AE185" s="14" t="e">
        <f>SUMPRODUCT(AE175:AE184,Q175:Q184)/Q185</f>
        <v>#DIV/0!</v>
      </c>
      <c r="AF185" s="15" t="e">
        <f>SUMPRODUCT(AF175:AF184,Q175:Q184)/Q185</f>
        <v>#DIV/0!</v>
      </c>
      <c r="AG185" s="16" t="e">
        <f>Q185*AF185/R185</f>
        <v>#DIV/0!</v>
      </c>
      <c r="AU185" s="3"/>
      <c r="AV185" s="3"/>
      <c r="AW185" s="3"/>
      <c r="AX185" s="3"/>
      <c r="AY185" s="3"/>
      <c r="AZ185" s="3"/>
    </row>
    <row r="186" spans="1:52" hidden="1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26"/>
      <c r="P186" s="20"/>
      <c r="Q186" s="20"/>
      <c r="R186" s="20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52" s="1" customFormat="1" ht="27.75" hidden="1" customHeight="1" x14ac:dyDescent="0.25">
      <c r="A187" s="2" t="s">
        <v>19</v>
      </c>
      <c r="B187" s="4" t="s">
        <v>66</v>
      </c>
      <c r="C187" s="4" t="s">
        <v>1</v>
      </c>
      <c r="D187" s="4" t="s">
        <v>37</v>
      </c>
      <c r="E187" s="4" t="s">
        <v>38</v>
      </c>
      <c r="F187" s="4" t="s">
        <v>0</v>
      </c>
      <c r="G187" s="4" t="s">
        <v>39</v>
      </c>
      <c r="H187" s="4" t="s">
        <v>40</v>
      </c>
      <c r="I187" s="4" t="s">
        <v>2</v>
      </c>
      <c r="J187" s="4" t="s">
        <v>4</v>
      </c>
      <c r="K187" s="4" t="s">
        <v>3</v>
      </c>
      <c r="L187" s="4" t="s">
        <v>41</v>
      </c>
      <c r="M187" s="4" t="s">
        <v>42</v>
      </c>
      <c r="N187" s="4" t="s">
        <v>5</v>
      </c>
      <c r="O187" s="25" t="s">
        <v>43</v>
      </c>
      <c r="P187" s="21" t="s">
        <v>6</v>
      </c>
      <c r="Q187" s="21" t="s">
        <v>44</v>
      </c>
      <c r="R187" s="21" t="s">
        <v>45</v>
      </c>
      <c r="S187" s="4" t="s">
        <v>46</v>
      </c>
      <c r="T187" s="4" t="s">
        <v>47</v>
      </c>
      <c r="U187" s="4" t="s">
        <v>48</v>
      </c>
      <c r="V187" s="4" t="s">
        <v>49</v>
      </c>
      <c r="W187" s="4" t="s">
        <v>50</v>
      </c>
      <c r="X187" s="4" t="s">
        <v>51</v>
      </c>
      <c r="Y187" s="4" t="s">
        <v>52</v>
      </c>
      <c r="Z187" s="4" t="s">
        <v>53</v>
      </c>
      <c r="AA187" s="4" t="s">
        <v>54</v>
      </c>
      <c r="AB187" s="4" t="s">
        <v>22</v>
      </c>
      <c r="AC187" s="4" t="s">
        <v>23</v>
      </c>
      <c r="AD187" s="4" t="s">
        <v>24</v>
      </c>
      <c r="AE187" s="4" t="s">
        <v>25</v>
      </c>
      <c r="AF187" s="4" t="s">
        <v>55</v>
      </c>
      <c r="AG187" s="5" t="s">
        <v>65</v>
      </c>
      <c r="AH187" s="1" t="s">
        <v>56</v>
      </c>
      <c r="AI187" s="1" t="s">
        <v>57</v>
      </c>
      <c r="AJ187" s="1" t="s">
        <v>58</v>
      </c>
      <c r="AK187" s="1" t="s">
        <v>59</v>
      </c>
      <c r="AL187" s="1" t="s">
        <v>60</v>
      </c>
      <c r="AM187" s="1" t="s">
        <v>61</v>
      </c>
      <c r="AN187" s="1" t="s">
        <v>21</v>
      </c>
      <c r="AO187" s="1" t="s">
        <v>62</v>
      </c>
      <c r="AP187" s="1" t="s">
        <v>63</v>
      </c>
      <c r="AQ187" s="1" t="s">
        <v>64</v>
      </c>
    </row>
    <row r="188" spans="1:52" ht="15" hidden="1" customHeight="1" x14ac:dyDescent="0.25">
      <c r="A188" s="31">
        <f>A175+1</f>
        <v>15</v>
      </c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  <c r="AH188">
        <v>2.8186499999999999</v>
      </c>
      <c r="AI188">
        <v>7.7443999999999997</v>
      </c>
      <c r="AJ188">
        <v>11.9985</v>
      </c>
      <c r="AK188">
        <v>2.9250500000000001</v>
      </c>
      <c r="AL188">
        <v>488.48</v>
      </c>
      <c r="AM188" t="s">
        <v>71</v>
      </c>
      <c r="AN188">
        <v>44547.672569444447</v>
      </c>
      <c r="AO188" t="s">
        <v>34</v>
      </c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8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2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t="15" hidden="1" customHeight="1" x14ac:dyDescent="0.25">
      <c r="A197" s="31"/>
      <c r="B197" s="1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25"/>
      <c r="P197" s="10"/>
      <c r="Q197" s="10"/>
      <c r="R197" s="10"/>
      <c r="S197" s="9"/>
      <c r="T197" s="9"/>
      <c r="U197" s="9"/>
      <c r="V197" s="9"/>
      <c r="W197" s="9"/>
      <c r="X197" s="9"/>
      <c r="Y197" s="9"/>
      <c r="Z197" s="11"/>
      <c r="AA197" s="11"/>
      <c r="AB197" s="11"/>
      <c r="AC197" s="11"/>
      <c r="AD197" s="11"/>
      <c r="AE197" s="11"/>
      <c r="AF197" s="11"/>
      <c r="AG197" s="7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2">
        <f>SUM(Q188:Q197)</f>
        <v>0</v>
      </c>
      <c r="R198" s="22" t="e">
        <f>AVERAGE(R188:R197)</f>
        <v>#DIV/0!</v>
      </c>
      <c r="S198" s="7"/>
      <c r="T198" s="7"/>
      <c r="U198" s="7"/>
      <c r="V198" s="7"/>
      <c r="W198" s="7"/>
      <c r="X198" s="7"/>
      <c r="Y198" s="7"/>
      <c r="Z198" s="13">
        <f>SUM(Z188:Z197)</f>
        <v>0</v>
      </c>
      <c r="AA198" s="13" t="e">
        <f>AVERAGE(AA188:AA197)</f>
        <v>#DIV/0!</v>
      </c>
      <c r="AB198" s="14" t="e">
        <f>SUMPRODUCT(AB188:AB197,Q188:Q197)/Q198</f>
        <v>#DIV/0!</v>
      </c>
      <c r="AC198" s="14" t="e">
        <f>SUMPRODUCT(AC188:AC197,Q188:Q197)/Q198</f>
        <v>#DIV/0!</v>
      </c>
      <c r="AD198" s="14" t="e">
        <f>SUMPRODUCT(AD188:AD197,Q188:Q197)/Q198</f>
        <v>#DIV/0!</v>
      </c>
      <c r="AE198" s="14" t="e">
        <f>SUMPRODUCT(AE188:AE197,Q188:Q197)/Q198</f>
        <v>#DIV/0!</v>
      </c>
      <c r="AF198" s="15" t="e">
        <f>SUMPRODUCT(AF188:AF197,Q188:Q197)/Q198</f>
        <v>#DIV/0!</v>
      </c>
      <c r="AG198" s="16" t="e">
        <f>Q198*AF198/R198</f>
        <v>#DIV/0!</v>
      </c>
      <c r="AU198" s="3"/>
      <c r="AV198" s="3"/>
      <c r="AW198" s="3"/>
      <c r="AX198" s="3"/>
      <c r="AY198" s="3"/>
      <c r="AZ198" s="3"/>
    </row>
    <row r="199" spans="1:52" hidden="1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26"/>
      <c r="P199" s="20"/>
      <c r="Q199" s="20"/>
      <c r="R199" s="20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52" s="1" customFormat="1" ht="27.75" hidden="1" customHeight="1" x14ac:dyDescent="0.25">
      <c r="A200" s="2" t="s">
        <v>19</v>
      </c>
      <c r="B200" s="4" t="s">
        <v>66</v>
      </c>
      <c r="C200" s="4" t="s">
        <v>1</v>
      </c>
      <c r="D200" s="4" t="s">
        <v>37</v>
      </c>
      <c r="E200" s="4" t="s">
        <v>38</v>
      </c>
      <c r="F200" s="4" t="s">
        <v>0</v>
      </c>
      <c r="G200" s="4" t="s">
        <v>39</v>
      </c>
      <c r="H200" s="4" t="s">
        <v>40</v>
      </c>
      <c r="I200" s="4" t="s">
        <v>2</v>
      </c>
      <c r="J200" s="4" t="s">
        <v>4</v>
      </c>
      <c r="K200" s="4" t="s">
        <v>3</v>
      </c>
      <c r="L200" s="4" t="s">
        <v>41</v>
      </c>
      <c r="M200" s="4" t="s">
        <v>42</v>
      </c>
      <c r="N200" s="4" t="s">
        <v>5</v>
      </c>
      <c r="O200" s="25" t="s">
        <v>43</v>
      </c>
      <c r="P200" s="21" t="s">
        <v>6</v>
      </c>
      <c r="Q200" s="21" t="s">
        <v>44</v>
      </c>
      <c r="R200" s="21" t="s">
        <v>45</v>
      </c>
      <c r="S200" s="4" t="s">
        <v>46</v>
      </c>
      <c r="T200" s="4" t="s">
        <v>47</v>
      </c>
      <c r="U200" s="4" t="s">
        <v>48</v>
      </c>
      <c r="V200" s="4" t="s">
        <v>49</v>
      </c>
      <c r="W200" s="4" t="s">
        <v>50</v>
      </c>
      <c r="X200" s="4" t="s">
        <v>51</v>
      </c>
      <c r="Y200" s="4" t="s">
        <v>52</v>
      </c>
      <c r="Z200" s="4" t="s">
        <v>53</v>
      </c>
      <c r="AA200" s="4" t="s">
        <v>54</v>
      </c>
      <c r="AB200" s="4" t="s">
        <v>22</v>
      </c>
      <c r="AC200" s="4" t="s">
        <v>23</v>
      </c>
      <c r="AD200" s="4" t="s">
        <v>24</v>
      </c>
      <c r="AE200" s="4" t="s">
        <v>25</v>
      </c>
      <c r="AF200" s="4" t="s">
        <v>55</v>
      </c>
      <c r="AG200" s="5" t="s">
        <v>65</v>
      </c>
      <c r="AH200" s="1" t="s">
        <v>56</v>
      </c>
      <c r="AI200" s="1" t="s">
        <v>57</v>
      </c>
      <c r="AJ200" s="1" t="s">
        <v>58</v>
      </c>
      <c r="AK200" s="1" t="s">
        <v>59</v>
      </c>
      <c r="AL200" s="1" t="s">
        <v>60</v>
      </c>
      <c r="AM200" s="1" t="s">
        <v>61</v>
      </c>
      <c r="AN200" s="1" t="s">
        <v>21</v>
      </c>
      <c r="AO200" s="1" t="s">
        <v>62</v>
      </c>
      <c r="AP200" s="1" t="s">
        <v>63</v>
      </c>
      <c r="AQ200" s="1" t="s">
        <v>64</v>
      </c>
    </row>
    <row r="201" spans="1:52" ht="15" hidden="1" customHeight="1" x14ac:dyDescent="0.25">
      <c r="A201" s="31">
        <f>A188+1</f>
        <v>16</v>
      </c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  <c r="AH201">
        <v>0.45029999999999998</v>
      </c>
      <c r="AI201">
        <v>1.0991500000000001</v>
      </c>
      <c r="AJ201">
        <v>1.6083499999999999</v>
      </c>
      <c r="AK201">
        <v>0.10355</v>
      </c>
      <c r="AL201">
        <v>57.31</v>
      </c>
      <c r="AM201" t="s">
        <v>71</v>
      </c>
      <c r="AN201">
        <v>44547.672569444447</v>
      </c>
      <c r="AO201" t="s">
        <v>34</v>
      </c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8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2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t="15" hidden="1" customHeight="1" x14ac:dyDescent="0.25">
      <c r="A210" s="31"/>
      <c r="B210" s="12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25"/>
      <c r="P210" s="10"/>
      <c r="Q210" s="10"/>
      <c r="R210" s="10"/>
      <c r="S210" s="9"/>
      <c r="T210" s="9"/>
      <c r="U210" s="9"/>
      <c r="V210" s="9"/>
      <c r="W210" s="9"/>
      <c r="X210" s="9"/>
      <c r="Y210" s="9"/>
      <c r="Z210" s="11"/>
      <c r="AA210" s="11"/>
      <c r="AB210" s="11"/>
      <c r="AC210" s="11"/>
      <c r="AD210" s="11"/>
      <c r="AE210" s="11"/>
      <c r="AF210" s="11"/>
      <c r="AG210" s="7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2">
        <f>SUM(Q201:Q210)</f>
        <v>0</v>
      </c>
      <c r="R211" s="22" t="e">
        <f>AVERAGE(R201:R210)</f>
        <v>#DIV/0!</v>
      </c>
      <c r="S211" s="7"/>
      <c r="T211" s="7"/>
      <c r="U211" s="7"/>
      <c r="V211" s="7"/>
      <c r="W211" s="7"/>
      <c r="X211" s="7"/>
      <c r="Y211" s="7"/>
      <c r="Z211" s="13">
        <f>SUM(Z201:Z210)</f>
        <v>0</v>
      </c>
      <c r="AA211" s="13" t="e">
        <f>AVERAGE(AA201:AA210)</f>
        <v>#DIV/0!</v>
      </c>
      <c r="AB211" s="14" t="e">
        <f>SUMPRODUCT(AB201:AB210,Q201:Q210)/Q211</f>
        <v>#DIV/0!</v>
      </c>
      <c r="AC211" s="14" t="e">
        <f>SUMPRODUCT(AC201:AC210,Q201:Q210)/Q211</f>
        <v>#DIV/0!</v>
      </c>
      <c r="AD211" s="14" t="e">
        <f>SUMPRODUCT(AD201:AD210,Q201:Q210)/Q211</f>
        <v>#DIV/0!</v>
      </c>
      <c r="AE211" s="14" t="e">
        <f>SUMPRODUCT(AE201:AE210,Q201:Q210)/Q211</f>
        <v>#DIV/0!</v>
      </c>
      <c r="AF211" s="15" t="e">
        <f>SUMPRODUCT(AF201:AF210,Q201:Q210)/Q211</f>
        <v>#DIV/0!</v>
      </c>
      <c r="AG211" s="16" t="e">
        <f>Q211*AF211/R211</f>
        <v>#DIV/0!</v>
      </c>
      <c r="AU211" s="3"/>
      <c r="AV211" s="3"/>
      <c r="AW211" s="3"/>
      <c r="AX211" s="3"/>
      <c r="AY211" s="3"/>
      <c r="AZ211" s="3"/>
    </row>
    <row r="212" spans="1:52" hidden="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26"/>
      <c r="P212" s="20"/>
      <c r="Q212" s="20"/>
      <c r="R212" s="20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52" s="1" customFormat="1" ht="27.75" hidden="1" customHeight="1" x14ac:dyDescent="0.25">
      <c r="A213" s="2" t="s">
        <v>19</v>
      </c>
      <c r="B213" s="4" t="s">
        <v>66</v>
      </c>
      <c r="C213" s="4" t="s">
        <v>1</v>
      </c>
      <c r="D213" s="4" t="s">
        <v>37</v>
      </c>
      <c r="E213" s="4" t="s">
        <v>38</v>
      </c>
      <c r="F213" s="4" t="s">
        <v>0</v>
      </c>
      <c r="G213" s="4" t="s">
        <v>39</v>
      </c>
      <c r="H213" s="4" t="s">
        <v>40</v>
      </c>
      <c r="I213" s="4" t="s">
        <v>2</v>
      </c>
      <c r="J213" s="4" t="s">
        <v>4</v>
      </c>
      <c r="K213" s="4" t="s">
        <v>3</v>
      </c>
      <c r="L213" s="4" t="s">
        <v>41</v>
      </c>
      <c r="M213" s="4" t="s">
        <v>42</v>
      </c>
      <c r="N213" s="4" t="s">
        <v>5</v>
      </c>
      <c r="O213" s="25" t="s">
        <v>43</v>
      </c>
      <c r="P213" s="21" t="s">
        <v>6</v>
      </c>
      <c r="Q213" s="21" t="s">
        <v>44</v>
      </c>
      <c r="R213" s="21" t="s">
        <v>45</v>
      </c>
      <c r="S213" s="4" t="s">
        <v>46</v>
      </c>
      <c r="T213" s="4" t="s">
        <v>47</v>
      </c>
      <c r="U213" s="4" t="s">
        <v>48</v>
      </c>
      <c r="V213" s="4" t="s">
        <v>49</v>
      </c>
      <c r="W213" s="4" t="s">
        <v>50</v>
      </c>
      <c r="X213" s="4" t="s">
        <v>51</v>
      </c>
      <c r="Y213" s="4" t="s">
        <v>52</v>
      </c>
      <c r="Z213" s="4" t="s">
        <v>53</v>
      </c>
      <c r="AA213" s="4" t="s">
        <v>54</v>
      </c>
      <c r="AB213" s="4" t="s">
        <v>22</v>
      </c>
      <c r="AC213" s="4" t="s">
        <v>23</v>
      </c>
      <c r="AD213" s="4" t="s">
        <v>24</v>
      </c>
      <c r="AE213" s="4" t="s">
        <v>25</v>
      </c>
      <c r="AF213" s="4" t="s">
        <v>55</v>
      </c>
      <c r="AG213" s="5" t="s">
        <v>65</v>
      </c>
      <c r="AH213" s="1" t="s">
        <v>56</v>
      </c>
      <c r="AI213" s="1" t="s">
        <v>57</v>
      </c>
      <c r="AJ213" s="1" t="s">
        <v>58</v>
      </c>
      <c r="AK213" s="1" t="s">
        <v>59</v>
      </c>
      <c r="AL213" s="1" t="s">
        <v>60</v>
      </c>
      <c r="AM213" s="1" t="s">
        <v>61</v>
      </c>
      <c r="AN213" s="1" t="s">
        <v>21</v>
      </c>
      <c r="AO213" s="1" t="s">
        <v>62</v>
      </c>
      <c r="AP213" s="1" t="s">
        <v>63</v>
      </c>
      <c r="AQ213" s="1" t="s">
        <v>64</v>
      </c>
      <c r="AU213" s="19"/>
      <c r="AV213" s="19"/>
      <c r="AW213" s="19"/>
      <c r="AX213" s="19"/>
      <c r="AY213" s="19"/>
      <c r="AZ213" s="19"/>
    </row>
    <row r="214" spans="1:52" ht="15" hidden="1" customHeight="1" x14ac:dyDescent="0.25">
      <c r="A214" s="31">
        <f>A201+1</f>
        <v>17</v>
      </c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1.14E-2</v>
      </c>
      <c r="AI214">
        <v>1.235E-2</v>
      </c>
      <c r="AJ214">
        <v>1.235E-2</v>
      </c>
      <c r="AK214">
        <v>9.4999999999999998E-3</v>
      </c>
      <c r="AL214">
        <v>0.96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  <c r="AH215">
        <v>9.2482500000000005</v>
      </c>
      <c r="AI215">
        <v>4.7005999999999997</v>
      </c>
      <c r="AJ215">
        <v>3.5568</v>
      </c>
      <c r="AK215">
        <v>0.13585</v>
      </c>
      <c r="AL215">
        <v>311.93</v>
      </c>
      <c r="AM215" t="s">
        <v>76</v>
      </c>
      <c r="AN215">
        <v>44547.701944444445</v>
      </c>
      <c r="AO215" t="s">
        <v>34</v>
      </c>
    </row>
    <row r="216" spans="1:52" ht="15" hidden="1" customHeight="1" x14ac:dyDescent="0.25">
      <c r="A216" s="31"/>
      <c r="B216" s="8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2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  <c r="AH218">
        <v>1.1552</v>
      </c>
      <c r="AI218">
        <v>0.20424999999999999</v>
      </c>
      <c r="AJ218">
        <v>0.26505000000000001</v>
      </c>
      <c r="AK218">
        <v>1.7575E-2</v>
      </c>
      <c r="AL218">
        <v>30.06</v>
      </c>
      <c r="AM218" t="s">
        <v>76</v>
      </c>
      <c r="AN218">
        <v>44547.701944444445</v>
      </c>
      <c r="AO218" t="s">
        <v>34</v>
      </c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t="15" hidden="1" customHeight="1" x14ac:dyDescent="0.25">
      <c r="A223" s="31"/>
      <c r="B223" s="12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25"/>
      <c r="P223" s="10"/>
      <c r="Q223" s="10"/>
      <c r="R223" s="10"/>
      <c r="S223" s="9"/>
      <c r="T223" s="9"/>
      <c r="U223" s="9"/>
      <c r="V223" s="9"/>
      <c r="W223" s="9"/>
      <c r="X223" s="9"/>
      <c r="Y223" s="9"/>
      <c r="Z223" s="11"/>
      <c r="AA223" s="11"/>
      <c r="AB223" s="11"/>
      <c r="AC223" s="11"/>
      <c r="AD223" s="11"/>
      <c r="AE223" s="11"/>
      <c r="AF223" s="11"/>
      <c r="AG223" s="7"/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2">
        <f>SUM(Q214:Q223)</f>
        <v>0</v>
      </c>
      <c r="R224" s="22" t="e">
        <f>AVERAGE(R214:R223)</f>
        <v>#DIV/0!</v>
      </c>
      <c r="S224" s="7"/>
      <c r="T224" s="7"/>
      <c r="U224" s="7"/>
      <c r="V224" s="7"/>
      <c r="W224" s="7"/>
      <c r="X224" s="7"/>
      <c r="Y224" s="7"/>
      <c r="Z224" s="13">
        <f>SUM(Z214:Z223)</f>
        <v>0</v>
      </c>
      <c r="AA224" s="13" t="e">
        <f>AVERAGE(AA214:AA223)</f>
        <v>#DIV/0!</v>
      </c>
      <c r="AB224" s="14" t="e">
        <f>SUMPRODUCT(AB214:AB223,Q214:Q223)/Q224</f>
        <v>#DIV/0!</v>
      </c>
      <c r="AC224" s="14" t="e">
        <f>SUMPRODUCT(AC214:AC223,Q214:Q223)/Q224</f>
        <v>#DIV/0!</v>
      </c>
      <c r="AD224" s="14" t="e">
        <f>SUMPRODUCT(AD214:AD223,Q214:Q223)/Q224</f>
        <v>#DIV/0!</v>
      </c>
      <c r="AE224" s="14" t="e">
        <f>SUMPRODUCT(AE214:AE223,Q214:Q223)/Q224</f>
        <v>#DIV/0!</v>
      </c>
      <c r="AF224" s="15" t="e">
        <f>SUMPRODUCT(AF214:AF223,Q214:Q223)/Q224</f>
        <v>#DIV/0!</v>
      </c>
      <c r="AG224" s="16" t="e">
        <f>Q224*AF224/R224</f>
        <v>#DIV/0!</v>
      </c>
    </row>
    <row r="225" spans="1:43" hidden="1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26"/>
      <c r="P225" s="20"/>
      <c r="Q225" s="20"/>
      <c r="R225" s="20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43" s="1" customFormat="1" ht="27.75" hidden="1" customHeight="1" x14ac:dyDescent="0.25">
      <c r="A226" s="2" t="s">
        <v>19</v>
      </c>
      <c r="B226" s="4" t="s">
        <v>66</v>
      </c>
      <c r="C226" s="4" t="s">
        <v>1</v>
      </c>
      <c r="D226" s="4" t="s">
        <v>37</v>
      </c>
      <c r="E226" s="4" t="s">
        <v>38</v>
      </c>
      <c r="F226" s="4" t="s">
        <v>0</v>
      </c>
      <c r="G226" s="4" t="s">
        <v>39</v>
      </c>
      <c r="H226" s="4" t="s">
        <v>40</v>
      </c>
      <c r="I226" s="4" t="s">
        <v>2</v>
      </c>
      <c r="J226" s="4" t="s">
        <v>4</v>
      </c>
      <c r="K226" s="4" t="s">
        <v>3</v>
      </c>
      <c r="L226" s="4" t="s">
        <v>41</v>
      </c>
      <c r="M226" s="4" t="s">
        <v>42</v>
      </c>
      <c r="N226" s="4" t="s">
        <v>5</v>
      </c>
      <c r="O226" s="25" t="s">
        <v>43</v>
      </c>
      <c r="P226" s="21" t="s">
        <v>6</v>
      </c>
      <c r="Q226" s="21" t="s">
        <v>44</v>
      </c>
      <c r="R226" s="21" t="s">
        <v>45</v>
      </c>
      <c r="S226" s="4" t="s">
        <v>46</v>
      </c>
      <c r="T226" s="4" t="s">
        <v>47</v>
      </c>
      <c r="U226" s="4" t="s">
        <v>48</v>
      </c>
      <c r="V226" s="4" t="s">
        <v>49</v>
      </c>
      <c r="W226" s="4" t="s">
        <v>50</v>
      </c>
      <c r="X226" s="4" t="s">
        <v>51</v>
      </c>
      <c r="Y226" s="4" t="s">
        <v>52</v>
      </c>
      <c r="Z226" s="4" t="s">
        <v>53</v>
      </c>
      <c r="AA226" s="4" t="s">
        <v>54</v>
      </c>
      <c r="AB226" s="4" t="s">
        <v>22</v>
      </c>
      <c r="AC226" s="4" t="s">
        <v>23</v>
      </c>
      <c r="AD226" s="4" t="s">
        <v>24</v>
      </c>
      <c r="AE226" s="4" t="s">
        <v>25</v>
      </c>
      <c r="AF226" s="4" t="s">
        <v>55</v>
      </c>
      <c r="AG226" s="5" t="s">
        <v>65</v>
      </c>
      <c r="AH226" s="1" t="s">
        <v>56</v>
      </c>
      <c r="AI226" s="1" t="s">
        <v>57</v>
      </c>
      <c r="AJ226" s="1" t="s">
        <v>58</v>
      </c>
      <c r="AK226" s="1" t="s">
        <v>59</v>
      </c>
      <c r="AL226" s="1" t="s">
        <v>60</v>
      </c>
      <c r="AM226" s="1" t="s">
        <v>61</v>
      </c>
      <c r="AN226" s="1" t="s">
        <v>21</v>
      </c>
      <c r="AO226" s="1" t="s">
        <v>62</v>
      </c>
      <c r="AP226" s="1" t="s">
        <v>63</v>
      </c>
      <c r="AQ226" s="1" t="s">
        <v>64</v>
      </c>
    </row>
    <row r="227" spans="1:43" ht="15" hidden="1" customHeight="1" x14ac:dyDescent="0.25">
      <c r="A227" s="31">
        <f>A214+1</f>
        <v>18</v>
      </c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1.47725</v>
      </c>
      <c r="AI227">
        <v>0.38855000000000001</v>
      </c>
      <c r="AJ227">
        <v>0.62605</v>
      </c>
      <c r="AK227">
        <v>3.9899999999999998E-2</v>
      </c>
      <c r="AL227">
        <v>46.09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1.9E-2</v>
      </c>
      <c r="AI228">
        <v>1.0449999999999999E-2</v>
      </c>
      <c r="AJ228">
        <v>1.14E-2</v>
      </c>
      <c r="AK228">
        <v>9.4999999999999998E-3</v>
      </c>
      <c r="AL228">
        <v>1.06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8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2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1"/>
      <c r="AB229" s="11"/>
      <c r="AC229" s="11"/>
      <c r="AD229" s="11"/>
      <c r="AE229" s="11"/>
      <c r="AF229" s="11"/>
      <c r="AG229" s="7"/>
      <c r="AH229">
        <v>17.8125</v>
      </c>
      <c r="AI229">
        <v>8.0446000000000009</v>
      </c>
      <c r="AJ229">
        <v>10.801500000000001</v>
      </c>
      <c r="AK229">
        <v>0.78090000000000004</v>
      </c>
      <c r="AL229">
        <v>674.93</v>
      </c>
      <c r="AM229" t="s">
        <v>76</v>
      </c>
      <c r="AN229">
        <v>44547.701944444445</v>
      </c>
      <c r="AO229" t="s">
        <v>34</v>
      </c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t="15" hidden="1" customHeight="1" x14ac:dyDescent="0.25">
      <c r="A236" s="31"/>
      <c r="B236" s="1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25"/>
      <c r="P236" s="10"/>
      <c r="Q236" s="10"/>
      <c r="R236" s="10"/>
      <c r="S236" s="9"/>
      <c r="T236" s="9"/>
      <c r="U236" s="9"/>
      <c r="V236" s="9"/>
      <c r="W236" s="9"/>
      <c r="X236" s="9"/>
      <c r="Y236" s="9"/>
      <c r="Z236" s="11"/>
      <c r="AA236" s="11"/>
      <c r="AB236" s="11"/>
      <c r="AC236" s="11"/>
      <c r="AD236" s="11"/>
      <c r="AE236" s="11"/>
      <c r="AF236" s="11"/>
      <c r="AG236" s="7"/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2">
        <f>SUM(Q227:Q236)</f>
        <v>0</v>
      </c>
      <c r="R237" s="22" t="e">
        <f>AVERAGE(R227:R236)</f>
        <v>#DIV/0!</v>
      </c>
      <c r="S237" s="7"/>
      <c r="T237" s="7"/>
      <c r="U237" s="7"/>
      <c r="V237" s="7"/>
      <c r="W237" s="7"/>
      <c r="X237" s="7"/>
      <c r="Y237" s="7"/>
      <c r="Z237" s="13">
        <f>SUM(Z227:Z236)</f>
        <v>0</v>
      </c>
      <c r="AA237" s="13" t="e">
        <f>AVERAGE(AA227:AA236)</f>
        <v>#DIV/0!</v>
      </c>
      <c r="AB237" s="14" t="e">
        <f>SUMPRODUCT(AB227:AB236,Q227:Q236)/Q237</f>
        <v>#DIV/0!</v>
      </c>
      <c r="AC237" s="14" t="e">
        <f>SUMPRODUCT(AC227:AC236,Q227:Q236)/Q237</f>
        <v>#DIV/0!</v>
      </c>
      <c r="AD237" s="14" t="e">
        <f>SUMPRODUCT(AD227:AD236,Q227:Q236)/Q237</f>
        <v>#DIV/0!</v>
      </c>
      <c r="AE237" s="14" t="e">
        <f>SUMPRODUCT(AE227:AE236,Q227:Q236)/Q237</f>
        <v>#DIV/0!</v>
      </c>
      <c r="AF237" s="15" t="e">
        <f>SUMPRODUCT(AF227:AF236,Q227:Q236)/Q237</f>
        <v>#DIV/0!</v>
      </c>
      <c r="AG237" s="16" t="e">
        <f>Q237*AF237/R237</f>
        <v>#DIV/0!</v>
      </c>
    </row>
    <row r="238" spans="1:43" hidden="1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26"/>
      <c r="P238" s="20"/>
      <c r="Q238" s="20"/>
      <c r="R238" s="20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43" s="1" customFormat="1" ht="27.75" hidden="1" customHeight="1" x14ac:dyDescent="0.25">
      <c r="A239" s="2" t="s">
        <v>19</v>
      </c>
      <c r="B239" s="4" t="s">
        <v>66</v>
      </c>
      <c r="C239" s="4" t="s">
        <v>1</v>
      </c>
      <c r="D239" s="4" t="s">
        <v>37</v>
      </c>
      <c r="E239" s="4" t="s">
        <v>38</v>
      </c>
      <c r="F239" s="4" t="s">
        <v>0</v>
      </c>
      <c r="G239" s="4" t="s">
        <v>39</v>
      </c>
      <c r="H239" s="4" t="s">
        <v>40</v>
      </c>
      <c r="I239" s="4" t="s">
        <v>2</v>
      </c>
      <c r="J239" s="4" t="s">
        <v>4</v>
      </c>
      <c r="K239" s="4" t="s">
        <v>3</v>
      </c>
      <c r="L239" s="4" t="s">
        <v>41</v>
      </c>
      <c r="M239" s="4" t="s">
        <v>42</v>
      </c>
      <c r="N239" s="4" t="s">
        <v>5</v>
      </c>
      <c r="O239" s="25" t="s">
        <v>43</v>
      </c>
      <c r="P239" s="21" t="s">
        <v>6</v>
      </c>
      <c r="Q239" s="21" t="s">
        <v>44</v>
      </c>
      <c r="R239" s="21" t="s">
        <v>45</v>
      </c>
      <c r="S239" s="4" t="s">
        <v>46</v>
      </c>
      <c r="T239" s="4" t="s">
        <v>47</v>
      </c>
      <c r="U239" s="4" t="s">
        <v>48</v>
      </c>
      <c r="V239" s="4" t="s">
        <v>49</v>
      </c>
      <c r="W239" s="4" t="s">
        <v>50</v>
      </c>
      <c r="X239" s="4" t="s">
        <v>51</v>
      </c>
      <c r="Y239" s="4" t="s">
        <v>52</v>
      </c>
      <c r="Z239" s="4" t="s">
        <v>53</v>
      </c>
      <c r="AA239" s="4" t="s">
        <v>54</v>
      </c>
      <c r="AB239" s="4" t="s">
        <v>22</v>
      </c>
      <c r="AC239" s="4" t="s">
        <v>23</v>
      </c>
      <c r="AD239" s="4" t="s">
        <v>24</v>
      </c>
      <c r="AE239" s="4" t="s">
        <v>25</v>
      </c>
      <c r="AF239" s="4" t="s">
        <v>55</v>
      </c>
      <c r="AG239" s="5" t="s">
        <v>65</v>
      </c>
      <c r="AH239" s="1" t="s">
        <v>56</v>
      </c>
      <c r="AI239" s="1" t="s">
        <v>57</v>
      </c>
      <c r="AJ239" s="1" t="s">
        <v>58</v>
      </c>
      <c r="AK239" s="1" t="s">
        <v>59</v>
      </c>
      <c r="AL239" s="1" t="s">
        <v>60</v>
      </c>
      <c r="AM239" s="1" t="s">
        <v>61</v>
      </c>
      <c r="AN239" s="1" t="s">
        <v>21</v>
      </c>
      <c r="AO239" s="1" t="s">
        <v>62</v>
      </c>
      <c r="AP239" s="1" t="s">
        <v>63</v>
      </c>
      <c r="AQ239" s="1" t="s">
        <v>64</v>
      </c>
    </row>
    <row r="240" spans="1:43" ht="15" hidden="1" customHeight="1" x14ac:dyDescent="0.25">
      <c r="A240" s="31">
        <f>A227+1</f>
        <v>19</v>
      </c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  <c r="AH240">
        <v>1.31575</v>
      </c>
      <c r="AI240">
        <v>2.0130499999999998</v>
      </c>
      <c r="AJ240">
        <v>2.3066</v>
      </c>
      <c r="AK240">
        <v>0.20330000000000001</v>
      </c>
      <c r="AL240">
        <v>103.26</v>
      </c>
      <c r="AM240" t="s">
        <v>71</v>
      </c>
      <c r="AN240">
        <v>44547.672569444447</v>
      </c>
      <c r="AO240" t="s">
        <v>34</v>
      </c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8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2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t="15" hidden="1" customHeight="1" x14ac:dyDescent="0.25">
      <c r="A249" s="31"/>
      <c r="B249" s="1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25"/>
      <c r="P249" s="10"/>
      <c r="Q249" s="10"/>
      <c r="R249" s="10"/>
      <c r="S249" s="9"/>
      <c r="T249" s="9"/>
      <c r="U249" s="9"/>
      <c r="V249" s="9"/>
      <c r="W249" s="9"/>
      <c r="X249" s="9"/>
      <c r="Y249" s="9"/>
      <c r="Z249" s="11"/>
      <c r="AA249" s="11"/>
      <c r="AB249" s="11"/>
      <c r="AC249" s="11"/>
      <c r="AD249" s="11"/>
      <c r="AE249" s="11"/>
      <c r="AF249" s="11"/>
      <c r="AG249" s="7"/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2">
        <f>SUM(Q240:Q249)</f>
        <v>0</v>
      </c>
      <c r="R250" s="22" t="e">
        <f>AVERAGE(R240:R249)</f>
        <v>#DIV/0!</v>
      </c>
      <c r="S250" s="7"/>
      <c r="T250" s="7"/>
      <c r="U250" s="7"/>
      <c r="V250" s="7"/>
      <c r="W250" s="7"/>
      <c r="X250" s="7"/>
      <c r="Y250" s="7"/>
      <c r="Z250" s="13">
        <f>SUM(Z240:Z249)</f>
        <v>0</v>
      </c>
      <c r="AA250" s="13" t="e">
        <f>AVERAGE(AA240:AA249)</f>
        <v>#DIV/0!</v>
      </c>
      <c r="AB250" s="14" t="e">
        <f>SUMPRODUCT(AB240:AB249,Q240:Q249)/Q250</f>
        <v>#DIV/0!</v>
      </c>
      <c r="AC250" s="14" t="e">
        <f>SUMPRODUCT(AC240:AC249,Q240:Q249)/Q250</f>
        <v>#DIV/0!</v>
      </c>
      <c r="AD250" s="14" t="e">
        <f>SUMPRODUCT(AD240:AD249,Q240:Q249)/Q250</f>
        <v>#DIV/0!</v>
      </c>
      <c r="AE250" s="14" t="e">
        <f>SUMPRODUCT(AE240:AE249,Q240:Q249)/Q250</f>
        <v>#DIV/0!</v>
      </c>
      <c r="AF250" s="15" t="e">
        <f>SUMPRODUCT(AF240:AF249,Q240:Q249)/Q250</f>
        <v>#DIV/0!</v>
      </c>
      <c r="AG250" s="16" t="e">
        <f>Q250*AF250/R250</f>
        <v>#DIV/0!</v>
      </c>
    </row>
    <row r="251" spans="1:43" hidden="1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26"/>
      <c r="P251" s="20"/>
      <c r="Q251" s="20"/>
      <c r="R251" s="20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43" s="1" customFormat="1" ht="27.75" hidden="1" customHeight="1" x14ac:dyDescent="0.25">
      <c r="A252" s="2" t="s">
        <v>19</v>
      </c>
      <c r="B252" s="4" t="s">
        <v>66</v>
      </c>
      <c r="C252" s="4" t="s">
        <v>1</v>
      </c>
      <c r="D252" s="4" t="s">
        <v>37</v>
      </c>
      <c r="E252" s="4" t="s">
        <v>38</v>
      </c>
      <c r="F252" s="4" t="s">
        <v>0</v>
      </c>
      <c r="G252" s="4" t="s">
        <v>39</v>
      </c>
      <c r="H252" s="4" t="s">
        <v>40</v>
      </c>
      <c r="I252" s="4" t="s">
        <v>2</v>
      </c>
      <c r="J252" s="4" t="s">
        <v>4</v>
      </c>
      <c r="K252" s="4" t="s">
        <v>3</v>
      </c>
      <c r="L252" s="4" t="s">
        <v>41</v>
      </c>
      <c r="M252" s="4" t="s">
        <v>42</v>
      </c>
      <c r="N252" s="4" t="s">
        <v>5</v>
      </c>
      <c r="O252" s="25" t="s">
        <v>43</v>
      </c>
      <c r="P252" s="21" t="s">
        <v>6</v>
      </c>
      <c r="Q252" s="21" t="s">
        <v>44</v>
      </c>
      <c r="R252" s="21" t="s">
        <v>45</v>
      </c>
      <c r="S252" s="4" t="s">
        <v>46</v>
      </c>
      <c r="T252" s="4" t="s">
        <v>47</v>
      </c>
      <c r="U252" s="4" t="s">
        <v>48</v>
      </c>
      <c r="V252" s="4" t="s">
        <v>49</v>
      </c>
      <c r="W252" s="4" t="s">
        <v>50</v>
      </c>
      <c r="X252" s="4" t="s">
        <v>51</v>
      </c>
      <c r="Y252" s="4" t="s">
        <v>52</v>
      </c>
      <c r="Z252" s="4" t="s">
        <v>53</v>
      </c>
      <c r="AA252" s="4" t="s">
        <v>54</v>
      </c>
      <c r="AB252" s="4" t="s">
        <v>22</v>
      </c>
      <c r="AC252" s="4" t="s">
        <v>23</v>
      </c>
      <c r="AD252" s="4" t="s">
        <v>24</v>
      </c>
      <c r="AE252" s="4" t="s">
        <v>25</v>
      </c>
      <c r="AF252" s="4" t="s">
        <v>55</v>
      </c>
      <c r="AG252" s="5" t="s">
        <v>65</v>
      </c>
      <c r="AH252" s="1" t="s">
        <v>56</v>
      </c>
      <c r="AI252" s="1" t="s">
        <v>57</v>
      </c>
      <c r="AJ252" s="1" t="s">
        <v>58</v>
      </c>
      <c r="AK252" s="1" t="s">
        <v>59</v>
      </c>
      <c r="AL252" s="1" t="s">
        <v>60</v>
      </c>
      <c r="AM252" s="1" t="s">
        <v>61</v>
      </c>
      <c r="AN252" s="1" t="s">
        <v>21</v>
      </c>
      <c r="AO252" s="1" t="s">
        <v>62</v>
      </c>
      <c r="AP252" s="1" t="s">
        <v>63</v>
      </c>
      <c r="AQ252" s="1" t="s">
        <v>64</v>
      </c>
    </row>
    <row r="253" spans="1:43" ht="15" hidden="1" customHeight="1" x14ac:dyDescent="0.25">
      <c r="A253" s="31">
        <f>A240+1</f>
        <v>20</v>
      </c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  <c r="AH253">
        <v>1.31575</v>
      </c>
      <c r="AI253">
        <v>2.0130499999999998</v>
      </c>
      <c r="AJ253">
        <v>2.3066</v>
      </c>
      <c r="AK253">
        <v>0.20330000000000001</v>
      </c>
      <c r="AL253">
        <v>103.26</v>
      </c>
      <c r="AM253" t="s">
        <v>71</v>
      </c>
      <c r="AN253">
        <v>44547.672569444447</v>
      </c>
      <c r="AO253" t="s">
        <v>34</v>
      </c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8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2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t="15" hidden="1" customHeight="1" x14ac:dyDescent="0.25">
      <c r="A262" s="31"/>
      <c r="B262" s="1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25"/>
      <c r="P262" s="10"/>
      <c r="Q262" s="10"/>
      <c r="R262" s="10"/>
      <c r="S262" s="9"/>
      <c r="T262" s="9"/>
      <c r="U262" s="9"/>
      <c r="V262" s="9"/>
      <c r="W262" s="9"/>
      <c r="X262" s="9"/>
      <c r="Y262" s="9"/>
      <c r="Z262" s="11"/>
      <c r="AA262" s="11"/>
      <c r="AB262" s="11"/>
      <c r="AC262" s="11"/>
      <c r="AD262" s="11"/>
      <c r="AE262" s="11"/>
      <c r="AF262" s="11"/>
      <c r="AG262" s="7"/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2">
        <f>SUM(Q253:Q262)</f>
        <v>0</v>
      </c>
      <c r="R263" s="22" t="e">
        <f>AVERAGE(R253:R262)</f>
        <v>#DIV/0!</v>
      </c>
      <c r="S263" s="7"/>
      <c r="T263" s="7"/>
      <c r="U263" s="7"/>
      <c r="V263" s="7"/>
      <c r="W263" s="7"/>
      <c r="X263" s="7"/>
      <c r="Y263" s="7"/>
      <c r="Z263" s="13">
        <f>SUM(Z253:Z262)</f>
        <v>0</v>
      </c>
      <c r="AA263" s="13" t="e">
        <f>AVERAGE(AA253:AA262)</f>
        <v>#DIV/0!</v>
      </c>
      <c r="AB263" s="14" t="e">
        <f>SUMPRODUCT(AB253:AB262,Q253:Q262)/Q263</f>
        <v>#DIV/0!</v>
      </c>
      <c r="AC263" s="14" t="e">
        <f>SUMPRODUCT(AC253:AC262,Q253:Q262)/Q263</f>
        <v>#DIV/0!</v>
      </c>
      <c r="AD263" s="14" t="e">
        <f>SUMPRODUCT(AD253:AD262,Q253:Q262)/Q263</f>
        <v>#DIV/0!</v>
      </c>
      <c r="AE263" s="14" t="e">
        <f>SUMPRODUCT(AE253:AE262,Q253:Q262)/Q263</f>
        <v>#DIV/0!</v>
      </c>
      <c r="AF263" s="15" t="e">
        <f>SUMPRODUCT(AF253:AF262,Q253:Q262)/Q263</f>
        <v>#DIV/0!</v>
      </c>
      <c r="AG263" s="16" t="e">
        <f>Q263*AF263/R263</f>
        <v>#DIV/0!</v>
      </c>
    </row>
    <row r="264" spans="1:33" hidden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idden="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26"/>
      <c r="P270" s="20"/>
      <c r="Q270" s="20"/>
      <c r="R270" s="20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</sheetData>
  <mergeCells count="22">
    <mergeCell ref="A123:A132"/>
    <mergeCell ref="A1:AD1"/>
    <mergeCell ref="AF1:AG1"/>
    <mergeCell ref="A5:A15"/>
    <mergeCell ref="A19:A28"/>
    <mergeCell ref="A32:A41"/>
    <mergeCell ref="A45:A54"/>
    <mergeCell ref="A58:A67"/>
    <mergeCell ref="A71:A80"/>
    <mergeCell ref="A84:A93"/>
    <mergeCell ref="A97:A106"/>
    <mergeCell ref="A110:A119"/>
    <mergeCell ref="A214:A223"/>
    <mergeCell ref="A227:A236"/>
    <mergeCell ref="A240:A249"/>
    <mergeCell ref="A253:A262"/>
    <mergeCell ref="A136:A145"/>
    <mergeCell ref="A149:A158"/>
    <mergeCell ref="A162:A171"/>
    <mergeCell ref="A175:A184"/>
    <mergeCell ref="A188:A197"/>
    <mergeCell ref="A201:A210"/>
  </mergeCells>
  <conditionalFormatting sqref="AB5:AE15 AB16:AF16">
    <cfRule type="containsBlanks" dxfId="293" priority="53">
      <formula>LEN(TRIM(AB5))=0</formula>
    </cfRule>
    <cfRule type="cellIs" dxfId="292" priority="54" operator="equal">
      <formula>0</formula>
    </cfRule>
  </conditionalFormatting>
  <conditionalFormatting sqref="AB4:AE4">
    <cfRule type="containsBlanks" dxfId="291" priority="51">
      <formula>LEN(TRIM(AB4))=0</formula>
    </cfRule>
    <cfRule type="cellIs" dxfId="290" priority="52" operator="equal">
      <formula>0</formula>
    </cfRule>
  </conditionalFormatting>
  <conditionalFormatting sqref="AB172:AE172 AB159:AE159 AB146:AE146 AB133:AE133 AB120:AE120 AB107:AE107 AB94:AE94 AB81:AE81 AB68:AE68 AB55:AE55 AB29:AE29">
    <cfRule type="containsBlanks" dxfId="289" priority="49">
      <formula>LEN(TRIM(AB29))=0</formula>
    </cfRule>
    <cfRule type="cellIs" dxfId="288" priority="50" operator="equal">
      <formula>0</formula>
    </cfRule>
  </conditionalFormatting>
  <conditionalFormatting sqref="AB161:AE161 AB148:AE148 AB135:AE135 AB122:AE122 AB109:AE109 AB96:AE96 AB83:AE83 AB70:AE70 AB57:AE57 AB44:AE44 AB31:AE31 AB18:AE18">
    <cfRule type="containsBlanks" dxfId="287" priority="47">
      <formula>LEN(TRIM(AB18))=0</formula>
    </cfRule>
    <cfRule type="cellIs" dxfId="286" priority="48" operator="equal">
      <formula>0</formula>
    </cfRule>
  </conditionalFormatting>
  <conditionalFormatting sqref="AB185:AE185">
    <cfRule type="containsBlanks" dxfId="285" priority="45">
      <formula>LEN(TRIM(AB185))=0</formula>
    </cfRule>
    <cfRule type="cellIs" dxfId="284" priority="46" operator="equal">
      <formula>0</formula>
    </cfRule>
  </conditionalFormatting>
  <conditionalFormatting sqref="AB174:AE174">
    <cfRule type="containsBlanks" dxfId="283" priority="43">
      <formula>LEN(TRIM(AB174))=0</formula>
    </cfRule>
    <cfRule type="cellIs" dxfId="282" priority="44" operator="equal">
      <formula>0</formula>
    </cfRule>
  </conditionalFormatting>
  <conditionalFormatting sqref="AB198:AE198">
    <cfRule type="containsBlanks" dxfId="281" priority="41">
      <formula>LEN(TRIM(AB198))=0</formula>
    </cfRule>
    <cfRule type="cellIs" dxfId="280" priority="42" operator="equal">
      <formula>0</formula>
    </cfRule>
  </conditionalFormatting>
  <conditionalFormatting sqref="AB187:AE187">
    <cfRule type="containsBlanks" dxfId="279" priority="39">
      <formula>LEN(TRIM(AB187))=0</formula>
    </cfRule>
    <cfRule type="cellIs" dxfId="278" priority="40" operator="equal">
      <formula>0</formula>
    </cfRule>
  </conditionalFormatting>
  <conditionalFormatting sqref="AB211:AE211">
    <cfRule type="containsBlanks" dxfId="277" priority="37">
      <formula>LEN(TRIM(AB211))=0</formula>
    </cfRule>
    <cfRule type="cellIs" dxfId="276" priority="38" operator="equal">
      <formula>0</formula>
    </cfRule>
  </conditionalFormatting>
  <conditionalFormatting sqref="AB200:AE200">
    <cfRule type="containsBlanks" dxfId="275" priority="35">
      <formula>LEN(TRIM(AB200))=0</formula>
    </cfRule>
    <cfRule type="cellIs" dxfId="274" priority="36" operator="equal">
      <formula>0</formula>
    </cfRule>
  </conditionalFormatting>
  <conditionalFormatting sqref="AB224:AE224">
    <cfRule type="containsBlanks" dxfId="273" priority="33">
      <formula>LEN(TRIM(AB224))=0</formula>
    </cfRule>
    <cfRule type="cellIs" dxfId="272" priority="34" operator="equal">
      <formula>0</formula>
    </cfRule>
  </conditionalFormatting>
  <conditionalFormatting sqref="AB213:AE213">
    <cfRule type="containsBlanks" dxfId="271" priority="31">
      <formula>LEN(TRIM(AB213))=0</formula>
    </cfRule>
    <cfRule type="cellIs" dxfId="270" priority="32" operator="equal">
      <formula>0</formula>
    </cfRule>
  </conditionalFormatting>
  <conditionalFormatting sqref="AB237:AE237">
    <cfRule type="containsBlanks" dxfId="269" priority="29">
      <formula>LEN(TRIM(AB237))=0</formula>
    </cfRule>
    <cfRule type="cellIs" dxfId="268" priority="30" operator="equal">
      <formula>0</formula>
    </cfRule>
  </conditionalFormatting>
  <conditionalFormatting sqref="AB226:AE226">
    <cfRule type="containsBlanks" dxfId="267" priority="27">
      <formula>LEN(TRIM(AB226))=0</formula>
    </cfRule>
    <cfRule type="cellIs" dxfId="266" priority="28" operator="equal">
      <formula>0</formula>
    </cfRule>
  </conditionalFormatting>
  <conditionalFormatting sqref="AB250:AE250">
    <cfRule type="containsBlanks" dxfId="265" priority="25">
      <formula>LEN(TRIM(AB250))=0</formula>
    </cfRule>
    <cfRule type="cellIs" dxfId="264" priority="26" operator="equal">
      <formula>0</formula>
    </cfRule>
  </conditionalFormatting>
  <conditionalFormatting sqref="AB239:AE239">
    <cfRule type="containsBlanks" dxfId="263" priority="23">
      <formula>LEN(TRIM(AB239))=0</formula>
    </cfRule>
    <cfRule type="cellIs" dxfId="262" priority="24" operator="equal">
      <formula>0</formula>
    </cfRule>
  </conditionalFormatting>
  <conditionalFormatting sqref="AB240:AE249">
    <cfRule type="containsBlanks" dxfId="261" priority="21">
      <formula>LEN(TRIM(AB240))=0</formula>
    </cfRule>
    <cfRule type="cellIs" dxfId="260" priority="22" operator="equal">
      <formula>0</formula>
    </cfRule>
  </conditionalFormatting>
  <conditionalFormatting sqref="AB263:AE263">
    <cfRule type="containsBlanks" dxfId="259" priority="19">
      <formula>LEN(TRIM(AB263))=0</formula>
    </cfRule>
    <cfRule type="cellIs" dxfId="258" priority="20" operator="equal">
      <formula>0</formula>
    </cfRule>
  </conditionalFormatting>
  <conditionalFormatting sqref="AB252:AE252">
    <cfRule type="containsBlanks" dxfId="257" priority="17">
      <formula>LEN(TRIM(AB252))=0</formula>
    </cfRule>
    <cfRule type="cellIs" dxfId="256" priority="18" operator="equal">
      <formula>0</formula>
    </cfRule>
  </conditionalFormatting>
  <conditionalFormatting sqref="AB253:AE262">
    <cfRule type="containsBlanks" dxfId="255" priority="15">
      <formula>LEN(TRIM(AB253))=0</formula>
    </cfRule>
    <cfRule type="cellIs" dxfId="254" priority="16" operator="equal">
      <formula>0</formula>
    </cfRule>
  </conditionalFormatting>
  <conditionalFormatting sqref="AB227:AE236 AB214:AE223 AB201:AE210 AB188:AE197 AB175:AE184 AB162:AE171">
    <cfRule type="containsBlanks" dxfId="253" priority="13">
      <formula>LEN(TRIM(AB162))=0</formula>
    </cfRule>
    <cfRule type="cellIs" dxfId="252" priority="14" operator="equal">
      <formula>0</formula>
    </cfRule>
  </conditionalFormatting>
  <conditionalFormatting sqref="AB149:AE158">
    <cfRule type="containsBlanks" dxfId="251" priority="11">
      <formula>LEN(TRIM(AB149))=0</formula>
    </cfRule>
    <cfRule type="cellIs" dxfId="250" priority="12" operator="equal">
      <formula>0</formula>
    </cfRule>
  </conditionalFormatting>
  <conditionalFormatting sqref="AB123:AE132 AB136:AE145">
    <cfRule type="containsBlanks" dxfId="249" priority="9">
      <formula>LEN(TRIM(AB123))=0</formula>
    </cfRule>
    <cfRule type="cellIs" dxfId="248" priority="10" operator="equal">
      <formula>0</formula>
    </cfRule>
  </conditionalFormatting>
  <conditionalFormatting sqref="AB110:AE119">
    <cfRule type="containsBlanks" dxfId="247" priority="7">
      <formula>LEN(TRIM(AB110))=0</formula>
    </cfRule>
    <cfRule type="cellIs" dxfId="246" priority="8" operator="equal">
      <formula>0</formula>
    </cfRule>
  </conditionalFormatting>
  <conditionalFormatting sqref="AB97:AE106 AB84:AE93 AB71:AE80">
    <cfRule type="containsBlanks" dxfId="245" priority="5">
      <formula>LEN(TRIM(AB71))=0</formula>
    </cfRule>
    <cfRule type="cellIs" dxfId="244" priority="6" operator="equal">
      <formula>0</formula>
    </cfRule>
  </conditionalFormatting>
  <conditionalFormatting sqref="AB58:AE67 AB45:AE54 AB32:AE41 AB19:AE28">
    <cfRule type="containsBlanks" dxfId="243" priority="3">
      <formula>LEN(TRIM(AB19))=0</formula>
    </cfRule>
    <cfRule type="cellIs" dxfId="242" priority="4" operator="equal">
      <formula>0</formula>
    </cfRule>
  </conditionalFormatting>
  <conditionalFormatting sqref="AB42:AE42">
    <cfRule type="containsBlanks" dxfId="241" priority="1">
      <formula>LEN(TRIM(AB42))=0</formula>
    </cfRule>
    <cfRule type="cellIs" dxfId="240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DAB3-1D58-4AC1-97E9-FC7166DBDA56}">
  <sheetPr>
    <pageSetUpPr fitToPage="1"/>
  </sheetPr>
  <dimension ref="A1:AZ270"/>
  <sheetViews>
    <sheetView zoomScale="85" zoomScaleNormal="85" workbookViewId="0">
      <selection activeCell="AS33" sqref="AS33"/>
    </sheetView>
  </sheetViews>
  <sheetFormatPr baseColWidth="10" defaultRowHeight="15" x14ac:dyDescent="0.25"/>
  <cols>
    <col min="1" max="1" width="5.5703125" bestFit="1" customWidth="1"/>
    <col min="2" max="2" width="13.28515625" style="1" bestFit="1" customWidth="1"/>
    <col min="3" max="3" width="15.85546875" style="1" hidden="1" customWidth="1"/>
    <col min="4" max="4" width="12.7109375" style="1" hidden="1" customWidth="1"/>
    <col min="5" max="6" width="7.5703125" style="1" hidden="1" customWidth="1"/>
    <col min="7" max="7" width="13.85546875" style="1" hidden="1" customWidth="1"/>
    <col min="8" max="8" width="12.42578125" style="1" hidden="1" customWidth="1"/>
    <col min="9" max="9" width="19.140625" style="1" customWidth="1"/>
    <col min="10" max="10" width="5.85546875" style="1" bestFit="1" customWidth="1"/>
    <col min="11" max="11" width="12.5703125" style="1" customWidth="1"/>
    <col min="12" max="12" width="14" style="1" customWidth="1"/>
    <col min="13" max="13" width="19" style="1" hidden="1" customWidth="1"/>
    <col min="14" max="14" width="5.85546875" style="1" customWidth="1"/>
    <col min="15" max="15" width="13.28515625" style="1" customWidth="1"/>
    <col min="16" max="16" width="14" style="30" customWidth="1"/>
    <col min="17" max="17" width="8" style="30" customWidth="1"/>
    <col min="18" max="18" width="9.5703125" style="30" customWidth="1"/>
    <col min="19" max="19" width="10.42578125" style="1" bestFit="1" customWidth="1"/>
    <col min="20" max="20" width="14.140625" style="1" bestFit="1" customWidth="1"/>
    <col min="21" max="22" width="12.42578125" style="1" hidden="1" customWidth="1"/>
    <col min="23" max="23" width="26.140625" style="1" customWidth="1"/>
    <col min="24" max="24" width="12.42578125" style="1" hidden="1" customWidth="1"/>
    <col min="25" max="25" width="9.140625" style="1" hidden="1" customWidth="1"/>
    <col min="26" max="26" width="7.140625" style="1" hidden="1" customWidth="1"/>
    <col min="27" max="27" width="6.28515625" style="1" hidden="1" customWidth="1"/>
    <col min="28" max="31" width="8" style="1" customWidth="1"/>
    <col min="32" max="32" width="9.85546875" style="1" customWidth="1"/>
    <col min="33" max="33" width="13.5703125" style="1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44602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44603</v>
      </c>
      <c r="C5" s="9" t="s">
        <v>7</v>
      </c>
      <c r="D5" s="10" t="s">
        <v>29</v>
      </c>
      <c r="E5" s="10" t="s">
        <v>30</v>
      </c>
      <c r="F5" s="10" t="s">
        <v>439</v>
      </c>
      <c r="G5" s="10"/>
      <c r="H5" s="10" t="s">
        <v>31</v>
      </c>
      <c r="I5" s="10" t="s">
        <v>129</v>
      </c>
      <c r="J5" s="10">
        <v>4480</v>
      </c>
      <c r="K5" s="10" t="s">
        <v>396</v>
      </c>
      <c r="L5" s="10" t="s">
        <v>67</v>
      </c>
      <c r="M5" s="10"/>
      <c r="N5" s="10" t="s">
        <v>28</v>
      </c>
      <c r="O5" s="10" t="s">
        <v>440</v>
      </c>
      <c r="P5" s="10" t="s">
        <v>9</v>
      </c>
      <c r="Q5" s="27">
        <v>0.7</v>
      </c>
      <c r="R5" s="27">
        <v>2</v>
      </c>
      <c r="S5" s="10"/>
      <c r="T5" s="10" t="s">
        <v>158</v>
      </c>
      <c r="U5" s="10"/>
      <c r="V5" s="10"/>
      <c r="W5" s="10" t="s">
        <v>386</v>
      </c>
      <c r="X5" s="10" t="s">
        <v>441</v>
      </c>
      <c r="Y5" s="10"/>
      <c r="Z5" s="10"/>
      <c r="AA5" s="11">
        <v>0</v>
      </c>
      <c r="AB5" s="11">
        <v>0.72</v>
      </c>
      <c r="AC5" s="11">
        <v>0.89</v>
      </c>
      <c r="AD5" s="11">
        <v>5.5E-2</v>
      </c>
      <c r="AE5" s="11">
        <v>0.01</v>
      </c>
      <c r="AF5" s="11">
        <v>27.68</v>
      </c>
      <c r="AG5" s="7"/>
      <c r="AH5">
        <v>0.68400000000000005</v>
      </c>
      <c r="AI5">
        <v>0.84550000000000003</v>
      </c>
      <c r="AJ5">
        <v>5.2249999999999998E-2</v>
      </c>
      <c r="AK5">
        <v>9.4999999999999998E-3</v>
      </c>
      <c r="AL5">
        <v>26.29</v>
      </c>
      <c r="AM5" t="s">
        <v>71</v>
      </c>
      <c r="AN5">
        <v>44603.671863425923</v>
      </c>
      <c r="AO5" t="s">
        <v>34</v>
      </c>
    </row>
    <row r="6" spans="1:43" ht="21" hidden="1" customHeight="1" x14ac:dyDescent="0.25">
      <c r="A6" s="31"/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  <c r="AD6" s="11"/>
      <c r="AE6" s="11"/>
      <c r="AF6" s="11"/>
      <c r="AG6" s="7"/>
      <c r="AH6">
        <v>1.121</v>
      </c>
      <c r="AI6">
        <v>1.577</v>
      </c>
      <c r="AJ6">
        <v>0.91200000000000003</v>
      </c>
      <c r="AK6">
        <v>0.247</v>
      </c>
      <c r="AL6">
        <v>70.64</v>
      </c>
      <c r="AM6" t="s">
        <v>71</v>
      </c>
      <c r="AN6">
        <v>44602.693958333337</v>
      </c>
      <c r="AO6" t="s">
        <v>34</v>
      </c>
    </row>
    <row r="7" spans="1:43" ht="21" hidden="1" customHeight="1" x14ac:dyDescent="0.25">
      <c r="A7" s="31"/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7"/>
      <c r="AH7">
        <v>4.8544999999999998</v>
      </c>
      <c r="AI7">
        <v>8.9870000000000001</v>
      </c>
      <c r="AJ7">
        <v>20.329999999999998</v>
      </c>
      <c r="AK7">
        <v>4.4649999999999999</v>
      </c>
      <c r="AL7">
        <v>776.31</v>
      </c>
      <c r="AM7" t="s">
        <v>71</v>
      </c>
      <c r="AN7">
        <v>44602.693958333337</v>
      </c>
      <c r="AO7" t="s">
        <v>34</v>
      </c>
    </row>
    <row r="8" spans="1:43" ht="24" hidden="1" customHeight="1" x14ac:dyDescent="0.25">
      <c r="A8" s="31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27"/>
      <c r="R8" s="27"/>
      <c r="S8" s="10"/>
      <c r="T8" s="10"/>
      <c r="U8" s="10"/>
      <c r="V8" s="10"/>
      <c r="W8" s="10"/>
      <c r="X8" s="10"/>
      <c r="Y8" s="10"/>
      <c r="Z8" s="10"/>
      <c r="AA8" s="11"/>
      <c r="AB8" s="11"/>
      <c r="AC8" s="11"/>
      <c r="AD8" s="11"/>
      <c r="AE8" s="11"/>
      <c r="AF8" s="11"/>
      <c r="AG8" s="7"/>
    </row>
    <row r="9" spans="1:43" ht="16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t="16.5" hidden="1" customHeight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hidden="1" x14ac:dyDescent="0.25">
      <c r="A15" s="31"/>
      <c r="B15" s="1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27"/>
      <c r="R15" s="27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7"/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2">
        <f>SUM(Q5:Q15)</f>
        <v>0.7</v>
      </c>
      <c r="R16" s="22">
        <f>AVERAGE(R5:R15)</f>
        <v>2</v>
      </c>
      <c r="S16" s="7"/>
      <c r="T16" s="7"/>
      <c r="U16" s="7"/>
      <c r="V16" s="7"/>
      <c r="W16" s="7"/>
      <c r="X16" s="7"/>
      <c r="Y16" s="7"/>
      <c r="Z16" s="13">
        <f>SUM(Z5:Z15)</f>
        <v>0</v>
      </c>
      <c r="AA16" s="13">
        <f>AVERAGE(AA5:AA15)</f>
        <v>0</v>
      </c>
      <c r="AB16" s="14">
        <f>SUMPRODUCT($Q$5:$Q$15,AB5:AB15)/SUM($Q$5:$Q$15)</f>
        <v>0.72000000000000008</v>
      </c>
      <c r="AC16" s="14">
        <f t="shared" ref="AC16:AF16" si="0">SUMPRODUCT($Q$5:$Q$15,AC5:AC15)/SUM($Q$5:$Q$15)</f>
        <v>0.89</v>
      </c>
      <c r="AD16" s="14">
        <f t="shared" si="0"/>
        <v>5.5E-2</v>
      </c>
      <c r="AE16" s="14">
        <f t="shared" si="0"/>
        <v>0.01</v>
      </c>
      <c r="AF16" s="14">
        <f t="shared" si="0"/>
        <v>27.68</v>
      </c>
      <c r="AG16" s="16">
        <f>Q16*AF16/R16</f>
        <v>9.6879999999999988</v>
      </c>
    </row>
    <row r="17" spans="1:4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0"/>
      <c r="Q17" s="28"/>
      <c r="R17" s="2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43" s="1" customFormat="1" ht="27.75" customHeight="1" x14ac:dyDescent="0.25">
      <c r="A18" s="2" t="s">
        <v>19</v>
      </c>
      <c r="B18" s="4" t="s">
        <v>66</v>
      </c>
      <c r="C18" s="4" t="s">
        <v>1</v>
      </c>
      <c r="D18" s="4" t="s">
        <v>37</v>
      </c>
      <c r="E18" s="4" t="s">
        <v>38</v>
      </c>
      <c r="F18" s="4" t="s">
        <v>0</v>
      </c>
      <c r="G18" s="4" t="s">
        <v>39</v>
      </c>
      <c r="H18" s="4" t="s">
        <v>40</v>
      </c>
      <c r="I18" s="4" t="s">
        <v>2</v>
      </c>
      <c r="J18" s="4" t="s">
        <v>4</v>
      </c>
      <c r="K18" s="4" t="s">
        <v>3</v>
      </c>
      <c r="L18" s="4" t="s">
        <v>41</v>
      </c>
      <c r="M18" s="4" t="s">
        <v>42</v>
      </c>
      <c r="N18" s="4" t="s">
        <v>5</v>
      </c>
      <c r="O18" s="4" t="s">
        <v>43</v>
      </c>
      <c r="P18" s="21" t="s">
        <v>6</v>
      </c>
      <c r="Q18" s="29" t="s">
        <v>44</v>
      </c>
      <c r="R18" s="29" t="s">
        <v>45</v>
      </c>
      <c r="S18" s="4" t="s">
        <v>46</v>
      </c>
      <c r="T18" s="4" t="s">
        <v>47</v>
      </c>
      <c r="U18" s="4" t="s">
        <v>48</v>
      </c>
      <c r="V18" s="4" t="s">
        <v>49</v>
      </c>
      <c r="W18" s="4" t="s">
        <v>50</v>
      </c>
      <c r="X18" s="4" t="s">
        <v>51</v>
      </c>
      <c r="Y18" s="4" t="s">
        <v>52</v>
      </c>
      <c r="Z18" s="4" t="s">
        <v>53</v>
      </c>
      <c r="AA18" s="4" t="s">
        <v>54</v>
      </c>
      <c r="AB18" s="4" t="s">
        <v>22</v>
      </c>
      <c r="AC18" s="4" t="s">
        <v>23</v>
      </c>
      <c r="AD18" s="4" t="s">
        <v>24</v>
      </c>
      <c r="AE18" s="4" t="s">
        <v>25</v>
      </c>
      <c r="AF18" s="4" t="s">
        <v>55</v>
      </c>
      <c r="AG18" s="5" t="s">
        <v>65</v>
      </c>
      <c r="AH18" s="1" t="s">
        <v>56</v>
      </c>
      <c r="AI18" s="1" t="s">
        <v>57</v>
      </c>
      <c r="AJ18" s="1" t="s">
        <v>58</v>
      </c>
      <c r="AK18" s="1" t="s">
        <v>59</v>
      </c>
      <c r="AL18" s="1" t="s">
        <v>60</v>
      </c>
      <c r="AM18" s="1" t="s">
        <v>61</v>
      </c>
      <c r="AN18" s="1" t="s">
        <v>21</v>
      </c>
      <c r="AO18" s="1" t="s">
        <v>62</v>
      </c>
      <c r="AP18" s="1" t="s">
        <v>63</v>
      </c>
      <c r="AQ18" s="1" t="s">
        <v>64</v>
      </c>
    </row>
    <row r="19" spans="1:43" ht="18.75" customHeight="1" x14ac:dyDescent="0.25">
      <c r="A19" s="31">
        <v>2</v>
      </c>
      <c r="B19" s="8">
        <v>44603</v>
      </c>
      <c r="C19" s="9" t="s">
        <v>7</v>
      </c>
      <c r="D19" s="10" t="s">
        <v>29</v>
      </c>
      <c r="E19" s="10" t="s">
        <v>30</v>
      </c>
      <c r="F19" s="10" t="s">
        <v>442</v>
      </c>
      <c r="G19" s="10"/>
      <c r="H19" s="10" t="s">
        <v>31</v>
      </c>
      <c r="I19" s="10" t="s">
        <v>129</v>
      </c>
      <c r="J19" s="10">
        <v>4480</v>
      </c>
      <c r="K19" s="10" t="s">
        <v>404</v>
      </c>
      <c r="L19" s="10" t="s">
        <v>67</v>
      </c>
      <c r="M19" s="10"/>
      <c r="N19" s="10" t="s">
        <v>28</v>
      </c>
      <c r="O19" s="10" t="s">
        <v>443</v>
      </c>
      <c r="P19" s="10" t="s">
        <v>11</v>
      </c>
      <c r="Q19" s="27">
        <v>0.6</v>
      </c>
      <c r="R19" s="27">
        <v>2.2000000000000002</v>
      </c>
      <c r="S19" s="10" t="s">
        <v>33</v>
      </c>
      <c r="T19" s="10" t="s">
        <v>20</v>
      </c>
      <c r="U19" s="10"/>
      <c r="V19" s="10"/>
      <c r="W19" s="10" t="s">
        <v>444</v>
      </c>
      <c r="X19" s="10" t="s">
        <v>441</v>
      </c>
      <c r="Y19" s="10"/>
      <c r="Z19" s="10"/>
      <c r="AA19" s="11">
        <v>0</v>
      </c>
      <c r="AB19" s="11">
        <v>2.63</v>
      </c>
      <c r="AC19" s="11">
        <v>6.25</v>
      </c>
      <c r="AD19" s="11">
        <v>17.16</v>
      </c>
      <c r="AE19" s="11">
        <v>0.8</v>
      </c>
      <c r="AF19" s="11">
        <v>486.72</v>
      </c>
      <c r="AG19" s="7"/>
      <c r="AH19">
        <v>2.4984999999999999</v>
      </c>
      <c r="AI19">
        <v>5.9375</v>
      </c>
      <c r="AJ19">
        <v>16.302</v>
      </c>
      <c r="AK19">
        <v>0.76</v>
      </c>
      <c r="AL19">
        <v>462.39</v>
      </c>
      <c r="AM19" t="s">
        <v>71</v>
      </c>
      <c r="AN19">
        <v>44603.671863425923</v>
      </c>
      <c r="AO19" t="s">
        <v>34</v>
      </c>
    </row>
    <row r="20" spans="1:43" ht="18.75" customHeight="1" x14ac:dyDescent="0.25">
      <c r="A20" s="31"/>
      <c r="B20" s="8">
        <v>44603</v>
      </c>
      <c r="C20" s="9" t="s">
        <v>7</v>
      </c>
      <c r="D20" s="10" t="s">
        <v>29</v>
      </c>
      <c r="E20" s="10" t="s">
        <v>30</v>
      </c>
      <c r="F20" s="10" t="s">
        <v>445</v>
      </c>
      <c r="G20" s="10"/>
      <c r="H20" s="10" t="s">
        <v>31</v>
      </c>
      <c r="I20" s="10" t="s">
        <v>129</v>
      </c>
      <c r="J20" s="10">
        <v>4480</v>
      </c>
      <c r="K20" s="10" t="s">
        <v>404</v>
      </c>
      <c r="L20" s="10" t="s">
        <v>67</v>
      </c>
      <c r="M20" s="10"/>
      <c r="N20" s="10" t="s">
        <v>28</v>
      </c>
      <c r="O20" s="10" t="s">
        <v>443</v>
      </c>
      <c r="P20" s="10" t="s">
        <v>11</v>
      </c>
      <c r="Q20" s="27">
        <v>0.7</v>
      </c>
      <c r="R20" s="27">
        <v>2.2000000000000002</v>
      </c>
      <c r="S20" s="10" t="s">
        <v>35</v>
      </c>
      <c r="T20" s="10" t="s">
        <v>73</v>
      </c>
      <c r="U20" s="10"/>
      <c r="V20" s="10"/>
      <c r="W20" s="10" t="s">
        <v>75</v>
      </c>
      <c r="X20" s="10" t="s">
        <v>441</v>
      </c>
      <c r="Y20" s="10"/>
      <c r="Z20" s="10"/>
      <c r="AA20" s="11">
        <v>0</v>
      </c>
      <c r="AB20" s="11">
        <v>0.17</v>
      </c>
      <c r="AC20" s="11">
        <v>0.21</v>
      </c>
      <c r="AD20" s="11">
        <v>0.09</v>
      </c>
      <c r="AE20" s="11">
        <v>0.01</v>
      </c>
      <c r="AF20" s="11">
        <v>8.24</v>
      </c>
      <c r="AG20" s="7"/>
      <c r="AH20">
        <v>0.1615</v>
      </c>
      <c r="AI20">
        <v>0.19950000000000001</v>
      </c>
      <c r="AJ20">
        <v>8.5500000000000007E-2</v>
      </c>
      <c r="AK20">
        <v>9.4999999999999998E-3</v>
      </c>
      <c r="AL20">
        <v>7.82</v>
      </c>
      <c r="AM20" t="s">
        <v>71</v>
      </c>
      <c r="AN20">
        <v>44603.671863425923</v>
      </c>
      <c r="AO20" t="s">
        <v>34</v>
      </c>
    </row>
    <row r="21" spans="1:43" ht="18.75" customHeight="1" x14ac:dyDescent="0.25">
      <c r="A21" s="31"/>
      <c r="B21" s="8">
        <v>44603</v>
      </c>
      <c r="C21" s="9" t="s">
        <v>7</v>
      </c>
      <c r="D21" s="10" t="s">
        <v>29</v>
      </c>
      <c r="E21" s="10" t="s">
        <v>30</v>
      </c>
      <c r="F21" s="10" t="s">
        <v>446</v>
      </c>
      <c r="G21" s="10"/>
      <c r="H21" s="10" t="s">
        <v>31</v>
      </c>
      <c r="I21" s="10" t="s">
        <v>129</v>
      </c>
      <c r="J21" s="10">
        <v>4480</v>
      </c>
      <c r="K21" s="10" t="s">
        <v>404</v>
      </c>
      <c r="L21" s="10" t="s">
        <v>67</v>
      </c>
      <c r="M21" s="10"/>
      <c r="N21" s="10" t="s">
        <v>28</v>
      </c>
      <c r="O21" s="10" t="s">
        <v>443</v>
      </c>
      <c r="P21" s="10" t="s">
        <v>11</v>
      </c>
      <c r="Q21" s="27">
        <v>0.5</v>
      </c>
      <c r="R21" s="27">
        <v>2.2000000000000002</v>
      </c>
      <c r="S21" s="10" t="s">
        <v>36</v>
      </c>
      <c r="T21" s="10" t="s">
        <v>73</v>
      </c>
      <c r="U21" s="10"/>
      <c r="V21" s="10"/>
      <c r="W21" s="10" t="s">
        <v>447</v>
      </c>
      <c r="X21" s="10" t="s">
        <v>441</v>
      </c>
      <c r="Y21" s="10"/>
      <c r="Z21" s="10"/>
      <c r="AA21" s="11">
        <v>0</v>
      </c>
      <c r="AB21" s="11">
        <v>0.43</v>
      </c>
      <c r="AC21" s="11">
        <v>0.4</v>
      </c>
      <c r="AD21" s="11">
        <v>0.51</v>
      </c>
      <c r="AE21" s="11">
        <v>0.21</v>
      </c>
      <c r="AF21" s="11">
        <v>31.44</v>
      </c>
      <c r="AG21" s="7"/>
      <c r="AH21">
        <v>0.40849999999999997</v>
      </c>
      <c r="AI21">
        <v>0.38</v>
      </c>
      <c r="AJ21">
        <v>0.48449999999999999</v>
      </c>
      <c r="AK21">
        <v>0.19950000000000001</v>
      </c>
      <c r="AL21">
        <v>29.87</v>
      </c>
      <c r="AM21" t="s">
        <v>71</v>
      </c>
      <c r="AN21">
        <v>44603.671863425923</v>
      </c>
      <c r="AO21" t="s">
        <v>34</v>
      </c>
    </row>
    <row r="22" spans="1:43" ht="18.7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18.7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t="23.25" hidden="1" customHeight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hidden="1" x14ac:dyDescent="0.25">
      <c r="A28" s="31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27"/>
      <c r="R28" s="27"/>
      <c r="S28" s="9"/>
      <c r="T28" s="9"/>
      <c r="U28" s="9"/>
      <c r="V28" s="9"/>
      <c r="W28" s="9"/>
      <c r="X28" s="9"/>
      <c r="Y28" s="9"/>
      <c r="Z28" s="11"/>
      <c r="AA28" s="11"/>
      <c r="AB28" s="11"/>
      <c r="AC28" s="11"/>
      <c r="AD28" s="11"/>
      <c r="AE28" s="11"/>
      <c r="AF28" s="11"/>
      <c r="AG28" s="7"/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2">
        <f>SUM(Q19:Q28)</f>
        <v>1.7999999999999998</v>
      </c>
      <c r="R29" s="22">
        <f>AVERAGE(R19:R28)</f>
        <v>2.2000000000000002</v>
      </c>
      <c r="S29" s="7"/>
      <c r="T29" s="7"/>
      <c r="U29" s="7"/>
      <c r="V29" s="7"/>
      <c r="W29" s="7"/>
      <c r="X29" s="7"/>
      <c r="Y29" s="7"/>
      <c r="Z29" s="13">
        <f>SUM(Z19:Z28)</f>
        <v>0</v>
      </c>
      <c r="AA29" s="13">
        <f>AVERAGE(AA19:AA28)</f>
        <v>0</v>
      </c>
      <c r="AB29" s="14">
        <f>SUMPRODUCT(AB19:AB28,Q19:Q28)/Q29</f>
        <v>1.0622222222222222</v>
      </c>
      <c r="AC29" s="14">
        <f>SUMPRODUCT(AC19:AC28,Q19:Q28)/Q29</f>
        <v>2.2761111111111112</v>
      </c>
      <c r="AD29" s="14">
        <f>SUMPRODUCT(AD19:AD28,Q19:Q28)/Q29</f>
        <v>5.8966666666666674</v>
      </c>
      <c r="AE29" s="14">
        <f>SUMPRODUCT(AE19:AE28,Q19:Q28)/Q29</f>
        <v>0.3288888888888889</v>
      </c>
      <c r="AF29" s="15">
        <f>SUMPRODUCT(AF19:AF28,Q19:Q28)/SUM(Q19:Q26)</f>
        <v>174.17777777777778</v>
      </c>
      <c r="AG29" s="16">
        <f>Q29*AF29/R29</f>
        <v>142.5090909090909</v>
      </c>
    </row>
    <row r="30" spans="1:4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0"/>
      <c r="Q30" s="28"/>
      <c r="R30" s="2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43" s="1" customFormat="1" ht="27.75" customHeight="1" x14ac:dyDescent="0.25">
      <c r="A31" s="2" t="s">
        <v>19</v>
      </c>
      <c r="B31" s="4" t="s">
        <v>66</v>
      </c>
      <c r="C31" s="4" t="s">
        <v>1</v>
      </c>
      <c r="D31" s="4" t="s">
        <v>37</v>
      </c>
      <c r="E31" s="4" t="s">
        <v>38</v>
      </c>
      <c r="F31" s="4" t="s">
        <v>0</v>
      </c>
      <c r="G31" s="4" t="s">
        <v>39</v>
      </c>
      <c r="H31" s="4" t="s">
        <v>40</v>
      </c>
      <c r="I31" s="4" t="s">
        <v>2</v>
      </c>
      <c r="J31" s="4" t="s">
        <v>4</v>
      </c>
      <c r="K31" s="4" t="s">
        <v>3</v>
      </c>
      <c r="L31" s="4" t="s">
        <v>41</v>
      </c>
      <c r="M31" s="4" t="s">
        <v>42</v>
      </c>
      <c r="N31" s="4" t="s">
        <v>5</v>
      </c>
      <c r="O31" s="4" t="s">
        <v>43</v>
      </c>
      <c r="P31" s="21" t="s">
        <v>6</v>
      </c>
      <c r="Q31" s="29" t="s">
        <v>44</v>
      </c>
      <c r="R31" s="29" t="s">
        <v>45</v>
      </c>
      <c r="S31" s="4" t="s">
        <v>46</v>
      </c>
      <c r="T31" s="4" t="s">
        <v>47</v>
      </c>
      <c r="U31" s="4" t="s">
        <v>48</v>
      </c>
      <c r="V31" s="4" t="s">
        <v>49</v>
      </c>
      <c r="W31" s="4" t="s">
        <v>50</v>
      </c>
      <c r="X31" s="4" t="s">
        <v>51</v>
      </c>
      <c r="Y31" s="4" t="s">
        <v>52</v>
      </c>
      <c r="Z31" s="4" t="s">
        <v>53</v>
      </c>
      <c r="AA31" s="4" t="s">
        <v>54</v>
      </c>
      <c r="AB31" s="4" t="s">
        <v>22</v>
      </c>
      <c r="AC31" s="4" t="s">
        <v>23</v>
      </c>
      <c r="AD31" s="4" t="s">
        <v>24</v>
      </c>
      <c r="AE31" s="4" t="s">
        <v>25</v>
      </c>
      <c r="AF31" s="4" t="s">
        <v>55</v>
      </c>
      <c r="AG31" s="5" t="s">
        <v>65</v>
      </c>
      <c r="AH31" s="1" t="s">
        <v>56</v>
      </c>
      <c r="AI31" s="1" t="s">
        <v>57</v>
      </c>
      <c r="AJ31" s="1" t="s">
        <v>58</v>
      </c>
      <c r="AK31" s="1" t="s">
        <v>59</v>
      </c>
      <c r="AL31" s="1" t="s">
        <v>60</v>
      </c>
      <c r="AM31" s="1" t="s">
        <v>61</v>
      </c>
      <c r="AN31" s="1" t="s">
        <v>21</v>
      </c>
      <c r="AO31" s="1" t="s">
        <v>62</v>
      </c>
      <c r="AP31" s="1" t="s">
        <v>63</v>
      </c>
      <c r="AQ31" s="1" t="s">
        <v>64</v>
      </c>
    </row>
    <row r="32" spans="1:43" ht="20.25" customHeight="1" x14ac:dyDescent="0.25">
      <c r="A32" s="31">
        <f>A19+1</f>
        <v>3</v>
      </c>
      <c r="B32" s="8">
        <v>44603</v>
      </c>
      <c r="C32" s="9" t="s">
        <v>7</v>
      </c>
      <c r="D32" s="10" t="s">
        <v>29</v>
      </c>
      <c r="E32" s="10" t="s">
        <v>30</v>
      </c>
      <c r="F32" s="10" t="s">
        <v>448</v>
      </c>
      <c r="G32" s="10"/>
      <c r="H32" s="10" t="s">
        <v>31</v>
      </c>
      <c r="I32" s="10" t="s">
        <v>12</v>
      </c>
      <c r="J32" s="10">
        <v>4480</v>
      </c>
      <c r="K32" s="10" t="s">
        <v>14</v>
      </c>
      <c r="L32" s="10" t="s">
        <v>67</v>
      </c>
      <c r="M32" s="10"/>
      <c r="N32" s="10" t="s">
        <v>28</v>
      </c>
      <c r="O32" s="10" t="s">
        <v>449</v>
      </c>
      <c r="P32" s="10" t="s">
        <v>9</v>
      </c>
      <c r="Q32" s="27">
        <v>0.2</v>
      </c>
      <c r="R32" s="27">
        <v>1.9</v>
      </c>
      <c r="S32" s="10" t="s">
        <v>33</v>
      </c>
      <c r="T32" s="10" t="s">
        <v>20</v>
      </c>
      <c r="U32" s="10"/>
      <c r="V32" s="10"/>
      <c r="W32" s="10" t="s">
        <v>450</v>
      </c>
      <c r="X32" s="10" t="s">
        <v>441</v>
      </c>
      <c r="Y32" s="10"/>
      <c r="Z32" s="10"/>
      <c r="AA32" s="11">
        <v>0</v>
      </c>
      <c r="AB32" s="11">
        <v>1.35</v>
      </c>
      <c r="AC32" s="11">
        <v>4.24</v>
      </c>
      <c r="AD32" s="11">
        <v>5.8</v>
      </c>
      <c r="AE32" s="11">
        <v>0.12</v>
      </c>
      <c r="AF32" s="11">
        <v>200.28</v>
      </c>
      <c r="AG32" s="7"/>
      <c r="AH32">
        <v>1.2825</v>
      </c>
      <c r="AI32">
        <v>4.0279999999999996</v>
      </c>
      <c r="AJ32">
        <v>5.51</v>
      </c>
      <c r="AK32">
        <v>0.114</v>
      </c>
      <c r="AL32">
        <v>190.26</v>
      </c>
      <c r="AM32" t="s">
        <v>71</v>
      </c>
      <c r="AN32">
        <v>44603.671863425923</v>
      </c>
      <c r="AO32" t="s">
        <v>34</v>
      </c>
    </row>
    <row r="33" spans="1:43" ht="22.5" customHeight="1" x14ac:dyDescent="0.25">
      <c r="A33" s="31"/>
      <c r="B33" s="8">
        <v>44603</v>
      </c>
      <c r="C33" s="9" t="s">
        <v>7</v>
      </c>
      <c r="D33" s="10" t="s">
        <v>29</v>
      </c>
      <c r="E33" s="10" t="s">
        <v>30</v>
      </c>
      <c r="F33" s="10" t="s">
        <v>451</v>
      </c>
      <c r="G33" s="10"/>
      <c r="H33" s="10" t="s">
        <v>31</v>
      </c>
      <c r="I33" s="10" t="s">
        <v>12</v>
      </c>
      <c r="J33" s="10">
        <v>4480</v>
      </c>
      <c r="K33" s="10" t="s">
        <v>14</v>
      </c>
      <c r="L33" s="10" t="s">
        <v>67</v>
      </c>
      <c r="M33" s="10"/>
      <c r="N33" s="10" t="s">
        <v>28</v>
      </c>
      <c r="O33" s="10" t="s">
        <v>449</v>
      </c>
      <c r="P33" s="10" t="s">
        <v>9</v>
      </c>
      <c r="Q33" s="27">
        <v>0.5</v>
      </c>
      <c r="R33" s="27">
        <v>1.9</v>
      </c>
      <c r="S33" s="10" t="s">
        <v>36</v>
      </c>
      <c r="T33" s="10" t="s">
        <v>73</v>
      </c>
      <c r="U33" s="10"/>
      <c r="V33" s="10"/>
      <c r="W33" s="10" t="s">
        <v>75</v>
      </c>
      <c r="X33" s="10" t="s">
        <v>441</v>
      </c>
      <c r="Y33" s="10"/>
      <c r="Z33" s="10"/>
      <c r="AA33" s="11">
        <v>0</v>
      </c>
      <c r="AB33" s="11">
        <v>0.22</v>
      </c>
      <c r="AC33" s="11">
        <v>0.09</v>
      </c>
      <c r="AD33" s="11">
        <v>0.19</v>
      </c>
      <c r="AE33" s="11">
        <v>0.01</v>
      </c>
      <c r="AF33" s="11">
        <v>8.93</v>
      </c>
      <c r="AG33" s="7"/>
      <c r="AH33">
        <v>0.20899999999999999</v>
      </c>
      <c r="AI33">
        <v>8.5500000000000007E-2</v>
      </c>
      <c r="AJ33">
        <v>0.18049999999999999</v>
      </c>
      <c r="AK33">
        <v>9.4999999999999998E-3</v>
      </c>
      <c r="AL33">
        <v>8.48</v>
      </c>
      <c r="AM33" t="s">
        <v>71</v>
      </c>
      <c r="AN33">
        <v>44603.671863425923</v>
      </c>
      <c r="AO33" t="s">
        <v>34</v>
      </c>
    </row>
    <row r="34" spans="1:43" ht="15.75" hidden="1" customHeight="1" x14ac:dyDescent="0.25">
      <c r="A34" s="31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27"/>
      <c r="R34" s="27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11"/>
      <c r="AD34" s="11"/>
      <c r="AE34" s="11"/>
      <c r="AF34" s="11"/>
      <c r="AG34" s="7"/>
      <c r="AH34">
        <v>1.9855</v>
      </c>
      <c r="AI34">
        <v>6.0229999999999997</v>
      </c>
      <c r="AJ34">
        <v>8.3409999999999993</v>
      </c>
      <c r="AK34">
        <v>0.40849999999999997</v>
      </c>
      <c r="AL34">
        <v>297.29000000000002</v>
      </c>
      <c r="AM34" t="s">
        <v>134</v>
      </c>
      <c r="AN34">
        <v>44597.684004629627</v>
      </c>
      <c r="AO34" t="s">
        <v>34</v>
      </c>
    </row>
    <row r="35" spans="1:43" ht="22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t="28.5" hidden="1" customHeight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hidden="1" x14ac:dyDescent="0.25">
      <c r="A41" s="31"/>
      <c r="B41" s="1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27"/>
      <c r="R41" s="27"/>
      <c r="S41" s="9"/>
      <c r="T41" s="9"/>
      <c r="U41" s="9"/>
      <c r="V41" s="9"/>
      <c r="W41" s="9"/>
      <c r="X41" s="9"/>
      <c r="Y41" s="9"/>
      <c r="Z41" s="11"/>
      <c r="AA41" s="11"/>
      <c r="AB41" s="11"/>
      <c r="AC41" s="11"/>
      <c r="AD41" s="11"/>
      <c r="AE41" s="11"/>
      <c r="AF41" s="11"/>
      <c r="AG41" s="7"/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2">
        <f>SUM(Q32:Q41)</f>
        <v>0.7</v>
      </c>
      <c r="R42" s="22">
        <f>AVERAGE(R32:R41)</f>
        <v>1.9</v>
      </c>
      <c r="S42" s="7"/>
      <c r="T42" s="7"/>
      <c r="U42" s="7"/>
      <c r="V42" s="7"/>
      <c r="W42" s="7"/>
      <c r="X42" s="7"/>
      <c r="Y42" s="7"/>
      <c r="Z42" s="13">
        <f>SUM(Z32:Z41)</f>
        <v>0</v>
      </c>
      <c r="AA42" s="13">
        <f>AVERAGE(AA32:AA41)</f>
        <v>0</v>
      </c>
      <c r="AB42" s="14">
        <f>SUMPRODUCT(AB32:AB41,Q32:Q41)/Q42</f>
        <v>0.54285714285714293</v>
      </c>
      <c r="AC42" s="14">
        <f>SUMPRODUCT(AC32:AC41,Q32:Q41)/Q42</f>
        <v>1.275714285714286</v>
      </c>
      <c r="AD42" s="14">
        <f>SUMPRODUCT(AD32:AD41,Q32:Q41)/Q42</f>
        <v>1.7928571428571429</v>
      </c>
      <c r="AE42" s="14">
        <f>SUMPRODUCT(AE32:AE41,Q32:Q41)/Q42</f>
        <v>4.1428571428571433E-2</v>
      </c>
      <c r="AF42" s="15">
        <f>SUMPRODUCT(AF32:AF41,Q32:Q41)/Q42</f>
        <v>63.601428571428578</v>
      </c>
      <c r="AG42" s="16">
        <f>Q42*AF42/R42</f>
        <v>23.432105263157897</v>
      </c>
    </row>
    <row r="43" spans="1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0"/>
      <c r="Q43" s="28"/>
      <c r="R43" s="2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43" s="1" customFormat="1" ht="27.75" customHeight="1" x14ac:dyDescent="0.25">
      <c r="A44" s="2" t="s">
        <v>19</v>
      </c>
      <c r="B44" s="4" t="s">
        <v>66</v>
      </c>
      <c r="C44" s="4" t="s">
        <v>1</v>
      </c>
      <c r="D44" s="4" t="s">
        <v>37</v>
      </c>
      <c r="E44" s="4" t="s">
        <v>38</v>
      </c>
      <c r="F44" s="4" t="s">
        <v>0</v>
      </c>
      <c r="G44" s="4" t="s">
        <v>39</v>
      </c>
      <c r="H44" s="4" t="s">
        <v>40</v>
      </c>
      <c r="I44" s="4" t="s">
        <v>2</v>
      </c>
      <c r="J44" s="4" t="s">
        <v>4</v>
      </c>
      <c r="K44" s="4" t="s">
        <v>3</v>
      </c>
      <c r="L44" s="4" t="s">
        <v>41</v>
      </c>
      <c r="M44" s="4" t="s">
        <v>42</v>
      </c>
      <c r="N44" s="4" t="s">
        <v>5</v>
      </c>
      <c r="O44" s="4" t="s">
        <v>43</v>
      </c>
      <c r="P44" s="21" t="s">
        <v>6</v>
      </c>
      <c r="Q44" s="29" t="s">
        <v>44</v>
      </c>
      <c r="R44" s="29" t="s">
        <v>45</v>
      </c>
      <c r="S44" s="4" t="s">
        <v>46</v>
      </c>
      <c r="T44" s="4" t="s">
        <v>47</v>
      </c>
      <c r="U44" s="4" t="s">
        <v>48</v>
      </c>
      <c r="V44" s="4" t="s">
        <v>49</v>
      </c>
      <c r="W44" s="4" t="s">
        <v>50</v>
      </c>
      <c r="X44" s="4" t="s">
        <v>51</v>
      </c>
      <c r="Y44" s="4" t="s">
        <v>52</v>
      </c>
      <c r="Z44" s="4" t="s">
        <v>53</v>
      </c>
      <c r="AA44" s="4" t="s">
        <v>54</v>
      </c>
      <c r="AB44" s="4" t="s">
        <v>22</v>
      </c>
      <c r="AC44" s="4" t="s">
        <v>23</v>
      </c>
      <c r="AD44" s="4" t="s">
        <v>24</v>
      </c>
      <c r="AE44" s="4" t="s">
        <v>25</v>
      </c>
      <c r="AF44" s="4" t="s">
        <v>55</v>
      </c>
      <c r="AG44" s="5" t="s">
        <v>65</v>
      </c>
      <c r="AH44" s="1" t="s">
        <v>56</v>
      </c>
      <c r="AI44" s="1" t="s">
        <v>57</v>
      </c>
      <c r="AJ44" s="1" t="s">
        <v>58</v>
      </c>
      <c r="AK44" s="1" t="s">
        <v>59</v>
      </c>
      <c r="AL44" s="1" t="s">
        <v>60</v>
      </c>
      <c r="AM44" s="1" t="s">
        <v>61</v>
      </c>
      <c r="AN44" s="1" t="s">
        <v>21</v>
      </c>
      <c r="AO44" s="1" t="s">
        <v>62</v>
      </c>
      <c r="AP44" s="1" t="s">
        <v>63</v>
      </c>
      <c r="AQ44" s="1" t="s">
        <v>64</v>
      </c>
    </row>
    <row r="45" spans="1:43" ht="25.5" customHeight="1" x14ac:dyDescent="0.25">
      <c r="A45" s="31">
        <f>A32+1</f>
        <v>4</v>
      </c>
      <c r="B45" s="8">
        <v>44603</v>
      </c>
      <c r="C45" s="9" t="s">
        <v>7</v>
      </c>
      <c r="D45" s="10" t="s">
        <v>29</v>
      </c>
      <c r="E45" s="10" t="s">
        <v>30</v>
      </c>
      <c r="F45" s="10" t="s">
        <v>452</v>
      </c>
      <c r="G45" s="10"/>
      <c r="H45" s="10" t="s">
        <v>70</v>
      </c>
      <c r="I45" s="10" t="s">
        <v>153</v>
      </c>
      <c r="J45" s="10">
        <v>4230</v>
      </c>
      <c r="K45" s="10" t="s">
        <v>453</v>
      </c>
      <c r="L45" s="10" t="s">
        <v>72</v>
      </c>
      <c r="M45" s="10"/>
      <c r="N45" s="10" t="s">
        <v>28</v>
      </c>
      <c r="O45" s="10" t="s">
        <v>454</v>
      </c>
      <c r="P45" s="10" t="s">
        <v>9</v>
      </c>
      <c r="Q45" s="27">
        <v>0.3</v>
      </c>
      <c r="R45" s="27">
        <v>2</v>
      </c>
      <c r="S45" s="10"/>
      <c r="T45" s="10" t="s">
        <v>20</v>
      </c>
      <c r="U45" s="10"/>
      <c r="V45" s="10"/>
      <c r="W45" s="10" t="s">
        <v>455</v>
      </c>
      <c r="X45" s="10" t="s">
        <v>456</v>
      </c>
      <c r="Y45" s="10"/>
      <c r="Z45" s="10"/>
      <c r="AA45" s="11">
        <v>0</v>
      </c>
      <c r="AB45" s="11">
        <v>1.76</v>
      </c>
      <c r="AC45" s="11">
        <v>0.81</v>
      </c>
      <c r="AD45" s="11">
        <v>0.67</v>
      </c>
      <c r="AE45" s="11">
        <v>7.0000000000000007E-2</v>
      </c>
      <c r="AF45" s="11">
        <v>57.13</v>
      </c>
      <c r="AG45" s="7"/>
      <c r="AH45">
        <v>1.6719999999999999</v>
      </c>
      <c r="AI45">
        <v>0.76949999999999996</v>
      </c>
      <c r="AJ45">
        <v>0.63649999999999995</v>
      </c>
      <c r="AK45">
        <v>6.6500000000000004E-2</v>
      </c>
      <c r="AL45">
        <v>54.27</v>
      </c>
      <c r="AM45" t="s">
        <v>428</v>
      </c>
      <c r="AN45">
        <v>44603.687511574077</v>
      </c>
      <c r="AO45" t="s">
        <v>34</v>
      </c>
    </row>
    <row r="46" spans="1:43" ht="25.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1.6339999999999999</v>
      </c>
      <c r="AI46">
        <v>1.9664999999999999</v>
      </c>
      <c r="AJ46">
        <v>1.5295000000000001</v>
      </c>
      <c r="AK46">
        <v>3.7999999999999999E-2</v>
      </c>
      <c r="AL46">
        <v>87.9</v>
      </c>
      <c r="AM46" t="s">
        <v>71</v>
      </c>
      <c r="AN46">
        <v>44602.693958333337</v>
      </c>
      <c r="AO46" t="s">
        <v>34</v>
      </c>
    </row>
    <row r="47" spans="1:43" ht="32.25" hidden="1" customHeight="1" x14ac:dyDescent="0.25">
      <c r="A47" s="31"/>
      <c r="B47" s="8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27"/>
      <c r="R47" s="27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11"/>
      <c r="AD47" s="11"/>
      <c r="AE47" s="11"/>
      <c r="AF47" s="11"/>
      <c r="AG47" s="7"/>
      <c r="AH47">
        <v>0.13300000000000001</v>
      </c>
      <c r="AI47">
        <v>0.32300000000000001</v>
      </c>
      <c r="AJ47">
        <v>0.73150000000000004</v>
      </c>
      <c r="AK47">
        <v>1.9E-2</v>
      </c>
      <c r="AL47">
        <v>21.38</v>
      </c>
      <c r="AM47" t="s">
        <v>134</v>
      </c>
      <c r="AN47">
        <v>44597.684004629627</v>
      </c>
      <c r="AO47" t="s">
        <v>34</v>
      </c>
    </row>
    <row r="48" spans="1:43" ht="32.2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ht="15" hidden="1" customHeight="1" x14ac:dyDescent="0.25">
      <c r="A54" s="31"/>
      <c r="B54" s="1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27"/>
      <c r="R54" s="27"/>
      <c r="S54" s="9"/>
      <c r="T54" s="9"/>
      <c r="U54" s="9"/>
      <c r="V54" s="9"/>
      <c r="W54" s="9"/>
      <c r="X54" s="9"/>
      <c r="Y54" s="9"/>
      <c r="Z54" s="11"/>
      <c r="AA54" s="11"/>
      <c r="AB54" s="11"/>
      <c r="AC54" s="11"/>
      <c r="AD54" s="11"/>
      <c r="AE54" s="11"/>
      <c r="AF54" s="11"/>
      <c r="AG54" s="7"/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2">
        <f>SUM(Q45:Q54)</f>
        <v>0.3</v>
      </c>
      <c r="R55" s="22">
        <f>AVERAGE(R45:R54)</f>
        <v>2</v>
      </c>
      <c r="S55" s="7"/>
      <c r="T55" s="7"/>
      <c r="U55" s="7"/>
      <c r="V55" s="7"/>
      <c r="W55" s="7"/>
      <c r="X55" s="7"/>
      <c r="Y55" s="7"/>
      <c r="Z55" s="13">
        <f>SUM(Z45:Z54)</f>
        <v>0</v>
      </c>
      <c r="AA55" s="13">
        <f>AVERAGE(AA45:AA54)</f>
        <v>0</v>
      </c>
      <c r="AB55" s="14">
        <f>SUMPRODUCT(AB45:AB54,Q45:Q54)/Q55</f>
        <v>1.7600000000000002</v>
      </c>
      <c r="AC55" s="14">
        <f>SUMPRODUCT(AC45:AC54,Q45:Q54)/Q55</f>
        <v>0.81</v>
      </c>
      <c r="AD55" s="14">
        <f>SUMPRODUCT(AD45:AD54,Q45:Q54)/Q55</f>
        <v>0.67</v>
      </c>
      <c r="AE55" s="14">
        <f>SUMPRODUCT(AE45:AE54,Q45:Q54)/Q55</f>
        <v>7.0000000000000007E-2</v>
      </c>
      <c r="AF55" s="15">
        <f>SUMPRODUCT(AF45:AF54,Q45:Q54)/Q55</f>
        <v>57.13</v>
      </c>
      <c r="AG55" s="16">
        <f>Q55*AF55/R55</f>
        <v>8.5694999999999997</v>
      </c>
    </row>
    <row r="56" spans="1:4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20"/>
      <c r="Q56" s="28"/>
      <c r="R56" s="28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43" s="1" customFormat="1" ht="27.75" customHeight="1" x14ac:dyDescent="0.25">
      <c r="A57" s="2" t="s">
        <v>19</v>
      </c>
      <c r="B57" s="4" t="s">
        <v>66</v>
      </c>
      <c r="C57" s="4" t="s">
        <v>1</v>
      </c>
      <c r="D57" s="4" t="s">
        <v>37</v>
      </c>
      <c r="E57" s="4" t="s">
        <v>38</v>
      </c>
      <c r="F57" s="4" t="s">
        <v>0</v>
      </c>
      <c r="G57" s="4" t="s">
        <v>39</v>
      </c>
      <c r="H57" s="4" t="s">
        <v>40</v>
      </c>
      <c r="I57" s="4" t="s">
        <v>2</v>
      </c>
      <c r="J57" s="4" t="s">
        <v>4</v>
      </c>
      <c r="K57" s="4" t="s">
        <v>3</v>
      </c>
      <c r="L57" s="4" t="s">
        <v>41</v>
      </c>
      <c r="M57" s="4" t="s">
        <v>42</v>
      </c>
      <c r="N57" s="4" t="s">
        <v>5</v>
      </c>
      <c r="O57" s="4" t="s">
        <v>43</v>
      </c>
      <c r="P57" s="21" t="s">
        <v>6</v>
      </c>
      <c r="Q57" s="29" t="s">
        <v>44</v>
      </c>
      <c r="R57" s="29" t="s">
        <v>45</v>
      </c>
      <c r="S57" s="4" t="s">
        <v>46</v>
      </c>
      <c r="T57" s="4" t="s">
        <v>47</v>
      </c>
      <c r="U57" s="4" t="s">
        <v>48</v>
      </c>
      <c r="V57" s="4" t="s">
        <v>49</v>
      </c>
      <c r="W57" s="4" t="s">
        <v>50</v>
      </c>
      <c r="X57" s="4" t="s">
        <v>51</v>
      </c>
      <c r="Y57" s="4" t="s">
        <v>52</v>
      </c>
      <c r="Z57" s="4" t="s">
        <v>53</v>
      </c>
      <c r="AA57" s="4" t="s">
        <v>54</v>
      </c>
      <c r="AB57" s="4" t="s">
        <v>22</v>
      </c>
      <c r="AC57" s="4" t="s">
        <v>23</v>
      </c>
      <c r="AD57" s="4" t="s">
        <v>24</v>
      </c>
      <c r="AE57" s="4" t="s">
        <v>25</v>
      </c>
      <c r="AF57" s="4" t="s">
        <v>55</v>
      </c>
      <c r="AG57" s="5" t="s">
        <v>65</v>
      </c>
      <c r="AH57" s="1" t="s">
        <v>56</v>
      </c>
      <c r="AI57" s="1" t="s">
        <v>57</v>
      </c>
      <c r="AJ57" s="1" t="s">
        <v>58</v>
      </c>
      <c r="AK57" s="1" t="s">
        <v>59</v>
      </c>
      <c r="AL57" s="1" t="s">
        <v>60</v>
      </c>
      <c r="AM57" s="1" t="s">
        <v>61</v>
      </c>
      <c r="AN57" s="1" t="s">
        <v>21</v>
      </c>
      <c r="AO57" s="1" t="s">
        <v>62</v>
      </c>
      <c r="AP57" s="1" t="s">
        <v>63</v>
      </c>
      <c r="AQ57" s="1" t="s">
        <v>64</v>
      </c>
    </row>
    <row r="58" spans="1:43" ht="21.75" customHeight="1" x14ac:dyDescent="0.25">
      <c r="A58" s="31">
        <f>A45+1</f>
        <v>5</v>
      </c>
      <c r="B58" s="8">
        <v>44603</v>
      </c>
      <c r="C58" s="9" t="s">
        <v>7</v>
      </c>
      <c r="D58" s="10" t="s">
        <v>29</v>
      </c>
      <c r="E58" s="10" t="s">
        <v>30</v>
      </c>
      <c r="F58" s="10" t="s">
        <v>457</v>
      </c>
      <c r="G58" s="10"/>
      <c r="H58" s="10" t="s">
        <v>70</v>
      </c>
      <c r="I58" s="10" t="s">
        <v>153</v>
      </c>
      <c r="J58" s="10">
        <v>4230</v>
      </c>
      <c r="K58" s="10" t="s">
        <v>453</v>
      </c>
      <c r="L58" s="10" t="s">
        <v>72</v>
      </c>
      <c r="M58" s="10"/>
      <c r="N58" s="10" t="s">
        <v>28</v>
      </c>
      <c r="O58" s="10" t="s">
        <v>458</v>
      </c>
      <c r="P58" s="10" t="s">
        <v>9</v>
      </c>
      <c r="Q58" s="27">
        <v>0.4</v>
      </c>
      <c r="R58" s="27">
        <v>2</v>
      </c>
      <c r="S58" s="10"/>
      <c r="T58" s="10" t="s">
        <v>20</v>
      </c>
      <c r="U58" s="10"/>
      <c r="V58" s="10"/>
      <c r="W58" s="10" t="s">
        <v>430</v>
      </c>
      <c r="X58" s="10" t="s">
        <v>456</v>
      </c>
      <c r="Y58" s="10"/>
      <c r="Z58" s="10"/>
      <c r="AA58" s="11">
        <v>0</v>
      </c>
      <c r="AB58" s="11">
        <v>23.6</v>
      </c>
      <c r="AC58" s="11">
        <v>6.32</v>
      </c>
      <c r="AD58" s="11">
        <v>13.85</v>
      </c>
      <c r="AE58" s="11">
        <v>0.83</v>
      </c>
      <c r="AF58" s="11">
        <v>775.93</v>
      </c>
      <c r="AG58" s="7"/>
      <c r="AH58">
        <v>22.42</v>
      </c>
      <c r="AI58">
        <v>6.0039999999999996</v>
      </c>
      <c r="AJ58">
        <v>13.157500000000001</v>
      </c>
      <c r="AK58">
        <v>0.78849999999999998</v>
      </c>
      <c r="AL58">
        <v>737.14</v>
      </c>
      <c r="AM58" t="s">
        <v>428</v>
      </c>
      <c r="AN58">
        <v>44603.687511574077</v>
      </c>
      <c r="AO58" t="s">
        <v>34</v>
      </c>
    </row>
    <row r="59" spans="1:43" ht="18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  <c r="AH59">
        <v>8.74</v>
      </c>
      <c r="AI59">
        <v>1.2825</v>
      </c>
      <c r="AJ59">
        <v>1.1305000000000001</v>
      </c>
      <c r="AK59">
        <v>0.47499999999999998</v>
      </c>
      <c r="AL59">
        <v>205.13</v>
      </c>
      <c r="AM59" t="s">
        <v>428</v>
      </c>
      <c r="AN59">
        <v>44602.704189814816</v>
      </c>
      <c r="AO59" t="s">
        <v>34</v>
      </c>
    </row>
    <row r="60" spans="1:43" ht="15" hidden="1" customHeight="1" x14ac:dyDescent="0.25">
      <c r="A60" s="31"/>
      <c r="B60" s="8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27"/>
      <c r="R60" s="27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11"/>
      <c r="AD60" s="11"/>
      <c r="AE60" s="11"/>
      <c r="AF60" s="11"/>
      <c r="AG60" s="7"/>
      <c r="AH60">
        <v>6.0134999999999996</v>
      </c>
      <c r="AI60">
        <v>3.762</v>
      </c>
      <c r="AJ60">
        <v>7.6475</v>
      </c>
      <c r="AK60">
        <v>0.42749999999999999</v>
      </c>
      <c r="AL60">
        <v>315.62</v>
      </c>
      <c r="AM60" t="s">
        <v>428</v>
      </c>
      <c r="AN60">
        <v>44602.704189814816</v>
      </c>
      <c r="AO60" t="s">
        <v>34</v>
      </c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ht="15" hidden="1" customHeight="1" x14ac:dyDescent="0.25">
      <c r="A67" s="31"/>
      <c r="B67" s="1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  <c r="Q67" s="27"/>
      <c r="R67" s="27"/>
      <c r="S67" s="9"/>
      <c r="T67" s="9"/>
      <c r="U67" s="9"/>
      <c r="V67" s="9"/>
      <c r="W67" s="9"/>
      <c r="X67" s="9"/>
      <c r="Y67" s="9"/>
      <c r="Z67" s="11"/>
      <c r="AA67" s="11"/>
      <c r="AB67" s="11"/>
      <c r="AC67" s="11"/>
      <c r="AD67" s="11"/>
      <c r="AE67" s="11"/>
      <c r="AF67" s="11"/>
      <c r="AG67" s="7"/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2">
        <f>SUM(Q58:Q67)</f>
        <v>0.4</v>
      </c>
      <c r="R68" s="22">
        <f>AVERAGE(R58:R67)</f>
        <v>2</v>
      </c>
      <c r="S68" s="7"/>
      <c r="T68" s="7"/>
      <c r="U68" s="7"/>
      <c r="V68" s="7"/>
      <c r="W68" s="7"/>
      <c r="X68" s="7"/>
      <c r="Y68" s="7"/>
      <c r="Z68" s="13">
        <f>SUM(Z58:Z67)</f>
        <v>0</v>
      </c>
      <c r="AA68" s="13">
        <f>AVERAGE(AA58:AA67)</f>
        <v>0</v>
      </c>
      <c r="AB68" s="14">
        <f>SUMPRODUCT(AB58:AB67,Q58:Q67)/Q68</f>
        <v>23.6</v>
      </c>
      <c r="AC68" s="14">
        <f>SUMPRODUCT(AC58:AC67,Q58:Q67)/Q68</f>
        <v>6.3200000000000012</v>
      </c>
      <c r="AD68" s="14">
        <f>SUMPRODUCT(AD58:AD67,Q58:Q67)/Q68</f>
        <v>13.85</v>
      </c>
      <c r="AE68" s="14">
        <f>SUMPRODUCT(AE58:AE67,Q58:Q67)/Q68</f>
        <v>0.83</v>
      </c>
      <c r="AF68" s="15">
        <f>SUMPRODUCT(AF58:AF67,Q58:Q67)/Q68</f>
        <v>775.93</v>
      </c>
      <c r="AG68" s="16">
        <f>Q68*AF68/R68</f>
        <v>155.18600000000001</v>
      </c>
    </row>
    <row r="69" spans="1:4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20"/>
      <c r="Q69" s="28"/>
      <c r="R69" s="28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43" s="1" customFormat="1" ht="27.75" customHeight="1" x14ac:dyDescent="0.25">
      <c r="A70" s="2" t="s">
        <v>19</v>
      </c>
      <c r="B70" s="4" t="s">
        <v>66</v>
      </c>
      <c r="C70" s="4" t="s">
        <v>1</v>
      </c>
      <c r="D70" s="4" t="s">
        <v>37</v>
      </c>
      <c r="E70" s="4" t="s">
        <v>38</v>
      </c>
      <c r="F70" s="4" t="s">
        <v>0</v>
      </c>
      <c r="G70" s="4" t="s">
        <v>39</v>
      </c>
      <c r="H70" s="4" t="s">
        <v>40</v>
      </c>
      <c r="I70" s="4" t="s">
        <v>2</v>
      </c>
      <c r="J70" s="4" t="s">
        <v>4</v>
      </c>
      <c r="K70" s="4" t="s">
        <v>3</v>
      </c>
      <c r="L70" s="4" t="s">
        <v>41</v>
      </c>
      <c r="M70" s="4" t="s">
        <v>42</v>
      </c>
      <c r="N70" s="4" t="s">
        <v>5</v>
      </c>
      <c r="O70" s="4" t="s">
        <v>43</v>
      </c>
      <c r="P70" s="21" t="s">
        <v>6</v>
      </c>
      <c r="Q70" s="29" t="s">
        <v>44</v>
      </c>
      <c r="R70" s="29" t="s">
        <v>45</v>
      </c>
      <c r="S70" s="4" t="s">
        <v>46</v>
      </c>
      <c r="T70" s="4" t="s">
        <v>47</v>
      </c>
      <c r="U70" s="4" t="s">
        <v>48</v>
      </c>
      <c r="V70" s="4" t="s">
        <v>49</v>
      </c>
      <c r="W70" s="4" t="s">
        <v>50</v>
      </c>
      <c r="X70" s="4" t="s">
        <v>51</v>
      </c>
      <c r="Y70" s="4" t="s">
        <v>52</v>
      </c>
      <c r="Z70" s="4" t="s">
        <v>53</v>
      </c>
      <c r="AA70" s="4" t="s">
        <v>54</v>
      </c>
      <c r="AB70" s="4" t="s">
        <v>22</v>
      </c>
      <c r="AC70" s="4" t="s">
        <v>23</v>
      </c>
      <c r="AD70" s="4" t="s">
        <v>24</v>
      </c>
      <c r="AE70" s="4" t="s">
        <v>25</v>
      </c>
      <c r="AF70" s="4" t="s">
        <v>55</v>
      </c>
      <c r="AG70" s="5" t="s">
        <v>65</v>
      </c>
      <c r="AH70" s="1" t="s">
        <v>56</v>
      </c>
      <c r="AI70" s="1" t="s">
        <v>57</v>
      </c>
      <c r="AJ70" s="1" t="s">
        <v>58</v>
      </c>
      <c r="AK70" s="1" t="s">
        <v>59</v>
      </c>
      <c r="AL70" s="1" t="s">
        <v>60</v>
      </c>
      <c r="AM70" s="1" t="s">
        <v>61</v>
      </c>
      <c r="AN70" s="1" t="s">
        <v>21</v>
      </c>
      <c r="AO70" s="1" t="s">
        <v>62</v>
      </c>
      <c r="AP70" s="1" t="s">
        <v>63</v>
      </c>
      <c r="AQ70" s="1" t="s">
        <v>64</v>
      </c>
    </row>
    <row r="71" spans="1:43" ht="15" customHeight="1" x14ac:dyDescent="0.25">
      <c r="A71" s="31">
        <f>A58+1</f>
        <v>6</v>
      </c>
      <c r="B71" s="8">
        <v>44603</v>
      </c>
      <c r="C71" s="9" t="s">
        <v>7</v>
      </c>
      <c r="D71" s="10" t="s">
        <v>29</v>
      </c>
      <c r="E71" s="10" t="s">
        <v>30</v>
      </c>
      <c r="F71" s="10" t="s">
        <v>459</v>
      </c>
      <c r="G71" s="10"/>
      <c r="H71" s="10" t="s">
        <v>70</v>
      </c>
      <c r="I71" s="10" t="s">
        <v>153</v>
      </c>
      <c r="J71" s="10">
        <v>4230</v>
      </c>
      <c r="K71" s="10" t="s">
        <v>453</v>
      </c>
      <c r="L71" s="10" t="s">
        <v>72</v>
      </c>
      <c r="M71" s="10"/>
      <c r="N71" s="10" t="s">
        <v>28</v>
      </c>
      <c r="O71" s="10" t="s">
        <v>460</v>
      </c>
      <c r="P71" s="10" t="s">
        <v>9</v>
      </c>
      <c r="Q71" s="27">
        <v>0.6</v>
      </c>
      <c r="R71" s="27">
        <v>1.6</v>
      </c>
      <c r="S71" s="10"/>
      <c r="T71" s="10" t="s">
        <v>20</v>
      </c>
      <c r="U71" s="10"/>
      <c r="V71" s="10"/>
      <c r="W71" s="10" t="s">
        <v>461</v>
      </c>
      <c r="X71" s="10" t="s">
        <v>456</v>
      </c>
      <c r="Y71" s="10"/>
      <c r="Z71" s="10"/>
      <c r="AA71" s="11">
        <v>0</v>
      </c>
      <c r="AB71" s="11">
        <v>7.14</v>
      </c>
      <c r="AC71" s="11">
        <v>2.77</v>
      </c>
      <c r="AD71" s="11">
        <v>3.41</v>
      </c>
      <c r="AE71" s="11">
        <v>0.26</v>
      </c>
      <c r="AF71" s="11">
        <v>234.92</v>
      </c>
      <c r="AG71" s="7"/>
      <c r="AH71">
        <v>6.7830000000000004</v>
      </c>
      <c r="AI71">
        <v>2.6315</v>
      </c>
      <c r="AJ71">
        <v>3.2395</v>
      </c>
      <c r="AK71">
        <v>0.247</v>
      </c>
      <c r="AL71">
        <v>223.17</v>
      </c>
      <c r="AM71" t="s">
        <v>428</v>
      </c>
      <c r="AN71">
        <v>44603.687511574077</v>
      </c>
      <c r="AO71" t="s">
        <v>34</v>
      </c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</row>
    <row r="73" spans="1:43" ht="15" hidden="1" customHeight="1" x14ac:dyDescent="0.25">
      <c r="A73" s="31"/>
      <c r="B73" s="8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27"/>
      <c r="R73" s="27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t="15" hidden="1" customHeight="1" x14ac:dyDescent="0.25">
      <c r="A80" s="31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27"/>
      <c r="R80" s="27"/>
      <c r="S80" s="9"/>
      <c r="T80" s="9"/>
      <c r="U80" s="9"/>
      <c r="V80" s="9"/>
      <c r="W80" s="9"/>
      <c r="X80" s="9"/>
      <c r="Y80" s="9"/>
      <c r="Z80" s="11"/>
      <c r="AA80" s="11"/>
      <c r="AB80" s="11"/>
      <c r="AC80" s="11"/>
      <c r="AD80" s="11"/>
      <c r="AE80" s="11"/>
      <c r="AF80" s="11"/>
      <c r="AG80" s="7"/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2">
        <f>SUM(Q71:Q80)</f>
        <v>0.6</v>
      </c>
      <c r="R81" s="22">
        <f>AVERAGE(R71:R80)</f>
        <v>1.6</v>
      </c>
      <c r="S81" s="7"/>
      <c r="T81" s="7"/>
      <c r="U81" s="7"/>
      <c r="V81" s="7"/>
      <c r="W81" s="7"/>
      <c r="X81" s="7"/>
      <c r="Y81" s="7"/>
      <c r="Z81" s="13">
        <f>SUM(Z71:Z80)</f>
        <v>0</v>
      </c>
      <c r="AA81" s="13">
        <f>AVERAGE(AA71:AA80)</f>
        <v>0</v>
      </c>
      <c r="AB81" s="14">
        <f>SUMPRODUCT(AB71:AB80,Q71:Q80)/Q81</f>
        <v>7.14</v>
      </c>
      <c r="AC81" s="14">
        <f>SUMPRODUCT(AC71:AC80,Q71:Q80)/Q81</f>
        <v>2.77</v>
      </c>
      <c r="AD81" s="14">
        <f>SUMPRODUCT(AD71:AD80,Q71:Q80)/Q81</f>
        <v>3.4099999999999997</v>
      </c>
      <c r="AE81" s="14">
        <f>SUMPRODUCT(AE71:AE80,Q71:Q80)/Q81</f>
        <v>0.26</v>
      </c>
      <c r="AF81" s="15">
        <f>SUMPRODUCT(AF71:AF80,Q71:Q80)/Q81</f>
        <v>234.92000000000002</v>
      </c>
      <c r="AG81" s="16">
        <f>Q81*AF81/R81</f>
        <v>88.094999999999999</v>
      </c>
    </row>
    <row r="82" spans="1:4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20"/>
      <c r="Q82" s="28"/>
      <c r="R82" s="28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43" s="1" customFormat="1" ht="27.75" customHeight="1" x14ac:dyDescent="0.25">
      <c r="A83" s="2" t="s">
        <v>19</v>
      </c>
      <c r="B83" s="4" t="s">
        <v>66</v>
      </c>
      <c r="C83" s="4" t="s">
        <v>1</v>
      </c>
      <c r="D83" s="4" t="s">
        <v>37</v>
      </c>
      <c r="E83" s="4" t="s">
        <v>38</v>
      </c>
      <c r="F83" s="4" t="s">
        <v>0</v>
      </c>
      <c r="G83" s="4" t="s">
        <v>39</v>
      </c>
      <c r="H83" s="4" t="s">
        <v>40</v>
      </c>
      <c r="I83" s="4" t="s">
        <v>2</v>
      </c>
      <c r="J83" s="4" t="s">
        <v>4</v>
      </c>
      <c r="K83" s="4" t="s">
        <v>3</v>
      </c>
      <c r="L83" s="4" t="s">
        <v>41</v>
      </c>
      <c r="M83" s="4" t="s">
        <v>42</v>
      </c>
      <c r="N83" s="4" t="s">
        <v>5</v>
      </c>
      <c r="O83" s="4" t="s">
        <v>43</v>
      </c>
      <c r="P83" s="21" t="s">
        <v>6</v>
      </c>
      <c r="Q83" s="29" t="s">
        <v>44</v>
      </c>
      <c r="R83" s="29" t="s">
        <v>45</v>
      </c>
      <c r="S83" s="4" t="s">
        <v>46</v>
      </c>
      <c r="T83" s="4" t="s">
        <v>47</v>
      </c>
      <c r="U83" s="4" t="s">
        <v>48</v>
      </c>
      <c r="V83" s="4" t="s">
        <v>49</v>
      </c>
      <c r="W83" s="4" t="s">
        <v>50</v>
      </c>
      <c r="X83" s="4" t="s">
        <v>51</v>
      </c>
      <c r="Y83" s="4" t="s">
        <v>52</v>
      </c>
      <c r="Z83" s="4" t="s">
        <v>53</v>
      </c>
      <c r="AA83" s="4" t="s">
        <v>54</v>
      </c>
      <c r="AB83" s="4" t="s">
        <v>22</v>
      </c>
      <c r="AC83" s="4" t="s">
        <v>23</v>
      </c>
      <c r="AD83" s="4" t="s">
        <v>24</v>
      </c>
      <c r="AE83" s="4" t="s">
        <v>25</v>
      </c>
      <c r="AF83" s="4" t="s">
        <v>55</v>
      </c>
      <c r="AG83" s="5" t="s">
        <v>65</v>
      </c>
      <c r="AH83" s="1" t="s">
        <v>56</v>
      </c>
      <c r="AI83" s="1" t="s">
        <v>57</v>
      </c>
      <c r="AJ83" s="1" t="s">
        <v>58</v>
      </c>
      <c r="AK83" s="1" t="s">
        <v>59</v>
      </c>
      <c r="AL83" s="1" t="s">
        <v>60</v>
      </c>
      <c r="AM83" s="1" t="s">
        <v>61</v>
      </c>
      <c r="AN83" s="1" t="s">
        <v>21</v>
      </c>
      <c r="AO83" s="1" t="s">
        <v>62</v>
      </c>
      <c r="AP83" s="1" t="s">
        <v>63</v>
      </c>
      <c r="AQ83" s="1" t="s">
        <v>64</v>
      </c>
    </row>
    <row r="84" spans="1:43" ht="15" customHeight="1" x14ac:dyDescent="0.25">
      <c r="A84" s="31">
        <f>A71+1</f>
        <v>7</v>
      </c>
      <c r="B84" s="8">
        <v>44603</v>
      </c>
      <c r="C84" s="9" t="s">
        <v>7</v>
      </c>
      <c r="D84" s="10" t="s">
        <v>29</v>
      </c>
      <c r="E84" s="10" t="s">
        <v>30</v>
      </c>
      <c r="F84" s="10" t="s">
        <v>462</v>
      </c>
      <c r="G84" s="10"/>
      <c r="H84" s="10" t="s">
        <v>70</v>
      </c>
      <c r="I84" s="10" t="s">
        <v>153</v>
      </c>
      <c r="J84" s="10">
        <v>4230</v>
      </c>
      <c r="K84" s="10" t="s">
        <v>453</v>
      </c>
      <c r="L84" s="10" t="s">
        <v>72</v>
      </c>
      <c r="M84" s="10"/>
      <c r="N84" s="10" t="s">
        <v>28</v>
      </c>
      <c r="O84" s="10" t="s">
        <v>463</v>
      </c>
      <c r="P84" s="10" t="s">
        <v>9</v>
      </c>
      <c r="Q84" s="27">
        <v>0.9</v>
      </c>
      <c r="R84" s="27">
        <v>2.2000000000000002</v>
      </c>
      <c r="S84" s="10"/>
      <c r="T84" s="10" t="s">
        <v>20</v>
      </c>
      <c r="U84" s="10"/>
      <c r="V84" s="10"/>
      <c r="W84" s="10" t="s">
        <v>464</v>
      </c>
      <c r="X84" s="10" t="s">
        <v>456</v>
      </c>
      <c r="Y84" s="10"/>
      <c r="Z84" s="10"/>
      <c r="AA84" s="11">
        <v>0</v>
      </c>
      <c r="AB84" s="11">
        <v>21.9</v>
      </c>
      <c r="AC84" s="11">
        <v>8.48</v>
      </c>
      <c r="AD84" s="11">
        <v>8.92</v>
      </c>
      <c r="AE84" s="11">
        <v>0.75</v>
      </c>
      <c r="AF84" s="11">
        <v>690.58</v>
      </c>
      <c r="AG84" s="7"/>
      <c r="AH84">
        <v>20.805</v>
      </c>
      <c r="AI84">
        <v>8.0559999999999992</v>
      </c>
      <c r="AJ84">
        <v>8.4740000000000002</v>
      </c>
      <c r="AK84">
        <v>0.71250000000000002</v>
      </c>
      <c r="AL84">
        <v>656.05</v>
      </c>
      <c r="AM84" t="s">
        <v>428</v>
      </c>
      <c r="AN84">
        <v>44603.687511574077</v>
      </c>
      <c r="AO84" t="s">
        <v>34</v>
      </c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hidden="1" customHeight="1" x14ac:dyDescent="0.25">
      <c r="A86" s="31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27"/>
      <c r="R86" s="27"/>
      <c r="S86" s="10"/>
      <c r="T86" s="10"/>
      <c r="U86" s="10"/>
      <c r="V86" s="10"/>
      <c r="W86" s="10"/>
      <c r="X86" s="10"/>
      <c r="Y86" s="10"/>
      <c r="Z86" s="10"/>
      <c r="AA86" s="11"/>
      <c r="AB86" s="11"/>
      <c r="AC86" s="11"/>
      <c r="AD86" s="11"/>
      <c r="AE86" s="11"/>
      <c r="AF86" s="11"/>
      <c r="AG86" s="7"/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t="15" hidden="1" customHeight="1" x14ac:dyDescent="0.25">
      <c r="A93" s="31"/>
      <c r="B93" s="1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7"/>
      <c r="R93" s="27"/>
      <c r="S93" s="9"/>
      <c r="T93" s="9"/>
      <c r="U93" s="9"/>
      <c r="V93" s="9"/>
      <c r="W93" s="9"/>
      <c r="X93" s="9"/>
      <c r="Y93" s="9"/>
      <c r="Z93" s="11"/>
      <c r="AA93" s="11"/>
      <c r="AB93" s="11"/>
      <c r="AC93" s="11"/>
      <c r="AD93" s="11"/>
      <c r="AE93" s="11"/>
      <c r="AF93" s="11"/>
      <c r="AG93" s="7"/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2">
        <f>SUM(Q84:Q93)</f>
        <v>0.9</v>
      </c>
      <c r="R94" s="22">
        <f>AVERAGE(R84:R93)</f>
        <v>2.2000000000000002</v>
      </c>
      <c r="S94" s="7"/>
      <c r="T94" s="7"/>
      <c r="U94" s="7"/>
      <c r="V94" s="7"/>
      <c r="W94" s="7"/>
      <c r="X94" s="7"/>
      <c r="Y94" s="7"/>
      <c r="Z94" s="13">
        <f>SUM(Z84:Z93)</f>
        <v>0</v>
      </c>
      <c r="AA94" s="13">
        <f>AVERAGE(AA84:AA93)</f>
        <v>0</v>
      </c>
      <c r="AB94" s="14">
        <f>SUMPRODUCT(AB84:AB93,Q84:Q93)/Q94</f>
        <v>21.900000000000002</v>
      </c>
      <c r="AC94" s="14">
        <f>SUMPRODUCT(AC84:AC93,Q84:Q93)/Q94</f>
        <v>8.48</v>
      </c>
      <c r="AD94" s="14">
        <f>SUMPRODUCT(AD84:AD93,Q84:Q93)/Q94</f>
        <v>8.92</v>
      </c>
      <c r="AE94" s="14">
        <f>SUMPRODUCT(AE84:AE93,Q84:Q93)/Q94</f>
        <v>0.75</v>
      </c>
      <c r="AF94" s="15">
        <f>SUMPRODUCT(AF84:AF93,Q84:Q93)/Q94</f>
        <v>690.58</v>
      </c>
      <c r="AG94" s="16">
        <f>Q94*AF94/R94</f>
        <v>282.51</v>
      </c>
    </row>
    <row r="95" spans="1:4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20"/>
      <c r="Q95" s="28"/>
      <c r="R95" s="28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43" s="1" customFormat="1" ht="27.75" customHeight="1" x14ac:dyDescent="0.25">
      <c r="A96" s="2" t="s">
        <v>19</v>
      </c>
      <c r="B96" s="4" t="s">
        <v>66</v>
      </c>
      <c r="C96" s="4" t="s">
        <v>1</v>
      </c>
      <c r="D96" s="4" t="s">
        <v>37</v>
      </c>
      <c r="E96" s="4" t="s">
        <v>38</v>
      </c>
      <c r="F96" s="4" t="s">
        <v>0</v>
      </c>
      <c r="G96" s="4" t="s">
        <v>39</v>
      </c>
      <c r="H96" s="4" t="s">
        <v>40</v>
      </c>
      <c r="I96" s="4" t="s">
        <v>2</v>
      </c>
      <c r="J96" s="4" t="s">
        <v>4</v>
      </c>
      <c r="K96" s="4" t="s">
        <v>3</v>
      </c>
      <c r="L96" s="4" t="s">
        <v>41</v>
      </c>
      <c r="M96" s="4" t="s">
        <v>42</v>
      </c>
      <c r="N96" s="4" t="s">
        <v>5</v>
      </c>
      <c r="O96" s="4" t="s">
        <v>43</v>
      </c>
      <c r="P96" s="21" t="s">
        <v>6</v>
      </c>
      <c r="Q96" s="29" t="s">
        <v>44</v>
      </c>
      <c r="R96" s="29" t="s">
        <v>45</v>
      </c>
      <c r="S96" s="4" t="s">
        <v>46</v>
      </c>
      <c r="T96" s="4" t="s">
        <v>47</v>
      </c>
      <c r="U96" s="4" t="s">
        <v>48</v>
      </c>
      <c r="V96" s="4" t="s">
        <v>49</v>
      </c>
      <c r="W96" s="4" t="s">
        <v>50</v>
      </c>
      <c r="X96" s="4" t="s">
        <v>51</v>
      </c>
      <c r="Y96" s="4" t="s">
        <v>52</v>
      </c>
      <c r="Z96" s="4" t="s">
        <v>53</v>
      </c>
      <c r="AA96" s="4" t="s">
        <v>54</v>
      </c>
      <c r="AB96" s="4" t="s">
        <v>22</v>
      </c>
      <c r="AC96" s="4" t="s">
        <v>23</v>
      </c>
      <c r="AD96" s="4" t="s">
        <v>24</v>
      </c>
      <c r="AE96" s="4" t="s">
        <v>25</v>
      </c>
      <c r="AF96" s="4" t="s">
        <v>55</v>
      </c>
      <c r="AG96" s="5" t="s">
        <v>65</v>
      </c>
      <c r="AH96" s="1" t="s">
        <v>56</v>
      </c>
      <c r="AI96" s="1" t="s">
        <v>57</v>
      </c>
      <c r="AJ96" s="1" t="s">
        <v>58</v>
      </c>
      <c r="AK96" s="1" t="s">
        <v>59</v>
      </c>
      <c r="AL96" s="1" t="s">
        <v>60</v>
      </c>
      <c r="AM96" s="1" t="s">
        <v>61</v>
      </c>
      <c r="AN96" s="1" t="s">
        <v>21</v>
      </c>
      <c r="AO96" s="1" t="s">
        <v>62</v>
      </c>
      <c r="AP96" s="1" t="s">
        <v>63</v>
      </c>
      <c r="AQ96" s="1" t="s">
        <v>64</v>
      </c>
    </row>
    <row r="97" spans="1:52" ht="16.5" customHeight="1" x14ac:dyDescent="0.25">
      <c r="A97" s="31">
        <f>A84+1</f>
        <v>8</v>
      </c>
      <c r="B97" s="8">
        <v>44603</v>
      </c>
      <c r="C97" s="9" t="s">
        <v>7</v>
      </c>
      <c r="D97" s="10" t="s">
        <v>29</v>
      </c>
      <c r="E97" s="10" t="s">
        <v>30</v>
      </c>
      <c r="F97" s="10" t="s">
        <v>465</v>
      </c>
      <c r="G97" s="10"/>
      <c r="H97" s="10" t="s">
        <v>70</v>
      </c>
      <c r="I97" s="10" t="s">
        <v>153</v>
      </c>
      <c r="J97" s="10">
        <v>4230</v>
      </c>
      <c r="K97" s="10" t="s">
        <v>453</v>
      </c>
      <c r="L97" s="10" t="s">
        <v>72</v>
      </c>
      <c r="M97" s="10"/>
      <c r="N97" s="10" t="s">
        <v>28</v>
      </c>
      <c r="O97" s="10" t="s">
        <v>466</v>
      </c>
      <c r="P97" s="10" t="s">
        <v>9</v>
      </c>
      <c r="Q97" s="27">
        <v>1.2</v>
      </c>
      <c r="R97" s="27">
        <v>2.4</v>
      </c>
      <c r="S97" s="10"/>
      <c r="T97" s="10" t="s">
        <v>20</v>
      </c>
      <c r="U97" s="10"/>
      <c r="V97" s="10"/>
      <c r="W97" s="10" t="s">
        <v>467</v>
      </c>
      <c r="X97" s="10" t="s">
        <v>456</v>
      </c>
      <c r="Y97" s="10"/>
      <c r="Z97" s="10"/>
      <c r="AA97" s="11">
        <v>0</v>
      </c>
      <c r="AB97" s="11">
        <v>13.25</v>
      </c>
      <c r="AC97" s="11">
        <v>9.3149999999999995</v>
      </c>
      <c r="AD97" s="11">
        <v>13.63</v>
      </c>
      <c r="AE97" s="11">
        <v>0.44</v>
      </c>
      <c r="AF97" s="11">
        <v>633.21</v>
      </c>
      <c r="AG97" s="7"/>
      <c r="AH97">
        <v>12.5875</v>
      </c>
      <c r="AI97">
        <v>8.8492499999999996</v>
      </c>
      <c r="AJ97">
        <v>12.948499999999999</v>
      </c>
      <c r="AK97">
        <v>0.41799999999999998</v>
      </c>
      <c r="AL97">
        <v>601.54999999999995</v>
      </c>
      <c r="AM97" t="s">
        <v>428</v>
      </c>
      <c r="AN97">
        <v>44603.687511574077</v>
      </c>
      <c r="AO97" t="s">
        <v>34</v>
      </c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8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27"/>
      <c r="R99" s="27"/>
      <c r="S99" s="10"/>
      <c r="T99" s="10"/>
      <c r="U99" s="10"/>
      <c r="V99" s="10"/>
      <c r="W99" s="10"/>
      <c r="X99" s="10"/>
      <c r="Y99" s="10"/>
      <c r="Z99" s="10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t="15" hidden="1" customHeight="1" x14ac:dyDescent="0.25">
      <c r="A106" s="31"/>
      <c r="B106" s="1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Q106" s="27"/>
      <c r="R106" s="27"/>
      <c r="S106" s="9"/>
      <c r="T106" s="9"/>
      <c r="U106" s="9"/>
      <c r="V106" s="9"/>
      <c r="W106" s="9"/>
      <c r="X106" s="9"/>
      <c r="Y106" s="9"/>
      <c r="Z106" s="11"/>
      <c r="AA106" s="11"/>
      <c r="AB106" s="11"/>
      <c r="AC106" s="11"/>
      <c r="AD106" s="11"/>
      <c r="AE106" s="11"/>
      <c r="AF106" s="11"/>
      <c r="AG106" s="7"/>
    </row>
    <row r="107" spans="1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20"/>
      <c r="Q107" s="22">
        <f>SUM(Q97:Q106)</f>
        <v>1.2</v>
      </c>
      <c r="R107" s="22">
        <f>AVERAGE(R97:R106)</f>
        <v>2.4</v>
      </c>
      <c r="S107" s="7"/>
      <c r="T107" s="7"/>
      <c r="U107" s="7"/>
      <c r="V107" s="7"/>
      <c r="W107" s="7"/>
      <c r="X107" s="7"/>
      <c r="Y107" s="7"/>
      <c r="Z107" s="13">
        <f>SUM(Z97:Z106)</f>
        <v>0</v>
      </c>
      <c r="AA107" s="13">
        <f>AVERAGE(AA97:AA106)</f>
        <v>0</v>
      </c>
      <c r="AB107" s="14">
        <f>SUMPRODUCT(AB97:AB106,Q97:Q106)/Q107</f>
        <v>13.25</v>
      </c>
      <c r="AC107" s="14">
        <f>SUMPRODUCT(AC97:AC106,Q97:Q106)/Q107</f>
        <v>9.3149999999999995</v>
      </c>
      <c r="AD107" s="14">
        <f>SUMPRODUCT(AD97:AD106,Q97:Q106)/Q107</f>
        <v>13.630000000000003</v>
      </c>
      <c r="AE107" s="14">
        <f>SUMPRODUCT(AE97:AE106,Q97:Q106)/Q107</f>
        <v>0.44000000000000006</v>
      </c>
      <c r="AF107" s="15">
        <f>SUMPRODUCT(AF97:AF106,Q97:Q106)/Q107</f>
        <v>633.21</v>
      </c>
      <c r="AG107" s="16">
        <f>Q107*AF107/R107</f>
        <v>316.60500000000002</v>
      </c>
      <c r="AU107" s="3"/>
      <c r="AV107" s="3"/>
      <c r="AW107" s="3"/>
      <c r="AX107" s="3"/>
      <c r="AY107" s="3"/>
      <c r="AZ107" s="3"/>
    </row>
    <row r="108" spans="1:5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20"/>
      <c r="Q108" s="28"/>
      <c r="R108" s="28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52" s="1" customFormat="1" ht="27.75" customHeight="1" x14ac:dyDescent="0.25">
      <c r="A109" s="2" t="s">
        <v>19</v>
      </c>
      <c r="B109" s="4" t="s">
        <v>66</v>
      </c>
      <c r="C109" s="4" t="s">
        <v>1</v>
      </c>
      <c r="D109" s="4" t="s">
        <v>37</v>
      </c>
      <c r="E109" s="4" t="s">
        <v>38</v>
      </c>
      <c r="F109" s="4" t="s">
        <v>0</v>
      </c>
      <c r="G109" s="4" t="s">
        <v>39</v>
      </c>
      <c r="H109" s="4" t="s">
        <v>40</v>
      </c>
      <c r="I109" s="4" t="s">
        <v>2</v>
      </c>
      <c r="J109" s="4" t="s">
        <v>4</v>
      </c>
      <c r="K109" s="4" t="s">
        <v>3</v>
      </c>
      <c r="L109" s="4" t="s">
        <v>41</v>
      </c>
      <c r="M109" s="4" t="s">
        <v>42</v>
      </c>
      <c r="N109" s="4" t="s">
        <v>5</v>
      </c>
      <c r="O109" s="9" t="s">
        <v>43</v>
      </c>
      <c r="P109" s="21" t="s">
        <v>6</v>
      </c>
      <c r="Q109" s="29" t="s">
        <v>44</v>
      </c>
      <c r="R109" s="29" t="s">
        <v>45</v>
      </c>
      <c r="S109" s="4" t="s">
        <v>46</v>
      </c>
      <c r="T109" s="4" t="s">
        <v>47</v>
      </c>
      <c r="U109" s="4" t="s">
        <v>48</v>
      </c>
      <c r="V109" s="4" t="s">
        <v>49</v>
      </c>
      <c r="W109" s="4" t="s">
        <v>50</v>
      </c>
      <c r="X109" s="4" t="s">
        <v>51</v>
      </c>
      <c r="Y109" s="4" t="s">
        <v>52</v>
      </c>
      <c r="Z109" s="4" t="s">
        <v>53</v>
      </c>
      <c r="AA109" s="4" t="s">
        <v>54</v>
      </c>
      <c r="AB109" s="4" t="s">
        <v>22</v>
      </c>
      <c r="AC109" s="4" t="s">
        <v>23</v>
      </c>
      <c r="AD109" s="4" t="s">
        <v>24</v>
      </c>
      <c r="AE109" s="4" t="s">
        <v>25</v>
      </c>
      <c r="AF109" s="4" t="s">
        <v>55</v>
      </c>
      <c r="AG109" s="5" t="s">
        <v>65</v>
      </c>
      <c r="AH109" s="1" t="s">
        <v>56</v>
      </c>
      <c r="AI109" s="1" t="s">
        <v>57</v>
      </c>
      <c r="AJ109" s="1" t="s">
        <v>58</v>
      </c>
      <c r="AK109" s="1" t="s">
        <v>59</v>
      </c>
      <c r="AL109" s="1" t="s">
        <v>60</v>
      </c>
      <c r="AM109" s="1" t="s">
        <v>61</v>
      </c>
      <c r="AN109" s="1" t="s">
        <v>21</v>
      </c>
      <c r="AO109" s="1" t="s">
        <v>62</v>
      </c>
      <c r="AP109" s="1" t="s">
        <v>63</v>
      </c>
      <c r="AQ109" s="1" t="s">
        <v>64</v>
      </c>
    </row>
    <row r="110" spans="1:52" ht="24" customHeight="1" x14ac:dyDescent="0.25">
      <c r="A110" s="31">
        <f>A97+1</f>
        <v>9</v>
      </c>
      <c r="B110" s="8">
        <v>44603</v>
      </c>
      <c r="C110" s="9" t="s">
        <v>7</v>
      </c>
      <c r="D110" s="10" t="s">
        <v>29</v>
      </c>
      <c r="E110" s="10" t="s">
        <v>30</v>
      </c>
      <c r="F110" s="10" t="s">
        <v>468</v>
      </c>
      <c r="G110" s="10"/>
      <c r="H110" s="10" t="s">
        <v>70</v>
      </c>
      <c r="I110" s="10" t="s">
        <v>153</v>
      </c>
      <c r="J110" s="10">
        <v>4230</v>
      </c>
      <c r="K110" s="10" t="s">
        <v>453</v>
      </c>
      <c r="L110" s="10" t="s">
        <v>72</v>
      </c>
      <c r="M110" s="10"/>
      <c r="N110" s="10" t="s">
        <v>28</v>
      </c>
      <c r="O110" s="10" t="s">
        <v>469</v>
      </c>
      <c r="P110" s="10" t="s">
        <v>9</v>
      </c>
      <c r="Q110" s="27">
        <v>1.9</v>
      </c>
      <c r="R110" s="27">
        <v>2.4</v>
      </c>
      <c r="S110" s="10"/>
      <c r="T110" s="10" t="s">
        <v>20</v>
      </c>
      <c r="U110" s="10"/>
      <c r="V110" s="10"/>
      <c r="W110" s="10" t="s">
        <v>470</v>
      </c>
      <c r="X110" s="10" t="s">
        <v>456</v>
      </c>
      <c r="Y110" s="10"/>
      <c r="Z110" s="10"/>
      <c r="AA110" s="11">
        <v>0</v>
      </c>
      <c r="AB110" s="11">
        <v>15.7</v>
      </c>
      <c r="AC110" s="11">
        <v>8.86</v>
      </c>
      <c r="AD110" s="11">
        <v>15.38</v>
      </c>
      <c r="AE110" s="11">
        <v>0.92</v>
      </c>
      <c r="AF110" s="11">
        <v>717.72</v>
      </c>
      <c r="AG110" s="7"/>
      <c r="AH110">
        <v>14.914999999999999</v>
      </c>
      <c r="AI110">
        <v>8.4169999999999998</v>
      </c>
      <c r="AJ110">
        <v>14.611000000000001</v>
      </c>
      <c r="AK110">
        <v>0.874</v>
      </c>
      <c r="AL110">
        <v>681.83</v>
      </c>
      <c r="AM110" t="s">
        <v>428</v>
      </c>
      <c r="AN110">
        <v>44603.687511574077</v>
      </c>
      <c r="AO110" t="s">
        <v>34</v>
      </c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  <c r="AH111">
        <v>15.01</v>
      </c>
      <c r="AI111">
        <v>8.36</v>
      </c>
      <c r="AJ111">
        <v>14.6395</v>
      </c>
      <c r="AK111">
        <v>0.86450000000000005</v>
      </c>
      <c r="AL111">
        <v>682.6</v>
      </c>
      <c r="AM111" t="s">
        <v>428</v>
      </c>
      <c r="AN111">
        <v>44603.687511574077</v>
      </c>
      <c r="AO111" t="s">
        <v>34</v>
      </c>
    </row>
    <row r="112" spans="1:52" ht="15" hidden="1" customHeight="1" x14ac:dyDescent="0.25">
      <c r="A112" s="31"/>
      <c r="B112" s="8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27"/>
      <c r="R112" s="27"/>
      <c r="S112" s="10"/>
      <c r="T112" s="10"/>
      <c r="U112" s="10"/>
      <c r="V112" s="10"/>
      <c r="W112" s="10"/>
      <c r="X112" s="10"/>
      <c r="Y112" s="10"/>
      <c r="Z112" s="10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t="15" hidden="1" customHeight="1" x14ac:dyDescent="0.25">
      <c r="A119" s="31"/>
      <c r="B119" s="1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0"/>
      <c r="Q119" s="27"/>
      <c r="R119" s="27"/>
      <c r="S119" s="9"/>
      <c r="T119" s="9"/>
      <c r="U119" s="9"/>
      <c r="V119" s="9"/>
      <c r="W119" s="9"/>
      <c r="X119" s="9"/>
      <c r="Y119" s="9"/>
      <c r="Z119" s="11"/>
      <c r="AA119" s="11"/>
      <c r="AB119" s="11"/>
      <c r="AC119" s="11"/>
      <c r="AD119" s="11"/>
      <c r="AE119" s="11"/>
      <c r="AF119" s="11"/>
      <c r="AG119" s="7"/>
    </row>
    <row r="120" spans="1:5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20"/>
      <c r="Q120" s="22">
        <f>SUM(Q110:Q119)</f>
        <v>1.9</v>
      </c>
      <c r="R120" s="22">
        <f>AVERAGE(R110:R119)</f>
        <v>2.4</v>
      </c>
      <c r="S120" s="7"/>
      <c r="T120" s="7"/>
      <c r="U120" s="7"/>
      <c r="V120" s="7"/>
      <c r="W120" s="7"/>
      <c r="X120" s="7"/>
      <c r="Y120" s="7"/>
      <c r="Z120" s="13">
        <f>SUM(Z110:Z119)</f>
        <v>0</v>
      </c>
      <c r="AA120" s="13">
        <f>AVERAGE(AA110:AA119)</f>
        <v>0</v>
      </c>
      <c r="AB120" s="14">
        <f>SUMPRODUCT(AB110:AB119,Q110:Q119)/Q120</f>
        <v>15.7</v>
      </c>
      <c r="AC120" s="14">
        <f>SUMPRODUCT(AC110:AC119,Q110:Q119)/Q120</f>
        <v>8.86</v>
      </c>
      <c r="AD120" s="14">
        <f>SUMPRODUCT(AD110:AD119,Q110:Q119)/Q120</f>
        <v>15.38</v>
      </c>
      <c r="AE120" s="14">
        <f>SUMPRODUCT(AE110:AE119,Q110:Q119)/Q120</f>
        <v>0.92</v>
      </c>
      <c r="AF120" s="15">
        <f>SUMPRODUCT(AF110:AF119,Q110:Q119)/Q120</f>
        <v>717.72</v>
      </c>
      <c r="AG120" s="16">
        <f>Q120*AF120/R120</f>
        <v>568.19499999999994</v>
      </c>
      <c r="AU120" s="3"/>
      <c r="AV120" s="3"/>
      <c r="AW120" s="3"/>
      <c r="AX120" s="3"/>
      <c r="AY120" s="3"/>
      <c r="AZ120" s="3"/>
    </row>
    <row r="121" spans="1:5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20"/>
      <c r="Q121" s="20"/>
      <c r="R121" s="20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52" s="1" customFormat="1" ht="27.75" customHeight="1" x14ac:dyDescent="0.25">
      <c r="A122" s="2" t="s">
        <v>19</v>
      </c>
      <c r="B122" s="4" t="s">
        <v>66</v>
      </c>
      <c r="C122" s="4" t="s">
        <v>1</v>
      </c>
      <c r="D122" s="4" t="s">
        <v>37</v>
      </c>
      <c r="E122" s="4" t="s">
        <v>38</v>
      </c>
      <c r="F122" s="4" t="s">
        <v>0</v>
      </c>
      <c r="G122" s="4" t="s">
        <v>39</v>
      </c>
      <c r="H122" s="4" t="s">
        <v>40</v>
      </c>
      <c r="I122" s="4" t="s">
        <v>2</v>
      </c>
      <c r="J122" s="4" t="s">
        <v>4</v>
      </c>
      <c r="K122" s="4" t="s">
        <v>3</v>
      </c>
      <c r="L122" s="4" t="s">
        <v>41</v>
      </c>
      <c r="M122" s="4" t="s">
        <v>42</v>
      </c>
      <c r="N122" s="4" t="s">
        <v>5</v>
      </c>
      <c r="O122" s="9" t="s">
        <v>43</v>
      </c>
      <c r="P122" s="21" t="s">
        <v>6</v>
      </c>
      <c r="Q122" s="21" t="s">
        <v>44</v>
      </c>
      <c r="R122" s="21" t="s">
        <v>45</v>
      </c>
      <c r="S122" s="4" t="s">
        <v>46</v>
      </c>
      <c r="T122" s="4" t="s">
        <v>47</v>
      </c>
      <c r="U122" s="4" t="s">
        <v>48</v>
      </c>
      <c r="V122" s="4" t="s">
        <v>49</v>
      </c>
      <c r="W122" s="4" t="s">
        <v>50</v>
      </c>
      <c r="X122" s="4" t="s">
        <v>51</v>
      </c>
      <c r="Y122" s="4" t="s">
        <v>52</v>
      </c>
      <c r="Z122" s="4" t="s">
        <v>53</v>
      </c>
      <c r="AA122" s="4" t="s">
        <v>54</v>
      </c>
      <c r="AB122" s="4" t="s">
        <v>22</v>
      </c>
      <c r="AC122" s="4" t="s">
        <v>23</v>
      </c>
      <c r="AD122" s="4" t="s">
        <v>24</v>
      </c>
      <c r="AE122" s="4" t="s">
        <v>25</v>
      </c>
      <c r="AF122" s="4" t="s">
        <v>55</v>
      </c>
      <c r="AG122" s="5" t="s">
        <v>65</v>
      </c>
      <c r="AH122" s="1" t="s">
        <v>56</v>
      </c>
      <c r="AI122" s="1" t="s">
        <v>57</v>
      </c>
      <c r="AJ122" s="1" t="s">
        <v>58</v>
      </c>
      <c r="AK122" s="1" t="s">
        <v>59</v>
      </c>
      <c r="AL122" s="1" t="s">
        <v>60</v>
      </c>
      <c r="AM122" s="1" t="s">
        <v>61</v>
      </c>
      <c r="AN122" s="1" t="s">
        <v>21</v>
      </c>
      <c r="AO122" s="1" t="s">
        <v>62</v>
      </c>
      <c r="AP122" s="1" t="s">
        <v>63</v>
      </c>
      <c r="AQ122" s="1" t="s">
        <v>64</v>
      </c>
    </row>
    <row r="123" spans="1:52" ht="15" customHeight="1" x14ac:dyDescent="0.25">
      <c r="A123" s="31">
        <f>A110+1</f>
        <v>10</v>
      </c>
      <c r="B123" s="8">
        <v>44603</v>
      </c>
      <c r="C123" s="9" t="s">
        <v>7</v>
      </c>
      <c r="D123" s="10" t="s">
        <v>29</v>
      </c>
      <c r="E123" s="10" t="s">
        <v>30</v>
      </c>
      <c r="F123" s="10" t="s">
        <v>471</v>
      </c>
      <c r="G123" s="10"/>
      <c r="H123" s="10" t="s">
        <v>70</v>
      </c>
      <c r="I123" s="10" t="s">
        <v>153</v>
      </c>
      <c r="J123" s="10">
        <v>4230</v>
      </c>
      <c r="K123" s="10" t="s">
        <v>453</v>
      </c>
      <c r="L123" s="10" t="s">
        <v>72</v>
      </c>
      <c r="M123" s="10"/>
      <c r="N123" s="10" t="s">
        <v>28</v>
      </c>
      <c r="O123" s="10" t="s">
        <v>472</v>
      </c>
      <c r="P123" s="10" t="s">
        <v>9</v>
      </c>
      <c r="Q123" s="10">
        <v>0.4</v>
      </c>
      <c r="R123" s="10">
        <v>2.2000000000000002</v>
      </c>
      <c r="S123" s="10"/>
      <c r="T123" s="10" t="s">
        <v>20</v>
      </c>
      <c r="U123" s="10"/>
      <c r="V123" s="10"/>
      <c r="W123" s="10" t="s">
        <v>473</v>
      </c>
      <c r="X123" s="10" t="s">
        <v>456</v>
      </c>
      <c r="Y123" s="10"/>
      <c r="Z123" s="10"/>
      <c r="AA123" s="11">
        <v>0</v>
      </c>
      <c r="AB123" s="11">
        <v>20.9</v>
      </c>
      <c r="AC123" s="11">
        <v>10.11</v>
      </c>
      <c r="AD123" s="11">
        <v>19.11</v>
      </c>
      <c r="AE123" s="11">
        <v>1.1000000000000001</v>
      </c>
      <c r="AF123" s="11">
        <v>898.49</v>
      </c>
      <c r="AG123" s="7"/>
      <c r="AH123">
        <v>19.855</v>
      </c>
      <c r="AI123">
        <v>9.6044999999999998</v>
      </c>
      <c r="AJ123">
        <v>18.154499999999999</v>
      </c>
      <c r="AK123">
        <v>1.0449999999999999</v>
      </c>
      <c r="AL123">
        <v>853.57</v>
      </c>
      <c r="AM123" t="s">
        <v>428</v>
      </c>
      <c r="AN123">
        <v>44603.687511574077</v>
      </c>
      <c r="AO123" t="s">
        <v>34</v>
      </c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8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  <c r="AW131" s="3"/>
      <c r="AX131" s="3"/>
    </row>
    <row r="132" spans="1:52" ht="15" hidden="1" customHeight="1" x14ac:dyDescent="0.25">
      <c r="A132" s="31"/>
      <c r="B132" s="1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0"/>
      <c r="Q132" s="10"/>
      <c r="R132" s="10"/>
      <c r="S132" s="9"/>
      <c r="T132" s="9"/>
      <c r="U132" s="9"/>
      <c r="V132" s="9"/>
      <c r="W132" s="9"/>
      <c r="X132" s="9"/>
      <c r="Y132" s="9"/>
      <c r="Z132" s="11"/>
      <c r="AA132" s="11"/>
      <c r="AB132" s="11"/>
      <c r="AC132" s="11"/>
      <c r="AD132" s="11"/>
      <c r="AE132" s="11"/>
      <c r="AF132" s="11"/>
      <c r="AG132" s="7"/>
    </row>
    <row r="133" spans="1:5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20"/>
      <c r="Q133" s="22">
        <f>SUM(Q123:Q132)</f>
        <v>0.4</v>
      </c>
      <c r="R133" s="22">
        <f>AVERAGE(R123:R132)</f>
        <v>2.2000000000000002</v>
      </c>
      <c r="S133" s="7"/>
      <c r="T133" s="7"/>
      <c r="U133" s="7"/>
      <c r="V133" s="7"/>
      <c r="W133" s="7"/>
      <c r="X133" s="7"/>
      <c r="Y133" s="7"/>
      <c r="Z133" s="13">
        <f>SUM(Z123:Z132)</f>
        <v>0</v>
      </c>
      <c r="AA133" s="13">
        <f>AVERAGE(AA123:AA132)</f>
        <v>0</v>
      </c>
      <c r="AB133" s="14">
        <f>SUMPRODUCT(AB123:AB132,Q123:Q132)/Q133</f>
        <v>20.9</v>
      </c>
      <c r="AC133" s="14">
        <f>SUMPRODUCT(AC123:AC132,Q123:Q132)/Q133</f>
        <v>10.109999999999998</v>
      </c>
      <c r="AD133" s="14">
        <f>SUMPRODUCT(AD123:AD132,Q123:Q132)/Q133</f>
        <v>19.11</v>
      </c>
      <c r="AE133" s="14">
        <f>SUMPRODUCT(AE123:AE132,Q123:Q132)/Q133</f>
        <v>1.1000000000000001</v>
      </c>
      <c r="AF133" s="15">
        <f>SUMPRODUCT(AF123:AF132,Q123:Q132)/Q133</f>
        <v>898.49</v>
      </c>
      <c r="AG133" s="16">
        <f>Q133*AF133/R133</f>
        <v>163.36181818181817</v>
      </c>
      <c r="AU133" s="3"/>
      <c r="AV133" s="3"/>
      <c r="AW133" s="3"/>
      <c r="AX133" s="3"/>
      <c r="AY133" s="3"/>
      <c r="AZ133" s="3"/>
    </row>
    <row r="134" spans="1:5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20"/>
      <c r="Q134" s="20"/>
      <c r="R134" s="20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52" s="1" customFormat="1" ht="27.75" customHeight="1" x14ac:dyDescent="0.25">
      <c r="A135" s="2" t="s">
        <v>19</v>
      </c>
      <c r="B135" s="4" t="s">
        <v>66</v>
      </c>
      <c r="C135" s="4" t="s">
        <v>1</v>
      </c>
      <c r="D135" s="4" t="s">
        <v>37</v>
      </c>
      <c r="E135" s="4" t="s">
        <v>38</v>
      </c>
      <c r="F135" s="4" t="s">
        <v>0</v>
      </c>
      <c r="G135" s="4" t="s">
        <v>39</v>
      </c>
      <c r="H135" s="4" t="s">
        <v>40</v>
      </c>
      <c r="I135" s="4" t="s">
        <v>2</v>
      </c>
      <c r="J135" s="4" t="s">
        <v>4</v>
      </c>
      <c r="K135" s="4" t="s">
        <v>3</v>
      </c>
      <c r="L135" s="4" t="s">
        <v>41</v>
      </c>
      <c r="M135" s="4" t="s">
        <v>42</v>
      </c>
      <c r="N135" s="4" t="s">
        <v>5</v>
      </c>
      <c r="O135" s="9" t="s">
        <v>43</v>
      </c>
      <c r="P135" s="21" t="s">
        <v>6</v>
      </c>
      <c r="Q135" s="21" t="s">
        <v>44</v>
      </c>
      <c r="R135" s="21" t="s">
        <v>45</v>
      </c>
      <c r="S135" s="4" t="s">
        <v>46</v>
      </c>
      <c r="T135" s="4" t="s">
        <v>47</v>
      </c>
      <c r="U135" s="4" t="s">
        <v>48</v>
      </c>
      <c r="V135" s="4" t="s">
        <v>49</v>
      </c>
      <c r="W135" s="4" t="s">
        <v>50</v>
      </c>
      <c r="X135" s="4" t="s">
        <v>51</v>
      </c>
      <c r="Y135" s="4" t="s">
        <v>52</v>
      </c>
      <c r="Z135" s="4" t="s">
        <v>53</v>
      </c>
      <c r="AA135" s="4" t="s">
        <v>54</v>
      </c>
      <c r="AB135" s="4" t="s">
        <v>22</v>
      </c>
      <c r="AC135" s="4" t="s">
        <v>23</v>
      </c>
      <c r="AD135" s="4" t="s">
        <v>24</v>
      </c>
      <c r="AE135" s="4" t="s">
        <v>25</v>
      </c>
      <c r="AF135" s="4" t="s">
        <v>55</v>
      </c>
      <c r="AG135" s="5" t="s">
        <v>65</v>
      </c>
      <c r="AH135" s="1" t="s">
        <v>56</v>
      </c>
      <c r="AI135" s="1" t="s">
        <v>57</v>
      </c>
      <c r="AJ135" s="1" t="s">
        <v>58</v>
      </c>
      <c r="AK135" s="1" t="s">
        <v>59</v>
      </c>
      <c r="AL135" s="1" t="s">
        <v>60</v>
      </c>
      <c r="AM135" s="1" t="s">
        <v>61</v>
      </c>
      <c r="AN135" s="1" t="s">
        <v>21</v>
      </c>
      <c r="AO135" s="1" t="s">
        <v>62</v>
      </c>
      <c r="AP135" s="1" t="s">
        <v>63</v>
      </c>
      <c r="AQ135" s="1" t="s">
        <v>64</v>
      </c>
    </row>
    <row r="136" spans="1:52" ht="15" customHeight="1" x14ac:dyDescent="0.25">
      <c r="A136" s="31">
        <f>A123+1</f>
        <v>11</v>
      </c>
      <c r="B136" s="8">
        <v>44603</v>
      </c>
      <c r="C136" s="9" t="s">
        <v>7</v>
      </c>
      <c r="D136" s="10" t="s">
        <v>29</v>
      </c>
      <c r="E136" s="10" t="s">
        <v>30</v>
      </c>
      <c r="F136" s="10" t="s">
        <v>474</v>
      </c>
      <c r="G136" s="10"/>
      <c r="H136" s="10" t="s">
        <v>70</v>
      </c>
      <c r="I136" s="10" t="s">
        <v>153</v>
      </c>
      <c r="J136" s="10">
        <v>4230</v>
      </c>
      <c r="K136" s="10" t="s">
        <v>453</v>
      </c>
      <c r="L136" s="10" t="s">
        <v>72</v>
      </c>
      <c r="M136" s="10"/>
      <c r="N136" s="10" t="s">
        <v>28</v>
      </c>
      <c r="O136" s="10" t="s">
        <v>475</v>
      </c>
      <c r="P136" s="10" t="s">
        <v>9</v>
      </c>
      <c r="Q136" s="10">
        <v>0.6</v>
      </c>
      <c r="R136" s="10">
        <v>2.6</v>
      </c>
      <c r="S136" s="10" t="s">
        <v>33</v>
      </c>
      <c r="T136" s="10" t="s">
        <v>20</v>
      </c>
      <c r="U136" s="10"/>
      <c r="V136" s="10"/>
      <c r="W136" s="10" t="s">
        <v>473</v>
      </c>
      <c r="X136" s="10" t="s">
        <v>456</v>
      </c>
      <c r="Y136" s="10"/>
      <c r="Z136" s="10"/>
      <c r="AA136" s="11">
        <v>0</v>
      </c>
      <c r="AB136" s="11">
        <v>15</v>
      </c>
      <c r="AC136" s="11">
        <v>5.73</v>
      </c>
      <c r="AD136" s="11">
        <v>8.89</v>
      </c>
      <c r="AE136" s="11">
        <v>0.7</v>
      </c>
      <c r="AF136" s="11">
        <v>529.54</v>
      </c>
      <c r="AG136" s="7"/>
      <c r="AH136">
        <v>14.25</v>
      </c>
      <c r="AI136">
        <v>5.4435000000000002</v>
      </c>
      <c r="AJ136">
        <v>8.4454999999999991</v>
      </c>
      <c r="AK136">
        <v>0.66500000000000004</v>
      </c>
      <c r="AL136">
        <v>503.07</v>
      </c>
      <c r="AM136" t="s">
        <v>428</v>
      </c>
      <c r="AN136">
        <v>44603.687511574077</v>
      </c>
      <c r="AO136" t="s">
        <v>34</v>
      </c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8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t="15" hidden="1" customHeight="1" x14ac:dyDescent="0.25">
      <c r="A145" s="31"/>
      <c r="B145" s="1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0"/>
      <c r="Q145" s="10"/>
      <c r="R145" s="10"/>
      <c r="S145" s="9"/>
      <c r="T145" s="9"/>
      <c r="U145" s="9"/>
      <c r="V145" s="9"/>
      <c r="W145" s="9"/>
      <c r="X145" s="9"/>
      <c r="Y145" s="9"/>
      <c r="Z145" s="11"/>
      <c r="AA145" s="11"/>
      <c r="AB145" s="11"/>
      <c r="AC145" s="11"/>
      <c r="AD145" s="11"/>
      <c r="AE145" s="11"/>
      <c r="AF145" s="11"/>
      <c r="AG145" s="7"/>
    </row>
    <row r="146" spans="1:5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20"/>
      <c r="Q146" s="22">
        <f>SUM(Q136:Q145)</f>
        <v>0.6</v>
      </c>
      <c r="R146" s="22">
        <f>AVERAGE(R136:R145)</f>
        <v>2.6</v>
      </c>
      <c r="S146" s="7"/>
      <c r="T146" s="7"/>
      <c r="U146" s="7"/>
      <c r="V146" s="7"/>
      <c r="W146" s="7"/>
      <c r="X146" s="7"/>
      <c r="Y146" s="7"/>
      <c r="Z146" s="13">
        <f>SUM(Z136:Z145)</f>
        <v>0</v>
      </c>
      <c r="AA146" s="13">
        <f>AVERAGE(AA136:AA145)</f>
        <v>0</v>
      </c>
      <c r="AB146" s="14">
        <f>SUMPRODUCT(AB136:AB145,Q136:Q145)/Q146</f>
        <v>15</v>
      </c>
      <c r="AC146" s="14">
        <f>SUMPRODUCT(AC136:AC145,Q136:Q145)/Q146</f>
        <v>5.73</v>
      </c>
      <c r="AD146" s="14">
        <f>SUMPRODUCT(AD136:AD145,Q136:Q145)/Q146</f>
        <v>8.89</v>
      </c>
      <c r="AE146" s="14">
        <f>SUMPRODUCT(AE136:AE145,Q136:Q145)/Q146</f>
        <v>0.7</v>
      </c>
      <c r="AF146" s="15">
        <f>SUMPRODUCT(AF136:AF145,Q136:Q145)/Q146</f>
        <v>529.54</v>
      </c>
      <c r="AG146" s="16">
        <f>Q146*AF146/R146</f>
        <v>122.20153846153845</v>
      </c>
      <c r="AU146" s="3"/>
      <c r="AV146" s="3"/>
      <c r="AW146" s="3"/>
      <c r="AX146" s="3"/>
      <c r="AY146" s="3"/>
      <c r="AZ146" s="3"/>
    </row>
    <row r="147" spans="1:5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20"/>
      <c r="Q147" s="20"/>
      <c r="R147" s="20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52" s="1" customFormat="1" ht="27.75" customHeight="1" x14ac:dyDescent="0.25">
      <c r="A148" s="2" t="s">
        <v>19</v>
      </c>
      <c r="B148" s="4" t="s">
        <v>66</v>
      </c>
      <c r="C148" s="4" t="s">
        <v>1</v>
      </c>
      <c r="D148" s="4" t="s">
        <v>37</v>
      </c>
      <c r="E148" s="4" t="s">
        <v>38</v>
      </c>
      <c r="F148" s="4" t="s">
        <v>0</v>
      </c>
      <c r="G148" s="4" t="s">
        <v>39</v>
      </c>
      <c r="H148" s="4" t="s">
        <v>40</v>
      </c>
      <c r="I148" s="4" t="s">
        <v>2</v>
      </c>
      <c r="J148" s="4" t="s">
        <v>4</v>
      </c>
      <c r="K148" s="4" t="s">
        <v>3</v>
      </c>
      <c r="L148" s="4" t="s">
        <v>41</v>
      </c>
      <c r="M148" s="4" t="s">
        <v>42</v>
      </c>
      <c r="N148" s="4" t="s">
        <v>5</v>
      </c>
      <c r="O148" s="9" t="s">
        <v>43</v>
      </c>
      <c r="P148" s="21" t="s">
        <v>6</v>
      </c>
      <c r="Q148" s="21" t="s">
        <v>44</v>
      </c>
      <c r="R148" s="21" t="s">
        <v>45</v>
      </c>
      <c r="S148" s="4" t="s">
        <v>46</v>
      </c>
      <c r="T148" s="4" t="s">
        <v>47</v>
      </c>
      <c r="U148" s="4" t="s">
        <v>48</v>
      </c>
      <c r="V148" s="4" t="s">
        <v>49</v>
      </c>
      <c r="W148" s="4" t="s">
        <v>50</v>
      </c>
      <c r="X148" s="4" t="s">
        <v>51</v>
      </c>
      <c r="Y148" s="4" t="s">
        <v>52</v>
      </c>
      <c r="Z148" s="4" t="s">
        <v>53</v>
      </c>
      <c r="AA148" s="4" t="s">
        <v>54</v>
      </c>
      <c r="AB148" s="4" t="s">
        <v>22</v>
      </c>
      <c r="AC148" s="4" t="s">
        <v>23</v>
      </c>
      <c r="AD148" s="4" t="s">
        <v>24</v>
      </c>
      <c r="AE148" s="4" t="s">
        <v>25</v>
      </c>
      <c r="AF148" s="4" t="s">
        <v>55</v>
      </c>
      <c r="AG148" s="5" t="s">
        <v>65</v>
      </c>
      <c r="AH148" s="1" t="s">
        <v>56</v>
      </c>
      <c r="AI148" s="1" t="s">
        <v>57</v>
      </c>
      <c r="AJ148" s="1" t="s">
        <v>58</v>
      </c>
      <c r="AK148" s="1" t="s">
        <v>59</v>
      </c>
      <c r="AL148" s="1" t="s">
        <v>60</v>
      </c>
      <c r="AM148" s="1" t="s">
        <v>61</v>
      </c>
      <c r="AN148" s="1" t="s">
        <v>21</v>
      </c>
      <c r="AO148" s="1" t="s">
        <v>62</v>
      </c>
      <c r="AP148" s="1" t="s">
        <v>63</v>
      </c>
      <c r="AQ148" s="1" t="s">
        <v>64</v>
      </c>
      <c r="AS148" s="18"/>
    </row>
    <row r="149" spans="1:52" ht="15" customHeight="1" x14ac:dyDescent="0.25">
      <c r="A149" s="31">
        <f>A136+1</f>
        <v>12</v>
      </c>
      <c r="B149" s="8">
        <v>44603</v>
      </c>
      <c r="C149" s="9" t="s">
        <v>7</v>
      </c>
      <c r="D149" s="10" t="s">
        <v>29</v>
      </c>
      <c r="E149" s="10" t="s">
        <v>30</v>
      </c>
      <c r="F149" s="10" t="s">
        <v>476</v>
      </c>
      <c r="G149" s="10"/>
      <c r="H149" s="10" t="s">
        <v>70</v>
      </c>
      <c r="I149" s="10" t="s">
        <v>153</v>
      </c>
      <c r="J149" s="10">
        <v>4230</v>
      </c>
      <c r="K149" s="10" t="s">
        <v>453</v>
      </c>
      <c r="L149" s="10" t="s">
        <v>72</v>
      </c>
      <c r="M149" s="10"/>
      <c r="N149" s="10" t="s">
        <v>28</v>
      </c>
      <c r="O149" s="10" t="s">
        <v>475</v>
      </c>
      <c r="P149" s="10" t="s">
        <v>9</v>
      </c>
      <c r="Q149" s="10">
        <v>0.9</v>
      </c>
      <c r="R149" s="10">
        <v>2.6</v>
      </c>
      <c r="S149" s="10" t="s">
        <v>35</v>
      </c>
      <c r="T149" s="10" t="s">
        <v>20</v>
      </c>
      <c r="U149" s="10"/>
      <c r="V149" s="10"/>
      <c r="W149" s="10" t="s">
        <v>477</v>
      </c>
      <c r="X149" s="10" t="s">
        <v>456</v>
      </c>
      <c r="Y149" s="10"/>
      <c r="Z149" s="10"/>
      <c r="AA149" s="11">
        <v>0</v>
      </c>
      <c r="AB149" s="11">
        <v>0.05</v>
      </c>
      <c r="AC149" s="11">
        <v>0.09</v>
      </c>
      <c r="AD149" s="11">
        <v>0.05</v>
      </c>
      <c r="AE149" s="11">
        <v>0.02</v>
      </c>
      <c r="AF149" s="11">
        <v>4.01</v>
      </c>
      <c r="AG149" s="7"/>
      <c r="AH149">
        <v>4.7500000000000001E-2</v>
      </c>
      <c r="AI149">
        <v>8.5500000000000007E-2</v>
      </c>
      <c r="AJ149">
        <v>4.7500000000000001E-2</v>
      </c>
      <c r="AK149">
        <v>1.9E-2</v>
      </c>
      <c r="AL149">
        <v>3.81</v>
      </c>
      <c r="AM149" t="s">
        <v>428</v>
      </c>
      <c r="AN149">
        <v>44603.687511574077</v>
      </c>
      <c r="AO149" t="s">
        <v>34</v>
      </c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8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t="15" hidden="1" customHeight="1" x14ac:dyDescent="0.25">
      <c r="A158" s="31"/>
      <c r="B158" s="1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0"/>
      <c r="Q158" s="10"/>
      <c r="R158" s="10"/>
      <c r="S158" s="9"/>
      <c r="T158" s="9"/>
      <c r="U158" s="9"/>
      <c r="V158" s="9"/>
      <c r="W158" s="9"/>
      <c r="X158" s="9"/>
      <c r="Y158" s="9"/>
      <c r="Z158" s="11"/>
      <c r="AA158" s="11"/>
      <c r="AB158" s="11"/>
      <c r="AC158" s="11"/>
      <c r="AD158" s="11"/>
      <c r="AE158" s="11"/>
      <c r="AF158" s="11"/>
      <c r="AG158" s="7"/>
    </row>
    <row r="159" spans="1:5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20"/>
      <c r="Q159" s="22">
        <f>SUM(Q149:Q158)</f>
        <v>0.9</v>
      </c>
      <c r="R159" s="22">
        <f>AVERAGE(R149:R158)</f>
        <v>2.6</v>
      </c>
      <c r="S159" s="7"/>
      <c r="T159" s="7"/>
      <c r="U159" s="7"/>
      <c r="V159" s="7"/>
      <c r="W159" s="7"/>
      <c r="X159" s="7"/>
      <c r="Y159" s="7"/>
      <c r="Z159" s="13">
        <f>SUM(Z149:Z158)</f>
        <v>0</v>
      </c>
      <c r="AA159" s="13">
        <f>AVERAGE(AA149:AA158)</f>
        <v>0</v>
      </c>
      <c r="AB159" s="14">
        <f>SUMPRODUCT(AB149:AB158,Q149:Q158)/Q159</f>
        <v>0.05</v>
      </c>
      <c r="AC159" s="14">
        <f>SUMPRODUCT(AC149:AC158,Q149:Q158)/Q159</f>
        <v>0.09</v>
      </c>
      <c r="AD159" s="14">
        <f>SUMPRODUCT(AD149:AD158,Q149:Q158)/Q159</f>
        <v>0.05</v>
      </c>
      <c r="AE159" s="14">
        <f>SUMPRODUCT(AE149:AE158,Q149:Q158)/Q159</f>
        <v>0.02</v>
      </c>
      <c r="AF159" s="15">
        <f>SUMPRODUCT(AF149:AF158,Q149:Q158)/Q159</f>
        <v>4.01</v>
      </c>
      <c r="AG159" s="16">
        <f>Q159*AF159/R159</f>
        <v>1.388076923076923</v>
      </c>
      <c r="AU159" s="3"/>
      <c r="AV159" s="3"/>
      <c r="AW159" s="3"/>
      <c r="AX159" s="3"/>
      <c r="AY159" s="3"/>
      <c r="AZ159" s="3"/>
    </row>
    <row r="160" spans="1:5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20"/>
      <c r="Q160" s="20"/>
      <c r="R160" s="20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52" s="1" customFormat="1" ht="27.75" customHeight="1" x14ac:dyDescent="0.25">
      <c r="A161" s="2" t="s">
        <v>19</v>
      </c>
      <c r="B161" s="4" t="s">
        <v>66</v>
      </c>
      <c r="C161" s="4" t="s">
        <v>1</v>
      </c>
      <c r="D161" s="4" t="s">
        <v>37</v>
      </c>
      <c r="E161" s="4" t="s">
        <v>38</v>
      </c>
      <c r="F161" s="4" t="s">
        <v>0</v>
      </c>
      <c r="G161" s="4" t="s">
        <v>39</v>
      </c>
      <c r="H161" s="4" t="s">
        <v>40</v>
      </c>
      <c r="I161" s="4" t="s">
        <v>2</v>
      </c>
      <c r="J161" s="4" t="s">
        <v>4</v>
      </c>
      <c r="K161" s="4" t="s">
        <v>3</v>
      </c>
      <c r="L161" s="4" t="s">
        <v>41</v>
      </c>
      <c r="M161" s="4" t="s">
        <v>42</v>
      </c>
      <c r="N161" s="4" t="s">
        <v>5</v>
      </c>
      <c r="O161" s="9" t="s">
        <v>43</v>
      </c>
      <c r="P161" s="21" t="s">
        <v>6</v>
      </c>
      <c r="Q161" s="21" t="s">
        <v>44</v>
      </c>
      <c r="R161" s="21" t="s">
        <v>45</v>
      </c>
      <c r="S161" s="4" t="s">
        <v>46</v>
      </c>
      <c r="T161" s="4" t="s">
        <v>47</v>
      </c>
      <c r="U161" s="4" t="s">
        <v>48</v>
      </c>
      <c r="V161" s="4" t="s">
        <v>49</v>
      </c>
      <c r="W161" s="4" t="s">
        <v>50</v>
      </c>
      <c r="X161" s="4" t="s">
        <v>51</v>
      </c>
      <c r="Y161" s="4" t="s">
        <v>52</v>
      </c>
      <c r="Z161" s="4" t="s">
        <v>53</v>
      </c>
      <c r="AA161" s="4" t="s">
        <v>54</v>
      </c>
      <c r="AB161" s="4" t="s">
        <v>22</v>
      </c>
      <c r="AC161" s="4" t="s">
        <v>23</v>
      </c>
      <c r="AD161" s="4" t="s">
        <v>24</v>
      </c>
      <c r="AE161" s="4" t="s">
        <v>25</v>
      </c>
      <c r="AF161" s="4" t="s">
        <v>55</v>
      </c>
      <c r="AG161" s="5" t="s">
        <v>65</v>
      </c>
      <c r="AH161" s="1" t="s">
        <v>56</v>
      </c>
      <c r="AI161" s="1" t="s">
        <v>57</v>
      </c>
      <c r="AJ161" s="1" t="s">
        <v>58</v>
      </c>
      <c r="AK161" s="1" t="s">
        <v>59</v>
      </c>
      <c r="AL161" s="1" t="s">
        <v>60</v>
      </c>
      <c r="AM161" s="1" t="s">
        <v>61</v>
      </c>
      <c r="AN161" s="1" t="s">
        <v>21</v>
      </c>
      <c r="AO161" s="1" t="s">
        <v>62</v>
      </c>
      <c r="AP161" s="1" t="s">
        <v>63</v>
      </c>
      <c r="AQ161" s="1" t="s">
        <v>64</v>
      </c>
    </row>
    <row r="162" spans="1:52" ht="15" customHeight="1" x14ac:dyDescent="0.25">
      <c r="A162" s="31">
        <f>A149+1</f>
        <v>13</v>
      </c>
      <c r="B162" s="8">
        <v>44603</v>
      </c>
      <c r="C162" s="9" t="s">
        <v>7</v>
      </c>
      <c r="D162" s="10" t="s">
        <v>29</v>
      </c>
      <c r="E162" s="10" t="s">
        <v>30</v>
      </c>
      <c r="F162" s="10" t="s">
        <v>478</v>
      </c>
      <c r="G162" s="10"/>
      <c r="H162" s="10" t="s">
        <v>70</v>
      </c>
      <c r="I162" s="10" t="s">
        <v>153</v>
      </c>
      <c r="J162" s="10">
        <v>4230</v>
      </c>
      <c r="K162" s="10" t="s">
        <v>453</v>
      </c>
      <c r="L162" s="10" t="s">
        <v>72</v>
      </c>
      <c r="M162" s="10"/>
      <c r="N162" s="10" t="s">
        <v>28</v>
      </c>
      <c r="O162" s="10" t="s">
        <v>475</v>
      </c>
      <c r="P162" s="10" t="s">
        <v>9</v>
      </c>
      <c r="Q162" s="10">
        <v>0.5</v>
      </c>
      <c r="R162" s="10">
        <v>2.6</v>
      </c>
      <c r="S162" s="10" t="s">
        <v>36</v>
      </c>
      <c r="T162" s="10" t="s">
        <v>20</v>
      </c>
      <c r="U162" s="10"/>
      <c r="V162" s="10"/>
      <c r="W162" s="10" t="s">
        <v>455</v>
      </c>
      <c r="X162" s="10" t="s">
        <v>456</v>
      </c>
      <c r="Y162" s="10"/>
      <c r="Z162" s="10"/>
      <c r="AA162" s="11">
        <v>0</v>
      </c>
      <c r="AB162" s="11">
        <v>4.0599999999999996</v>
      </c>
      <c r="AC162" s="11">
        <v>1.35</v>
      </c>
      <c r="AD162" s="11">
        <v>0.14000000000000001</v>
      </c>
      <c r="AE162" s="11">
        <v>7.0000000000000007E-2</v>
      </c>
      <c r="AF162" s="11">
        <v>94.3</v>
      </c>
      <c r="AG162" s="7"/>
      <c r="AH162">
        <v>3.8570000000000002</v>
      </c>
      <c r="AI162">
        <v>1.2825</v>
      </c>
      <c r="AJ162">
        <v>0.13300000000000001</v>
      </c>
      <c r="AK162">
        <v>6.6500000000000004E-2</v>
      </c>
      <c r="AL162">
        <v>89.59</v>
      </c>
      <c r="AM162" t="s">
        <v>428</v>
      </c>
      <c r="AN162">
        <v>44603.687511574077</v>
      </c>
      <c r="AO162" t="s">
        <v>34</v>
      </c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8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t="15" hidden="1" customHeight="1" x14ac:dyDescent="0.25">
      <c r="A171" s="31"/>
      <c r="B171" s="1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10"/>
      <c r="Q171" s="10"/>
      <c r="R171" s="10"/>
      <c r="S171" s="9"/>
      <c r="T171" s="9"/>
      <c r="U171" s="9"/>
      <c r="V171" s="9"/>
      <c r="W171" s="9"/>
      <c r="X171" s="9"/>
      <c r="Y171" s="9"/>
      <c r="Z171" s="11"/>
      <c r="AA171" s="11"/>
      <c r="AB171" s="11"/>
      <c r="AC171" s="11"/>
      <c r="AD171" s="11"/>
      <c r="AE171" s="11"/>
      <c r="AF171" s="11"/>
      <c r="AG171" s="7"/>
    </row>
    <row r="172" spans="1:5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20"/>
      <c r="Q172" s="22">
        <f>SUM(Q162:Q171)</f>
        <v>0.5</v>
      </c>
      <c r="R172" s="22">
        <f>AVERAGE(R162:R171)</f>
        <v>2.6</v>
      </c>
      <c r="S172" s="7"/>
      <c r="T172" s="7"/>
      <c r="U172" s="7"/>
      <c r="V172" s="7"/>
      <c r="W172" s="7"/>
      <c r="X172" s="7"/>
      <c r="Y172" s="7"/>
      <c r="Z172" s="13">
        <f>SUM(Z162:Z171)</f>
        <v>0</v>
      </c>
      <c r="AA172" s="13">
        <f>AVERAGE(AA162:AA171)</f>
        <v>0</v>
      </c>
      <c r="AB172" s="14">
        <f>SUMPRODUCT(AB162:AB171,Q162:Q171)/Q172</f>
        <v>4.0599999999999996</v>
      </c>
      <c r="AC172" s="14">
        <f>SUMPRODUCT(AC162:AC171,Q162:Q171)/Q172</f>
        <v>1.35</v>
      </c>
      <c r="AD172" s="14">
        <f>SUMPRODUCT(AD162:AD171,Q162:Q171)/Q172</f>
        <v>0.14000000000000001</v>
      </c>
      <c r="AE172" s="14">
        <f>SUMPRODUCT(AE162:AE171,Q162:Q171)/Q172</f>
        <v>7.0000000000000007E-2</v>
      </c>
      <c r="AF172" s="15">
        <f>SUMPRODUCT(AF162:AF171,Q162:Q171)/Q172</f>
        <v>94.3</v>
      </c>
      <c r="AG172" s="16">
        <f>Q172*AF172/R172</f>
        <v>18.134615384615383</v>
      </c>
      <c r="AU172" s="3"/>
      <c r="AV172" s="3"/>
      <c r="AW172" s="3"/>
      <c r="AX172" s="3"/>
      <c r="AY172" s="3"/>
      <c r="AZ172" s="3"/>
    </row>
    <row r="173" spans="1:52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20"/>
      <c r="Q173" s="20"/>
      <c r="R173" s="20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52" s="1" customFormat="1" ht="27.75" customHeight="1" x14ac:dyDescent="0.25">
      <c r="A174" s="2" t="s">
        <v>19</v>
      </c>
      <c r="B174" s="4" t="s">
        <v>66</v>
      </c>
      <c r="C174" s="4" t="s">
        <v>1</v>
      </c>
      <c r="D174" s="4" t="s">
        <v>37</v>
      </c>
      <c r="E174" s="4" t="s">
        <v>38</v>
      </c>
      <c r="F174" s="4" t="s">
        <v>0</v>
      </c>
      <c r="G174" s="4" t="s">
        <v>39</v>
      </c>
      <c r="H174" s="4" t="s">
        <v>40</v>
      </c>
      <c r="I174" s="4" t="s">
        <v>2</v>
      </c>
      <c r="J174" s="4" t="s">
        <v>4</v>
      </c>
      <c r="K174" s="4" t="s">
        <v>3</v>
      </c>
      <c r="L174" s="4" t="s">
        <v>41</v>
      </c>
      <c r="M174" s="4" t="s">
        <v>42</v>
      </c>
      <c r="N174" s="4" t="s">
        <v>5</v>
      </c>
      <c r="O174" s="9" t="s">
        <v>43</v>
      </c>
      <c r="P174" s="21" t="s">
        <v>6</v>
      </c>
      <c r="Q174" s="21" t="s">
        <v>44</v>
      </c>
      <c r="R174" s="21" t="s">
        <v>45</v>
      </c>
      <c r="S174" s="4" t="s">
        <v>46</v>
      </c>
      <c r="T174" s="4" t="s">
        <v>47</v>
      </c>
      <c r="U174" s="4" t="s">
        <v>48</v>
      </c>
      <c r="V174" s="4" t="s">
        <v>49</v>
      </c>
      <c r="W174" s="4" t="s">
        <v>50</v>
      </c>
      <c r="X174" s="4" t="s">
        <v>51</v>
      </c>
      <c r="Y174" s="4" t="s">
        <v>52</v>
      </c>
      <c r="Z174" s="4" t="s">
        <v>53</v>
      </c>
      <c r="AA174" s="4" t="s">
        <v>54</v>
      </c>
      <c r="AB174" s="4" t="s">
        <v>22</v>
      </c>
      <c r="AC174" s="4" t="s">
        <v>23</v>
      </c>
      <c r="AD174" s="4" t="s">
        <v>24</v>
      </c>
      <c r="AE174" s="4" t="s">
        <v>25</v>
      </c>
      <c r="AF174" s="4" t="s">
        <v>55</v>
      </c>
      <c r="AG174" s="5" t="s">
        <v>65</v>
      </c>
      <c r="AH174" s="1" t="s">
        <v>56</v>
      </c>
      <c r="AI174" s="1" t="s">
        <v>57</v>
      </c>
      <c r="AJ174" s="1" t="s">
        <v>58</v>
      </c>
      <c r="AK174" s="1" t="s">
        <v>59</v>
      </c>
      <c r="AL174" s="1" t="s">
        <v>60</v>
      </c>
      <c r="AM174" s="1" t="s">
        <v>61</v>
      </c>
      <c r="AN174" s="1" t="s">
        <v>21</v>
      </c>
      <c r="AO174" s="1" t="s">
        <v>62</v>
      </c>
      <c r="AP174" s="1" t="s">
        <v>63</v>
      </c>
      <c r="AQ174" s="1" t="s">
        <v>64</v>
      </c>
    </row>
    <row r="175" spans="1:52" ht="15" customHeight="1" x14ac:dyDescent="0.25">
      <c r="A175" s="31">
        <f>A162+1</f>
        <v>14</v>
      </c>
      <c r="B175" s="8">
        <v>44603</v>
      </c>
      <c r="C175" s="9" t="s">
        <v>7</v>
      </c>
      <c r="D175" s="10" t="s">
        <v>29</v>
      </c>
      <c r="E175" s="10" t="s">
        <v>30</v>
      </c>
      <c r="F175" s="10" t="s">
        <v>479</v>
      </c>
      <c r="G175" s="10"/>
      <c r="H175" s="10" t="s">
        <v>70</v>
      </c>
      <c r="I175" s="10" t="s">
        <v>153</v>
      </c>
      <c r="J175" s="10">
        <v>4230</v>
      </c>
      <c r="K175" s="10" t="s">
        <v>453</v>
      </c>
      <c r="L175" s="10" t="s">
        <v>72</v>
      </c>
      <c r="M175" s="10"/>
      <c r="N175" s="10" t="s">
        <v>28</v>
      </c>
      <c r="O175" s="10" t="s">
        <v>480</v>
      </c>
      <c r="P175" s="10" t="s">
        <v>9</v>
      </c>
      <c r="Q175" s="10">
        <v>1</v>
      </c>
      <c r="R175" s="10">
        <v>1.7</v>
      </c>
      <c r="S175" s="10"/>
      <c r="T175" s="10" t="s">
        <v>20</v>
      </c>
      <c r="U175" s="10"/>
      <c r="V175" s="10"/>
      <c r="W175" s="10" t="s">
        <v>481</v>
      </c>
      <c r="X175" s="10" t="s">
        <v>456</v>
      </c>
      <c r="Y175" s="10"/>
      <c r="Z175" s="10"/>
      <c r="AA175" s="11">
        <v>0</v>
      </c>
      <c r="AB175" s="11">
        <v>16.7</v>
      </c>
      <c r="AC175" s="11">
        <v>9.42</v>
      </c>
      <c r="AD175" s="11">
        <v>14.89</v>
      </c>
      <c r="AE175" s="11">
        <v>0.61</v>
      </c>
      <c r="AF175" s="11">
        <v>721.64</v>
      </c>
      <c r="AG175" s="7"/>
      <c r="AH175">
        <v>15.865</v>
      </c>
      <c r="AI175">
        <v>8.9489999999999998</v>
      </c>
      <c r="AJ175">
        <v>14.1455</v>
      </c>
      <c r="AK175">
        <v>0.57950000000000002</v>
      </c>
      <c r="AL175">
        <v>685.56</v>
      </c>
      <c r="AM175" t="s">
        <v>428</v>
      </c>
      <c r="AN175">
        <v>44603.687511574077</v>
      </c>
      <c r="AO175" t="s">
        <v>34</v>
      </c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8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t="15" hidden="1" customHeight="1" x14ac:dyDescent="0.25">
      <c r="A184" s="31"/>
      <c r="B184" s="1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0"/>
      <c r="Q184" s="10"/>
      <c r="R184" s="10"/>
      <c r="S184" s="9"/>
      <c r="T184" s="9"/>
      <c r="U184" s="9"/>
      <c r="V184" s="9"/>
      <c r="W184" s="9"/>
      <c r="X184" s="9"/>
      <c r="Y184" s="9"/>
      <c r="Z184" s="11"/>
      <c r="AA184" s="11"/>
      <c r="AB184" s="11"/>
      <c r="AC184" s="11"/>
      <c r="AD184" s="11"/>
      <c r="AE184" s="11"/>
      <c r="AF184" s="11"/>
      <c r="AG184" s="7"/>
    </row>
    <row r="185" spans="1:5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20"/>
      <c r="Q185" s="22">
        <f>SUM(Q175:Q184)</f>
        <v>1</v>
      </c>
      <c r="R185" s="22">
        <f>AVERAGE(R175:R184)</f>
        <v>1.7</v>
      </c>
      <c r="S185" s="7"/>
      <c r="T185" s="7"/>
      <c r="U185" s="7"/>
      <c r="V185" s="7"/>
      <c r="W185" s="7"/>
      <c r="X185" s="7"/>
      <c r="Y185" s="7"/>
      <c r="Z185" s="13">
        <f>SUM(Z175:Z184)</f>
        <v>0</v>
      </c>
      <c r="AA185" s="13">
        <f>AVERAGE(AA175:AA184)</f>
        <v>0</v>
      </c>
      <c r="AB185" s="14">
        <f>SUMPRODUCT(AB175:AB184,Q175:Q184)/Q185</f>
        <v>16.7</v>
      </c>
      <c r="AC185" s="14">
        <f>SUMPRODUCT(AC175:AC184,Q175:Q184)/Q185</f>
        <v>9.42</v>
      </c>
      <c r="AD185" s="14">
        <f>SUMPRODUCT(AD175:AD184,Q175:Q184)/Q185</f>
        <v>14.89</v>
      </c>
      <c r="AE185" s="14">
        <f>SUMPRODUCT(AE175:AE184,Q175:Q184)/Q185</f>
        <v>0.61</v>
      </c>
      <c r="AF185" s="15">
        <f>SUMPRODUCT(AF175:AF184,Q175:Q184)/Q185</f>
        <v>721.64</v>
      </c>
      <c r="AG185" s="16">
        <f>Q185*AF185/R185</f>
        <v>424.49411764705883</v>
      </c>
      <c r="AU185" s="3"/>
      <c r="AV185" s="3"/>
      <c r="AW185" s="3"/>
      <c r="AX185" s="3"/>
      <c r="AY185" s="3"/>
      <c r="AZ185" s="3"/>
    </row>
    <row r="186" spans="1:52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20"/>
      <c r="Q186" s="20"/>
      <c r="R186" s="20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52" s="1" customFormat="1" ht="27.75" customHeight="1" x14ac:dyDescent="0.25">
      <c r="A187" s="2" t="s">
        <v>19</v>
      </c>
      <c r="B187" s="4" t="s">
        <v>66</v>
      </c>
      <c r="C187" s="4" t="s">
        <v>1</v>
      </c>
      <c r="D187" s="4" t="s">
        <v>37</v>
      </c>
      <c r="E187" s="4" t="s">
        <v>38</v>
      </c>
      <c r="F187" s="4" t="s">
        <v>0</v>
      </c>
      <c r="G187" s="4" t="s">
        <v>39</v>
      </c>
      <c r="H187" s="4" t="s">
        <v>40</v>
      </c>
      <c r="I187" s="4" t="s">
        <v>2</v>
      </c>
      <c r="J187" s="4" t="s">
        <v>4</v>
      </c>
      <c r="K187" s="4" t="s">
        <v>3</v>
      </c>
      <c r="L187" s="4" t="s">
        <v>41</v>
      </c>
      <c r="M187" s="4" t="s">
        <v>42</v>
      </c>
      <c r="N187" s="4" t="s">
        <v>5</v>
      </c>
      <c r="O187" s="9" t="s">
        <v>43</v>
      </c>
      <c r="P187" s="21" t="s">
        <v>6</v>
      </c>
      <c r="Q187" s="21" t="s">
        <v>44</v>
      </c>
      <c r="R187" s="21" t="s">
        <v>45</v>
      </c>
      <c r="S187" s="4" t="s">
        <v>46</v>
      </c>
      <c r="T187" s="4" t="s">
        <v>47</v>
      </c>
      <c r="U187" s="4" t="s">
        <v>48</v>
      </c>
      <c r="V187" s="4" t="s">
        <v>49</v>
      </c>
      <c r="W187" s="4" t="s">
        <v>50</v>
      </c>
      <c r="X187" s="4" t="s">
        <v>51</v>
      </c>
      <c r="Y187" s="4" t="s">
        <v>52</v>
      </c>
      <c r="Z187" s="4" t="s">
        <v>53</v>
      </c>
      <c r="AA187" s="4" t="s">
        <v>54</v>
      </c>
      <c r="AB187" s="4" t="s">
        <v>22</v>
      </c>
      <c r="AC187" s="4" t="s">
        <v>23</v>
      </c>
      <c r="AD187" s="4" t="s">
        <v>24</v>
      </c>
      <c r="AE187" s="4" t="s">
        <v>25</v>
      </c>
      <c r="AF187" s="4" t="s">
        <v>55</v>
      </c>
      <c r="AG187" s="5" t="s">
        <v>65</v>
      </c>
      <c r="AH187" s="1" t="s">
        <v>56</v>
      </c>
      <c r="AI187" s="1" t="s">
        <v>57</v>
      </c>
      <c r="AJ187" s="1" t="s">
        <v>58</v>
      </c>
      <c r="AK187" s="1" t="s">
        <v>59</v>
      </c>
      <c r="AL187" s="1" t="s">
        <v>60</v>
      </c>
      <c r="AM187" s="1" t="s">
        <v>61</v>
      </c>
      <c r="AN187" s="1" t="s">
        <v>21</v>
      </c>
      <c r="AO187" s="1" t="s">
        <v>62</v>
      </c>
      <c r="AP187" s="1" t="s">
        <v>63</v>
      </c>
      <c r="AQ187" s="1" t="s">
        <v>64</v>
      </c>
    </row>
    <row r="188" spans="1:52" ht="15" customHeight="1" x14ac:dyDescent="0.25">
      <c r="A188" s="31">
        <f>A175+1</f>
        <v>15</v>
      </c>
      <c r="B188" s="8">
        <v>44603</v>
      </c>
      <c r="C188" s="9" t="s">
        <v>7</v>
      </c>
      <c r="D188" s="10" t="s">
        <v>29</v>
      </c>
      <c r="E188" s="10" t="s">
        <v>30</v>
      </c>
      <c r="F188" s="10" t="s">
        <v>482</v>
      </c>
      <c r="G188" s="10"/>
      <c r="H188" s="10" t="s">
        <v>70</v>
      </c>
      <c r="I188" s="10" t="s">
        <v>153</v>
      </c>
      <c r="J188" s="10">
        <v>4230</v>
      </c>
      <c r="K188" s="10" t="s">
        <v>453</v>
      </c>
      <c r="L188" s="10" t="s">
        <v>72</v>
      </c>
      <c r="M188" s="10"/>
      <c r="N188" s="10" t="s">
        <v>28</v>
      </c>
      <c r="O188" s="10" t="s">
        <v>483</v>
      </c>
      <c r="P188" s="10" t="s">
        <v>9</v>
      </c>
      <c r="Q188" s="10">
        <v>0.8</v>
      </c>
      <c r="R188" s="10">
        <v>1.9</v>
      </c>
      <c r="S188" s="10"/>
      <c r="T188" s="10" t="s">
        <v>20</v>
      </c>
      <c r="U188" s="10"/>
      <c r="V188" s="10"/>
      <c r="W188" s="10" t="s">
        <v>484</v>
      </c>
      <c r="X188" s="10" t="s">
        <v>456</v>
      </c>
      <c r="Y188" s="10"/>
      <c r="Z188" s="10"/>
      <c r="AA188" s="11">
        <v>0</v>
      </c>
      <c r="AB188" s="11">
        <v>36.700000000000003</v>
      </c>
      <c r="AC188" s="11">
        <v>17.440000000000001</v>
      </c>
      <c r="AD188" s="11">
        <v>21.9</v>
      </c>
      <c r="AE188" s="11">
        <v>1.92</v>
      </c>
      <c r="AF188" s="11">
        <v>1362.12</v>
      </c>
      <c r="AG188" s="7"/>
      <c r="AH188">
        <v>34.865000000000002</v>
      </c>
      <c r="AI188">
        <v>16.568000000000001</v>
      </c>
      <c r="AJ188">
        <v>20.805</v>
      </c>
      <c r="AK188">
        <v>1.8240000000000001</v>
      </c>
      <c r="AL188">
        <v>1294.02</v>
      </c>
      <c r="AM188" t="s">
        <v>428</v>
      </c>
      <c r="AN188">
        <v>44603.687511574077</v>
      </c>
      <c r="AO188" t="s">
        <v>34</v>
      </c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8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t="15" hidden="1" customHeight="1" x14ac:dyDescent="0.25">
      <c r="A197" s="31"/>
      <c r="B197" s="1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10"/>
      <c r="Q197" s="10"/>
      <c r="R197" s="10"/>
      <c r="S197" s="9"/>
      <c r="T197" s="9"/>
      <c r="U197" s="9"/>
      <c r="V197" s="9"/>
      <c r="W197" s="9"/>
      <c r="X197" s="9"/>
      <c r="Y197" s="9"/>
      <c r="Z197" s="11"/>
      <c r="AA197" s="11"/>
      <c r="AB197" s="11"/>
      <c r="AC197" s="11"/>
      <c r="AD197" s="11"/>
      <c r="AE197" s="11"/>
      <c r="AF197" s="11"/>
      <c r="AG197" s="7"/>
    </row>
    <row r="198" spans="1:5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20"/>
      <c r="Q198" s="22">
        <f>SUM(Q188:Q197)</f>
        <v>0.8</v>
      </c>
      <c r="R198" s="22">
        <f>AVERAGE(R188:R197)</f>
        <v>1.9</v>
      </c>
      <c r="S198" s="7"/>
      <c r="T198" s="7"/>
      <c r="U198" s="7"/>
      <c r="V198" s="7"/>
      <c r="W198" s="7"/>
      <c r="X198" s="7"/>
      <c r="Y198" s="7"/>
      <c r="Z198" s="13">
        <f>SUM(Z188:Z197)</f>
        <v>0</v>
      </c>
      <c r="AA198" s="13">
        <f>AVERAGE(AA188:AA197)</f>
        <v>0</v>
      </c>
      <c r="AB198" s="14">
        <f>SUMPRODUCT(AB188:AB197,Q188:Q197)/Q198</f>
        <v>36.700000000000003</v>
      </c>
      <c r="AC198" s="14">
        <f>SUMPRODUCT(AC188:AC197,Q188:Q197)/Q198</f>
        <v>17.440000000000001</v>
      </c>
      <c r="AD198" s="14">
        <f>SUMPRODUCT(AD188:AD197,Q188:Q197)/Q198</f>
        <v>21.9</v>
      </c>
      <c r="AE198" s="14">
        <f>SUMPRODUCT(AE188:AE197,Q188:Q197)/Q198</f>
        <v>1.92</v>
      </c>
      <c r="AF198" s="15">
        <f>SUMPRODUCT(AF188:AF197,Q188:Q197)/Q198</f>
        <v>1362.12</v>
      </c>
      <c r="AG198" s="16">
        <f>Q198*AF198/R198</f>
        <v>573.52421052631576</v>
      </c>
      <c r="AU198" s="3"/>
      <c r="AV198" s="3"/>
      <c r="AW198" s="3"/>
      <c r="AX198" s="3"/>
      <c r="AY198" s="3"/>
      <c r="AZ198" s="3"/>
    </row>
    <row r="199" spans="1:52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20"/>
      <c r="Q199" s="20"/>
      <c r="R199" s="20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52" s="1" customFormat="1" ht="27.75" hidden="1" customHeight="1" x14ac:dyDescent="0.25">
      <c r="A200" s="2" t="s">
        <v>19</v>
      </c>
      <c r="B200" s="4" t="s">
        <v>66</v>
      </c>
      <c r="C200" s="4" t="s">
        <v>1</v>
      </c>
      <c r="D200" s="4" t="s">
        <v>37</v>
      </c>
      <c r="E200" s="4" t="s">
        <v>38</v>
      </c>
      <c r="F200" s="4" t="s">
        <v>0</v>
      </c>
      <c r="G200" s="4" t="s">
        <v>39</v>
      </c>
      <c r="H200" s="4" t="s">
        <v>40</v>
      </c>
      <c r="I200" s="4" t="s">
        <v>2</v>
      </c>
      <c r="J200" s="4" t="s">
        <v>4</v>
      </c>
      <c r="K200" s="4" t="s">
        <v>3</v>
      </c>
      <c r="L200" s="4" t="s">
        <v>41</v>
      </c>
      <c r="M200" s="4" t="s">
        <v>42</v>
      </c>
      <c r="N200" s="4" t="s">
        <v>5</v>
      </c>
      <c r="O200" s="9" t="s">
        <v>43</v>
      </c>
      <c r="P200" s="21" t="s">
        <v>6</v>
      </c>
      <c r="Q200" s="21" t="s">
        <v>44</v>
      </c>
      <c r="R200" s="21" t="s">
        <v>45</v>
      </c>
      <c r="S200" s="4" t="s">
        <v>46</v>
      </c>
      <c r="T200" s="4" t="s">
        <v>47</v>
      </c>
      <c r="U200" s="4" t="s">
        <v>48</v>
      </c>
      <c r="V200" s="4" t="s">
        <v>49</v>
      </c>
      <c r="W200" s="4" t="s">
        <v>50</v>
      </c>
      <c r="X200" s="4" t="s">
        <v>51</v>
      </c>
      <c r="Y200" s="4" t="s">
        <v>52</v>
      </c>
      <c r="Z200" s="4" t="s">
        <v>53</v>
      </c>
      <c r="AA200" s="4" t="s">
        <v>54</v>
      </c>
      <c r="AB200" s="4" t="s">
        <v>22</v>
      </c>
      <c r="AC200" s="4" t="s">
        <v>23</v>
      </c>
      <c r="AD200" s="4" t="s">
        <v>24</v>
      </c>
      <c r="AE200" s="4" t="s">
        <v>25</v>
      </c>
      <c r="AF200" s="4" t="s">
        <v>55</v>
      </c>
      <c r="AG200" s="5" t="s">
        <v>65</v>
      </c>
      <c r="AH200" s="1" t="s">
        <v>56</v>
      </c>
      <c r="AI200" s="1" t="s">
        <v>57</v>
      </c>
      <c r="AJ200" s="1" t="s">
        <v>58</v>
      </c>
      <c r="AK200" s="1" t="s">
        <v>59</v>
      </c>
      <c r="AL200" s="1" t="s">
        <v>60</v>
      </c>
      <c r="AM200" s="1" t="s">
        <v>61</v>
      </c>
      <c r="AN200" s="1" t="s">
        <v>21</v>
      </c>
      <c r="AO200" s="1" t="s">
        <v>62</v>
      </c>
      <c r="AP200" s="1" t="s">
        <v>63</v>
      </c>
      <c r="AQ200" s="1" t="s">
        <v>64</v>
      </c>
    </row>
    <row r="201" spans="1:52" ht="15" hidden="1" customHeight="1" x14ac:dyDescent="0.25">
      <c r="A201" s="31">
        <f>A188+1</f>
        <v>16</v>
      </c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  <c r="AH201">
        <v>0.45029999999999998</v>
      </c>
      <c r="AI201">
        <v>1.0991500000000001</v>
      </c>
      <c r="AJ201">
        <v>1.6083499999999999</v>
      </c>
      <c r="AK201">
        <v>0.10355</v>
      </c>
      <c r="AL201">
        <v>57.31</v>
      </c>
      <c r="AM201" t="s">
        <v>71</v>
      </c>
      <c r="AN201">
        <v>44547.672569444447</v>
      </c>
      <c r="AO201" t="s">
        <v>34</v>
      </c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8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t="15" hidden="1" customHeight="1" x14ac:dyDescent="0.25">
      <c r="A210" s="31"/>
      <c r="B210" s="12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10"/>
      <c r="Q210" s="10"/>
      <c r="R210" s="10"/>
      <c r="S210" s="9"/>
      <c r="T210" s="9"/>
      <c r="U210" s="9"/>
      <c r="V210" s="9"/>
      <c r="W210" s="9"/>
      <c r="X210" s="9"/>
      <c r="Y210" s="9"/>
      <c r="Z210" s="11"/>
      <c r="AA210" s="11"/>
      <c r="AB210" s="11"/>
      <c r="AC210" s="11"/>
      <c r="AD210" s="11"/>
      <c r="AE210" s="11"/>
      <c r="AF210" s="11"/>
      <c r="AG210" s="7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20"/>
      <c r="Q211" s="22">
        <f>SUM(Q201:Q210)</f>
        <v>0</v>
      </c>
      <c r="R211" s="22" t="e">
        <f>AVERAGE(R201:R210)</f>
        <v>#DIV/0!</v>
      </c>
      <c r="S211" s="7"/>
      <c r="T211" s="7"/>
      <c r="U211" s="7"/>
      <c r="V211" s="7"/>
      <c r="W211" s="7"/>
      <c r="X211" s="7"/>
      <c r="Y211" s="7"/>
      <c r="Z211" s="13">
        <f>SUM(Z201:Z210)</f>
        <v>0</v>
      </c>
      <c r="AA211" s="13" t="e">
        <f>AVERAGE(AA201:AA210)</f>
        <v>#DIV/0!</v>
      </c>
      <c r="AB211" s="14" t="e">
        <f>SUMPRODUCT(AB201:AB210,Q201:Q210)/Q211</f>
        <v>#DIV/0!</v>
      </c>
      <c r="AC211" s="14" t="e">
        <f>SUMPRODUCT(AC201:AC210,Q201:Q210)/Q211</f>
        <v>#DIV/0!</v>
      </c>
      <c r="AD211" s="14" t="e">
        <f>SUMPRODUCT(AD201:AD210,Q201:Q210)/Q211</f>
        <v>#DIV/0!</v>
      </c>
      <c r="AE211" s="14" t="e">
        <f>SUMPRODUCT(AE201:AE210,Q201:Q210)/Q211</f>
        <v>#DIV/0!</v>
      </c>
      <c r="AF211" s="15" t="e">
        <f>SUMPRODUCT(AF201:AF210,Q201:Q210)/Q211</f>
        <v>#DIV/0!</v>
      </c>
      <c r="AG211" s="16" t="e">
        <f>Q211*AF211/R211</f>
        <v>#DIV/0!</v>
      </c>
      <c r="AU211" s="3"/>
      <c r="AV211" s="3"/>
      <c r="AW211" s="3"/>
      <c r="AX211" s="3"/>
      <c r="AY211" s="3"/>
      <c r="AZ211" s="3"/>
    </row>
    <row r="212" spans="1:52" hidden="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20"/>
      <c r="Q212" s="20"/>
      <c r="R212" s="20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52" s="1" customFormat="1" ht="27.75" hidden="1" customHeight="1" x14ac:dyDescent="0.25">
      <c r="A213" s="2" t="s">
        <v>19</v>
      </c>
      <c r="B213" s="4" t="s">
        <v>66</v>
      </c>
      <c r="C213" s="4" t="s">
        <v>1</v>
      </c>
      <c r="D213" s="4" t="s">
        <v>37</v>
      </c>
      <c r="E213" s="4" t="s">
        <v>38</v>
      </c>
      <c r="F213" s="4" t="s">
        <v>0</v>
      </c>
      <c r="G213" s="4" t="s">
        <v>39</v>
      </c>
      <c r="H213" s="4" t="s">
        <v>40</v>
      </c>
      <c r="I213" s="4" t="s">
        <v>2</v>
      </c>
      <c r="J213" s="4" t="s">
        <v>4</v>
      </c>
      <c r="K213" s="4" t="s">
        <v>3</v>
      </c>
      <c r="L213" s="4" t="s">
        <v>41</v>
      </c>
      <c r="M213" s="4" t="s">
        <v>42</v>
      </c>
      <c r="N213" s="4" t="s">
        <v>5</v>
      </c>
      <c r="O213" s="9" t="s">
        <v>43</v>
      </c>
      <c r="P213" s="21" t="s">
        <v>6</v>
      </c>
      <c r="Q213" s="21" t="s">
        <v>44</v>
      </c>
      <c r="R213" s="21" t="s">
        <v>45</v>
      </c>
      <c r="S213" s="4" t="s">
        <v>46</v>
      </c>
      <c r="T213" s="4" t="s">
        <v>47</v>
      </c>
      <c r="U213" s="4" t="s">
        <v>48</v>
      </c>
      <c r="V213" s="4" t="s">
        <v>49</v>
      </c>
      <c r="W213" s="4" t="s">
        <v>50</v>
      </c>
      <c r="X213" s="4" t="s">
        <v>51</v>
      </c>
      <c r="Y213" s="4" t="s">
        <v>52</v>
      </c>
      <c r="Z213" s="4" t="s">
        <v>53</v>
      </c>
      <c r="AA213" s="4" t="s">
        <v>54</v>
      </c>
      <c r="AB213" s="4" t="s">
        <v>22</v>
      </c>
      <c r="AC213" s="4" t="s">
        <v>23</v>
      </c>
      <c r="AD213" s="4" t="s">
        <v>24</v>
      </c>
      <c r="AE213" s="4" t="s">
        <v>25</v>
      </c>
      <c r="AF213" s="4" t="s">
        <v>55</v>
      </c>
      <c r="AG213" s="5" t="s">
        <v>65</v>
      </c>
      <c r="AH213" s="1" t="s">
        <v>56</v>
      </c>
      <c r="AI213" s="1" t="s">
        <v>57</v>
      </c>
      <c r="AJ213" s="1" t="s">
        <v>58</v>
      </c>
      <c r="AK213" s="1" t="s">
        <v>59</v>
      </c>
      <c r="AL213" s="1" t="s">
        <v>60</v>
      </c>
      <c r="AM213" s="1" t="s">
        <v>61</v>
      </c>
      <c r="AN213" s="1" t="s">
        <v>21</v>
      </c>
      <c r="AO213" s="1" t="s">
        <v>62</v>
      </c>
      <c r="AP213" s="1" t="s">
        <v>63</v>
      </c>
      <c r="AQ213" s="1" t="s">
        <v>64</v>
      </c>
      <c r="AU213" s="19"/>
      <c r="AV213" s="19"/>
      <c r="AW213" s="19"/>
      <c r="AX213" s="19"/>
      <c r="AY213" s="19"/>
      <c r="AZ213" s="19"/>
    </row>
    <row r="214" spans="1:52" ht="15" hidden="1" customHeight="1" x14ac:dyDescent="0.25">
      <c r="A214" s="31">
        <f>A201+1</f>
        <v>17</v>
      </c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1.14E-2</v>
      </c>
      <c r="AI214">
        <v>1.235E-2</v>
      </c>
      <c r="AJ214">
        <v>1.235E-2</v>
      </c>
      <c r="AK214">
        <v>9.4999999999999998E-3</v>
      </c>
      <c r="AL214">
        <v>0.96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  <c r="AH215">
        <v>9.2482500000000005</v>
      </c>
      <c r="AI215">
        <v>4.7005999999999997</v>
      </c>
      <c r="AJ215">
        <v>3.5568</v>
      </c>
      <c r="AK215">
        <v>0.13585</v>
      </c>
      <c r="AL215">
        <v>311.93</v>
      </c>
      <c r="AM215" t="s">
        <v>76</v>
      </c>
      <c r="AN215">
        <v>44547.701944444445</v>
      </c>
      <c r="AO215" t="s">
        <v>34</v>
      </c>
    </row>
    <row r="216" spans="1:52" ht="15" hidden="1" customHeight="1" x14ac:dyDescent="0.25">
      <c r="A216" s="31"/>
      <c r="B216" s="8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  <c r="AH218">
        <v>1.1552</v>
      </c>
      <c r="AI218">
        <v>0.20424999999999999</v>
      </c>
      <c r="AJ218">
        <v>0.26505000000000001</v>
      </c>
      <c r="AK218">
        <v>1.7575E-2</v>
      </c>
      <c r="AL218">
        <v>30.06</v>
      </c>
      <c r="AM218" t="s">
        <v>76</v>
      </c>
      <c r="AN218">
        <v>44547.701944444445</v>
      </c>
      <c r="AO218" t="s">
        <v>34</v>
      </c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t="15" hidden="1" customHeight="1" x14ac:dyDescent="0.25">
      <c r="A223" s="31"/>
      <c r="B223" s="12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10"/>
      <c r="Q223" s="10"/>
      <c r="R223" s="10"/>
      <c r="S223" s="9"/>
      <c r="T223" s="9"/>
      <c r="U223" s="9"/>
      <c r="V223" s="9"/>
      <c r="W223" s="9"/>
      <c r="X223" s="9"/>
      <c r="Y223" s="9"/>
      <c r="Z223" s="11"/>
      <c r="AA223" s="11"/>
      <c r="AB223" s="11"/>
      <c r="AC223" s="11"/>
      <c r="AD223" s="11"/>
      <c r="AE223" s="11"/>
      <c r="AF223" s="11"/>
      <c r="AG223" s="7"/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20"/>
      <c r="Q224" s="22">
        <f>SUM(Q214:Q223)</f>
        <v>0</v>
      </c>
      <c r="R224" s="22" t="e">
        <f>AVERAGE(R214:R223)</f>
        <v>#DIV/0!</v>
      </c>
      <c r="S224" s="7"/>
      <c r="T224" s="7"/>
      <c r="U224" s="7"/>
      <c r="V224" s="7"/>
      <c r="W224" s="7"/>
      <c r="X224" s="7"/>
      <c r="Y224" s="7"/>
      <c r="Z224" s="13">
        <f>SUM(Z214:Z223)</f>
        <v>0</v>
      </c>
      <c r="AA224" s="13" t="e">
        <f>AVERAGE(AA214:AA223)</f>
        <v>#DIV/0!</v>
      </c>
      <c r="AB224" s="14" t="e">
        <f>SUMPRODUCT(AB214:AB223,Q214:Q223)/Q224</f>
        <v>#DIV/0!</v>
      </c>
      <c r="AC224" s="14" t="e">
        <f>SUMPRODUCT(AC214:AC223,Q214:Q223)/Q224</f>
        <v>#DIV/0!</v>
      </c>
      <c r="AD224" s="14" t="e">
        <f>SUMPRODUCT(AD214:AD223,Q214:Q223)/Q224</f>
        <v>#DIV/0!</v>
      </c>
      <c r="AE224" s="14" t="e">
        <f>SUMPRODUCT(AE214:AE223,Q214:Q223)/Q224</f>
        <v>#DIV/0!</v>
      </c>
      <c r="AF224" s="15" t="e">
        <f>SUMPRODUCT(AF214:AF223,Q214:Q223)/Q224</f>
        <v>#DIV/0!</v>
      </c>
      <c r="AG224" s="16" t="e">
        <f>Q224*AF224/R224</f>
        <v>#DIV/0!</v>
      </c>
    </row>
    <row r="225" spans="1:43" hidden="1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20"/>
      <c r="Q225" s="20"/>
      <c r="R225" s="20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43" s="1" customFormat="1" ht="27.75" hidden="1" customHeight="1" x14ac:dyDescent="0.25">
      <c r="A226" s="2" t="s">
        <v>19</v>
      </c>
      <c r="B226" s="4" t="s">
        <v>66</v>
      </c>
      <c r="C226" s="4" t="s">
        <v>1</v>
      </c>
      <c r="D226" s="4" t="s">
        <v>37</v>
      </c>
      <c r="E226" s="4" t="s">
        <v>38</v>
      </c>
      <c r="F226" s="4" t="s">
        <v>0</v>
      </c>
      <c r="G226" s="4" t="s">
        <v>39</v>
      </c>
      <c r="H226" s="4" t="s">
        <v>40</v>
      </c>
      <c r="I226" s="4" t="s">
        <v>2</v>
      </c>
      <c r="J226" s="4" t="s">
        <v>4</v>
      </c>
      <c r="K226" s="4" t="s">
        <v>3</v>
      </c>
      <c r="L226" s="4" t="s">
        <v>41</v>
      </c>
      <c r="M226" s="4" t="s">
        <v>42</v>
      </c>
      <c r="N226" s="4" t="s">
        <v>5</v>
      </c>
      <c r="O226" s="9" t="s">
        <v>43</v>
      </c>
      <c r="P226" s="21" t="s">
        <v>6</v>
      </c>
      <c r="Q226" s="21" t="s">
        <v>44</v>
      </c>
      <c r="R226" s="21" t="s">
        <v>45</v>
      </c>
      <c r="S226" s="4" t="s">
        <v>46</v>
      </c>
      <c r="T226" s="4" t="s">
        <v>47</v>
      </c>
      <c r="U226" s="4" t="s">
        <v>48</v>
      </c>
      <c r="V226" s="4" t="s">
        <v>49</v>
      </c>
      <c r="W226" s="4" t="s">
        <v>50</v>
      </c>
      <c r="X226" s="4" t="s">
        <v>51</v>
      </c>
      <c r="Y226" s="4" t="s">
        <v>52</v>
      </c>
      <c r="Z226" s="4" t="s">
        <v>53</v>
      </c>
      <c r="AA226" s="4" t="s">
        <v>54</v>
      </c>
      <c r="AB226" s="4" t="s">
        <v>22</v>
      </c>
      <c r="AC226" s="4" t="s">
        <v>23</v>
      </c>
      <c r="AD226" s="4" t="s">
        <v>24</v>
      </c>
      <c r="AE226" s="4" t="s">
        <v>25</v>
      </c>
      <c r="AF226" s="4" t="s">
        <v>55</v>
      </c>
      <c r="AG226" s="5" t="s">
        <v>65</v>
      </c>
      <c r="AH226" s="1" t="s">
        <v>56</v>
      </c>
      <c r="AI226" s="1" t="s">
        <v>57</v>
      </c>
      <c r="AJ226" s="1" t="s">
        <v>58</v>
      </c>
      <c r="AK226" s="1" t="s">
        <v>59</v>
      </c>
      <c r="AL226" s="1" t="s">
        <v>60</v>
      </c>
      <c r="AM226" s="1" t="s">
        <v>61</v>
      </c>
      <c r="AN226" s="1" t="s">
        <v>21</v>
      </c>
      <c r="AO226" s="1" t="s">
        <v>62</v>
      </c>
      <c r="AP226" s="1" t="s">
        <v>63</v>
      </c>
      <c r="AQ226" s="1" t="s">
        <v>64</v>
      </c>
    </row>
    <row r="227" spans="1:43" ht="15" hidden="1" customHeight="1" x14ac:dyDescent="0.25">
      <c r="A227" s="31">
        <f>A214+1</f>
        <v>18</v>
      </c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1.47725</v>
      </c>
      <c r="AI227">
        <v>0.38855000000000001</v>
      </c>
      <c r="AJ227">
        <v>0.62605</v>
      </c>
      <c r="AK227">
        <v>3.9899999999999998E-2</v>
      </c>
      <c r="AL227">
        <v>46.09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1.9E-2</v>
      </c>
      <c r="AI228">
        <v>1.0449999999999999E-2</v>
      </c>
      <c r="AJ228">
        <v>1.14E-2</v>
      </c>
      <c r="AK228">
        <v>9.4999999999999998E-3</v>
      </c>
      <c r="AL228">
        <v>1.06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8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1"/>
      <c r="AB229" s="11"/>
      <c r="AC229" s="11"/>
      <c r="AD229" s="11"/>
      <c r="AE229" s="11"/>
      <c r="AF229" s="11"/>
      <c r="AG229" s="7"/>
      <c r="AH229">
        <v>17.8125</v>
      </c>
      <c r="AI229">
        <v>8.0446000000000009</v>
      </c>
      <c r="AJ229">
        <v>10.801500000000001</v>
      </c>
      <c r="AK229">
        <v>0.78090000000000004</v>
      </c>
      <c r="AL229">
        <v>674.93</v>
      </c>
      <c r="AM229" t="s">
        <v>76</v>
      </c>
      <c r="AN229">
        <v>44547.701944444445</v>
      </c>
      <c r="AO229" t="s">
        <v>34</v>
      </c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t="15" hidden="1" customHeight="1" x14ac:dyDescent="0.25">
      <c r="A236" s="31"/>
      <c r="B236" s="1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10"/>
      <c r="Q236" s="10"/>
      <c r="R236" s="10"/>
      <c r="S236" s="9"/>
      <c r="T236" s="9"/>
      <c r="U236" s="9"/>
      <c r="V236" s="9"/>
      <c r="W236" s="9"/>
      <c r="X236" s="9"/>
      <c r="Y236" s="9"/>
      <c r="Z236" s="11"/>
      <c r="AA236" s="11"/>
      <c r="AB236" s="11"/>
      <c r="AC236" s="11"/>
      <c r="AD236" s="11"/>
      <c r="AE236" s="11"/>
      <c r="AF236" s="11"/>
      <c r="AG236" s="7"/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20"/>
      <c r="Q237" s="22">
        <f>SUM(Q227:Q236)</f>
        <v>0</v>
      </c>
      <c r="R237" s="22" t="e">
        <f>AVERAGE(R227:R236)</f>
        <v>#DIV/0!</v>
      </c>
      <c r="S237" s="7"/>
      <c r="T237" s="7"/>
      <c r="U237" s="7"/>
      <c r="V237" s="7"/>
      <c r="W237" s="7"/>
      <c r="X237" s="7"/>
      <c r="Y237" s="7"/>
      <c r="Z237" s="13">
        <f>SUM(Z227:Z236)</f>
        <v>0</v>
      </c>
      <c r="AA237" s="13" t="e">
        <f>AVERAGE(AA227:AA236)</f>
        <v>#DIV/0!</v>
      </c>
      <c r="AB237" s="14" t="e">
        <f>SUMPRODUCT(AB227:AB236,Q227:Q236)/Q237</f>
        <v>#DIV/0!</v>
      </c>
      <c r="AC237" s="14" t="e">
        <f>SUMPRODUCT(AC227:AC236,Q227:Q236)/Q237</f>
        <v>#DIV/0!</v>
      </c>
      <c r="AD237" s="14" t="e">
        <f>SUMPRODUCT(AD227:AD236,Q227:Q236)/Q237</f>
        <v>#DIV/0!</v>
      </c>
      <c r="AE237" s="14" t="e">
        <f>SUMPRODUCT(AE227:AE236,Q227:Q236)/Q237</f>
        <v>#DIV/0!</v>
      </c>
      <c r="AF237" s="15" t="e">
        <f>SUMPRODUCT(AF227:AF236,Q227:Q236)/Q237</f>
        <v>#DIV/0!</v>
      </c>
      <c r="AG237" s="16" t="e">
        <f>Q237*AF237/R237</f>
        <v>#DIV/0!</v>
      </c>
    </row>
    <row r="238" spans="1:43" hidden="1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20"/>
      <c r="Q238" s="20"/>
      <c r="R238" s="20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43" s="1" customFormat="1" ht="27.75" hidden="1" customHeight="1" x14ac:dyDescent="0.25">
      <c r="A239" s="2" t="s">
        <v>19</v>
      </c>
      <c r="B239" s="4" t="s">
        <v>66</v>
      </c>
      <c r="C239" s="4" t="s">
        <v>1</v>
      </c>
      <c r="D239" s="4" t="s">
        <v>37</v>
      </c>
      <c r="E239" s="4" t="s">
        <v>38</v>
      </c>
      <c r="F239" s="4" t="s">
        <v>0</v>
      </c>
      <c r="G239" s="4" t="s">
        <v>39</v>
      </c>
      <c r="H239" s="4" t="s">
        <v>40</v>
      </c>
      <c r="I239" s="4" t="s">
        <v>2</v>
      </c>
      <c r="J239" s="4" t="s">
        <v>4</v>
      </c>
      <c r="K239" s="4" t="s">
        <v>3</v>
      </c>
      <c r="L239" s="4" t="s">
        <v>41</v>
      </c>
      <c r="M239" s="4" t="s">
        <v>42</v>
      </c>
      <c r="N239" s="4" t="s">
        <v>5</v>
      </c>
      <c r="O239" s="9" t="s">
        <v>43</v>
      </c>
      <c r="P239" s="21" t="s">
        <v>6</v>
      </c>
      <c r="Q239" s="21" t="s">
        <v>44</v>
      </c>
      <c r="R239" s="21" t="s">
        <v>45</v>
      </c>
      <c r="S239" s="4" t="s">
        <v>46</v>
      </c>
      <c r="T239" s="4" t="s">
        <v>47</v>
      </c>
      <c r="U239" s="4" t="s">
        <v>48</v>
      </c>
      <c r="V239" s="4" t="s">
        <v>49</v>
      </c>
      <c r="W239" s="4" t="s">
        <v>50</v>
      </c>
      <c r="X239" s="4" t="s">
        <v>51</v>
      </c>
      <c r="Y239" s="4" t="s">
        <v>52</v>
      </c>
      <c r="Z239" s="4" t="s">
        <v>53</v>
      </c>
      <c r="AA239" s="4" t="s">
        <v>54</v>
      </c>
      <c r="AB239" s="4" t="s">
        <v>22</v>
      </c>
      <c r="AC239" s="4" t="s">
        <v>23</v>
      </c>
      <c r="AD239" s="4" t="s">
        <v>24</v>
      </c>
      <c r="AE239" s="4" t="s">
        <v>25</v>
      </c>
      <c r="AF239" s="4" t="s">
        <v>55</v>
      </c>
      <c r="AG239" s="5" t="s">
        <v>65</v>
      </c>
      <c r="AH239" s="1" t="s">
        <v>56</v>
      </c>
      <c r="AI239" s="1" t="s">
        <v>57</v>
      </c>
      <c r="AJ239" s="1" t="s">
        <v>58</v>
      </c>
      <c r="AK239" s="1" t="s">
        <v>59</v>
      </c>
      <c r="AL239" s="1" t="s">
        <v>60</v>
      </c>
      <c r="AM239" s="1" t="s">
        <v>61</v>
      </c>
      <c r="AN239" s="1" t="s">
        <v>21</v>
      </c>
      <c r="AO239" s="1" t="s">
        <v>62</v>
      </c>
      <c r="AP239" s="1" t="s">
        <v>63</v>
      </c>
      <c r="AQ239" s="1" t="s">
        <v>64</v>
      </c>
    </row>
    <row r="240" spans="1:43" ht="15" hidden="1" customHeight="1" x14ac:dyDescent="0.25">
      <c r="A240" s="31">
        <f>A227+1</f>
        <v>19</v>
      </c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  <c r="AH240">
        <v>1.31575</v>
      </c>
      <c r="AI240">
        <v>2.0130499999999998</v>
      </c>
      <c r="AJ240">
        <v>2.3066</v>
      </c>
      <c r="AK240">
        <v>0.20330000000000001</v>
      </c>
      <c r="AL240">
        <v>103.26</v>
      </c>
      <c r="AM240" t="s">
        <v>71</v>
      </c>
      <c r="AN240">
        <v>44547.672569444447</v>
      </c>
      <c r="AO240" t="s">
        <v>34</v>
      </c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8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t="15" hidden="1" customHeight="1" x14ac:dyDescent="0.25">
      <c r="A249" s="31"/>
      <c r="B249" s="1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10"/>
      <c r="Q249" s="10"/>
      <c r="R249" s="10"/>
      <c r="S249" s="9"/>
      <c r="T249" s="9"/>
      <c r="U249" s="9"/>
      <c r="V249" s="9"/>
      <c r="W249" s="9"/>
      <c r="X249" s="9"/>
      <c r="Y249" s="9"/>
      <c r="Z249" s="11"/>
      <c r="AA249" s="11"/>
      <c r="AB249" s="11"/>
      <c r="AC249" s="11"/>
      <c r="AD249" s="11"/>
      <c r="AE249" s="11"/>
      <c r="AF249" s="11"/>
      <c r="AG249" s="7"/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20"/>
      <c r="Q250" s="22">
        <f>SUM(Q240:Q249)</f>
        <v>0</v>
      </c>
      <c r="R250" s="22" t="e">
        <f>AVERAGE(R240:R249)</f>
        <v>#DIV/0!</v>
      </c>
      <c r="S250" s="7"/>
      <c r="T250" s="7"/>
      <c r="U250" s="7"/>
      <c r="V250" s="7"/>
      <c r="W250" s="7"/>
      <c r="X250" s="7"/>
      <c r="Y250" s="7"/>
      <c r="Z250" s="13">
        <f>SUM(Z240:Z249)</f>
        <v>0</v>
      </c>
      <c r="AA250" s="13" t="e">
        <f>AVERAGE(AA240:AA249)</f>
        <v>#DIV/0!</v>
      </c>
      <c r="AB250" s="14" t="e">
        <f>SUMPRODUCT(AB240:AB249,Q240:Q249)/Q250</f>
        <v>#DIV/0!</v>
      </c>
      <c r="AC250" s="14" t="e">
        <f>SUMPRODUCT(AC240:AC249,Q240:Q249)/Q250</f>
        <v>#DIV/0!</v>
      </c>
      <c r="AD250" s="14" t="e">
        <f>SUMPRODUCT(AD240:AD249,Q240:Q249)/Q250</f>
        <v>#DIV/0!</v>
      </c>
      <c r="AE250" s="14" t="e">
        <f>SUMPRODUCT(AE240:AE249,Q240:Q249)/Q250</f>
        <v>#DIV/0!</v>
      </c>
      <c r="AF250" s="15" t="e">
        <f>SUMPRODUCT(AF240:AF249,Q240:Q249)/Q250</f>
        <v>#DIV/0!</v>
      </c>
      <c r="AG250" s="16" t="e">
        <f>Q250*AF250/R250</f>
        <v>#DIV/0!</v>
      </c>
    </row>
    <row r="251" spans="1:43" hidden="1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20"/>
      <c r="Q251" s="20"/>
      <c r="R251" s="20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43" s="1" customFormat="1" ht="27.75" hidden="1" customHeight="1" x14ac:dyDescent="0.25">
      <c r="A252" s="2" t="s">
        <v>19</v>
      </c>
      <c r="B252" s="4" t="s">
        <v>66</v>
      </c>
      <c r="C252" s="4" t="s">
        <v>1</v>
      </c>
      <c r="D252" s="4" t="s">
        <v>37</v>
      </c>
      <c r="E252" s="4" t="s">
        <v>38</v>
      </c>
      <c r="F252" s="4" t="s">
        <v>0</v>
      </c>
      <c r="G252" s="4" t="s">
        <v>39</v>
      </c>
      <c r="H252" s="4" t="s">
        <v>40</v>
      </c>
      <c r="I252" s="4" t="s">
        <v>2</v>
      </c>
      <c r="J252" s="4" t="s">
        <v>4</v>
      </c>
      <c r="K252" s="4" t="s">
        <v>3</v>
      </c>
      <c r="L252" s="4" t="s">
        <v>41</v>
      </c>
      <c r="M252" s="4" t="s">
        <v>42</v>
      </c>
      <c r="N252" s="4" t="s">
        <v>5</v>
      </c>
      <c r="O252" s="9" t="s">
        <v>43</v>
      </c>
      <c r="P252" s="21" t="s">
        <v>6</v>
      </c>
      <c r="Q252" s="21" t="s">
        <v>44</v>
      </c>
      <c r="R252" s="21" t="s">
        <v>45</v>
      </c>
      <c r="S252" s="4" t="s">
        <v>46</v>
      </c>
      <c r="T252" s="4" t="s">
        <v>47</v>
      </c>
      <c r="U252" s="4" t="s">
        <v>48</v>
      </c>
      <c r="V252" s="4" t="s">
        <v>49</v>
      </c>
      <c r="W252" s="4" t="s">
        <v>50</v>
      </c>
      <c r="X252" s="4" t="s">
        <v>51</v>
      </c>
      <c r="Y252" s="4" t="s">
        <v>52</v>
      </c>
      <c r="Z252" s="4" t="s">
        <v>53</v>
      </c>
      <c r="AA252" s="4" t="s">
        <v>54</v>
      </c>
      <c r="AB252" s="4" t="s">
        <v>22</v>
      </c>
      <c r="AC252" s="4" t="s">
        <v>23</v>
      </c>
      <c r="AD252" s="4" t="s">
        <v>24</v>
      </c>
      <c r="AE252" s="4" t="s">
        <v>25</v>
      </c>
      <c r="AF252" s="4" t="s">
        <v>55</v>
      </c>
      <c r="AG252" s="5" t="s">
        <v>65</v>
      </c>
      <c r="AH252" s="1" t="s">
        <v>56</v>
      </c>
      <c r="AI252" s="1" t="s">
        <v>57</v>
      </c>
      <c r="AJ252" s="1" t="s">
        <v>58</v>
      </c>
      <c r="AK252" s="1" t="s">
        <v>59</v>
      </c>
      <c r="AL252" s="1" t="s">
        <v>60</v>
      </c>
      <c r="AM252" s="1" t="s">
        <v>61</v>
      </c>
      <c r="AN252" s="1" t="s">
        <v>21</v>
      </c>
      <c r="AO252" s="1" t="s">
        <v>62</v>
      </c>
      <c r="AP252" s="1" t="s">
        <v>63</v>
      </c>
      <c r="AQ252" s="1" t="s">
        <v>64</v>
      </c>
    </row>
    <row r="253" spans="1:43" ht="15" hidden="1" customHeight="1" x14ac:dyDescent="0.25">
      <c r="A253" s="31">
        <f>A240+1</f>
        <v>20</v>
      </c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  <c r="AH253">
        <v>1.31575</v>
      </c>
      <c r="AI253">
        <v>2.0130499999999998</v>
      </c>
      <c r="AJ253">
        <v>2.3066</v>
      </c>
      <c r="AK253">
        <v>0.20330000000000001</v>
      </c>
      <c r="AL253">
        <v>103.26</v>
      </c>
      <c r="AM253" t="s">
        <v>71</v>
      </c>
      <c r="AN253">
        <v>44547.672569444447</v>
      </c>
      <c r="AO253" t="s">
        <v>34</v>
      </c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8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t="15" hidden="1" customHeight="1" x14ac:dyDescent="0.25">
      <c r="A262" s="31"/>
      <c r="B262" s="1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10"/>
      <c r="Q262" s="10"/>
      <c r="R262" s="10"/>
      <c r="S262" s="9"/>
      <c r="T262" s="9"/>
      <c r="U262" s="9"/>
      <c r="V262" s="9"/>
      <c r="W262" s="9"/>
      <c r="X262" s="9"/>
      <c r="Y262" s="9"/>
      <c r="Z262" s="11"/>
      <c r="AA262" s="11"/>
      <c r="AB262" s="11"/>
      <c r="AC262" s="11"/>
      <c r="AD262" s="11"/>
      <c r="AE262" s="11"/>
      <c r="AF262" s="11"/>
      <c r="AG262" s="7"/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20"/>
      <c r="Q263" s="22">
        <f>SUM(Q253:Q262)</f>
        <v>0</v>
      </c>
      <c r="R263" s="22" t="e">
        <f>AVERAGE(R253:R262)</f>
        <v>#DIV/0!</v>
      </c>
      <c r="S263" s="7"/>
      <c r="T263" s="7"/>
      <c r="U263" s="7"/>
      <c r="V263" s="7"/>
      <c r="W263" s="7"/>
      <c r="X263" s="7"/>
      <c r="Y263" s="7"/>
      <c r="Z263" s="13">
        <f>SUM(Z253:Z262)</f>
        <v>0</v>
      </c>
      <c r="AA263" s="13" t="e">
        <f>AVERAGE(AA253:AA262)</f>
        <v>#DIV/0!</v>
      </c>
      <c r="AB263" s="14" t="e">
        <f>SUMPRODUCT(AB253:AB262,Q253:Q262)/Q263</f>
        <v>#DIV/0!</v>
      </c>
      <c r="AC263" s="14" t="e">
        <f>SUMPRODUCT(AC253:AC262,Q253:Q262)/Q263</f>
        <v>#DIV/0!</v>
      </c>
      <c r="AD263" s="14" t="e">
        <f>SUMPRODUCT(AD253:AD262,Q253:Q262)/Q263</f>
        <v>#DIV/0!</v>
      </c>
      <c r="AE263" s="14" t="e">
        <f>SUMPRODUCT(AE253:AE262,Q253:Q262)/Q263</f>
        <v>#DIV/0!</v>
      </c>
      <c r="AF263" s="15" t="e">
        <f>SUMPRODUCT(AF253:AF262,Q253:Q262)/Q263</f>
        <v>#DIV/0!</v>
      </c>
      <c r="AG263" s="16" t="e">
        <f>Q263*AF263/R263</f>
        <v>#DIV/0!</v>
      </c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20"/>
      <c r="Q270" s="20"/>
      <c r="R270" s="20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</sheetData>
  <mergeCells count="22">
    <mergeCell ref="A214:A223"/>
    <mergeCell ref="A227:A236"/>
    <mergeCell ref="A240:A249"/>
    <mergeCell ref="A253:A262"/>
    <mergeCell ref="A136:A145"/>
    <mergeCell ref="A149:A158"/>
    <mergeCell ref="A162:A171"/>
    <mergeCell ref="A175:A184"/>
    <mergeCell ref="A188:A197"/>
    <mergeCell ref="A201:A210"/>
    <mergeCell ref="A123:A132"/>
    <mergeCell ref="A1:AD1"/>
    <mergeCell ref="AF1:AG1"/>
    <mergeCell ref="A5:A15"/>
    <mergeCell ref="A19:A28"/>
    <mergeCell ref="A32:A41"/>
    <mergeCell ref="A45:A54"/>
    <mergeCell ref="A58:A67"/>
    <mergeCell ref="A71:A80"/>
    <mergeCell ref="A84:A93"/>
    <mergeCell ref="A97:A106"/>
    <mergeCell ref="A110:A119"/>
  </mergeCells>
  <conditionalFormatting sqref="AB5:AE15 AB16:AF16">
    <cfRule type="containsBlanks" dxfId="239" priority="53">
      <formula>LEN(TRIM(AB5))=0</formula>
    </cfRule>
    <cfRule type="cellIs" dxfId="238" priority="54" operator="equal">
      <formula>0</formula>
    </cfRule>
  </conditionalFormatting>
  <conditionalFormatting sqref="AB4:AE4">
    <cfRule type="containsBlanks" dxfId="237" priority="51">
      <formula>LEN(TRIM(AB4))=0</formula>
    </cfRule>
    <cfRule type="cellIs" dxfId="236" priority="52" operator="equal">
      <formula>0</formula>
    </cfRule>
  </conditionalFormatting>
  <conditionalFormatting sqref="AB172:AE172 AB159:AE159 AB146:AE146 AB133:AE133 AB120:AE120 AB107:AE107 AB94:AE94 AB81:AE81 AB68:AE68 AB55:AE55 AB29:AE29">
    <cfRule type="containsBlanks" dxfId="235" priority="49">
      <formula>LEN(TRIM(AB29))=0</formula>
    </cfRule>
    <cfRule type="cellIs" dxfId="234" priority="50" operator="equal">
      <formula>0</formula>
    </cfRule>
  </conditionalFormatting>
  <conditionalFormatting sqref="AB161:AE161 AB148:AE148 AB135:AE135 AB122:AE122 AB109:AE109 AB96:AE96 AB83:AE83 AB70:AE70 AB57:AE57 AB44:AE44 AB31:AE31 AB18:AE18">
    <cfRule type="containsBlanks" dxfId="233" priority="47">
      <formula>LEN(TRIM(AB18))=0</formula>
    </cfRule>
    <cfRule type="cellIs" dxfId="232" priority="48" operator="equal">
      <formula>0</formula>
    </cfRule>
  </conditionalFormatting>
  <conditionalFormatting sqref="AB185:AE185">
    <cfRule type="containsBlanks" dxfId="231" priority="45">
      <formula>LEN(TRIM(AB185))=0</formula>
    </cfRule>
    <cfRule type="cellIs" dxfId="230" priority="46" operator="equal">
      <formula>0</formula>
    </cfRule>
  </conditionalFormatting>
  <conditionalFormatting sqref="AB174:AE174">
    <cfRule type="containsBlanks" dxfId="229" priority="43">
      <formula>LEN(TRIM(AB174))=0</formula>
    </cfRule>
    <cfRule type="cellIs" dxfId="228" priority="44" operator="equal">
      <formula>0</formula>
    </cfRule>
  </conditionalFormatting>
  <conditionalFormatting sqref="AB198:AE198">
    <cfRule type="containsBlanks" dxfId="227" priority="41">
      <formula>LEN(TRIM(AB198))=0</formula>
    </cfRule>
    <cfRule type="cellIs" dxfId="226" priority="42" operator="equal">
      <formula>0</formula>
    </cfRule>
  </conditionalFormatting>
  <conditionalFormatting sqref="AB187:AE187">
    <cfRule type="containsBlanks" dxfId="225" priority="39">
      <formula>LEN(TRIM(AB187))=0</formula>
    </cfRule>
    <cfRule type="cellIs" dxfId="224" priority="40" operator="equal">
      <formula>0</formula>
    </cfRule>
  </conditionalFormatting>
  <conditionalFormatting sqref="AB211:AE211">
    <cfRule type="containsBlanks" dxfId="223" priority="37">
      <formula>LEN(TRIM(AB211))=0</formula>
    </cfRule>
    <cfRule type="cellIs" dxfId="222" priority="38" operator="equal">
      <formula>0</formula>
    </cfRule>
  </conditionalFormatting>
  <conditionalFormatting sqref="AB200:AE200">
    <cfRule type="containsBlanks" dxfId="221" priority="35">
      <formula>LEN(TRIM(AB200))=0</formula>
    </cfRule>
    <cfRule type="cellIs" dxfId="220" priority="36" operator="equal">
      <formula>0</formula>
    </cfRule>
  </conditionalFormatting>
  <conditionalFormatting sqref="AB224:AE224">
    <cfRule type="containsBlanks" dxfId="219" priority="33">
      <formula>LEN(TRIM(AB224))=0</formula>
    </cfRule>
    <cfRule type="cellIs" dxfId="218" priority="34" operator="equal">
      <formula>0</formula>
    </cfRule>
  </conditionalFormatting>
  <conditionalFormatting sqref="AB213:AE213">
    <cfRule type="containsBlanks" dxfId="217" priority="31">
      <formula>LEN(TRIM(AB213))=0</formula>
    </cfRule>
    <cfRule type="cellIs" dxfId="216" priority="32" operator="equal">
      <formula>0</formula>
    </cfRule>
  </conditionalFormatting>
  <conditionalFormatting sqref="AB237:AE237">
    <cfRule type="containsBlanks" dxfId="215" priority="29">
      <formula>LEN(TRIM(AB237))=0</formula>
    </cfRule>
    <cfRule type="cellIs" dxfId="214" priority="30" operator="equal">
      <formula>0</formula>
    </cfRule>
  </conditionalFormatting>
  <conditionalFormatting sqref="AB226:AE226">
    <cfRule type="containsBlanks" dxfId="213" priority="27">
      <formula>LEN(TRIM(AB226))=0</formula>
    </cfRule>
    <cfRule type="cellIs" dxfId="212" priority="28" operator="equal">
      <formula>0</formula>
    </cfRule>
  </conditionalFormatting>
  <conditionalFormatting sqref="AB250:AE250">
    <cfRule type="containsBlanks" dxfId="211" priority="25">
      <formula>LEN(TRIM(AB250))=0</formula>
    </cfRule>
    <cfRule type="cellIs" dxfId="210" priority="26" operator="equal">
      <formula>0</formula>
    </cfRule>
  </conditionalFormatting>
  <conditionalFormatting sqref="AB239:AE239">
    <cfRule type="containsBlanks" dxfId="209" priority="23">
      <formula>LEN(TRIM(AB239))=0</formula>
    </cfRule>
    <cfRule type="cellIs" dxfId="208" priority="24" operator="equal">
      <formula>0</formula>
    </cfRule>
  </conditionalFormatting>
  <conditionalFormatting sqref="AB240:AE249">
    <cfRule type="containsBlanks" dxfId="207" priority="21">
      <formula>LEN(TRIM(AB240))=0</formula>
    </cfRule>
    <cfRule type="cellIs" dxfId="206" priority="22" operator="equal">
      <formula>0</formula>
    </cfRule>
  </conditionalFormatting>
  <conditionalFormatting sqref="AB263:AE263">
    <cfRule type="containsBlanks" dxfId="205" priority="19">
      <formula>LEN(TRIM(AB263))=0</formula>
    </cfRule>
    <cfRule type="cellIs" dxfId="204" priority="20" operator="equal">
      <formula>0</formula>
    </cfRule>
  </conditionalFormatting>
  <conditionalFormatting sqref="AB252:AE252">
    <cfRule type="containsBlanks" dxfId="203" priority="17">
      <formula>LEN(TRIM(AB252))=0</formula>
    </cfRule>
    <cfRule type="cellIs" dxfId="202" priority="18" operator="equal">
      <formula>0</formula>
    </cfRule>
  </conditionalFormatting>
  <conditionalFormatting sqref="AB253:AE262">
    <cfRule type="containsBlanks" dxfId="201" priority="15">
      <formula>LEN(TRIM(AB253))=0</formula>
    </cfRule>
    <cfRule type="cellIs" dxfId="200" priority="16" operator="equal">
      <formula>0</formula>
    </cfRule>
  </conditionalFormatting>
  <conditionalFormatting sqref="AB227:AE236 AB214:AE223 AB201:AE210 AB188:AE197 AB175:AE184 AB162:AE171">
    <cfRule type="containsBlanks" dxfId="199" priority="13">
      <formula>LEN(TRIM(AB162))=0</formula>
    </cfRule>
    <cfRule type="cellIs" dxfId="198" priority="14" operator="equal">
      <formula>0</formula>
    </cfRule>
  </conditionalFormatting>
  <conditionalFormatting sqref="AB149:AE158">
    <cfRule type="containsBlanks" dxfId="197" priority="11">
      <formula>LEN(TRIM(AB149))=0</formula>
    </cfRule>
    <cfRule type="cellIs" dxfId="196" priority="12" operator="equal">
      <formula>0</formula>
    </cfRule>
  </conditionalFormatting>
  <conditionalFormatting sqref="AB123:AE132 AB136:AE145">
    <cfRule type="containsBlanks" dxfId="195" priority="9">
      <formula>LEN(TRIM(AB123))=0</formula>
    </cfRule>
    <cfRule type="cellIs" dxfId="194" priority="10" operator="equal">
      <formula>0</formula>
    </cfRule>
  </conditionalFormatting>
  <conditionalFormatting sqref="AB110:AE119">
    <cfRule type="containsBlanks" dxfId="193" priority="7">
      <formula>LEN(TRIM(AB110))=0</formula>
    </cfRule>
    <cfRule type="cellIs" dxfId="192" priority="8" operator="equal">
      <formula>0</formula>
    </cfRule>
  </conditionalFormatting>
  <conditionalFormatting sqref="AB97:AE106 AB84:AE93 AB71:AE80">
    <cfRule type="containsBlanks" dxfId="191" priority="5">
      <formula>LEN(TRIM(AB71))=0</formula>
    </cfRule>
    <cfRule type="cellIs" dxfId="190" priority="6" operator="equal">
      <formula>0</formula>
    </cfRule>
  </conditionalFormatting>
  <conditionalFormatting sqref="AB58:AE67 AB45:AE54 AB32:AE41 AB19:AE28">
    <cfRule type="containsBlanks" dxfId="189" priority="3">
      <formula>LEN(TRIM(AB19))=0</formula>
    </cfRule>
    <cfRule type="cellIs" dxfId="188" priority="4" operator="equal">
      <formula>0</formula>
    </cfRule>
  </conditionalFormatting>
  <conditionalFormatting sqref="AB42:AE42">
    <cfRule type="containsBlanks" dxfId="187" priority="1">
      <formula>LEN(TRIM(AB42))=0</formula>
    </cfRule>
    <cfRule type="cellIs" dxfId="186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A4B-0AF0-4B73-B882-19D6DF1BE071}">
  <sheetPr>
    <pageSetUpPr fitToPage="1"/>
  </sheetPr>
  <dimension ref="A1:AZ269"/>
  <sheetViews>
    <sheetView topLeftCell="A15" zoomScale="85" zoomScaleNormal="85" workbookViewId="0">
      <selection activeCell="R69" sqref="R69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21" style="23" customWidth="1"/>
    <col min="17" max="17" width="8" style="23" customWidth="1"/>
    <col min="18" max="18" width="9.85546875" style="23" customWidth="1"/>
    <col min="19" max="19" width="10.42578125" style="17" hidden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44604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9" t="s">
        <v>44</v>
      </c>
      <c r="R4" s="29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12" customHeight="1" x14ac:dyDescent="0.25">
      <c r="A5" s="31">
        <f>1</f>
        <v>1</v>
      </c>
      <c r="B5" s="8">
        <v>44604</v>
      </c>
      <c r="C5" s="9" t="s">
        <v>7</v>
      </c>
      <c r="D5" s="10" t="s">
        <v>29</v>
      </c>
      <c r="E5" s="10" t="s">
        <v>30</v>
      </c>
      <c r="F5" s="10" t="s">
        <v>485</v>
      </c>
      <c r="G5" s="10"/>
      <c r="H5" s="10" t="s">
        <v>70</v>
      </c>
      <c r="I5" s="10" t="s">
        <v>8</v>
      </c>
      <c r="J5" s="10">
        <v>4330</v>
      </c>
      <c r="K5" s="10" t="s">
        <v>434</v>
      </c>
      <c r="L5" s="10" t="s">
        <v>198</v>
      </c>
      <c r="M5" s="10"/>
      <c r="N5" s="10" t="s">
        <v>27</v>
      </c>
      <c r="O5" s="10" t="s">
        <v>486</v>
      </c>
      <c r="P5" s="10" t="s">
        <v>9</v>
      </c>
      <c r="Q5" s="27">
        <v>1</v>
      </c>
      <c r="R5" s="27">
        <v>3.1</v>
      </c>
      <c r="S5" s="10" t="s">
        <v>33</v>
      </c>
      <c r="T5" s="10" t="s">
        <v>20</v>
      </c>
      <c r="U5" s="10"/>
      <c r="V5" s="10"/>
      <c r="W5" s="10" t="s">
        <v>487</v>
      </c>
      <c r="X5" s="10" t="s">
        <v>488</v>
      </c>
      <c r="Y5" s="10"/>
      <c r="Z5" s="10"/>
      <c r="AA5" s="11">
        <v>0</v>
      </c>
      <c r="AB5" s="11">
        <v>0.47</v>
      </c>
      <c r="AC5" s="11">
        <v>0.19</v>
      </c>
      <c r="AD5" s="11">
        <v>0.27</v>
      </c>
      <c r="AE5" s="11">
        <v>0.05</v>
      </c>
      <c r="AF5" s="11">
        <v>17.77</v>
      </c>
      <c r="AG5" s="7"/>
      <c r="AH5">
        <v>0.44650000000000001</v>
      </c>
      <c r="AI5">
        <v>0.18049999999999999</v>
      </c>
      <c r="AJ5">
        <v>0.25650000000000001</v>
      </c>
      <c r="AK5">
        <v>4.7500000000000001E-2</v>
      </c>
      <c r="AL5">
        <v>16.88</v>
      </c>
      <c r="AM5" t="s">
        <v>428</v>
      </c>
      <c r="AN5">
        <v>44604.685219907406</v>
      </c>
      <c r="AO5" t="s">
        <v>34</v>
      </c>
    </row>
    <row r="6" spans="1:43" ht="22.5" customHeight="1" x14ac:dyDescent="0.25">
      <c r="A6" s="31"/>
      <c r="B6" s="8">
        <v>44604</v>
      </c>
      <c r="C6" s="9" t="s">
        <v>7</v>
      </c>
      <c r="D6" s="10" t="s">
        <v>29</v>
      </c>
      <c r="E6" s="10" t="s">
        <v>30</v>
      </c>
      <c r="F6" s="10" t="s">
        <v>489</v>
      </c>
      <c r="G6" s="10"/>
      <c r="H6" s="10" t="s">
        <v>70</v>
      </c>
      <c r="I6" s="10" t="s">
        <v>8</v>
      </c>
      <c r="J6" s="10">
        <v>4330</v>
      </c>
      <c r="K6" s="10" t="s">
        <v>434</v>
      </c>
      <c r="L6" s="10" t="s">
        <v>198</v>
      </c>
      <c r="M6" s="10"/>
      <c r="N6" s="10" t="s">
        <v>27</v>
      </c>
      <c r="O6" s="10" t="s">
        <v>486</v>
      </c>
      <c r="P6" s="10" t="s">
        <v>9</v>
      </c>
      <c r="Q6" s="27">
        <v>0.3</v>
      </c>
      <c r="R6" s="27">
        <v>3.1</v>
      </c>
      <c r="S6" s="10" t="s">
        <v>68</v>
      </c>
      <c r="T6" s="10" t="s">
        <v>20</v>
      </c>
      <c r="U6" s="10"/>
      <c r="V6" s="10"/>
      <c r="W6" s="10" t="s">
        <v>430</v>
      </c>
      <c r="X6" s="10" t="s">
        <v>488</v>
      </c>
      <c r="Y6" s="10"/>
      <c r="Z6" s="10"/>
      <c r="AA6" s="11">
        <v>0</v>
      </c>
      <c r="AB6" s="11">
        <v>1.91</v>
      </c>
      <c r="AC6" s="11">
        <v>1.78</v>
      </c>
      <c r="AD6" s="11">
        <v>4.91</v>
      </c>
      <c r="AE6" s="11">
        <v>0.4</v>
      </c>
      <c r="AF6" s="11">
        <v>165.33</v>
      </c>
      <c r="AG6" s="7"/>
      <c r="AH6">
        <v>1.8145</v>
      </c>
      <c r="AI6">
        <v>1.6910000000000001</v>
      </c>
      <c r="AJ6">
        <v>4.6645000000000003</v>
      </c>
      <c r="AK6">
        <v>0.38</v>
      </c>
      <c r="AL6">
        <v>157.06</v>
      </c>
      <c r="AM6" t="s">
        <v>428</v>
      </c>
      <c r="AN6">
        <v>44604.685219907406</v>
      </c>
      <c r="AO6" t="s">
        <v>34</v>
      </c>
    </row>
    <row r="7" spans="1:43" ht="15.75" customHeight="1" x14ac:dyDescent="0.25">
      <c r="A7" s="31"/>
      <c r="B7" s="8">
        <v>44604</v>
      </c>
      <c r="C7" s="9" t="s">
        <v>7</v>
      </c>
      <c r="D7" s="10" t="s">
        <v>29</v>
      </c>
      <c r="E7" s="10" t="s">
        <v>30</v>
      </c>
      <c r="F7" s="10" t="s">
        <v>490</v>
      </c>
      <c r="G7" s="10"/>
      <c r="H7" s="10" t="s">
        <v>70</v>
      </c>
      <c r="I7" s="10" t="s">
        <v>8</v>
      </c>
      <c r="J7" s="10">
        <v>4330</v>
      </c>
      <c r="K7" s="10" t="s">
        <v>434</v>
      </c>
      <c r="L7" s="10" t="s">
        <v>198</v>
      </c>
      <c r="M7" s="10"/>
      <c r="N7" s="10" t="s">
        <v>27</v>
      </c>
      <c r="O7" s="10" t="s">
        <v>486</v>
      </c>
      <c r="P7" s="10" t="s">
        <v>9</v>
      </c>
      <c r="Q7" s="27">
        <v>0.35</v>
      </c>
      <c r="R7" s="27">
        <v>3.1</v>
      </c>
      <c r="S7" s="10" t="s">
        <v>69</v>
      </c>
      <c r="T7" s="10" t="s">
        <v>20</v>
      </c>
      <c r="U7" s="10"/>
      <c r="V7" s="10"/>
      <c r="W7" s="10" t="s">
        <v>491</v>
      </c>
      <c r="X7" s="10" t="s">
        <v>488</v>
      </c>
      <c r="Y7" s="10"/>
      <c r="Z7" s="10"/>
      <c r="AA7" s="11">
        <v>0</v>
      </c>
      <c r="AB7" s="11">
        <v>0.41</v>
      </c>
      <c r="AC7" s="11">
        <v>0.28000000000000003</v>
      </c>
      <c r="AD7" s="11">
        <v>0.55000000000000004</v>
      </c>
      <c r="AE7" s="11">
        <v>0.03</v>
      </c>
      <c r="AF7" s="11">
        <v>22.45</v>
      </c>
      <c r="AG7" s="7"/>
      <c r="AH7">
        <v>0.38950000000000001</v>
      </c>
      <c r="AI7">
        <v>0.26600000000000001</v>
      </c>
      <c r="AJ7">
        <v>0.52249999999999996</v>
      </c>
      <c r="AK7">
        <v>2.8500000000000001E-2</v>
      </c>
      <c r="AL7">
        <v>21.33</v>
      </c>
      <c r="AM7" t="s">
        <v>428</v>
      </c>
      <c r="AN7">
        <v>44604.685219907406</v>
      </c>
      <c r="AO7" t="s">
        <v>34</v>
      </c>
    </row>
    <row r="8" spans="1:43" ht="22.5" customHeight="1" x14ac:dyDescent="0.25">
      <c r="A8" s="31"/>
      <c r="B8" s="12">
        <v>44604</v>
      </c>
      <c r="C8" s="9" t="s">
        <v>7</v>
      </c>
      <c r="D8" s="9" t="s">
        <v>29</v>
      </c>
      <c r="E8" s="9" t="s">
        <v>30</v>
      </c>
      <c r="F8" s="9" t="s">
        <v>492</v>
      </c>
      <c r="G8" s="9"/>
      <c r="H8" s="9" t="s">
        <v>70</v>
      </c>
      <c r="I8" s="9" t="s">
        <v>8</v>
      </c>
      <c r="J8" s="9">
        <v>4330</v>
      </c>
      <c r="K8" s="9" t="s">
        <v>434</v>
      </c>
      <c r="L8" s="9" t="s">
        <v>198</v>
      </c>
      <c r="M8" s="9"/>
      <c r="N8" s="9" t="s">
        <v>27</v>
      </c>
      <c r="O8" s="9" t="s">
        <v>486</v>
      </c>
      <c r="P8" s="10" t="s">
        <v>9</v>
      </c>
      <c r="Q8" s="27">
        <v>1</v>
      </c>
      <c r="R8" s="27">
        <v>3.1</v>
      </c>
      <c r="S8" s="9" t="s">
        <v>36</v>
      </c>
      <c r="T8" s="9" t="s">
        <v>20</v>
      </c>
      <c r="U8" s="9"/>
      <c r="V8" s="9"/>
      <c r="W8" s="9" t="s">
        <v>477</v>
      </c>
      <c r="X8" s="9" t="s">
        <v>488</v>
      </c>
      <c r="Y8" s="9"/>
      <c r="Z8" s="11"/>
      <c r="AA8" s="11">
        <v>0</v>
      </c>
      <c r="AB8" s="11">
        <v>0.02</v>
      </c>
      <c r="AC8" s="11">
        <v>0.04</v>
      </c>
      <c r="AD8" s="11">
        <v>0.02</v>
      </c>
      <c r="AE8" s="11">
        <v>0.01</v>
      </c>
      <c r="AF8" s="11">
        <v>1.75</v>
      </c>
      <c r="AG8" s="7"/>
      <c r="AH8">
        <v>1.9E-2</v>
      </c>
      <c r="AI8">
        <v>3.7999999999999999E-2</v>
      </c>
      <c r="AJ8">
        <v>1.9E-2</v>
      </c>
      <c r="AK8">
        <v>9.4999999999999998E-3</v>
      </c>
      <c r="AL8">
        <v>1.66</v>
      </c>
      <c r="AM8" t="s">
        <v>428</v>
      </c>
      <c r="AN8">
        <v>44604.685219907406</v>
      </c>
      <c r="AO8" t="s">
        <v>34</v>
      </c>
    </row>
    <row r="9" spans="1:43" ht="28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28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idden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idden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idden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2.65</v>
      </c>
      <c r="R15" s="22">
        <f>AVERAGE(R5:R14)</f>
        <v>3.1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0.45528301886792449</v>
      </c>
      <c r="AC15" s="14">
        <f>SUMPRODUCT(AC5:AC14,Q5:Q14)/Q15</f>
        <v>0.32528301886792454</v>
      </c>
      <c r="AD15" s="14">
        <f>SUMPRODUCT(AD5:AD14,Q5:Q14)/Q15</f>
        <v>0.73792452830188693</v>
      </c>
      <c r="AE15" s="14">
        <f>SUMPRODUCT(AE5:AE14,Q5:Q14)/Q15</f>
        <v>7.1886792452830195E-2</v>
      </c>
      <c r="AF15" s="15">
        <f>SUMPRODUCT(AF5:AF14,Q5:Q14)/Q15</f>
        <v>29.047735849056604</v>
      </c>
      <c r="AG15" s="16">
        <f>Q15*AF15/R15</f>
        <v>24.831129032258065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2" customHeight="1" x14ac:dyDescent="0.25">
      <c r="A18" s="31">
        <f>A5+1</f>
        <v>2</v>
      </c>
      <c r="B18" s="8">
        <v>44604</v>
      </c>
      <c r="C18" s="9" t="s">
        <v>7</v>
      </c>
      <c r="D18" s="10" t="s">
        <v>29</v>
      </c>
      <c r="E18" s="10" t="s">
        <v>30</v>
      </c>
      <c r="F18" s="10" t="s">
        <v>493</v>
      </c>
      <c r="G18" s="10"/>
      <c r="H18" s="10" t="s">
        <v>70</v>
      </c>
      <c r="I18" s="10" t="s">
        <v>8</v>
      </c>
      <c r="J18" s="10">
        <v>4330</v>
      </c>
      <c r="K18" s="10" t="s">
        <v>494</v>
      </c>
      <c r="L18" s="10" t="s">
        <v>67</v>
      </c>
      <c r="M18" s="10"/>
      <c r="N18" s="10" t="s">
        <v>28</v>
      </c>
      <c r="O18" s="10" t="s">
        <v>495</v>
      </c>
      <c r="P18" s="10" t="s">
        <v>9</v>
      </c>
      <c r="Q18" s="27">
        <v>0.5</v>
      </c>
      <c r="R18" s="27">
        <v>2</v>
      </c>
      <c r="S18" s="10" t="s">
        <v>33</v>
      </c>
      <c r="T18" s="10" t="s">
        <v>20</v>
      </c>
      <c r="U18" s="10"/>
      <c r="V18" s="10"/>
      <c r="W18" s="10" t="s">
        <v>496</v>
      </c>
      <c r="X18" s="10" t="s">
        <v>488</v>
      </c>
      <c r="Y18" s="10"/>
      <c r="Z18" s="10"/>
      <c r="AA18" s="11">
        <v>0</v>
      </c>
      <c r="AB18" s="11">
        <v>0.11</v>
      </c>
      <c r="AC18" s="11">
        <v>0.36</v>
      </c>
      <c r="AD18" s="11">
        <v>0.21</v>
      </c>
      <c r="AE18" s="11">
        <v>0.01</v>
      </c>
      <c r="AF18" s="11">
        <v>11.83</v>
      </c>
      <c r="AG18" s="7"/>
      <c r="AH18">
        <v>0.1045</v>
      </c>
      <c r="AI18">
        <v>0.34200000000000003</v>
      </c>
      <c r="AJ18">
        <v>0.19950000000000001</v>
      </c>
      <c r="AK18">
        <v>9.4999999999999998E-3</v>
      </c>
      <c r="AL18">
        <v>11.24</v>
      </c>
      <c r="AM18" t="s">
        <v>428</v>
      </c>
      <c r="AN18">
        <v>44604.685219907406</v>
      </c>
      <c r="AO18" t="s">
        <v>34</v>
      </c>
    </row>
    <row r="19" spans="1:43" ht="22.5" customHeight="1" x14ac:dyDescent="0.25">
      <c r="A19" s="31"/>
      <c r="B19" s="8">
        <v>44604</v>
      </c>
      <c r="C19" s="9" t="s">
        <v>7</v>
      </c>
      <c r="D19" s="10" t="s">
        <v>29</v>
      </c>
      <c r="E19" s="10" t="s">
        <v>30</v>
      </c>
      <c r="F19" s="10" t="s">
        <v>497</v>
      </c>
      <c r="G19" s="10"/>
      <c r="H19" s="10" t="s">
        <v>70</v>
      </c>
      <c r="I19" s="10" t="s">
        <v>8</v>
      </c>
      <c r="J19" s="10">
        <v>4330</v>
      </c>
      <c r="K19" s="10" t="s">
        <v>494</v>
      </c>
      <c r="L19" s="10" t="s">
        <v>67</v>
      </c>
      <c r="M19" s="10"/>
      <c r="N19" s="10" t="s">
        <v>28</v>
      </c>
      <c r="O19" s="10" t="s">
        <v>495</v>
      </c>
      <c r="P19" s="10" t="s">
        <v>9</v>
      </c>
      <c r="Q19" s="27">
        <v>0.4</v>
      </c>
      <c r="R19" s="27">
        <v>2</v>
      </c>
      <c r="S19" s="10" t="s">
        <v>35</v>
      </c>
      <c r="T19" s="10" t="s">
        <v>20</v>
      </c>
      <c r="U19" s="10"/>
      <c r="V19" s="10"/>
      <c r="W19" s="10" t="s">
        <v>498</v>
      </c>
      <c r="X19" s="10" t="s">
        <v>488</v>
      </c>
      <c r="Y19" s="10"/>
      <c r="Z19" s="10"/>
      <c r="AA19" s="11">
        <v>0</v>
      </c>
      <c r="AB19" s="11">
        <v>16.7</v>
      </c>
      <c r="AC19" s="11">
        <v>7.6</v>
      </c>
      <c r="AD19" s="11">
        <v>14.75</v>
      </c>
      <c r="AE19" s="11">
        <v>1.36</v>
      </c>
      <c r="AF19" s="11">
        <v>720.72</v>
      </c>
      <c r="AG19" s="7"/>
      <c r="AH19">
        <v>15.865</v>
      </c>
      <c r="AI19">
        <v>7.22</v>
      </c>
      <c r="AJ19">
        <v>14.012499999999999</v>
      </c>
      <c r="AK19">
        <v>1.292</v>
      </c>
      <c r="AL19">
        <v>684.69</v>
      </c>
      <c r="AM19" t="s">
        <v>428</v>
      </c>
      <c r="AN19">
        <v>44604.685219907406</v>
      </c>
      <c r="AO19" t="s">
        <v>34</v>
      </c>
    </row>
    <row r="20" spans="1:43" ht="15.75" customHeight="1" x14ac:dyDescent="0.25">
      <c r="A20" s="31"/>
      <c r="B20" s="8">
        <v>44604</v>
      </c>
      <c r="C20" s="9" t="s">
        <v>7</v>
      </c>
      <c r="D20" s="10" t="s">
        <v>29</v>
      </c>
      <c r="E20" s="10" t="s">
        <v>30</v>
      </c>
      <c r="F20" s="10" t="s">
        <v>499</v>
      </c>
      <c r="G20" s="10"/>
      <c r="H20" s="10" t="s">
        <v>70</v>
      </c>
      <c r="I20" s="10" t="s">
        <v>8</v>
      </c>
      <c r="J20" s="10">
        <v>4330</v>
      </c>
      <c r="K20" s="10" t="s">
        <v>494</v>
      </c>
      <c r="L20" s="10" t="s">
        <v>67</v>
      </c>
      <c r="M20" s="10"/>
      <c r="N20" s="10" t="s">
        <v>28</v>
      </c>
      <c r="O20" s="10" t="s">
        <v>495</v>
      </c>
      <c r="P20" s="10" t="s">
        <v>9</v>
      </c>
      <c r="Q20" s="27">
        <v>0.4</v>
      </c>
      <c r="R20" s="27">
        <v>2</v>
      </c>
      <c r="S20" s="10" t="s">
        <v>36</v>
      </c>
      <c r="T20" s="10" t="s">
        <v>20</v>
      </c>
      <c r="U20" s="10"/>
      <c r="V20" s="10"/>
      <c r="W20" s="10" t="s">
        <v>500</v>
      </c>
      <c r="X20" s="10" t="s">
        <v>488</v>
      </c>
      <c r="Y20" s="10"/>
      <c r="Z20" s="10"/>
      <c r="AA20" s="11">
        <v>0</v>
      </c>
      <c r="AB20" s="11">
        <v>0.54</v>
      </c>
      <c r="AC20" s="11">
        <v>0.67500000000000004</v>
      </c>
      <c r="AD20" s="11">
        <v>0.30499999999999999</v>
      </c>
      <c r="AE20" s="11">
        <v>0.06</v>
      </c>
      <c r="AF20" s="11">
        <v>27.8</v>
      </c>
      <c r="AG20" s="7"/>
      <c r="AH20">
        <v>0.51300000000000001</v>
      </c>
      <c r="AI20">
        <v>0.64124999999999999</v>
      </c>
      <c r="AJ20">
        <v>0.28975000000000001</v>
      </c>
      <c r="AK20">
        <v>5.7000000000000002E-2</v>
      </c>
      <c r="AL20">
        <v>26.41</v>
      </c>
      <c r="AM20" t="s">
        <v>428</v>
      </c>
      <c r="AN20">
        <v>44604.685219907406</v>
      </c>
      <c r="AO20" t="s">
        <v>34</v>
      </c>
    </row>
    <row r="21" spans="1:43" ht="22.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28.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28.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idden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1.3</v>
      </c>
      <c r="R28" s="22">
        <f>AVERAGE(R18:R27)</f>
        <v>2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5.3469230769230762</v>
      </c>
      <c r="AC28" s="14">
        <f>SUMPRODUCT(AC18:AC27,Q18:Q27)/Q28</f>
        <v>2.6846153846153848</v>
      </c>
      <c r="AD28" s="14">
        <f>SUMPRODUCT(AD18:AD27,Q18:Q27)/Q28</f>
        <v>4.7130769230769234</v>
      </c>
      <c r="AE28" s="14">
        <f>SUMPRODUCT(AE18:AE27,Q18:Q27)/Q28</f>
        <v>0.4407692307692308</v>
      </c>
      <c r="AF28" s="15">
        <f>SUMPRODUCT(AF18:AF27,Q18:Q27)/Q28</f>
        <v>234.86384615384617</v>
      </c>
      <c r="AG28" s="16">
        <f>Q28*AF28/R28</f>
        <v>152.66150000000002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44604</v>
      </c>
      <c r="C31" s="9" t="s">
        <v>7</v>
      </c>
      <c r="D31" s="10" t="s">
        <v>29</v>
      </c>
      <c r="E31" s="10" t="s">
        <v>30</v>
      </c>
      <c r="F31" s="10" t="s">
        <v>501</v>
      </c>
      <c r="G31" s="10"/>
      <c r="H31" s="10" t="s">
        <v>70</v>
      </c>
      <c r="I31" s="10" t="s">
        <v>8</v>
      </c>
      <c r="J31" s="10">
        <v>4230</v>
      </c>
      <c r="K31" s="10" t="s">
        <v>87</v>
      </c>
      <c r="L31" s="10" t="s">
        <v>72</v>
      </c>
      <c r="M31" s="10"/>
      <c r="N31" s="10" t="s">
        <v>28</v>
      </c>
      <c r="O31" s="10" t="s">
        <v>502</v>
      </c>
      <c r="P31" s="10" t="s">
        <v>11</v>
      </c>
      <c r="Q31" s="27">
        <v>0.5</v>
      </c>
      <c r="R31" s="27">
        <v>2.2000000000000002</v>
      </c>
      <c r="S31" s="10" t="s">
        <v>33</v>
      </c>
      <c r="T31" s="10" t="s">
        <v>20</v>
      </c>
      <c r="U31" s="10"/>
      <c r="V31" s="10"/>
      <c r="W31" s="10" t="s">
        <v>503</v>
      </c>
      <c r="X31" s="10" t="s">
        <v>488</v>
      </c>
      <c r="Y31" s="10"/>
      <c r="Z31" s="10"/>
      <c r="AA31" s="11">
        <v>0</v>
      </c>
      <c r="AB31" s="11">
        <v>4.29</v>
      </c>
      <c r="AC31" s="11">
        <v>3.39</v>
      </c>
      <c r="AD31" s="11">
        <v>0.28000000000000003</v>
      </c>
      <c r="AE31" s="11">
        <v>0.15</v>
      </c>
      <c r="AF31" s="11">
        <v>136.88</v>
      </c>
      <c r="AG31" s="7"/>
      <c r="AH31">
        <v>4.0754999999999999</v>
      </c>
      <c r="AI31">
        <v>3.2204999999999999</v>
      </c>
      <c r="AJ31">
        <v>0.26600000000000001</v>
      </c>
      <c r="AK31">
        <v>0.14249999999999999</v>
      </c>
      <c r="AL31">
        <v>130.04</v>
      </c>
      <c r="AM31" t="s">
        <v>428</v>
      </c>
      <c r="AN31">
        <v>44604.685219907406</v>
      </c>
      <c r="AO31" t="s">
        <v>34</v>
      </c>
    </row>
    <row r="32" spans="1:43" ht="22.5" customHeight="1" x14ac:dyDescent="0.25">
      <c r="A32" s="31"/>
      <c r="B32" s="8">
        <v>44604</v>
      </c>
      <c r="C32" s="9" t="s">
        <v>7</v>
      </c>
      <c r="D32" s="10" t="s">
        <v>29</v>
      </c>
      <c r="E32" s="10" t="s">
        <v>30</v>
      </c>
      <c r="F32" s="10" t="s">
        <v>504</v>
      </c>
      <c r="G32" s="10"/>
      <c r="H32" s="10" t="s">
        <v>70</v>
      </c>
      <c r="I32" s="10" t="s">
        <v>8</v>
      </c>
      <c r="J32" s="10">
        <v>4230</v>
      </c>
      <c r="K32" s="10" t="s">
        <v>87</v>
      </c>
      <c r="L32" s="10" t="s">
        <v>72</v>
      </c>
      <c r="M32" s="10"/>
      <c r="N32" s="10" t="s">
        <v>28</v>
      </c>
      <c r="O32" s="10" t="s">
        <v>502</v>
      </c>
      <c r="P32" s="10" t="s">
        <v>11</v>
      </c>
      <c r="Q32" s="27">
        <v>0.5</v>
      </c>
      <c r="R32" s="27">
        <v>2.2000000000000002</v>
      </c>
      <c r="S32" s="10" t="s">
        <v>36</v>
      </c>
      <c r="T32" s="10" t="s">
        <v>20</v>
      </c>
      <c r="U32" s="10"/>
      <c r="V32" s="10"/>
      <c r="W32" s="10" t="s">
        <v>477</v>
      </c>
      <c r="X32" s="10" t="s">
        <v>488</v>
      </c>
      <c r="Y32" s="10"/>
      <c r="Z32" s="10"/>
      <c r="AA32" s="11">
        <v>0</v>
      </c>
      <c r="AB32" s="11">
        <v>0.47</v>
      </c>
      <c r="AC32" s="11">
        <v>0.24</v>
      </c>
      <c r="AD32" s="11">
        <v>0.05</v>
      </c>
      <c r="AE32" s="11">
        <v>0.01</v>
      </c>
      <c r="AF32" s="11">
        <v>12.96</v>
      </c>
      <c r="AG32" s="7"/>
      <c r="AH32">
        <v>0.44650000000000001</v>
      </c>
      <c r="AI32">
        <v>0.22800000000000001</v>
      </c>
      <c r="AJ32">
        <v>4.7500000000000001E-2</v>
      </c>
      <c r="AK32">
        <v>9.4999999999999998E-3</v>
      </c>
      <c r="AL32">
        <v>12.31</v>
      </c>
      <c r="AM32" t="s">
        <v>428</v>
      </c>
      <c r="AN32">
        <v>44604.685219907406</v>
      </c>
      <c r="AO32" t="s">
        <v>34</v>
      </c>
    </row>
    <row r="33" spans="1:43" ht="15.75" hidden="1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  <c r="AH33">
        <v>0.89300000000000002</v>
      </c>
      <c r="AI33">
        <v>1.8145</v>
      </c>
      <c r="AJ33">
        <v>1.5105</v>
      </c>
      <c r="AK33">
        <v>0.19</v>
      </c>
      <c r="AL33">
        <v>79.14</v>
      </c>
      <c r="AM33" t="s">
        <v>134</v>
      </c>
      <c r="AN33">
        <v>44600.701678240737</v>
      </c>
      <c r="AO33" t="s">
        <v>34</v>
      </c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  <c r="AH34">
        <v>2.0710000000000002</v>
      </c>
      <c r="AI34">
        <v>7.3815</v>
      </c>
      <c r="AJ34">
        <v>9.1010000000000009</v>
      </c>
      <c r="AK34">
        <v>0.90249999999999997</v>
      </c>
      <c r="AL34">
        <v>354.76</v>
      </c>
      <c r="AM34" t="s">
        <v>134</v>
      </c>
      <c r="AN34">
        <v>44600.701678240737</v>
      </c>
      <c r="AO34" t="s">
        <v>34</v>
      </c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</v>
      </c>
      <c r="R41" s="22">
        <f>AVERAGE(R31:R40)</f>
        <v>2.2000000000000002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2.38</v>
      </c>
      <c r="AC41" s="14">
        <f>SUMPRODUCT(AC31:AC40,Q31:Q40)/Q41</f>
        <v>1.8149999999999999</v>
      </c>
      <c r="AD41" s="14">
        <f>SUMPRODUCT(AD31:AD40,Q31:Q40)/Q41</f>
        <v>0.16500000000000001</v>
      </c>
      <c r="AE41" s="14">
        <f>SUMPRODUCT(AE31:AE40,Q31:Q40)/Q41</f>
        <v>0.08</v>
      </c>
      <c r="AF41" s="15">
        <f>SUMPRODUCT(AF31:AF40,Q31:Q40)/Q41</f>
        <v>74.92</v>
      </c>
      <c r="AG41" s="16">
        <f>Q41*AF41/R41</f>
        <v>34.054545454545455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8.75" customHeight="1" x14ac:dyDescent="0.25">
      <c r="A44" s="31">
        <f>A31+1</f>
        <v>4</v>
      </c>
      <c r="B44" s="8">
        <v>44604</v>
      </c>
      <c r="C44" s="9" t="s">
        <v>7</v>
      </c>
      <c r="D44" s="10" t="s">
        <v>29</v>
      </c>
      <c r="E44" s="10" t="s">
        <v>30</v>
      </c>
      <c r="F44" s="10" t="s">
        <v>505</v>
      </c>
      <c r="G44" s="10"/>
      <c r="H44" s="10" t="s">
        <v>70</v>
      </c>
      <c r="I44" s="10" t="s">
        <v>153</v>
      </c>
      <c r="J44" s="10">
        <v>4230</v>
      </c>
      <c r="K44" s="10" t="s">
        <v>506</v>
      </c>
      <c r="L44" s="10" t="s">
        <v>72</v>
      </c>
      <c r="M44" s="10"/>
      <c r="N44" s="10" t="s">
        <v>28</v>
      </c>
      <c r="O44" s="10" t="s">
        <v>507</v>
      </c>
      <c r="P44" s="10" t="s">
        <v>11</v>
      </c>
      <c r="Q44" s="27">
        <v>0.3</v>
      </c>
      <c r="R44" s="27">
        <v>1.9</v>
      </c>
      <c r="S44" s="10" t="s">
        <v>33</v>
      </c>
      <c r="T44" s="10" t="s">
        <v>20</v>
      </c>
      <c r="U44" s="10"/>
      <c r="V44" s="10"/>
      <c r="W44" s="10" t="s">
        <v>498</v>
      </c>
      <c r="X44" s="10" t="s">
        <v>488</v>
      </c>
      <c r="Y44" s="10"/>
      <c r="Z44" s="10"/>
      <c r="AA44" s="11">
        <v>0</v>
      </c>
      <c r="AB44" s="11">
        <v>131.69999999999999</v>
      </c>
      <c r="AC44" s="11">
        <v>7.14</v>
      </c>
      <c r="AD44" s="11">
        <v>13.24</v>
      </c>
      <c r="AE44" s="11">
        <v>0.84</v>
      </c>
      <c r="AF44" s="11">
        <v>2564.7399999999998</v>
      </c>
      <c r="AG44" s="7"/>
      <c r="AH44">
        <v>125.11499999999999</v>
      </c>
      <c r="AI44">
        <v>6.7830000000000004</v>
      </c>
      <c r="AJ44">
        <v>12.577999999999999</v>
      </c>
      <c r="AK44">
        <v>0.79800000000000004</v>
      </c>
      <c r="AL44">
        <v>2436.5100000000002</v>
      </c>
      <c r="AM44" t="s">
        <v>428</v>
      </c>
      <c r="AN44">
        <v>44604.685219907406</v>
      </c>
      <c r="AO44" t="s">
        <v>34</v>
      </c>
    </row>
    <row r="45" spans="1:43" ht="20.25" customHeight="1" x14ac:dyDescent="0.25">
      <c r="A45" s="31"/>
      <c r="B45" s="8">
        <v>44604</v>
      </c>
      <c r="C45" s="9" t="s">
        <v>7</v>
      </c>
      <c r="D45" s="10" t="s">
        <v>29</v>
      </c>
      <c r="E45" s="10" t="s">
        <v>30</v>
      </c>
      <c r="F45" s="10" t="s">
        <v>508</v>
      </c>
      <c r="G45" s="10"/>
      <c r="H45" s="10" t="s">
        <v>70</v>
      </c>
      <c r="I45" s="10" t="s">
        <v>153</v>
      </c>
      <c r="J45" s="10">
        <v>4230</v>
      </c>
      <c r="K45" s="10" t="s">
        <v>506</v>
      </c>
      <c r="L45" s="10" t="s">
        <v>72</v>
      </c>
      <c r="M45" s="10"/>
      <c r="N45" s="10" t="s">
        <v>28</v>
      </c>
      <c r="O45" s="10" t="s">
        <v>507</v>
      </c>
      <c r="P45" s="10" t="s">
        <v>11</v>
      </c>
      <c r="Q45" s="27">
        <v>0.3</v>
      </c>
      <c r="R45" s="27">
        <v>1.9</v>
      </c>
      <c r="S45" s="10" t="s">
        <v>36</v>
      </c>
      <c r="T45" s="10" t="s">
        <v>20</v>
      </c>
      <c r="U45" s="10"/>
      <c r="V45" s="10"/>
      <c r="W45" s="10" t="s">
        <v>386</v>
      </c>
      <c r="X45" s="10" t="s">
        <v>488</v>
      </c>
      <c r="Y45" s="10"/>
      <c r="Z45" s="10"/>
      <c r="AA45" s="11">
        <v>0</v>
      </c>
      <c r="AB45" s="11">
        <v>1.22</v>
      </c>
      <c r="AC45" s="11">
        <v>0.18</v>
      </c>
      <c r="AD45" s="11">
        <v>0.24</v>
      </c>
      <c r="AE45" s="11">
        <v>0.03</v>
      </c>
      <c r="AF45" s="11">
        <v>28.63</v>
      </c>
      <c r="AG45" s="7"/>
      <c r="AH45">
        <v>1.159</v>
      </c>
      <c r="AI45">
        <v>0.17100000000000001</v>
      </c>
      <c r="AJ45">
        <v>0.22800000000000001</v>
      </c>
      <c r="AK45">
        <v>2.8500000000000001E-2</v>
      </c>
      <c r="AL45">
        <v>27.2</v>
      </c>
      <c r="AM45" t="s">
        <v>428</v>
      </c>
      <c r="AN45">
        <v>44604.685219907406</v>
      </c>
      <c r="AO45" t="s">
        <v>34</v>
      </c>
    </row>
    <row r="46" spans="1:43" ht="32.2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0.13300000000000001</v>
      </c>
      <c r="AI46">
        <v>0.32300000000000001</v>
      </c>
      <c r="AJ46">
        <v>0.73150000000000004</v>
      </c>
      <c r="AK46">
        <v>1.9E-2</v>
      </c>
      <c r="AL46">
        <v>21.38</v>
      </c>
      <c r="AM46" t="s">
        <v>134</v>
      </c>
      <c r="AN46">
        <v>44597.684004629627</v>
      </c>
      <c r="AO46" t="s">
        <v>34</v>
      </c>
    </row>
    <row r="47" spans="1:43" ht="32.2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0.6</v>
      </c>
      <c r="R54" s="22">
        <f>AVERAGE(R44:R53)</f>
        <v>1.9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66.459999999999994</v>
      </c>
      <c r="AC54" s="14">
        <f>SUMPRODUCT(AC44:AC53,Q44:Q53)/Q54</f>
        <v>3.6599999999999997</v>
      </c>
      <c r="AD54" s="14">
        <f>SUMPRODUCT(AD44:AD53,Q44:Q53)/Q54</f>
        <v>6.7399999999999993</v>
      </c>
      <c r="AE54" s="14">
        <f>SUMPRODUCT(AE44:AE53,Q44:Q53)/Q54</f>
        <v>0.43500000000000005</v>
      </c>
      <c r="AF54" s="15">
        <f>SUMPRODUCT(AF44:AF53,Q44:Q53)/Q54</f>
        <v>1296.6849999999999</v>
      </c>
      <c r="AG54" s="16">
        <f>Q54*AF54/R54</f>
        <v>409.47947368421052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customHeight="1" x14ac:dyDescent="0.25">
      <c r="A57" s="31">
        <f>A44+1</f>
        <v>5</v>
      </c>
      <c r="B57" s="8">
        <v>44604</v>
      </c>
      <c r="C57" s="9" t="s">
        <v>7</v>
      </c>
      <c r="D57" s="10" t="s">
        <v>29</v>
      </c>
      <c r="E57" s="10" t="s">
        <v>30</v>
      </c>
      <c r="F57" s="10" t="s">
        <v>509</v>
      </c>
      <c r="G57" s="10"/>
      <c r="H57" s="10" t="s">
        <v>31</v>
      </c>
      <c r="I57" s="10" t="s">
        <v>129</v>
      </c>
      <c r="J57" s="10">
        <v>4480</v>
      </c>
      <c r="K57" s="10" t="s">
        <v>404</v>
      </c>
      <c r="L57" s="10" t="s">
        <v>67</v>
      </c>
      <c r="M57" s="10"/>
      <c r="N57" s="10" t="s">
        <v>28</v>
      </c>
      <c r="O57" s="10" t="s">
        <v>510</v>
      </c>
      <c r="P57" s="10" t="s">
        <v>11</v>
      </c>
      <c r="Q57" s="27">
        <v>0.5</v>
      </c>
      <c r="R57" s="27">
        <v>1.9</v>
      </c>
      <c r="S57" s="10" t="s">
        <v>33</v>
      </c>
      <c r="T57" s="10" t="s">
        <v>20</v>
      </c>
      <c r="U57" s="10"/>
      <c r="V57" s="10"/>
      <c r="W57" s="10" t="s">
        <v>104</v>
      </c>
      <c r="X57" s="10" t="s">
        <v>488</v>
      </c>
      <c r="Y57" s="10"/>
      <c r="Z57" s="10"/>
      <c r="AA57" s="11">
        <v>0</v>
      </c>
      <c r="AB57" s="11">
        <v>5.41</v>
      </c>
      <c r="AC57" s="11">
        <v>16.62</v>
      </c>
      <c r="AD57" s="11">
        <v>8.69</v>
      </c>
      <c r="AE57" s="11">
        <v>0.97</v>
      </c>
      <c r="AF57" s="11">
        <v>554.53</v>
      </c>
      <c r="AG57" s="7"/>
      <c r="AH57">
        <v>5.1395</v>
      </c>
      <c r="AI57">
        <v>15.789</v>
      </c>
      <c r="AJ57">
        <v>8.2554999999999996</v>
      </c>
      <c r="AK57">
        <v>0.92149999999999999</v>
      </c>
      <c r="AL57">
        <v>526.80999999999995</v>
      </c>
      <c r="AM57" t="s">
        <v>71</v>
      </c>
      <c r="AN57">
        <v>44604.685219907406</v>
      </c>
      <c r="AO57" t="s">
        <v>34</v>
      </c>
    </row>
    <row r="58" spans="1:43" ht="18" customHeight="1" x14ac:dyDescent="0.25">
      <c r="A58" s="31"/>
      <c r="B58" s="8">
        <v>44604</v>
      </c>
      <c r="C58" s="9" t="s">
        <v>7</v>
      </c>
      <c r="D58" s="10" t="s">
        <v>29</v>
      </c>
      <c r="E58" s="10" t="s">
        <v>30</v>
      </c>
      <c r="F58" s="10" t="s">
        <v>511</v>
      </c>
      <c r="G58" s="10"/>
      <c r="H58" s="10" t="s">
        <v>31</v>
      </c>
      <c r="I58" s="10" t="s">
        <v>129</v>
      </c>
      <c r="J58" s="10">
        <v>4480</v>
      </c>
      <c r="K58" s="10" t="s">
        <v>404</v>
      </c>
      <c r="L58" s="10" t="s">
        <v>67</v>
      </c>
      <c r="M58" s="10"/>
      <c r="N58" s="10" t="s">
        <v>28</v>
      </c>
      <c r="O58" s="10" t="s">
        <v>510</v>
      </c>
      <c r="P58" s="10" t="s">
        <v>11</v>
      </c>
      <c r="Q58" s="27">
        <v>0.7</v>
      </c>
      <c r="R58" s="27">
        <v>1.9</v>
      </c>
      <c r="S58" s="10" t="s">
        <v>36</v>
      </c>
      <c r="T58" s="10" t="s">
        <v>20</v>
      </c>
      <c r="U58" s="10"/>
      <c r="V58" s="10"/>
      <c r="W58" s="10" t="s">
        <v>394</v>
      </c>
      <c r="X58" s="10" t="s">
        <v>488</v>
      </c>
      <c r="Y58" s="10"/>
      <c r="Z58" s="10"/>
      <c r="AA58" s="11">
        <v>0</v>
      </c>
      <c r="AB58" s="11">
        <v>1.19</v>
      </c>
      <c r="AC58" s="11">
        <v>1.61</v>
      </c>
      <c r="AD58" s="11">
        <v>3.78</v>
      </c>
      <c r="AE58" s="11">
        <v>0.86</v>
      </c>
      <c r="AF58" s="11">
        <v>149.34</v>
      </c>
      <c r="AG58" s="7"/>
      <c r="AH58">
        <v>1.1305000000000001</v>
      </c>
      <c r="AI58">
        <v>1.5295000000000001</v>
      </c>
      <c r="AJ58">
        <v>3.5910000000000002</v>
      </c>
      <c r="AK58">
        <v>0.81699999999999995</v>
      </c>
      <c r="AL58">
        <v>141.87</v>
      </c>
      <c r="AM58" t="s">
        <v>71</v>
      </c>
      <c r="AN58">
        <v>44604.685219907406</v>
      </c>
      <c r="AO58" t="s">
        <v>34</v>
      </c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1.2</v>
      </c>
      <c r="R67" s="22">
        <f>AVERAGE(R57:R66)</f>
        <v>1.9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2.9483333333333337</v>
      </c>
      <c r="AC67" s="14">
        <f>SUMPRODUCT(AC57:AC66,Q57:Q66)/Q67</f>
        <v>7.8641666666666676</v>
      </c>
      <c r="AD67" s="14">
        <f>SUMPRODUCT(AD57:AD66,Q57:Q66)/Q67</f>
        <v>5.8258333333333336</v>
      </c>
      <c r="AE67" s="14">
        <f>SUMPRODUCT(AE57:AE66,Q57:Q66)/Q67</f>
        <v>0.90583333333333338</v>
      </c>
      <c r="AF67" s="15">
        <f>SUMPRODUCT(AF57:AF66,Q57:Q66)/Q67</f>
        <v>318.16916666666668</v>
      </c>
      <c r="AG67" s="16">
        <f>Q67*AF67/R67</f>
        <v>200.94894736842107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44604</v>
      </c>
      <c r="C70" s="9" t="s">
        <v>7</v>
      </c>
      <c r="D70" s="10" t="s">
        <v>29</v>
      </c>
      <c r="E70" s="10" t="s">
        <v>30</v>
      </c>
      <c r="F70" s="10" t="s">
        <v>512</v>
      </c>
      <c r="G70" s="10"/>
      <c r="H70" s="10" t="s">
        <v>31</v>
      </c>
      <c r="I70" s="10" t="s">
        <v>129</v>
      </c>
      <c r="J70" s="10">
        <v>4480</v>
      </c>
      <c r="K70" s="10" t="s">
        <v>396</v>
      </c>
      <c r="L70" s="10" t="s">
        <v>67</v>
      </c>
      <c r="M70" s="10"/>
      <c r="N70" s="10" t="s">
        <v>28</v>
      </c>
      <c r="O70" s="10" t="s">
        <v>513</v>
      </c>
      <c r="P70" s="10" t="s">
        <v>9</v>
      </c>
      <c r="Q70" s="27">
        <v>0.15</v>
      </c>
      <c r="R70" s="27">
        <v>2.2999999999999998</v>
      </c>
      <c r="S70" s="10" t="s">
        <v>33</v>
      </c>
      <c r="T70" s="10" t="s">
        <v>158</v>
      </c>
      <c r="U70" s="10"/>
      <c r="V70" s="10"/>
      <c r="W70" s="10" t="s">
        <v>514</v>
      </c>
      <c r="X70" s="10" t="s">
        <v>488</v>
      </c>
      <c r="Y70" s="10"/>
      <c r="Z70" s="10"/>
      <c r="AA70" s="11">
        <v>0</v>
      </c>
      <c r="AB70" s="11">
        <v>0.9</v>
      </c>
      <c r="AC70" s="11">
        <v>1.91</v>
      </c>
      <c r="AD70" s="11">
        <v>0.56000000000000005</v>
      </c>
      <c r="AE70" s="11">
        <v>0.33</v>
      </c>
      <c r="AF70" s="11">
        <v>69.45</v>
      </c>
      <c r="AG70" s="7"/>
      <c r="AH70">
        <v>0.85499999999999998</v>
      </c>
      <c r="AI70">
        <v>1.8145</v>
      </c>
      <c r="AJ70">
        <v>0.53200000000000003</v>
      </c>
      <c r="AK70">
        <v>0.3135</v>
      </c>
      <c r="AL70">
        <v>65.98</v>
      </c>
      <c r="AM70" t="s">
        <v>71</v>
      </c>
      <c r="AN70">
        <v>44604.685219907406</v>
      </c>
      <c r="AO70" t="s">
        <v>34</v>
      </c>
    </row>
    <row r="71" spans="1:43" ht="15" customHeight="1" x14ac:dyDescent="0.25">
      <c r="A71" s="31"/>
      <c r="B71" s="8">
        <v>44604</v>
      </c>
      <c r="C71" s="9" t="s">
        <v>7</v>
      </c>
      <c r="D71" s="10" t="s">
        <v>29</v>
      </c>
      <c r="E71" s="10" t="s">
        <v>30</v>
      </c>
      <c r="F71" s="10" t="s">
        <v>515</v>
      </c>
      <c r="G71" s="10"/>
      <c r="H71" s="10" t="s">
        <v>31</v>
      </c>
      <c r="I71" s="10" t="s">
        <v>129</v>
      </c>
      <c r="J71" s="10">
        <v>4480</v>
      </c>
      <c r="K71" s="10" t="s">
        <v>396</v>
      </c>
      <c r="L71" s="10" t="s">
        <v>67</v>
      </c>
      <c r="M71" s="10"/>
      <c r="N71" s="10" t="s">
        <v>28</v>
      </c>
      <c r="O71" s="10" t="s">
        <v>513</v>
      </c>
      <c r="P71" s="10" t="s">
        <v>9</v>
      </c>
      <c r="Q71" s="27">
        <v>0.6</v>
      </c>
      <c r="R71" s="27">
        <v>2.2999999999999998</v>
      </c>
      <c r="S71" s="10" t="s">
        <v>35</v>
      </c>
      <c r="T71" s="10" t="s">
        <v>73</v>
      </c>
      <c r="U71" s="10"/>
      <c r="V71" s="10"/>
      <c r="W71" s="10" t="s">
        <v>516</v>
      </c>
      <c r="X71" s="10" t="s">
        <v>488</v>
      </c>
      <c r="Y71" s="10"/>
      <c r="Z71" s="10"/>
      <c r="AA71" s="11">
        <v>0</v>
      </c>
      <c r="AB71" s="11">
        <v>3.42</v>
      </c>
      <c r="AC71" s="11">
        <v>12.29</v>
      </c>
      <c r="AD71" s="11">
        <v>2.1150000000000002</v>
      </c>
      <c r="AE71" s="11">
        <v>0.37</v>
      </c>
      <c r="AF71" s="11">
        <v>308.42</v>
      </c>
      <c r="AG71" s="7"/>
      <c r="AH71">
        <v>3.2490000000000001</v>
      </c>
      <c r="AI71">
        <v>11.6755</v>
      </c>
      <c r="AJ71">
        <v>2.0092500000000002</v>
      </c>
      <c r="AK71">
        <v>0.35149999999999998</v>
      </c>
      <c r="AL71">
        <v>293</v>
      </c>
      <c r="AM71" t="s">
        <v>71</v>
      </c>
      <c r="AN71">
        <v>44604.685219907406</v>
      </c>
      <c r="AO71" t="s">
        <v>34</v>
      </c>
    </row>
    <row r="72" spans="1:43" ht="15" customHeight="1" x14ac:dyDescent="0.25">
      <c r="A72" s="31"/>
      <c r="B72" s="8">
        <v>44604</v>
      </c>
      <c r="C72" s="9" t="s">
        <v>7</v>
      </c>
      <c r="D72" s="10" t="s">
        <v>29</v>
      </c>
      <c r="E72" s="10" t="s">
        <v>30</v>
      </c>
      <c r="F72" s="10" t="s">
        <v>517</v>
      </c>
      <c r="G72" s="10"/>
      <c r="H72" s="10" t="s">
        <v>31</v>
      </c>
      <c r="I72" s="10" t="s">
        <v>129</v>
      </c>
      <c r="J72" s="10">
        <v>4480</v>
      </c>
      <c r="K72" s="10" t="s">
        <v>396</v>
      </c>
      <c r="L72" s="10" t="s">
        <v>67</v>
      </c>
      <c r="M72" s="10"/>
      <c r="N72" s="10" t="s">
        <v>28</v>
      </c>
      <c r="O72" s="10" t="s">
        <v>513</v>
      </c>
      <c r="P72" s="10" t="s">
        <v>9</v>
      </c>
      <c r="Q72" s="27">
        <v>0.3</v>
      </c>
      <c r="R72" s="27">
        <v>2.2999999999999998</v>
      </c>
      <c r="S72" s="10" t="s">
        <v>36</v>
      </c>
      <c r="T72" s="10" t="s">
        <v>158</v>
      </c>
      <c r="U72" s="10"/>
      <c r="V72" s="10"/>
      <c r="W72" s="10" t="s">
        <v>518</v>
      </c>
      <c r="X72" s="10" t="s">
        <v>488</v>
      </c>
      <c r="Y72" s="10"/>
      <c r="Z72" s="10"/>
      <c r="AA72" s="11">
        <v>0</v>
      </c>
      <c r="AB72" s="11">
        <v>2.92</v>
      </c>
      <c r="AC72" s="11">
        <v>5.4</v>
      </c>
      <c r="AD72" s="11">
        <v>6.88</v>
      </c>
      <c r="AE72" s="11">
        <v>3.2</v>
      </c>
      <c r="AF72" s="11">
        <v>391.73</v>
      </c>
      <c r="AG72" s="7"/>
      <c r="AH72">
        <v>2.774</v>
      </c>
      <c r="AI72">
        <v>5.13</v>
      </c>
      <c r="AJ72">
        <v>6.5359999999999996</v>
      </c>
      <c r="AK72">
        <v>3.04</v>
      </c>
      <c r="AL72">
        <v>372.14</v>
      </c>
      <c r="AM72" t="s">
        <v>71</v>
      </c>
      <c r="AN72">
        <v>44604.685219907406</v>
      </c>
      <c r="AO72" t="s">
        <v>34</v>
      </c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1.05</v>
      </c>
      <c r="R80" s="22">
        <f>AVERAGE(R70:R79)</f>
        <v>2.2999999999999998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2.9171428571428573</v>
      </c>
      <c r="AC80" s="14">
        <f>SUMPRODUCT(AC70:AC79,Q70:Q79)/Q80</f>
        <v>8.838571428571429</v>
      </c>
      <c r="AD80" s="14">
        <f>SUMPRODUCT(AD70:AD79,Q70:Q79)/Q80</f>
        <v>3.2542857142857144</v>
      </c>
      <c r="AE80" s="14">
        <f>SUMPRODUCT(AE70:AE79,Q70:Q79)/Q80</f>
        <v>1.1728571428571428</v>
      </c>
      <c r="AF80" s="15">
        <f>SUMPRODUCT(AF70:AF79,Q70:Q79)/Q80</f>
        <v>298.08428571428567</v>
      </c>
      <c r="AG80" s="16">
        <f>Q80*AF80/R80</f>
        <v>136.08195652173913</v>
      </c>
    </row>
    <row r="81" spans="1:43" hidden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hidden="1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hidden="1" customHeight="1" x14ac:dyDescent="0.25">
      <c r="A83" s="31">
        <f>A70+1</f>
        <v>7</v>
      </c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27"/>
      <c r="R83" s="27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11"/>
      <c r="AD83" s="11"/>
      <c r="AE83" s="11"/>
      <c r="AF83" s="11"/>
      <c r="AG83" s="7"/>
      <c r="AH83">
        <v>5.6619999999999999</v>
      </c>
      <c r="AI83">
        <v>10.202999999999999</v>
      </c>
      <c r="AJ83">
        <v>11.476000000000001</v>
      </c>
      <c r="AK83">
        <v>0.46550000000000002</v>
      </c>
      <c r="AL83">
        <v>484.41</v>
      </c>
      <c r="AM83" t="s">
        <v>134</v>
      </c>
      <c r="AN83">
        <v>44600.701678240737</v>
      </c>
      <c r="AO83" t="s">
        <v>34</v>
      </c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  <c r="AH84">
        <v>9.4999999999999998E-3</v>
      </c>
      <c r="AI84">
        <v>9.4999999999999998E-3</v>
      </c>
      <c r="AJ84">
        <v>9.4999999999999998E-3</v>
      </c>
      <c r="AK84">
        <v>9.4999999999999998E-3</v>
      </c>
      <c r="AL84">
        <v>0.87</v>
      </c>
      <c r="AM84" t="s">
        <v>134</v>
      </c>
      <c r="AN84">
        <v>44600.701678240737</v>
      </c>
      <c r="AO84" t="s">
        <v>34</v>
      </c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  <c r="AH85">
        <v>9.4999999999999998E-3</v>
      </c>
      <c r="AI85">
        <v>9.4999999999999998E-3</v>
      </c>
      <c r="AJ85">
        <v>9.4999999999999998E-3</v>
      </c>
      <c r="AK85">
        <v>9.4999999999999998E-3</v>
      </c>
      <c r="AL85">
        <v>0.87</v>
      </c>
      <c r="AM85" t="s">
        <v>134</v>
      </c>
      <c r="AN85">
        <v>44600.701678240737</v>
      </c>
      <c r="AO85" t="s">
        <v>34</v>
      </c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  <c r="AH86">
        <v>0.14249999999999999</v>
      </c>
      <c r="AI86">
        <v>0.40849999999999997</v>
      </c>
      <c r="AJ86">
        <v>0.19950000000000001</v>
      </c>
      <c r="AK86">
        <v>9.4999999999999998E-3</v>
      </c>
      <c r="AL86">
        <v>12.94</v>
      </c>
      <c r="AM86" t="s">
        <v>76</v>
      </c>
      <c r="AN86">
        <v>44599.785787037035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idden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</v>
      </c>
      <c r="R93" s="22" t="e">
        <f>AVERAGE(R83:R92)</f>
        <v>#DIV/0!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 t="e">
        <f>AVERAGE(AA83:AA92)</f>
        <v>#DIV/0!</v>
      </c>
      <c r="AB93" s="14" t="e">
        <f>SUMPRODUCT(AB83:AB92,Q83:Q92)/Q93</f>
        <v>#DIV/0!</v>
      </c>
      <c r="AC93" s="14" t="e">
        <f>SUMPRODUCT(AC83:AC92,Q83:Q92)/Q93</f>
        <v>#DIV/0!</v>
      </c>
      <c r="AD93" s="14" t="e">
        <f>SUMPRODUCT(AD83:AD92,Q83:Q92)/Q93</f>
        <v>#DIV/0!</v>
      </c>
      <c r="AE93" s="14" t="e">
        <f>SUMPRODUCT(AE83:AE92,Q83:Q92)/Q93</f>
        <v>#DIV/0!</v>
      </c>
      <c r="AF93" s="15" t="e">
        <f>SUMPRODUCT(AF83:AF92,Q83:Q92)/Q93</f>
        <v>#DIV/0!</v>
      </c>
      <c r="AG93" s="16" t="e">
        <f>Q93*AF93/R93</f>
        <v>#DIV/0!</v>
      </c>
    </row>
    <row r="94" spans="1:43" hidden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  <c r="AH96">
        <v>36.394500000000001</v>
      </c>
      <c r="AI96">
        <v>7.5620000000000003</v>
      </c>
      <c r="AJ96">
        <v>6.3840000000000003</v>
      </c>
      <c r="AK96">
        <v>1.0545</v>
      </c>
      <c r="AL96">
        <v>882.13</v>
      </c>
      <c r="AM96" t="s">
        <v>134</v>
      </c>
      <c r="AN96">
        <v>44600.701678240737</v>
      </c>
      <c r="AO96" t="s">
        <v>34</v>
      </c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</mergeCells>
  <conditionalFormatting sqref="AB171:AE171 AB158:AE158 AB145:AE145 AB132:AE132 AB119:AE119 AB106:AE106 AB93:AE93 AB80:AE80 AB67:AE67 AB54:AE54">
    <cfRule type="containsBlanks" dxfId="185" priority="61">
      <formula>LEN(TRIM(AB54))=0</formula>
    </cfRule>
    <cfRule type="cellIs" dxfId="184" priority="62" operator="equal">
      <formula>0</formula>
    </cfRule>
  </conditionalFormatting>
  <conditionalFormatting sqref="AB160:AE160 AB147:AE147 AB134:AE134 AB121:AE121 AB108:AE108 AB95:AE95 AB82:AE82 AB69:AE69 AB56:AE56 AB43:AE43 AB30:AE30">
    <cfRule type="containsBlanks" dxfId="183" priority="59">
      <formula>LEN(TRIM(AB30))=0</formula>
    </cfRule>
    <cfRule type="cellIs" dxfId="182" priority="60" operator="equal">
      <formula>0</formula>
    </cfRule>
  </conditionalFormatting>
  <conditionalFormatting sqref="AB184:AE184">
    <cfRule type="containsBlanks" dxfId="181" priority="57">
      <formula>LEN(TRIM(AB184))=0</formula>
    </cfRule>
    <cfRule type="cellIs" dxfId="180" priority="58" operator="equal">
      <formula>0</formula>
    </cfRule>
  </conditionalFormatting>
  <conditionalFormatting sqref="AB173:AE173">
    <cfRule type="containsBlanks" dxfId="179" priority="55">
      <formula>LEN(TRIM(AB173))=0</formula>
    </cfRule>
    <cfRule type="cellIs" dxfId="178" priority="56" operator="equal">
      <formula>0</formula>
    </cfRule>
  </conditionalFormatting>
  <conditionalFormatting sqref="AB197:AE197">
    <cfRule type="containsBlanks" dxfId="177" priority="53">
      <formula>LEN(TRIM(AB197))=0</formula>
    </cfRule>
    <cfRule type="cellIs" dxfId="176" priority="54" operator="equal">
      <formula>0</formula>
    </cfRule>
  </conditionalFormatting>
  <conditionalFormatting sqref="AB186:AE186">
    <cfRule type="containsBlanks" dxfId="175" priority="51">
      <formula>LEN(TRIM(AB186))=0</formula>
    </cfRule>
    <cfRule type="cellIs" dxfId="174" priority="52" operator="equal">
      <formula>0</formula>
    </cfRule>
  </conditionalFormatting>
  <conditionalFormatting sqref="AB210:AE210">
    <cfRule type="containsBlanks" dxfId="173" priority="49">
      <formula>LEN(TRIM(AB210))=0</formula>
    </cfRule>
    <cfRule type="cellIs" dxfId="172" priority="50" operator="equal">
      <formula>0</formula>
    </cfRule>
  </conditionalFormatting>
  <conditionalFormatting sqref="AB199:AE199">
    <cfRule type="containsBlanks" dxfId="171" priority="47">
      <formula>LEN(TRIM(AB199))=0</formula>
    </cfRule>
    <cfRule type="cellIs" dxfId="170" priority="48" operator="equal">
      <formula>0</formula>
    </cfRule>
  </conditionalFormatting>
  <conditionalFormatting sqref="AB223:AE223">
    <cfRule type="containsBlanks" dxfId="169" priority="45">
      <formula>LEN(TRIM(AB223))=0</formula>
    </cfRule>
    <cfRule type="cellIs" dxfId="168" priority="46" operator="equal">
      <formula>0</formula>
    </cfRule>
  </conditionalFormatting>
  <conditionalFormatting sqref="AB212:AE212">
    <cfRule type="containsBlanks" dxfId="167" priority="43">
      <formula>LEN(TRIM(AB212))=0</formula>
    </cfRule>
    <cfRule type="cellIs" dxfId="166" priority="44" operator="equal">
      <formula>0</formula>
    </cfRule>
  </conditionalFormatting>
  <conditionalFormatting sqref="AB236:AE236">
    <cfRule type="containsBlanks" dxfId="165" priority="41">
      <formula>LEN(TRIM(AB236))=0</formula>
    </cfRule>
    <cfRule type="cellIs" dxfId="164" priority="42" operator="equal">
      <formula>0</formula>
    </cfRule>
  </conditionalFormatting>
  <conditionalFormatting sqref="AB225:AE225">
    <cfRule type="containsBlanks" dxfId="163" priority="39">
      <formula>LEN(TRIM(AB225))=0</formula>
    </cfRule>
    <cfRule type="cellIs" dxfId="162" priority="40" operator="equal">
      <formula>0</formula>
    </cfRule>
  </conditionalFormatting>
  <conditionalFormatting sqref="AB249:AE249">
    <cfRule type="containsBlanks" dxfId="161" priority="37">
      <formula>LEN(TRIM(AB249))=0</formula>
    </cfRule>
    <cfRule type="cellIs" dxfId="160" priority="38" operator="equal">
      <formula>0</formula>
    </cfRule>
  </conditionalFormatting>
  <conditionalFormatting sqref="AB238:AE238">
    <cfRule type="containsBlanks" dxfId="159" priority="35">
      <formula>LEN(TRIM(AB238))=0</formula>
    </cfRule>
    <cfRule type="cellIs" dxfId="158" priority="36" operator="equal">
      <formula>0</formula>
    </cfRule>
  </conditionalFormatting>
  <conditionalFormatting sqref="AB239:AE248">
    <cfRule type="containsBlanks" dxfId="157" priority="33">
      <formula>LEN(TRIM(AB239))=0</formula>
    </cfRule>
    <cfRule type="cellIs" dxfId="156" priority="34" operator="equal">
      <formula>0</formula>
    </cfRule>
  </conditionalFormatting>
  <conditionalFormatting sqref="AB262:AE262">
    <cfRule type="containsBlanks" dxfId="155" priority="31">
      <formula>LEN(TRIM(AB262))=0</formula>
    </cfRule>
    <cfRule type="cellIs" dxfId="154" priority="32" operator="equal">
      <formula>0</formula>
    </cfRule>
  </conditionalFormatting>
  <conditionalFormatting sqref="AB251:AE251">
    <cfRule type="containsBlanks" dxfId="153" priority="29">
      <formula>LEN(TRIM(AB251))=0</formula>
    </cfRule>
    <cfRule type="cellIs" dxfId="152" priority="30" operator="equal">
      <formula>0</formula>
    </cfRule>
  </conditionalFormatting>
  <conditionalFormatting sqref="AB252:AE261">
    <cfRule type="containsBlanks" dxfId="151" priority="27">
      <formula>LEN(TRIM(AB252))=0</formula>
    </cfRule>
    <cfRule type="cellIs" dxfId="150" priority="28" operator="equal">
      <formula>0</formula>
    </cfRule>
  </conditionalFormatting>
  <conditionalFormatting sqref="AB226:AE235 AB213:AE222 AB200:AE209 AB187:AE196 AB174:AE183 AB161:AE170">
    <cfRule type="containsBlanks" dxfId="149" priority="25">
      <formula>LEN(TRIM(AB161))=0</formula>
    </cfRule>
    <cfRule type="cellIs" dxfId="148" priority="26" operator="equal">
      <formula>0</formula>
    </cfRule>
  </conditionalFormatting>
  <conditionalFormatting sqref="AB148:AE157">
    <cfRule type="containsBlanks" dxfId="147" priority="23">
      <formula>LEN(TRIM(AB148))=0</formula>
    </cfRule>
    <cfRule type="cellIs" dxfId="146" priority="24" operator="equal">
      <formula>0</formula>
    </cfRule>
  </conditionalFormatting>
  <conditionalFormatting sqref="AB122:AE131 AB135:AE144">
    <cfRule type="containsBlanks" dxfId="145" priority="21">
      <formula>LEN(TRIM(AB122))=0</formula>
    </cfRule>
    <cfRule type="cellIs" dxfId="144" priority="22" operator="equal">
      <formula>0</formula>
    </cfRule>
  </conditionalFormatting>
  <conditionalFormatting sqref="AB109:AE118">
    <cfRule type="containsBlanks" dxfId="143" priority="19">
      <formula>LEN(TRIM(AB109))=0</formula>
    </cfRule>
    <cfRule type="cellIs" dxfId="142" priority="20" operator="equal">
      <formula>0</formula>
    </cfRule>
  </conditionalFormatting>
  <conditionalFormatting sqref="AB96:AE105 AB83:AE92 AB70:AE79">
    <cfRule type="containsBlanks" dxfId="141" priority="17">
      <formula>LEN(TRIM(AB70))=0</formula>
    </cfRule>
    <cfRule type="cellIs" dxfId="140" priority="18" operator="equal">
      <formula>0</formula>
    </cfRule>
  </conditionalFormatting>
  <conditionalFormatting sqref="AB57:AE66 AB44:AE53 AB31:AE40">
    <cfRule type="containsBlanks" dxfId="139" priority="15">
      <formula>LEN(TRIM(AB31))=0</formula>
    </cfRule>
    <cfRule type="cellIs" dxfId="138" priority="16" operator="equal">
      <formula>0</formula>
    </cfRule>
  </conditionalFormatting>
  <conditionalFormatting sqref="AB41:AE41">
    <cfRule type="containsBlanks" dxfId="137" priority="13">
      <formula>LEN(TRIM(AB41))=0</formula>
    </cfRule>
    <cfRule type="cellIs" dxfId="136" priority="14" operator="equal">
      <formula>0</formula>
    </cfRule>
  </conditionalFormatting>
  <conditionalFormatting sqref="AB4:AE4">
    <cfRule type="containsBlanks" dxfId="135" priority="11">
      <formula>LEN(TRIM(AB4))=0</formula>
    </cfRule>
    <cfRule type="cellIs" dxfId="134" priority="12" operator="equal">
      <formula>0</formula>
    </cfRule>
  </conditionalFormatting>
  <conditionalFormatting sqref="AB5:AE14">
    <cfRule type="containsBlanks" dxfId="133" priority="9">
      <formula>LEN(TRIM(AB5))=0</formula>
    </cfRule>
    <cfRule type="cellIs" dxfId="132" priority="10" operator="equal">
      <formula>0</formula>
    </cfRule>
  </conditionalFormatting>
  <conditionalFormatting sqref="AB15:AE15">
    <cfRule type="containsBlanks" dxfId="131" priority="7">
      <formula>LEN(TRIM(AB15))=0</formula>
    </cfRule>
    <cfRule type="cellIs" dxfId="130" priority="8" operator="equal">
      <formula>0</formula>
    </cfRule>
  </conditionalFormatting>
  <conditionalFormatting sqref="AB17:AE17">
    <cfRule type="containsBlanks" dxfId="129" priority="5">
      <formula>LEN(TRIM(AB17))=0</formula>
    </cfRule>
    <cfRule type="cellIs" dxfId="128" priority="6" operator="equal">
      <formula>0</formula>
    </cfRule>
  </conditionalFormatting>
  <conditionalFormatting sqref="AB18:AE27">
    <cfRule type="containsBlanks" dxfId="127" priority="3">
      <formula>LEN(TRIM(AB18))=0</formula>
    </cfRule>
    <cfRule type="cellIs" dxfId="126" priority="4" operator="equal">
      <formula>0</formula>
    </cfRule>
  </conditionalFormatting>
  <conditionalFormatting sqref="AB28:AE28">
    <cfRule type="containsBlanks" dxfId="125" priority="1">
      <formula>LEN(TRIM(AB28))=0</formula>
    </cfRule>
    <cfRule type="cellIs" dxfId="124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D35E-520C-43EC-8DFD-94ABB86BF67F}">
  <dimension ref="A1:AZ269"/>
  <sheetViews>
    <sheetView zoomScale="85" zoomScaleNormal="85" workbookViewId="0">
      <selection activeCell="K28" sqref="K28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21" style="23" customWidth="1"/>
    <col min="17" max="17" width="8" style="23" customWidth="1"/>
    <col min="18" max="18" width="9.85546875" style="23" customWidth="1"/>
    <col min="19" max="19" width="10.42578125" style="17" hidden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44605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9" t="s">
        <v>44</v>
      </c>
      <c r="R4" s="29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12" customHeight="1" x14ac:dyDescent="0.25">
      <c r="A5" s="31">
        <f>1</f>
        <v>1</v>
      </c>
      <c r="B5" s="8">
        <v>44605</v>
      </c>
      <c r="C5" s="9" t="s">
        <v>7</v>
      </c>
      <c r="D5" s="10" t="s">
        <v>29</v>
      </c>
      <c r="E5" s="10" t="s">
        <v>30</v>
      </c>
      <c r="F5" s="10" t="s">
        <v>519</v>
      </c>
      <c r="G5" s="10"/>
      <c r="H5" s="10" t="s">
        <v>70</v>
      </c>
      <c r="I5" s="10" t="s">
        <v>520</v>
      </c>
      <c r="J5" s="10">
        <v>4230</v>
      </c>
      <c r="K5" s="10" t="s">
        <v>506</v>
      </c>
      <c r="L5" s="10" t="s">
        <v>72</v>
      </c>
      <c r="M5" s="10"/>
      <c r="N5" s="10" t="s">
        <v>28</v>
      </c>
      <c r="O5" s="10" t="s">
        <v>155</v>
      </c>
      <c r="P5" s="10" t="s">
        <v>11</v>
      </c>
      <c r="Q5" s="27">
        <v>0.3</v>
      </c>
      <c r="R5" s="27">
        <v>1.7</v>
      </c>
      <c r="S5" s="10" t="s">
        <v>33</v>
      </c>
      <c r="T5" s="10" t="s">
        <v>73</v>
      </c>
      <c r="U5" s="10"/>
      <c r="V5" s="10"/>
      <c r="W5" s="10" t="s">
        <v>75</v>
      </c>
      <c r="X5" s="10" t="s">
        <v>521</v>
      </c>
      <c r="Y5" s="10"/>
      <c r="Z5" s="10"/>
      <c r="AA5" s="11">
        <v>0</v>
      </c>
      <c r="AB5" s="11">
        <v>0.02</v>
      </c>
      <c r="AC5" s="11">
        <v>0.02</v>
      </c>
      <c r="AD5" s="11">
        <v>0.02</v>
      </c>
      <c r="AE5" s="11">
        <v>0</v>
      </c>
      <c r="AF5" s="11">
        <v>1.01</v>
      </c>
      <c r="AG5" s="7"/>
      <c r="AH5">
        <v>1.9E-2</v>
      </c>
      <c r="AI5">
        <v>1.9E-2</v>
      </c>
      <c r="AJ5">
        <v>1.9E-2</v>
      </c>
      <c r="AK5">
        <v>0</v>
      </c>
      <c r="AL5">
        <v>0.96</v>
      </c>
      <c r="AM5" t="s">
        <v>428</v>
      </c>
      <c r="AN5">
        <v>44605.679837962962</v>
      </c>
      <c r="AO5" t="s">
        <v>34</v>
      </c>
    </row>
    <row r="6" spans="1:43" ht="22.5" customHeight="1" x14ac:dyDescent="0.25">
      <c r="A6" s="31"/>
      <c r="B6" s="8">
        <v>44605</v>
      </c>
      <c r="C6" s="9" t="s">
        <v>7</v>
      </c>
      <c r="D6" s="10" t="s">
        <v>29</v>
      </c>
      <c r="E6" s="10" t="s">
        <v>30</v>
      </c>
      <c r="F6" s="10" t="s">
        <v>522</v>
      </c>
      <c r="G6" s="10"/>
      <c r="H6" s="10" t="s">
        <v>70</v>
      </c>
      <c r="I6" s="10" t="s">
        <v>520</v>
      </c>
      <c r="J6" s="10">
        <v>4230</v>
      </c>
      <c r="K6" s="10" t="s">
        <v>506</v>
      </c>
      <c r="L6" s="10" t="s">
        <v>72</v>
      </c>
      <c r="M6" s="10"/>
      <c r="N6" s="10" t="s">
        <v>28</v>
      </c>
      <c r="O6" s="10" t="s">
        <v>155</v>
      </c>
      <c r="P6" s="10" t="s">
        <v>11</v>
      </c>
      <c r="Q6" s="27">
        <v>0.4</v>
      </c>
      <c r="R6" s="27">
        <v>1.7</v>
      </c>
      <c r="S6" s="10" t="s">
        <v>36</v>
      </c>
      <c r="T6" s="10" t="s">
        <v>20</v>
      </c>
      <c r="U6" s="10"/>
      <c r="V6" s="10"/>
      <c r="W6" s="10" t="s">
        <v>523</v>
      </c>
      <c r="X6" s="10" t="s">
        <v>521</v>
      </c>
      <c r="Y6" s="10"/>
      <c r="Z6" s="10"/>
      <c r="AA6" s="11">
        <v>0</v>
      </c>
      <c r="AB6" s="11">
        <v>3.19</v>
      </c>
      <c r="AC6" s="11">
        <v>1.74</v>
      </c>
      <c r="AD6" s="11">
        <v>0.35</v>
      </c>
      <c r="AE6" s="11">
        <v>0.06</v>
      </c>
      <c r="AF6" s="11">
        <v>89.6</v>
      </c>
      <c r="AG6" s="7"/>
      <c r="AH6">
        <v>3.0305</v>
      </c>
      <c r="AI6">
        <v>1.653</v>
      </c>
      <c r="AJ6">
        <v>0.33250000000000002</v>
      </c>
      <c r="AK6">
        <v>5.7000000000000002E-2</v>
      </c>
      <c r="AL6">
        <v>85.12</v>
      </c>
      <c r="AM6" t="s">
        <v>428</v>
      </c>
      <c r="AN6">
        <v>44605.679837962962</v>
      </c>
      <c r="AO6" t="s">
        <v>34</v>
      </c>
    </row>
    <row r="7" spans="1:43" ht="15.75" hidden="1" customHeight="1" x14ac:dyDescent="0.25">
      <c r="A7" s="31"/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7"/>
      <c r="AH7">
        <v>0.38950000000000001</v>
      </c>
      <c r="AI7">
        <v>0.26600000000000001</v>
      </c>
      <c r="AJ7">
        <v>0.52249999999999996</v>
      </c>
      <c r="AK7">
        <v>2.8500000000000001E-2</v>
      </c>
      <c r="AL7">
        <v>21.33</v>
      </c>
      <c r="AM7" t="s">
        <v>428</v>
      </c>
      <c r="AN7">
        <v>44604.685219907406</v>
      </c>
      <c r="AO7" t="s">
        <v>34</v>
      </c>
    </row>
    <row r="8" spans="1:43" ht="22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  <c r="AH8">
        <v>1.9E-2</v>
      </c>
      <c r="AI8">
        <v>3.7999999999999999E-2</v>
      </c>
      <c r="AJ8">
        <v>1.9E-2</v>
      </c>
      <c r="AK8">
        <v>9.4999999999999998E-3</v>
      </c>
      <c r="AL8">
        <v>1.66</v>
      </c>
      <c r="AM8" t="s">
        <v>428</v>
      </c>
      <c r="AN8">
        <v>44604.685219907406</v>
      </c>
      <c r="AO8" t="s">
        <v>34</v>
      </c>
    </row>
    <row r="9" spans="1:43" ht="28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28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idden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idden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idden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0.7</v>
      </c>
      <c r="R15" s="22">
        <f>AVERAGE(R5:R14)</f>
        <v>1.7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1.8314285714285716</v>
      </c>
      <c r="AC15" s="14">
        <f>SUMPRODUCT(AC5:AC14,Q5:Q14)/Q15</f>
        <v>1.0028571428571431</v>
      </c>
      <c r="AD15" s="14">
        <f>SUMPRODUCT(AD5:AD14,Q5:Q14)/Q15</f>
        <v>0.20857142857142857</v>
      </c>
      <c r="AE15" s="14">
        <f>SUMPRODUCT(AE5:AE14,Q5:Q14)/Q15</f>
        <v>3.4285714285714287E-2</v>
      </c>
      <c r="AF15" s="15">
        <f>SUMPRODUCT(AF5:AF14,Q5:Q14)/Q15</f>
        <v>51.632857142857134</v>
      </c>
      <c r="AG15" s="16">
        <f>Q15*AF15/R15</f>
        <v>21.260588235294115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2" customHeight="1" x14ac:dyDescent="0.25">
      <c r="A18" s="31">
        <f>A5+1</f>
        <v>2</v>
      </c>
      <c r="B18" s="8">
        <v>44605</v>
      </c>
      <c r="C18" s="9" t="s">
        <v>7</v>
      </c>
      <c r="D18" s="10" t="s">
        <v>29</v>
      </c>
      <c r="E18" s="10" t="s">
        <v>30</v>
      </c>
      <c r="F18" s="10" t="s">
        <v>524</v>
      </c>
      <c r="G18" s="10"/>
      <c r="H18" s="10" t="s">
        <v>70</v>
      </c>
      <c r="I18" s="10" t="s">
        <v>520</v>
      </c>
      <c r="J18" s="10">
        <v>4230</v>
      </c>
      <c r="K18" s="10" t="s">
        <v>506</v>
      </c>
      <c r="L18" s="10" t="s">
        <v>72</v>
      </c>
      <c r="M18" s="10"/>
      <c r="N18" s="10" t="s">
        <v>28</v>
      </c>
      <c r="O18" s="10" t="s">
        <v>525</v>
      </c>
      <c r="P18" s="10" t="s">
        <v>11</v>
      </c>
      <c r="Q18" s="27">
        <v>0.3</v>
      </c>
      <c r="R18" s="27">
        <v>2</v>
      </c>
      <c r="S18" s="10"/>
      <c r="T18" s="10" t="s">
        <v>20</v>
      </c>
      <c r="U18" s="10"/>
      <c r="V18" s="10"/>
      <c r="W18" s="10" t="s">
        <v>526</v>
      </c>
      <c r="X18" s="10" t="s">
        <v>521</v>
      </c>
      <c r="Y18" s="10"/>
      <c r="Z18" s="10"/>
      <c r="AA18" s="11">
        <v>0</v>
      </c>
      <c r="AB18" s="11">
        <v>1.75</v>
      </c>
      <c r="AC18" s="11">
        <v>0.26</v>
      </c>
      <c r="AD18" s="11">
        <v>0.35</v>
      </c>
      <c r="AE18" s="11">
        <v>0.02</v>
      </c>
      <c r="AF18" s="11">
        <v>40.25</v>
      </c>
      <c r="AG18" s="7"/>
      <c r="AH18">
        <v>1.6625000000000001</v>
      </c>
      <c r="AI18">
        <v>0.247</v>
      </c>
      <c r="AJ18">
        <v>0.33250000000000002</v>
      </c>
      <c r="AK18">
        <v>1.9E-2</v>
      </c>
      <c r="AL18">
        <v>38.24</v>
      </c>
      <c r="AM18" t="s">
        <v>428</v>
      </c>
      <c r="AN18">
        <v>44605.679837962962</v>
      </c>
      <c r="AO18" t="s">
        <v>34</v>
      </c>
    </row>
    <row r="19" spans="1:43" ht="22.5" hidden="1" customHeight="1" x14ac:dyDescent="0.25">
      <c r="A19" s="31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7"/>
      <c r="R19" s="27"/>
      <c r="S19" s="10"/>
      <c r="T19" s="10"/>
      <c r="U19" s="10"/>
      <c r="V19" s="10"/>
      <c r="W19" s="10"/>
      <c r="X19" s="10"/>
      <c r="Y19" s="10"/>
      <c r="Z19" s="10"/>
      <c r="AA19" s="11"/>
      <c r="AB19" s="11"/>
      <c r="AC19" s="11"/>
      <c r="AD19" s="11"/>
      <c r="AE19" s="11"/>
      <c r="AF19" s="11"/>
      <c r="AG19" s="7"/>
      <c r="AH19">
        <v>15.865</v>
      </c>
      <c r="AI19">
        <v>7.22</v>
      </c>
      <c r="AJ19">
        <v>14.012499999999999</v>
      </c>
      <c r="AK19">
        <v>1.292</v>
      </c>
      <c r="AL19">
        <v>684.69</v>
      </c>
      <c r="AM19" t="s">
        <v>428</v>
      </c>
      <c r="AN19">
        <v>44604.685219907406</v>
      </c>
      <c r="AO19" t="s">
        <v>34</v>
      </c>
    </row>
    <row r="20" spans="1:43" ht="15.75" hidden="1" customHeight="1" x14ac:dyDescent="0.25">
      <c r="A20" s="31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7"/>
      <c r="R20" s="27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11"/>
      <c r="AG20" s="7"/>
      <c r="AH20">
        <v>0.51300000000000001</v>
      </c>
      <c r="AI20">
        <v>0.64124999999999999</v>
      </c>
      <c r="AJ20">
        <v>0.28975000000000001</v>
      </c>
      <c r="AK20">
        <v>5.7000000000000002E-2</v>
      </c>
      <c r="AL20">
        <v>26.41</v>
      </c>
      <c r="AM20" t="s">
        <v>428</v>
      </c>
      <c r="AN20">
        <v>44604.685219907406</v>
      </c>
      <c r="AO20" t="s">
        <v>34</v>
      </c>
    </row>
    <row r="21" spans="1:43" ht="22.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28.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28.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idden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0.3</v>
      </c>
      <c r="R28" s="22">
        <f>AVERAGE(R18:R27)</f>
        <v>2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1.7500000000000002</v>
      </c>
      <c r="AC28" s="14">
        <f>SUMPRODUCT(AC18:AC27,Q18:Q27)/Q28</f>
        <v>0.26</v>
      </c>
      <c r="AD28" s="14">
        <f>SUMPRODUCT(AD18:AD27,Q18:Q27)/Q28</f>
        <v>0.35</v>
      </c>
      <c r="AE28" s="14">
        <f>SUMPRODUCT(AE18:AE27,Q18:Q27)/Q28</f>
        <v>0.02</v>
      </c>
      <c r="AF28" s="15">
        <f>SUMPRODUCT(AF18:AF27,Q18:Q27)/Q28</f>
        <v>40.25</v>
      </c>
      <c r="AG28" s="16">
        <f>Q28*AF28/R28</f>
        <v>6.0374999999999996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44605</v>
      </c>
      <c r="C31" s="9" t="s">
        <v>7</v>
      </c>
      <c r="D31" s="10" t="s">
        <v>29</v>
      </c>
      <c r="E31" s="10" t="s">
        <v>30</v>
      </c>
      <c r="F31" s="10" t="s">
        <v>527</v>
      </c>
      <c r="G31" s="10"/>
      <c r="H31" s="10" t="s">
        <v>70</v>
      </c>
      <c r="I31" s="10" t="s">
        <v>520</v>
      </c>
      <c r="J31" s="10">
        <v>4230</v>
      </c>
      <c r="K31" s="10" t="s">
        <v>506</v>
      </c>
      <c r="L31" s="10" t="s">
        <v>72</v>
      </c>
      <c r="M31" s="10"/>
      <c r="N31" s="10" t="s">
        <v>28</v>
      </c>
      <c r="O31" s="10" t="s">
        <v>161</v>
      </c>
      <c r="P31" s="10" t="s">
        <v>11</v>
      </c>
      <c r="Q31" s="27">
        <v>0.2</v>
      </c>
      <c r="R31" s="27">
        <v>1.7</v>
      </c>
      <c r="S31" s="10"/>
      <c r="T31" s="10" t="s">
        <v>73</v>
      </c>
      <c r="U31" s="10"/>
      <c r="V31" s="10"/>
      <c r="W31" s="10" t="s">
        <v>75</v>
      </c>
      <c r="X31" s="10" t="s">
        <v>521</v>
      </c>
      <c r="Y31" s="10"/>
      <c r="Z31" s="10"/>
      <c r="AA31" s="11">
        <v>0</v>
      </c>
      <c r="AB31" s="11">
        <v>0.17</v>
      </c>
      <c r="AC31" s="11">
        <v>0.05</v>
      </c>
      <c r="AD31" s="11">
        <v>7.0000000000000007E-2</v>
      </c>
      <c r="AE31" s="11">
        <v>0.01</v>
      </c>
      <c r="AF31" s="11">
        <v>5.29</v>
      </c>
      <c r="AG31" s="7"/>
      <c r="AH31">
        <v>0.1615</v>
      </c>
      <c r="AI31">
        <v>4.7500000000000001E-2</v>
      </c>
      <c r="AJ31">
        <v>6.6500000000000004E-2</v>
      </c>
      <c r="AK31">
        <v>9.4999999999999998E-3</v>
      </c>
      <c r="AL31">
        <v>5.03</v>
      </c>
      <c r="AM31" t="s">
        <v>428</v>
      </c>
      <c r="AN31">
        <v>44605.679837962962</v>
      </c>
      <c r="AO31" t="s">
        <v>34</v>
      </c>
    </row>
    <row r="32" spans="1:43" ht="22.5" hidden="1" customHeight="1" x14ac:dyDescent="0.25">
      <c r="A32" s="31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</row>
    <row r="33" spans="1:43" ht="15.75" hidden="1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0.2</v>
      </c>
      <c r="R41" s="22">
        <f>AVERAGE(R31:R40)</f>
        <v>1.7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0.17</v>
      </c>
      <c r="AC41" s="14">
        <f>SUMPRODUCT(AC31:AC40,Q31:Q40)/Q41</f>
        <v>5.000000000000001E-2</v>
      </c>
      <c r="AD41" s="14">
        <f>SUMPRODUCT(AD31:AD40,Q31:Q40)/Q41</f>
        <v>7.0000000000000007E-2</v>
      </c>
      <c r="AE41" s="14">
        <f>SUMPRODUCT(AE31:AE40,Q31:Q40)/Q41</f>
        <v>0.01</v>
      </c>
      <c r="AF41" s="15">
        <f>SUMPRODUCT(AF31:AF40,Q31:Q40)/Q41</f>
        <v>5.29</v>
      </c>
      <c r="AG41" s="16">
        <f>Q41*AF41/R41</f>
        <v>0.62235294117647066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8.75" customHeight="1" x14ac:dyDescent="0.25">
      <c r="A44" s="31">
        <f>A31+1</f>
        <v>4</v>
      </c>
      <c r="B44" s="8">
        <v>44605</v>
      </c>
      <c r="C44" s="9" t="s">
        <v>7</v>
      </c>
      <c r="D44" s="10" t="s">
        <v>29</v>
      </c>
      <c r="E44" s="10" t="s">
        <v>30</v>
      </c>
      <c r="F44" s="10" t="s">
        <v>528</v>
      </c>
      <c r="G44" s="10"/>
      <c r="H44" s="10" t="s">
        <v>70</v>
      </c>
      <c r="I44" s="10" t="s">
        <v>520</v>
      </c>
      <c r="J44" s="10">
        <v>4230</v>
      </c>
      <c r="K44" s="10" t="s">
        <v>506</v>
      </c>
      <c r="L44" s="10" t="s">
        <v>72</v>
      </c>
      <c r="M44" s="10"/>
      <c r="N44" s="10" t="s">
        <v>28</v>
      </c>
      <c r="O44" s="10" t="s">
        <v>214</v>
      </c>
      <c r="P44" s="10" t="s">
        <v>11</v>
      </c>
      <c r="Q44" s="27">
        <v>0.25</v>
      </c>
      <c r="R44" s="27">
        <v>1.8</v>
      </c>
      <c r="S44" s="10"/>
      <c r="T44" s="10" t="s">
        <v>20</v>
      </c>
      <c r="U44" s="10"/>
      <c r="V44" s="10"/>
      <c r="W44" s="10" t="s">
        <v>529</v>
      </c>
      <c r="X44" s="10" t="s">
        <v>521</v>
      </c>
      <c r="Y44" s="10"/>
      <c r="Z44" s="10"/>
      <c r="AA44" s="11">
        <v>0</v>
      </c>
      <c r="AB44" s="11">
        <v>11.05</v>
      </c>
      <c r="AC44" s="11">
        <v>5.04</v>
      </c>
      <c r="AD44" s="11">
        <v>2.35</v>
      </c>
      <c r="AE44" s="11">
        <v>0.15</v>
      </c>
      <c r="AF44" s="11">
        <v>312.54000000000002</v>
      </c>
      <c r="AG44" s="7"/>
      <c r="AH44">
        <v>10.4975</v>
      </c>
      <c r="AI44">
        <v>4.7880000000000003</v>
      </c>
      <c r="AJ44">
        <v>2.2324999999999999</v>
      </c>
      <c r="AK44">
        <v>0.14249999999999999</v>
      </c>
      <c r="AL44">
        <v>296.91000000000003</v>
      </c>
      <c r="AM44" t="s">
        <v>428</v>
      </c>
      <c r="AN44">
        <v>44605.679837962962</v>
      </c>
      <c r="AO44" t="s">
        <v>34</v>
      </c>
    </row>
    <row r="45" spans="1:43" ht="20.25" hidden="1" customHeight="1" x14ac:dyDescent="0.25">
      <c r="A45" s="31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7"/>
      <c r="R45" s="27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11"/>
      <c r="AD45" s="11"/>
      <c r="AE45" s="11"/>
      <c r="AF45" s="11"/>
      <c r="AG45" s="7"/>
      <c r="AH45">
        <v>1.159</v>
      </c>
      <c r="AI45">
        <v>0.17100000000000001</v>
      </c>
      <c r="AJ45">
        <v>0.22800000000000001</v>
      </c>
      <c r="AK45">
        <v>2.8500000000000001E-2</v>
      </c>
      <c r="AL45">
        <v>27.2</v>
      </c>
      <c r="AM45" t="s">
        <v>428</v>
      </c>
      <c r="AN45">
        <v>44604.685219907406</v>
      </c>
      <c r="AO45" t="s">
        <v>34</v>
      </c>
    </row>
    <row r="46" spans="1:43" ht="32.2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0.13300000000000001</v>
      </c>
      <c r="AI46">
        <v>0.32300000000000001</v>
      </c>
      <c r="AJ46">
        <v>0.73150000000000004</v>
      </c>
      <c r="AK46">
        <v>1.9E-2</v>
      </c>
      <c r="AL46">
        <v>21.38</v>
      </c>
      <c r="AM46" t="s">
        <v>134</v>
      </c>
      <c r="AN46">
        <v>44597.684004629627</v>
      </c>
      <c r="AO46" t="s">
        <v>34</v>
      </c>
    </row>
    <row r="47" spans="1:43" ht="32.2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0.25</v>
      </c>
      <c r="R54" s="22">
        <f>AVERAGE(R44:R53)</f>
        <v>1.8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11.05</v>
      </c>
      <c r="AC54" s="14">
        <f>SUMPRODUCT(AC44:AC53,Q44:Q53)/Q54</f>
        <v>5.04</v>
      </c>
      <c r="AD54" s="14">
        <f>SUMPRODUCT(AD44:AD53,Q44:Q53)/Q54</f>
        <v>2.35</v>
      </c>
      <c r="AE54" s="14">
        <f>SUMPRODUCT(AE44:AE53,Q44:Q53)/Q54</f>
        <v>0.15</v>
      </c>
      <c r="AF54" s="15">
        <f>SUMPRODUCT(AF44:AF53,Q44:Q53)/Q54</f>
        <v>312.54000000000002</v>
      </c>
      <c r="AG54" s="16">
        <f>Q54*AF54/R54</f>
        <v>43.408333333333339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customHeight="1" x14ac:dyDescent="0.25">
      <c r="A57" s="31">
        <f>A44+1</f>
        <v>5</v>
      </c>
      <c r="B57" s="8">
        <v>44605</v>
      </c>
      <c r="C57" s="9" t="s">
        <v>7</v>
      </c>
      <c r="D57" s="10" t="s">
        <v>29</v>
      </c>
      <c r="E57" s="10" t="s">
        <v>30</v>
      </c>
      <c r="F57" s="10" t="s">
        <v>530</v>
      </c>
      <c r="G57" s="10"/>
      <c r="H57" s="10" t="s">
        <v>70</v>
      </c>
      <c r="I57" s="10" t="s">
        <v>520</v>
      </c>
      <c r="J57" s="10">
        <v>4230</v>
      </c>
      <c r="K57" s="10" t="s">
        <v>506</v>
      </c>
      <c r="L57" s="10" t="s">
        <v>72</v>
      </c>
      <c r="M57" s="10"/>
      <c r="N57" s="10" t="s">
        <v>28</v>
      </c>
      <c r="O57" s="10" t="s">
        <v>531</v>
      </c>
      <c r="P57" s="10" t="s">
        <v>11</v>
      </c>
      <c r="Q57" s="27">
        <v>0.25</v>
      </c>
      <c r="R57" s="27">
        <v>2</v>
      </c>
      <c r="S57" s="10" t="s">
        <v>33</v>
      </c>
      <c r="T57" s="10" t="s">
        <v>158</v>
      </c>
      <c r="U57" s="10"/>
      <c r="V57" s="10"/>
      <c r="W57" s="10" t="s">
        <v>532</v>
      </c>
      <c r="X57" s="10" t="s">
        <v>521</v>
      </c>
      <c r="Y57" s="10"/>
      <c r="Z57" s="10"/>
      <c r="AA57" s="11">
        <v>0</v>
      </c>
      <c r="AB57" s="11">
        <v>0.43</v>
      </c>
      <c r="AC57" s="11">
        <v>0.15</v>
      </c>
      <c r="AD57" s="11">
        <v>0.18</v>
      </c>
      <c r="AE57" s="11">
        <v>0.02</v>
      </c>
      <c r="AF57" s="11">
        <v>13.6</v>
      </c>
      <c r="AG57" s="7"/>
      <c r="AH57">
        <v>0.40849999999999997</v>
      </c>
      <c r="AI57">
        <v>0.14249999999999999</v>
      </c>
      <c r="AJ57">
        <v>0.17100000000000001</v>
      </c>
      <c r="AK57">
        <v>1.9E-2</v>
      </c>
      <c r="AL57">
        <v>12.92</v>
      </c>
      <c r="AM57" t="s">
        <v>428</v>
      </c>
      <c r="AN57">
        <v>44605.679837962962</v>
      </c>
      <c r="AO57" t="s">
        <v>34</v>
      </c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  <c r="AH58">
        <v>0.91200000000000003</v>
      </c>
      <c r="AI58">
        <v>1.8334999999999999</v>
      </c>
      <c r="AJ58">
        <v>1.5485</v>
      </c>
      <c r="AK58">
        <v>0.19950000000000001</v>
      </c>
      <c r="AL58">
        <v>80.84</v>
      </c>
      <c r="AM58" t="s">
        <v>428</v>
      </c>
      <c r="AN58">
        <v>44605.679837962962</v>
      </c>
      <c r="AO58" t="s">
        <v>34</v>
      </c>
    </row>
    <row r="59" spans="1:43" ht="15" customHeight="1" x14ac:dyDescent="0.25">
      <c r="A59" s="31"/>
      <c r="B59" s="8">
        <v>44605</v>
      </c>
      <c r="C59" s="9" t="s">
        <v>7</v>
      </c>
      <c r="D59" s="10" t="s">
        <v>29</v>
      </c>
      <c r="E59" s="10" t="s">
        <v>30</v>
      </c>
      <c r="F59" s="10" t="s">
        <v>533</v>
      </c>
      <c r="G59" s="10"/>
      <c r="H59" s="10" t="s">
        <v>70</v>
      </c>
      <c r="I59" s="10" t="s">
        <v>520</v>
      </c>
      <c r="J59" s="10">
        <v>4230</v>
      </c>
      <c r="K59" s="10" t="s">
        <v>506</v>
      </c>
      <c r="L59" s="10" t="s">
        <v>72</v>
      </c>
      <c r="M59" s="10"/>
      <c r="N59" s="10" t="s">
        <v>28</v>
      </c>
      <c r="O59" s="10" t="s">
        <v>531</v>
      </c>
      <c r="P59" s="10" t="s">
        <v>11</v>
      </c>
      <c r="Q59" s="27">
        <v>0.25</v>
      </c>
      <c r="R59" s="27">
        <v>2</v>
      </c>
      <c r="S59" s="10" t="s">
        <v>36</v>
      </c>
      <c r="T59" s="10" t="s">
        <v>20</v>
      </c>
      <c r="U59" s="10"/>
      <c r="V59" s="10"/>
      <c r="W59" s="10" t="s">
        <v>526</v>
      </c>
      <c r="X59" s="10" t="s">
        <v>521</v>
      </c>
      <c r="Y59" s="10"/>
      <c r="Z59" s="10"/>
      <c r="AA59" s="11">
        <v>0</v>
      </c>
      <c r="AB59" s="11">
        <v>3.9</v>
      </c>
      <c r="AC59" s="11">
        <v>0.73</v>
      </c>
      <c r="AD59" s="11">
        <v>1.59</v>
      </c>
      <c r="AE59" s="11">
        <v>0.05</v>
      </c>
      <c r="AF59" s="11">
        <v>106.95</v>
      </c>
      <c r="AG59" s="7"/>
      <c r="AH59">
        <v>3.7050000000000001</v>
      </c>
      <c r="AI59">
        <v>0.69350000000000001</v>
      </c>
      <c r="AJ59">
        <v>1.5105</v>
      </c>
      <c r="AK59">
        <v>4.7500000000000001E-2</v>
      </c>
      <c r="AL59">
        <v>101.6</v>
      </c>
      <c r="AM59" t="s">
        <v>428</v>
      </c>
      <c r="AN59">
        <v>44605.679837962962</v>
      </c>
      <c r="AO59" t="s">
        <v>34</v>
      </c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0.5</v>
      </c>
      <c r="R67" s="22">
        <f>AVERAGE(R57:R66)</f>
        <v>2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2.165</v>
      </c>
      <c r="AC67" s="14">
        <f>SUMPRODUCT(AC57:AC66,Q57:Q66)/Q67</f>
        <v>0.44</v>
      </c>
      <c r="AD67" s="14">
        <f>SUMPRODUCT(AD57:AD66,Q57:Q66)/Q67</f>
        <v>0.88500000000000001</v>
      </c>
      <c r="AE67" s="14">
        <f>SUMPRODUCT(AE57:AE66,Q57:Q66)/Q67</f>
        <v>3.5000000000000003E-2</v>
      </c>
      <c r="AF67" s="15">
        <f>SUMPRODUCT(AF57:AF66,Q57:Q66)/Q67</f>
        <v>60.274999999999999</v>
      </c>
      <c r="AG67" s="16">
        <f>Q67*AF67/R67</f>
        <v>15.06875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44605</v>
      </c>
      <c r="C70" s="9" t="s">
        <v>7</v>
      </c>
      <c r="D70" s="10" t="s">
        <v>29</v>
      </c>
      <c r="E70" s="10" t="s">
        <v>30</v>
      </c>
      <c r="F70" s="10" t="s">
        <v>534</v>
      </c>
      <c r="G70" s="10"/>
      <c r="H70" s="10" t="s">
        <v>70</v>
      </c>
      <c r="I70" s="10" t="s">
        <v>520</v>
      </c>
      <c r="J70" s="10">
        <v>4230</v>
      </c>
      <c r="K70" s="10" t="s">
        <v>506</v>
      </c>
      <c r="L70" s="10" t="s">
        <v>72</v>
      </c>
      <c r="M70" s="10"/>
      <c r="N70" s="10" t="s">
        <v>28</v>
      </c>
      <c r="O70" s="10" t="s">
        <v>535</v>
      </c>
      <c r="P70" s="10" t="s">
        <v>11</v>
      </c>
      <c r="Q70" s="27">
        <v>0.2</v>
      </c>
      <c r="R70" s="27">
        <v>1.7</v>
      </c>
      <c r="S70" s="10" t="s">
        <v>33</v>
      </c>
      <c r="T70" s="10" t="s">
        <v>158</v>
      </c>
      <c r="U70" s="10"/>
      <c r="V70" s="10"/>
      <c r="W70" s="10" t="s">
        <v>532</v>
      </c>
      <c r="X70" s="10" t="s">
        <v>521</v>
      </c>
      <c r="Y70" s="10"/>
      <c r="Z70" s="10"/>
      <c r="AA70" s="11">
        <v>0</v>
      </c>
      <c r="AB70" s="11">
        <v>2.0699999999999998</v>
      </c>
      <c r="AC70" s="11">
        <v>0.68</v>
      </c>
      <c r="AD70" s="11">
        <v>0.67</v>
      </c>
      <c r="AE70" s="11">
        <v>0.06</v>
      </c>
      <c r="AF70" s="11">
        <v>59.74</v>
      </c>
      <c r="AG70" s="7"/>
      <c r="AH70">
        <v>1.9664999999999999</v>
      </c>
      <c r="AI70">
        <v>0.64600000000000002</v>
      </c>
      <c r="AJ70">
        <v>0.63649999999999995</v>
      </c>
      <c r="AK70">
        <v>5.7000000000000002E-2</v>
      </c>
      <c r="AL70">
        <v>56.75</v>
      </c>
      <c r="AM70" t="s">
        <v>428</v>
      </c>
      <c r="AN70">
        <v>44605.679837962962</v>
      </c>
      <c r="AO70" t="s">
        <v>34</v>
      </c>
    </row>
    <row r="71" spans="1:43" ht="15" customHeight="1" x14ac:dyDescent="0.25">
      <c r="A71" s="31"/>
      <c r="B71" s="8">
        <v>44605</v>
      </c>
      <c r="C71" s="9" t="s">
        <v>7</v>
      </c>
      <c r="D71" s="10" t="s">
        <v>29</v>
      </c>
      <c r="E71" s="10" t="s">
        <v>30</v>
      </c>
      <c r="F71" s="10" t="s">
        <v>536</v>
      </c>
      <c r="G71" s="10"/>
      <c r="H71" s="10" t="s">
        <v>70</v>
      </c>
      <c r="I71" s="10" t="s">
        <v>520</v>
      </c>
      <c r="J71" s="10">
        <v>4230</v>
      </c>
      <c r="K71" s="10" t="s">
        <v>506</v>
      </c>
      <c r="L71" s="10" t="s">
        <v>72</v>
      </c>
      <c r="M71" s="10"/>
      <c r="N71" s="10" t="s">
        <v>28</v>
      </c>
      <c r="O71" s="10" t="s">
        <v>535</v>
      </c>
      <c r="P71" s="10" t="s">
        <v>11</v>
      </c>
      <c r="Q71" s="27">
        <v>0.2</v>
      </c>
      <c r="R71" s="27">
        <v>1.7</v>
      </c>
      <c r="S71" s="10" t="s">
        <v>36</v>
      </c>
      <c r="T71" s="10" t="s">
        <v>20</v>
      </c>
      <c r="U71" s="10"/>
      <c r="V71" s="10"/>
      <c r="W71" s="10" t="s">
        <v>537</v>
      </c>
      <c r="X71" s="10" t="s">
        <v>521</v>
      </c>
      <c r="Y71" s="10"/>
      <c r="Z71" s="10"/>
      <c r="AA71" s="11">
        <v>0</v>
      </c>
      <c r="AB71" s="11">
        <v>13.2</v>
      </c>
      <c r="AC71" s="11">
        <v>5.09</v>
      </c>
      <c r="AD71" s="11">
        <v>6.34</v>
      </c>
      <c r="AE71" s="11">
        <v>0.65</v>
      </c>
      <c r="AF71" s="11">
        <v>441.44</v>
      </c>
      <c r="AG71" s="7"/>
      <c r="AH71">
        <v>12.54</v>
      </c>
      <c r="AI71">
        <v>4.8354999999999997</v>
      </c>
      <c r="AJ71">
        <v>6.0229999999999997</v>
      </c>
      <c r="AK71">
        <v>0.61750000000000005</v>
      </c>
      <c r="AL71">
        <v>419.37</v>
      </c>
      <c r="AM71" t="s">
        <v>428</v>
      </c>
      <c r="AN71">
        <v>44605.679837962962</v>
      </c>
      <c r="AO71" t="s">
        <v>34</v>
      </c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  <c r="AH72">
        <v>2.774</v>
      </c>
      <c r="AI72">
        <v>5.13</v>
      </c>
      <c r="AJ72">
        <v>6.5359999999999996</v>
      </c>
      <c r="AK72">
        <v>3.04</v>
      </c>
      <c r="AL72">
        <v>372.14</v>
      </c>
      <c r="AM72" t="s">
        <v>71</v>
      </c>
      <c r="AN72">
        <v>44604.685219907406</v>
      </c>
      <c r="AO72" t="s">
        <v>34</v>
      </c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0.4</v>
      </c>
      <c r="R80" s="22">
        <f>AVERAGE(R70:R79)</f>
        <v>1.7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7.6350000000000007</v>
      </c>
      <c r="AC80" s="14">
        <f>SUMPRODUCT(AC70:AC79,Q70:Q79)/Q80</f>
        <v>2.8849999999999998</v>
      </c>
      <c r="AD80" s="14">
        <f>SUMPRODUCT(AD70:AD79,Q70:Q79)/Q80</f>
        <v>3.5050000000000003</v>
      </c>
      <c r="AE80" s="14">
        <f>SUMPRODUCT(AE70:AE79,Q70:Q79)/Q80</f>
        <v>0.35500000000000004</v>
      </c>
      <c r="AF80" s="15">
        <f>SUMPRODUCT(AF70:AF79,Q70:Q79)/Q80</f>
        <v>250.59000000000003</v>
      </c>
      <c r="AG80" s="16">
        <f>Q80*AF80/R80</f>
        <v>58.962352941176484</v>
      </c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customHeight="1" x14ac:dyDescent="0.25">
      <c r="A83" s="31">
        <f>A70+1</f>
        <v>7</v>
      </c>
      <c r="B83" s="8">
        <v>44605</v>
      </c>
      <c r="C83" s="9" t="s">
        <v>7</v>
      </c>
      <c r="D83" s="10" t="s">
        <v>29</v>
      </c>
      <c r="E83" s="10" t="s">
        <v>30</v>
      </c>
      <c r="F83" s="10" t="s">
        <v>538</v>
      </c>
      <c r="G83" s="10"/>
      <c r="H83" s="10" t="s">
        <v>70</v>
      </c>
      <c r="I83" s="10" t="s">
        <v>520</v>
      </c>
      <c r="J83" s="10">
        <v>4230</v>
      </c>
      <c r="K83" s="10" t="s">
        <v>506</v>
      </c>
      <c r="L83" s="10" t="s">
        <v>72</v>
      </c>
      <c r="M83" s="10"/>
      <c r="N83" s="10" t="s">
        <v>28</v>
      </c>
      <c r="O83" s="10" t="s">
        <v>539</v>
      </c>
      <c r="P83" s="10" t="s">
        <v>11</v>
      </c>
      <c r="Q83" s="27">
        <v>0.3</v>
      </c>
      <c r="R83" s="27">
        <v>1.8</v>
      </c>
      <c r="S83" s="10" t="s">
        <v>33</v>
      </c>
      <c r="T83" s="10" t="s">
        <v>73</v>
      </c>
      <c r="U83" s="10"/>
      <c r="V83" s="10"/>
      <c r="W83" s="10" t="s">
        <v>75</v>
      </c>
      <c r="X83" s="10" t="s">
        <v>521</v>
      </c>
      <c r="Y83" s="10"/>
      <c r="Z83" s="10"/>
      <c r="AA83" s="11">
        <v>0</v>
      </c>
      <c r="AB83" s="11">
        <v>3.53</v>
      </c>
      <c r="AC83" s="11">
        <v>1.27</v>
      </c>
      <c r="AD83" s="11">
        <v>0.66</v>
      </c>
      <c r="AE83" s="11">
        <v>0.08</v>
      </c>
      <c r="AF83" s="11">
        <v>94.04</v>
      </c>
      <c r="AG83" s="7"/>
      <c r="AH83">
        <v>3.3534999999999999</v>
      </c>
      <c r="AI83">
        <v>1.2064999999999999</v>
      </c>
      <c r="AJ83">
        <v>0.627</v>
      </c>
      <c r="AK83">
        <v>7.5999999999999998E-2</v>
      </c>
      <c r="AL83">
        <v>89.34</v>
      </c>
      <c r="AM83" t="s">
        <v>428</v>
      </c>
      <c r="AN83">
        <v>44605.679837962962</v>
      </c>
      <c r="AO83" t="s">
        <v>34</v>
      </c>
    </row>
    <row r="84" spans="1:43" ht="15" customHeight="1" x14ac:dyDescent="0.25">
      <c r="A84" s="31"/>
      <c r="B84" s="8">
        <v>44605</v>
      </c>
      <c r="C84" s="9" t="s">
        <v>7</v>
      </c>
      <c r="D84" s="10" t="s">
        <v>29</v>
      </c>
      <c r="E84" s="10" t="s">
        <v>30</v>
      </c>
      <c r="F84" s="10" t="s">
        <v>540</v>
      </c>
      <c r="G84" s="10"/>
      <c r="H84" s="10" t="s">
        <v>70</v>
      </c>
      <c r="I84" s="10" t="s">
        <v>520</v>
      </c>
      <c r="J84" s="10">
        <v>4230</v>
      </c>
      <c r="K84" s="10" t="s">
        <v>506</v>
      </c>
      <c r="L84" s="10" t="s">
        <v>72</v>
      </c>
      <c r="M84" s="10"/>
      <c r="N84" s="10" t="s">
        <v>28</v>
      </c>
      <c r="O84" s="10" t="s">
        <v>539</v>
      </c>
      <c r="P84" s="10" t="s">
        <v>11</v>
      </c>
      <c r="Q84" s="27">
        <v>0.3</v>
      </c>
      <c r="R84" s="27">
        <v>1.8</v>
      </c>
      <c r="S84" s="10" t="s">
        <v>36</v>
      </c>
      <c r="T84" s="10" t="s">
        <v>20</v>
      </c>
      <c r="U84" s="10"/>
      <c r="V84" s="10"/>
      <c r="W84" s="10" t="s">
        <v>541</v>
      </c>
      <c r="X84" s="10" t="s">
        <v>521</v>
      </c>
      <c r="Y84" s="10"/>
      <c r="Z84" s="10"/>
      <c r="AA84" s="11">
        <v>0</v>
      </c>
      <c r="AB84" s="11">
        <v>9.08</v>
      </c>
      <c r="AC84" s="11">
        <v>2.44</v>
      </c>
      <c r="AD84" s="11">
        <v>4.84</v>
      </c>
      <c r="AE84" s="11">
        <v>0.33</v>
      </c>
      <c r="AF84" s="11">
        <v>290.31</v>
      </c>
      <c r="AG84" s="7"/>
      <c r="AH84">
        <v>8.6259999999999994</v>
      </c>
      <c r="AI84">
        <v>2.3180000000000001</v>
      </c>
      <c r="AJ84">
        <v>4.5979999999999999</v>
      </c>
      <c r="AK84">
        <v>0.3135</v>
      </c>
      <c r="AL84">
        <v>275.79000000000002</v>
      </c>
      <c r="AM84" t="s">
        <v>428</v>
      </c>
      <c r="AN84">
        <v>44605.679837962962</v>
      </c>
      <c r="AO84" t="s">
        <v>34</v>
      </c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  <c r="AH85">
        <v>9.4999999999999998E-3</v>
      </c>
      <c r="AI85">
        <v>9.4999999999999998E-3</v>
      </c>
      <c r="AJ85">
        <v>9.4999999999999998E-3</v>
      </c>
      <c r="AK85">
        <v>9.4999999999999998E-3</v>
      </c>
      <c r="AL85">
        <v>0.87</v>
      </c>
      <c r="AM85" t="s">
        <v>134</v>
      </c>
      <c r="AN85">
        <v>44600.701678240737</v>
      </c>
      <c r="AO85" t="s">
        <v>34</v>
      </c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  <c r="AH86">
        <v>0.14249999999999999</v>
      </c>
      <c r="AI86">
        <v>0.40849999999999997</v>
      </c>
      <c r="AJ86">
        <v>0.19950000000000001</v>
      </c>
      <c r="AK86">
        <v>9.4999999999999998E-3</v>
      </c>
      <c r="AL86">
        <v>12.94</v>
      </c>
      <c r="AM86" t="s">
        <v>76</v>
      </c>
      <c r="AN86">
        <v>44599.785787037035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0.6</v>
      </c>
      <c r="R93" s="22">
        <f>AVERAGE(R83:R92)</f>
        <v>1.8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>
        <f>AVERAGE(AA83:AA92)</f>
        <v>0</v>
      </c>
      <c r="AB93" s="14">
        <f>SUMPRODUCT(AB83:AB92,Q83:Q92)/Q93</f>
        <v>6.3049999999999997</v>
      </c>
      <c r="AC93" s="14">
        <f>SUMPRODUCT(AC83:AC92,Q83:Q92)/Q93</f>
        <v>1.855</v>
      </c>
      <c r="AD93" s="14">
        <f>SUMPRODUCT(AD83:AD92,Q83:Q92)/Q93</f>
        <v>2.75</v>
      </c>
      <c r="AE93" s="14">
        <f>SUMPRODUCT(AE83:AE92,Q83:Q92)/Q93</f>
        <v>0.20500000000000002</v>
      </c>
      <c r="AF93" s="15">
        <f>SUMPRODUCT(AF83:AF92,Q83:Q92)/Q93</f>
        <v>192.17500000000001</v>
      </c>
      <c r="AG93" s="16">
        <f>Q93*AF93/R93</f>
        <v>64.058333333333337</v>
      </c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customHeight="1" x14ac:dyDescent="0.25">
      <c r="A96" s="31">
        <f>A83+1</f>
        <v>8</v>
      </c>
      <c r="B96" s="8">
        <v>44605</v>
      </c>
      <c r="C96" s="9" t="s">
        <v>7</v>
      </c>
      <c r="D96" s="10" t="s">
        <v>29</v>
      </c>
      <c r="E96" s="10" t="s">
        <v>30</v>
      </c>
      <c r="F96" s="10" t="s">
        <v>542</v>
      </c>
      <c r="G96" s="10"/>
      <c r="H96" s="10" t="s">
        <v>70</v>
      </c>
      <c r="I96" s="10" t="s">
        <v>520</v>
      </c>
      <c r="J96" s="10">
        <v>4230</v>
      </c>
      <c r="K96" s="10" t="s">
        <v>506</v>
      </c>
      <c r="L96" s="10" t="s">
        <v>72</v>
      </c>
      <c r="M96" s="10"/>
      <c r="N96" s="10" t="s">
        <v>28</v>
      </c>
      <c r="O96" s="10" t="s">
        <v>543</v>
      </c>
      <c r="P96" s="10" t="s">
        <v>11</v>
      </c>
      <c r="Q96" s="27">
        <v>0.3</v>
      </c>
      <c r="R96" s="27">
        <v>1.5</v>
      </c>
      <c r="S96" s="10" t="s">
        <v>33</v>
      </c>
      <c r="T96" s="10" t="s">
        <v>73</v>
      </c>
      <c r="U96" s="10"/>
      <c r="V96" s="10"/>
      <c r="W96" s="10" t="s">
        <v>544</v>
      </c>
      <c r="X96" s="10" t="s">
        <v>521</v>
      </c>
      <c r="Y96" s="10"/>
      <c r="Z96" s="10"/>
      <c r="AA96" s="11">
        <v>0</v>
      </c>
      <c r="AB96" s="11">
        <v>2.82</v>
      </c>
      <c r="AC96" s="11">
        <v>1.33</v>
      </c>
      <c r="AD96" s="11">
        <v>0.97</v>
      </c>
      <c r="AE96" s="11">
        <v>0.06</v>
      </c>
      <c r="AF96" s="11">
        <v>88.04</v>
      </c>
      <c r="AG96" s="7"/>
      <c r="AH96">
        <v>2.6789999999999998</v>
      </c>
      <c r="AI96">
        <v>1.2635000000000001</v>
      </c>
      <c r="AJ96">
        <v>0.92149999999999999</v>
      </c>
      <c r="AK96">
        <v>5.7000000000000002E-2</v>
      </c>
      <c r="AL96">
        <v>83.64</v>
      </c>
      <c r="AM96" t="s">
        <v>428</v>
      </c>
      <c r="AN96">
        <v>44605.679837962962</v>
      </c>
      <c r="AO96" t="s">
        <v>34</v>
      </c>
    </row>
    <row r="97" spans="1:52" ht="15" customHeight="1" x14ac:dyDescent="0.25">
      <c r="A97" s="31"/>
      <c r="B97" s="8">
        <v>44605</v>
      </c>
      <c r="C97" s="9" t="s">
        <v>7</v>
      </c>
      <c r="D97" s="10" t="s">
        <v>29</v>
      </c>
      <c r="E97" s="10" t="s">
        <v>30</v>
      </c>
      <c r="F97" s="10" t="s">
        <v>545</v>
      </c>
      <c r="G97" s="10"/>
      <c r="H97" s="10" t="s">
        <v>70</v>
      </c>
      <c r="I97" s="10" t="s">
        <v>520</v>
      </c>
      <c r="J97" s="10">
        <v>4230</v>
      </c>
      <c r="K97" s="10" t="s">
        <v>506</v>
      </c>
      <c r="L97" s="10" t="s">
        <v>72</v>
      </c>
      <c r="M97" s="10"/>
      <c r="N97" s="10" t="s">
        <v>28</v>
      </c>
      <c r="O97" s="10" t="s">
        <v>543</v>
      </c>
      <c r="P97" s="10" t="s">
        <v>11</v>
      </c>
      <c r="Q97" s="27">
        <v>0.8</v>
      </c>
      <c r="R97" s="27">
        <v>1.5</v>
      </c>
      <c r="S97" s="10" t="s">
        <v>36</v>
      </c>
      <c r="T97" s="10" t="s">
        <v>20</v>
      </c>
      <c r="U97" s="10"/>
      <c r="V97" s="10"/>
      <c r="W97" s="10" t="s">
        <v>546</v>
      </c>
      <c r="X97" s="10" t="s">
        <v>521</v>
      </c>
      <c r="Y97" s="10"/>
      <c r="Z97" s="10"/>
      <c r="AA97" s="11">
        <v>0</v>
      </c>
      <c r="AB97" s="11">
        <v>12.7</v>
      </c>
      <c r="AC97" s="11">
        <v>0.89</v>
      </c>
      <c r="AD97" s="11">
        <v>1.91</v>
      </c>
      <c r="AE97" s="11">
        <v>1.83</v>
      </c>
      <c r="AF97" s="11">
        <v>334.28</v>
      </c>
      <c r="AG97" s="7"/>
      <c r="AH97">
        <v>12.065</v>
      </c>
      <c r="AI97">
        <v>0.84550000000000003</v>
      </c>
      <c r="AJ97">
        <v>1.8145</v>
      </c>
      <c r="AK97">
        <v>1.7384999999999999</v>
      </c>
      <c r="AL97">
        <v>317.57</v>
      </c>
      <c r="AM97" t="s">
        <v>428</v>
      </c>
      <c r="AN97">
        <v>44605.679837962962</v>
      </c>
      <c r="AO97" t="s">
        <v>34</v>
      </c>
    </row>
    <row r="98" spans="1:52" ht="15" customHeight="1" x14ac:dyDescent="0.25">
      <c r="A98" s="31"/>
      <c r="B98" s="8">
        <v>44605</v>
      </c>
      <c r="C98" s="9" t="s">
        <v>7</v>
      </c>
      <c r="D98" s="10" t="s">
        <v>29</v>
      </c>
      <c r="E98" s="10" t="s">
        <v>30</v>
      </c>
      <c r="F98" s="10" t="s">
        <v>547</v>
      </c>
      <c r="G98" s="10"/>
      <c r="H98" s="10" t="s">
        <v>70</v>
      </c>
      <c r="I98" s="10" t="s">
        <v>520</v>
      </c>
      <c r="J98" s="10">
        <v>4230</v>
      </c>
      <c r="K98" s="10" t="s">
        <v>506</v>
      </c>
      <c r="L98" s="10" t="s">
        <v>72</v>
      </c>
      <c r="M98" s="10"/>
      <c r="N98" s="10"/>
      <c r="O98" s="10"/>
      <c r="P98" s="10" t="s">
        <v>11</v>
      </c>
      <c r="Q98" s="27"/>
      <c r="R98" s="27"/>
      <c r="S98" s="10"/>
      <c r="T98" s="10"/>
      <c r="U98" s="10"/>
      <c r="V98" s="10"/>
      <c r="W98" s="10"/>
      <c r="X98" s="10" t="s">
        <v>521</v>
      </c>
      <c r="Y98" s="10"/>
      <c r="Z98" s="10"/>
      <c r="AA98" s="11">
        <v>0</v>
      </c>
      <c r="AB98" s="11">
        <v>15.65</v>
      </c>
      <c r="AC98" s="11">
        <v>0.96</v>
      </c>
      <c r="AD98" s="11">
        <v>1.9950000000000001</v>
      </c>
      <c r="AE98" s="11">
        <v>2.35</v>
      </c>
      <c r="AF98" s="11">
        <v>407.18</v>
      </c>
      <c r="AG98" s="7"/>
      <c r="AH98">
        <v>14.8675</v>
      </c>
      <c r="AI98">
        <v>0.91200000000000003</v>
      </c>
      <c r="AJ98">
        <v>1.8952500000000001</v>
      </c>
      <c r="AK98">
        <v>2.2324999999999999</v>
      </c>
      <c r="AL98">
        <v>386.83</v>
      </c>
      <c r="AM98" t="s">
        <v>428</v>
      </c>
      <c r="AN98">
        <v>44605.679837962962</v>
      </c>
      <c r="AO98" t="s">
        <v>34</v>
      </c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1.1000000000000001</v>
      </c>
      <c r="R106" s="22">
        <f>AVERAGE(R96:R105)</f>
        <v>1.5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>
        <f>AVERAGE(AA96:AA105)</f>
        <v>0</v>
      </c>
      <c r="AB106" s="14">
        <f>SUMPRODUCT(AB96:AB105,Q96:Q105)/Q106</f>
        <v>10.005454545454544</v>
      </c>
      <c r="AC106" s="14">
        <f>SUMPRODUCT(AC96:AC105,Q96:Q105)/Q106</f>
        <v>1.01</v>
      </c>
      <c r="AD106" s="14">
        <f>SUMPRODUCT(AD96:AD105,Q96:Q105)/Q106</f>
        <v>1.6536363636363633</v>
      </c>
      <c r="AE106" s="14">
        <f>SUMPRODUCT(AE96:AE105,Q96:Q105)/Q106</f>
        <v>1.3472727272727274</v>
      </c>
      <c r="AF106" s="15">
        <f>SUMPRODUCT(AF96:AF105,Q96:Q105)/Q106</f>
        <v>267.12363636363631</v>
      </c>
      <c r="AG106" s="16">
        <f>Q106*AF106/R106</f>
        <v>195.89066666666665</v>
      </c>
      <c r="AU106" s="3"/>
      <c r="AV106" s="3"/>
      <c r="AW106" s="3"/>
      <c r="AX106" s="3"/>
      <c r="AY106" s="3"/>
      <c r="AZ106" s="3"/>
    </row>
    <row r="107" spans="1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customHeight="1" x14ac:dyDescent="0.25">
      <c r="A109" s="31">
        <f>A96+1</f>
        <v>9</v>
      </c>
      <c r="B109" s="8">
        <v>44605</v>
      </c>
      <c r="C109" s="9" t="s">
        <v>7</v>
      </c>
      <c r="D109" s="10" t="s">
        <v>29</v>
      </c>
      <c r="E109" s="10" t="s">
        <v>30</v>
      </c>
      <c r="F109" s="10" t="s">
        <v>548</v>
      </c>
      <c r="G109" s="10"/>
      <c r="H109" s="10" t="s">
        <v>70</v>
      </c>
      <c r="I109" s="10" t="s">
        <v>520</v>
      </c>
      <c r="J109" s="10">
        <v>4230</v>
      </c>
      <c r="K109" s="10" t="s">
        <v>506</v>
      </c>
      <c r="L109" s="10" t="s">
        <v>72</v>
      </c>
      <c r="M109" s="10"/>
      <c r="N109" s="10" t="s">
        <v>28</v>
      </c>
      <c r="O109" s="10" t="s">
        <v>549</v>
      </c>
      <c r="P109" s="10" t="s">
        <v>11</v>
      </c>
      <c r="Q109" s="27">
        <v>0.25</v>
      </c>
      <c r="R109" s="27">
        <v>2</v>
      </c>
      <c r="S109" s="10" t="s">
        <v>33</v>
      </c>
      <c r="T109" s="10" t="s">
        <v>73</v>
      </c>
      <c r="U109" s="10"/>
      <c r="V109" s="10"/>
      <c r="W109" s="10" t="s">
        <v>544</v>
      </c>
      <c r="X109" s="10" t="s">
        <v>521</v>
      </c>
      <c r="Y109" s="10"/>
      <c r="Z109" s="10"/>
      <c r="AA109" s="11">
        <v>0</v>
      </c>
      <c r="AB109" s="11">
        <v>2.1</v>
      </c>
      <c r="AC109" s="11">
        <v>0.83</v>
      </c>
      <c r="AD109" s="11">
        <v>1.1399999999999999</v>
      </c>
      <c r="AE109" s="11">
        <v>0.03</v>
      </c>
      <c r="AF109" s="11">
        <v>69.89</v>
      </c>
      <c r="AG109" s="7"/>
      <c r="AH109">
        <v>1.9950000000000001</v>
      </c>
      <c r="AI109">
        <v>0.78849999999999998</v>
      </c>
      <c r="AJ109">
        <v>1.083</v>
      </c>
      <c r="AK109">
        <v>2.8500000000000001E-2</v>
      </c>
      <c r="AL109">
        <v>66.39</v>
      </c>
      <c r="AM109" t="s">
        <v>428</v>
      </c>
      <c r="AN109">
        <v>44605.679837962962</v>
      </c>
      <c r="AO109" t="s">
        <v>34</v>
      </c>
    </row>
    <row r="110" spans="1:52" ht="15" customHeight="1" x14ac:dyDescent="0.25">
      <c r="A110" s="31"/>
      <c r="B110" s="8">
        <v>44605</v>
      </c>
      <c r="C110" s="9" t="s">
        <v>7</v>
      </c>
      <c r="D110" s="10" t="s">
        <v>29</v>
      </c>
      <c r="E110" s="10" t="s">
        <v>30</v>
      </c>
      <c r="F110" s="10" t="s">
        <v>550</v>
      </c>
      <c r="G110" s="10"/>
      <c r="H110" s="10" t="s">
        <v>70</v>
      </c>
      <c r="I110" s="10" t="s">
        <v>520</v>
      </c>
      <c r="J110" s="10">
        <v>4230</v>
      </c>
      <c r="K110" s="10" t="s">
        <v>506</v>
      </c>
      <c r="L110" s="10" t="s">
        <v>72</v>
      </c>
      <c r="M110" s="10"/>
      <c r="N110" s="10" t="s">
        <v>28</v>
      </c>
      <c r="O110" s="10" t="s">
        <v>549</v>
      </c>
      <c r="P110" s="10" t="s">
        <v>11</v>
      </c>
      <c r="Q110" s="27">
        <v>0.8</v>
      </c>
      <c r="R110" s="27">
        <v>2</v>
      </c>
      <c r="S110" s="10" t="s">
        <v>36</v>
      </c>
      <c r="T110" s="10" t="s">
        <v>20</v>
      </c>
      <c r="U110" s="10"/>
      <c r="V110" s="10"/>
      <c r="W110" s="10" t="s">
        <v>546</v>
      </c>
      <c r="X110" s="10" t="s">
        <v>521</v>
      </c>
      <c r="Y110" s="10"/>
      <c r="Z110" s="10"/>
      <c r="AA110" s="11">
        <v>0</v>
      </c>
      <c r="AB110" s="11">
        <v>10.199999999999999</v>
      </c>
      <c r="AC110" s="11">
        <v>1.45</v>
      </c>
      <c r="AD110" s="11">
        <v>4.2699999999999996</v>
      </c>
      <c r="AE110" s="11">
        <v>0.15</v>
      </c>
      <c r="AF110" s="11">
        <v>275.11</v>
      </c>
      <c r="AG110" s="7"/>
      <c r="AH110">
        <v>9.69</v>
      </c>
      <c r="AI110">
        <v>1.3774999999999999</v>
      </c>
      <c r="AJ110">
        <v>4.0564999999999998</v>
      </c>
      <c r="AK110">
        <v>0.14249999999999999</v>
      </c>
      <c r="AL110">
        <v>261.35000000000002</v>
      </c>
      <c r="AM110" t="s">
        <v>428</v>
      </c>
      <c r="AN110">
        <v>44605.679837962962</v>
      </c>
      <c r="AO110" t="s">
        <v>34</v>
      </c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1.05</v>
      </c>
      <c r="R119" s="22">
        <f>AVERAGE(R109:R118)</f>
        <v>2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>
        <f>AVERAGE(AA109:AA118)</f>
        <v>0</v>
      </c>
      <c r="AB119" s="14">
        <f>SUMPRODUCT(AB109:AB118,Q109:Q118)/Q119</f>
        <v>8.2714285714285722</v>
      </c>
      <c r="AC119" s="14">
        <f>SUMPRODUCT(AC109:AC118,Q109:Q118)/Q119</f>
        <v>1.3023809523809522</v>
      </c>
      <c r="AD119" s="14">
        <f>SUMPRODUCT(AD109:AD118,Q109:Q118)/Q119</f>
        <v>3.5247619047619048</v>
      </c>
      <c r="AE119" s="14">
        <f>SUMPRODUCT(AE109:AE118,Q109:Q118)/Q119</f>
        <v>0.12142857142857143</v>
      </c>
      <c r="AF119" s="15">
        <f>SUMPRODUCT(AF109:AF118,Q109:Q118)/Q119</f>
        <v>226.24809523809526</v>
      </c>
      <c r="AG119" s="16">
        <f>Q119*AF119/R119</f>
        <v>118.78025000000002</v>
      </c>
      <c r="AU119" s="3"/>
      <c r="AV119" s="3"/>
      <c r="AW119" s="3"/>
      <c r="AX119" s="3"/>
      <c r="AY119" s="3"/>
      <c r="AZ119" s="3"/>
    </row>
    <row r="120" spans="1:5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customHeight="1" x14ac:dyDescent="0.25">
      <c r="A122" s="31">
        <f>A109+1</f>
        <v>10</v>
      </c>
      <c r="B122" s="8">
        <v>44605</v>
      </c>
      <c r="C122" s="9" t="s">
        <v>7</v>
      </c>
      <c r="D122" s="10" t="s">
        <v>29</v>
      </c>
      <c r="E122" s="10" t="s">
        <v>30</v>
      </c>
      <c r="F122" s="10" t="s">
        <v>551</v>
      </c>
      <c r="G122" s="10"/>
      <c r="H122" s="10" t="s">
        <v>70</v>
      </c>
      <c r="I122" s="10" t="s">
        <v>520</v>
      </c>
      <c r="J122" s="10">
        <v>4230</v>
      </c>
      <c r="K122" s="10" t="s">
        <v>506</v>
      </c>
      <c r="L122" s="10" t="s">
        <v>72</v>
      </c>
      <c r="M122" s="10"/>
      <c r="N122" s="10" t="s">
        <v>28</v>
      </c>
      <c r="O122" s="10" t="s">
        <v>552</v>
      </c>
      <c r="P122" s="10" t="s">
        <v>11</v>
      </c>
      <c r="Q122" s="10">
        <v>0.7</v>
      </c>
      <c r="R122" s="10">
        <v>2</v>
      </c>
      <c r="S122" s="10" t="s">
        <v>33</v>
      </c>
      <c r="T122" s="10" t="s">
        <v>20</v>
      </c>
      <c r="U122" s="10"/>
      <c r="V122" s="10"/>
      <c r="W122" s="10" t="s">
        <v>553</v>
      </c>
      <c r="X122" s="10" t="s">
        <v>521</v>
      </c>
      <c r="Y122" s="10"/>
      <c r="Z122" s="10"/>
      <c r="AA122" s="11">
        <v>0</v>
      </c>
      <c r="AB122" s="11">
        <v>8.18</v>
      </c>
      <c r="AC122" s="11">
        <v>2.02</v>
      </c>
      <c r="AD122" s="11">
        <v>1.62</v>
      </c>
      <c r="AE122" s="11">
        <v>0.12</v>
      </c>
      <c r="AF122" s="11">
        <v>201.94</v>
      </c>
      <c r="AG122" s="7"/>
      <c r="AH122">
        <v>7.7709999999999999</v>
      </c>
      <c r="AI122">
        <v>1.919</v>
      </c>
      <c r="AJ122">
        <v>1.5389999999999999</v>
      </c>
      <c r="AK122">
        <v>0.114</v>
      </c>
      <c r="AL122">
        <v>191.84</v>
      </c>
      <c r="AM122" t="s">
        <v>428</v>
      </c>
      <c r="AN122">
        <v>44605.679837962962</v>
      </c>
      <c r="AO122" t="s">
        <v>34</v>
      </c>
    </row>
    <row r="123" spans="1:52" ht="15" customHeight="1" x14ac:dyDescent="0.25">
      <c r="A123" s="31"/>
      <c r="B123" s="8">
        <v>44605</v>
      </c>
      <c r="C123" s="9" t="s">
        <v>7</v>
      </c>
      <c r="D123" s="10" t="s">
        <v>29</v>
      </c>
      <c r="E123" s="10" t="s">
        <v>30</v>
      </c>
      <c r="F123" s="10" t="s">
        <v>554</v>
      </c>
      <c r="G123" s="10"/>
      <c r="H123" s="10" t="s">
        <v>70</v>
      </c>
      <c r="I123" s="10" t="s">
        <v>520</v>
      </c>
      <c r="J123" s="10">
        <v>4230</v>
      </c>
      <c r="K123" s="10" t="s">
        <v>506</v>
      </c>
      <c r="L123" s="10" t="s">
        <v>72</v>
      </c>
      <c r="M123" s="10"/>
      <c r="N123" s="10" t="s">
        <v>28</v>
      </c>
      <c r="O123" s="10" t="s">
        <v>552</v>
      </c>
      <c r="P123" s="10" t="s">
        <v>11</v>
      </c>
      <c r="Q123" s="10">
        <v>0.9</v>
      </c>
      <c r="R123" s="10">
        <v>2</v>
      </c>
      <c r="S123" s="10" t="s">
        <v>36</v>
      </c>
      <c r="T123" s="10" t="s">
        <v>20</v>
      </c>
      <c r="U123" s="10"/>
      <c r="V123" s="10"/>
      <c r="W123" s="10" t="s">
        <v>523</v>
      </c>
      <c r="X123" s="10" t="s">
        <v>521</v>
      </c>
      <c r="Y123" s="10"/>
      <c r="Z123" s="10"/>
      <c r="AA123" s="11">
        <v>0</v>
      </c>
      <c r="AB123" s="11">
        <v>15.5</v>
      </c>
      <c r="AC123" s="11">
        <v>1.74</v>
      </c>
      <c r="AD123" s="11">
        <v>3.63</v>
      </c>
      <c r="AE123" s="11">
        <v>0.16</v>
      </c>
      <c r="AF123" s="11">
        <v>356.24</v>
      </c>
      <c r="AG123" s="7"/>
      <c r="AH123">
        <v>14.725</v>
      </c>
      <c r="AI123">
        <v>1.653</v>
      </c>
      <c r="AJ123">
        <v>3.4485000000000001</v>
      </c>
      <c r="AK123">
        <v>0.152</v>
      </c>
      <c r="AL123">
        <v>338.43</v>
      </c>
      <c r="AM123" t="s">
        <v>428</v>
      </c>
      <c r="AN123">
        <v>44605.679837962962</v>
      </c>
      <c r="AO123" t="s">
        <v>34</v>
      </c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1.6</v>
      </c>
      <c r="R132" s="22">
        <f>AVERAGE(R122:R131)</f>
        <v>2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>
        <f>AVERAGE(AA122:AA131)</f>
        <v>0</v>
      </c>
      <c r="AB132" s="14">
        <f>SUMPRODUCT(AB122:AB131,Q122:Q131)/Q132</f>
        <v>12.297500000000001</v>
      </c>
      <c r="AC132" s="14">
        <f>SUMPRODUCT(AC122:AC131,Q122:Q131)/Q132</f>
        <v>1.8624999999999998</v>
      </c>
      <c r="AD132" s="14">
        <f>SUMPRODUCT(AD122:AD131,Q122:Q131)/Q132</f>
        <v>2.7506249999999999</v>
      </c>
      <c r="AE132" s="14">
        <f>SUMPRODUCT(AE122:AE131,Q122:Q131)/Q132</f>
        <v>0.14249999999999999</v>
      </c>
      <c r="AF132" s="15">
        <f>SUMPRODUCT(AF122:AF131,Q122:Q131)/Q132</f>
        <v>288.73374999999999</v>
      </c>
      <c r="AG132" s="16">
        <f>Q132*AF132/R132</f>
        <v>230.98699999999999</v>
      </c>
      <c r="AU132" s="3"/>
      <c r="AV132" s="3"/>
      <c r="AW132" s="3"/>
      <c r="AX132" s="3"/>
      <c r="AY132" s="3"/>
      <c r="AZ132" s="3"/>
    </row>
    <row r="133" spans="1:5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customHeight="1" x14ac:dyDescent="0.25">
      <c r="A135" s="31">
        <f>A122+1</f>
        <v>11</v>
      </c>
      <c r="B135" s="8">
        <v>44605</v>
      </c>
      <c r="C135" s="9" t="s">
        <v>7</v>
      </c>
      <c r="D135" s="10" t="s">
        <v>29</v>
      </c>
      <c r="E135" s="10" t="s">
        <v>30</v>
      </c>
      <c r="F135" s="10" t="s">
        <v>555</v>
      </c>
      <c r="G135" s="10"/>
      <c r="H135" s="10" t="s">
        <v>31</v>
      </c>
      <c r="I135" s="10" t="s">
        <v>129</v>
      </c>
      <c r="J135" s="10">
        <v>4480</v>
      </c>
      <c r="K135" s="10" t="s">
        <v>404</v>
      </c>
      <c r="L135" s="10" t="s">
        <v>67</v>
      </c>
      <c r="M135" s="10"/>
      <c r="N135" s="10" t="s">
        <v>28</v>
      </c>
      <c r="O135" s="10" t="s">
        <v>556</v>
      </c>
      <c r="P135" s="10" t="s">
        <v>11</v>
      </c>
      <c r="Q135" s="10">
        <v>0.15</v>
      </c>
      <c r="R135" s="10">
        <v>1.9</v>
      </c>
      <c r="S135" s="10" t="s">
        <v>33</v>
      </c>
      <c r="T135" s="10" t="s">
        <v>20</v>
      </c>
      <c r="U135" s="10"/>
      <c r="V135" s="10"/>
      <c r="W135" s="10" t="s">
        <v>557</v>
      </c>
      <c r="X135" s="10" t="s">
        <v>558</v>
      </c>
      <c r="Y135" s="10"/>
      <c r="Z135" s="10"/>
      <c r="AA135" s="11">
        <v>0</v>
      </c>
      <c r="AB135" s="11">
        <v>8.27</v>
      </c>
      <c r="AC135" s="11">
        <v>25.9</v>
      </c>
      <c r="AD135" s="11">
        <v>21.5</v>
      </c>
      <c r="AE135" s="11">
        <v>2.04</v>
      </c>
      <c r="AF135" s="11">
        <v>1026.76</v>
      </c>
      <c r="AG135" s="7"/>
      <c r="AH135">
        <v>7.8564999999999996</v>
      </c>
      <c r="AI135">
        <v>24.605</v>
      </c>
      <c r="AJ135">
        <v>20.425000000000001</v>
      </c>
      <c r="AK135">
        <v>1.9379999999999999</v>
      </c>
      <c r="AL135">
        <v>975.43</v>
      </c>
      <c r="AM135" t="s">
        <v>71</v>
      </c>
      <c r="AN135">
        <v>44605.713831018518</v>
      </c>
      <c r="AO135" t="s">
        <v>34</v>
      </c>
    </row>
    <row r="136" spans="1:52" ht="15" customHeight="1" x14ac:dyDescent="0.25">
      <c r="A136" s="31"/>
      <c r="B136" s="8">
        <v>44605</v>
      </c>
      <c r="C136" s="9" t="s">
        <v>7</v>
      </c>
      <c r="D136" s="10" t="s">
        <v>29</v>
      </c>
      <c r="E136" s="10" t="s">
        <v>30</v>
      </c>
      <c r="F136" s="10" t="s">
        <v>559</v>
      </c>
      <c r="G136" s="10"/>
      <c r="H136" s="10" t="s">
        <v>31</v>
      </c>
      <c r="I136" s="10" t="s">
        <v>129</v>
      </c>
      <c r="J136" s="10">
        <v>4480</v>
      </c>
      <c r="K136" s="10" t="s">
        <v>404</v>
      </c>
      <c r="L136" s="10" t="s">
        <v>67</v>
      </c>
      <c r="M136" s="10"/>
      <c r="N136" s="10" t="s">
        <v>28</v>
      </c>
      <c r="O136" s="10" t="s">
        <v>556</v>
      </c>
      <c r="P136" s="10" t="s">
        <v>11</v>
      </c>
      <c r="Q136" s="10">
        <v>0.2</v>
      </c>
      <c r="R136" s="10">
        <v>1.9</v>
      </c>
      <c r="S136" s="10" t="s">
        <v>35</v>
      </c>
      <c r="T136" s="10" t="s">
        <v>20</v>
      </c>
      <c r="U136" s="10"/>
      <c r="V136" s="10"/>
      <c r="W136" s="10" t="s">
        <v>560</v>
      </c>
      <c r="X136" s="10" t="s">
        <v>558</v>
      </c>
      <c r="Y136" s="10"/>
      <c r="Z136" s="10"/>
      <c r="AA136" s="11">
        <v>0</v>
      </c>
      <c r="AB136" s="11">
        <v>2.93</v>
      </c>
      <c r="AC136" s="11">
        <v>0.65</v>
      </c>
      <c r="AD136" s="11">
        <v>0.71</v>
      </c>
      <c r="AE136" s="11">
        <v>0.36</v>
      </c>
      <c r="AF136" s="11">
        <v>86.59</v>
      </c>
      <c r="AG136" s="7"/>
      <c r="AH136">
        <v>2.7835000000000001</v>
      </c>
      <c r="AI136">
        <v>0.61750000000000005</v>
      </c>
      <c r="AJ136">
        <v>0.67449999999999999</v>
      </c>
      <c r="AK136">
        <v>0.34200000000000003</v>
      </c>
      <c r="AL136">
        <v>82.26</v>
      </c>
      <c r="AM136" t="s">
        <v>71</v>
      </c>
      <c r="AN136">
        <v>44605.713831018518</v>
      </c>
      <c r="AO136" t="s">
        <v>34</v>
      </c>
    </row>
    <row r="137" spans="1:52" ht="15" customHeight="1" x14ac:dyDescent="0.25">
      <c r="A137" s="31"/>
      <c r="B137" s="8">
        <v>44605</v>
      </c>
      <c r="C137" s="9" t="s">
        <v>7</v>
      </c>
      <c r="D137" s="10" t="s">
        <v>29</v>
      </c>
      <c r="E137" s="10" t="s">
        <v>30</v>
      </c>
      <c r="F137" s="10" t="s">
        <v>561</v>
      </c>
      <c r="G137" s="10"/>
      <c r="H137" s="10" t="s">
        <v>31</v>
      </c>
      <c r="I137" s="10" t="s">
        <v>129</v>
      </c>
      <c r="J137" s="10">
        <v>4480</v>
      </c>
      <c r="K137" s="10" t="s">
        <v>404</v>
      </c>
      <c r="L137" s="10" t="s">
        <v>67</v>
      </c>
      <c r="M137" s="10"/>
      <c r="N137" s="10" t="s">
        <v>28</v>
      </c>
      <c r="O137" s="10" t="s">
        <v>556</v>
      </c>
      <c r="P137" s="10" t="s">
        <v>11</v>
      </c>
      <c r="Q137" s="10">
        <v>0.7</v>
      </c>
      <c r="R137" s="10">
        <v>1.9</v>
      </c>
      <c r="S137" s="10" t="s">
        <v>36</v>
      </c>
      <c r="T137" s="10" t="s">
        <v>73</v>
      </c>
      <c r="U137" s="10"/>
      <c r="V137" s="10"/>
      <c r="W137" s="10" t="s">
        <v>562</v>
      </c>
      <c r="X137" s="10" t="s">
        <v>558</v>
      </c>
      <c r="Y137" s="10"/>
      <c r="Z137" s="10"/>
      <c r="AA137" s="11">
        <v>0</v>
      </c>
      <c r="AB137" s="11">
        <v>0.41</v>
      </c>
      <c r="AC137" s="11">
        <v>0.17</v>
      </c>
      <c r="AD137" s="11">
        <v>0.14000000000000001</v>
      </c>
      <c r="AE137" s="11">
        <v>0.13</v>
      </c>
      <c r="AF137" s="11">
        <v>17.420000000000002</v>
      </c>
      <c r="AG137" s="7"/>
      <c r="AH137">
        <v>0.38950000000000001</v>
      </c>
      <c r="AI137">
        <v>0.1615</v>
      </c>
      <c r="AJ137">
        <v>0.13300000000000001</v>
      </c>
      <c r="AK137">
        <v>0.1235</v>
      </c>
      <c r="AL137">
        <v>16.55</v>
      </c>
      <c r="AM137" t="s">
        <v>71</v>
      </c>
      <c r="AN137">
        <v>44605.713831018518</v>
      </c>
      <c r="AO137" t="s">
        <v>34</v>
      </c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1.0499999999999998</v>
      </c>
      <c r="R145" s="22">
        <f>AVERAGE(R135:R144)</f>
        <v>1.8999999999999997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>
        <f>AVERAGE(AA135:AA144)</f>
        <v>0</v>
      </c>
      <c r="AB145" s="14">
        <f>SUMPRODUCT(AB135:AB144,Q135:Q144)/Q145</f>
        <v>2.0128571428571433</v>
      </c>
      <c r="AC145" s="14">
        <f>SUMPRODUCT(AC135:AC144,Q135:Q144)/Q145</f>
        <v>3.9371428571428573</v>
      </c>
      <c r="AD145" s="14">
        <f>SUMPRODUCT(AD135:AD144,Q135:Q144)/Q145</f>
        <v>3.3000000000000003</v>
      </c>
      <c r="AE145" s="14">
        <f>SUMPRODUCT(AE135:AE144,Q135:Q144)/Q145</f>
        <v>0.44666666666666671</v>
      </c>
      <c r="AF145" s="15">
        <f>SUMPRODUCT(AF135:AF144,Q135:Q144)/Q145</f>
        <v>174.78666666666669</v>
      </c>
      <c r="AG145" s="16">
        <f>Q145*AF145/R145</f>
        <v>96.592631578947376</v>
      </c>
      <c r="AU145" s="3"/>
      <c r="AV145" s="3"/>
      <c r="AW145" s="3"/>
      <c r="AX145" s="3"/>
      <c r="AY145" s="3"/>
      <c r="AZ145" s="3"/>
    </row>
    <row r="146" spans="1:5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customHeight="1" x14ac:dyDescent="0.25">
      <c r="A148" s="31">
        <f>A135+1</f>
        <v>12</v>
      </c>
      <c r="B148" s="8">
        <v>44605</v>
      </c>
      <c r="C148" s="9" t="s">
        <v>7</v>
      </c>
      <c r="D148" s="10" t="s">
        <v>29</v>
      </c>
      <c r="E148" s="10" t="s">
        <v>30</v>
      </c>
      <c r="F148" s="10" t="s">
        <v>563</v>
      </c>
      <c r="G148" s="10"/>
      <c r="H148" s="10" t="s">
        <v>31</v>
      </c>
      <c r="I148" s="10" t="s">
        <v>12</v>
      </c>
      <c r="J148" s="10">
        <v>4480</v>
      </c>
      <c r="K148" s="10" t="s">
        <v>13</v>
      </c>
      <c r="L148" s="10" t="s">
        <v>67</v>
      </c>
      <c r="M148" s="10"/>
      <c r="N148" s="10" t="s">
        <v>27</v>
      </c>
      <c r="O148" s="10" t="s">
        <v>564</v>
      </c>
      <c r="P148" s="10" t="s">
        <v>11</v>
      </c>
      <c r="Q148" s="10">
        <v>0.2</v>
      </c>
      <c r="R148" s="10">
        <v>2.2999999999999998</v>
      </c>
      <c r="S148" s="10" t="s">
        <v>33</v>
      </c>
      <c r="T148" s="10" t="s">
        <v>20</v>
      </c>
      <c r="U148" s="10"/>
      <c r="V148" s="10"/>
      <c r="W148" s="10" t="s">
        <v>565</v>
      </c>
      <c r="X148" s="10" t="s">
        <v>558</v>
      </c>
      <c r="Y148" s="10"/>
      <c r="Z148" s="10"/>
      <c r="AA148" s="11">
        <v>0</v>
      </c>
      <c r="AB148" s="11">
        <v>5.05</v>
      </c>
      <c r="AC148" s="11">
        <v>7.18</v>
      </c>
      <c r="AD148" s="11">
        <v>35.799999999999997</v>
      </c>
      <c r="AE148" s="11">
        <v>0.55000000000000004</v>
      </c>
      <c r="AF148" s="11">
        <v>867.32</v>
      </c>
      <c r="AG148" s="7"/>
      <c r="AH148">
        <v>4.7975000000000003</v>
      </c>
      <c r="AI148">
        <v>6.8209999999999997</v>
      </c>
      <c r="AJ148">
        <v>34.01</v>
      </c>
      <c r="AK148">
        <v>0.52249999999999996</v>
      </c>
      <c r="AL148">
        <v>823.96</v>
      </c>
      <c r="AM148" t="s">
        <v>71</v>
      </c>
      <c r="AN148">
        <v>44605.713831018518</v>
      </c>
      <c r="AO148" t="s">
        <v>34</v>
      </c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customHeight="1" x14ac:dyDescent="0.25">
      <c r="A150" s="31"/>
      <c r="B150" s="8">
        <v>44605</v>
      </c>
      <c r="C150" s="9" t="s">
        <v>7</v>
      </c>
      <c r="D150" s="10" t="s">
        <v>29</v>
      </c>
      <c r="E150" s="10" t="s">
        <v>30</v>
      </c>
      <c r="F150" s="10" t="s">
        <v>566</v>
      </c>
      <c r="G150" s="10"/>
      <c r="H150" s="10" t="s">
        <v>31</v>
      </c>
      <c r="I150" s="10" t="s">
        <v>12</v>
      </c>
      <c r="J150" s="10">
        <v>4480</v>
      </c>
      <c r="K150" s="10" t="s">
        <v>13</v>
      </c>
      <c r="L150" s="10" t="s">
        <v>67</v>
      </c>
      <c r="M150" s="10"/>
      <c r="N150" s="10" t="s">
        <v>27</v>
      </c>
      <c r="O150" s="10" t="s">
        <v>564</v>
      </c>
      <c r="P150" s="10" t="s">
        <v>11</v>
      </c>
      <c r="Q150" s="10">
        <v>0.6</v>
      </c>
      <c r="R150" s="10">
        <v>2.2999999999999998</v>
      </c>
      <c r="S150" s="10" t="s">
        <v>35</v>
      </c>
      <c r="T150" s="10" t="s">
        <v>73</v>
      </c>
      <c r="U150" s="10"/>
      <c r="V150" s="10"/>
      <c r="W150" s="10" t="s">
        <v>75</v>
      </c>
      <c r="X150" s="10" t="s">
        <v>558</v>
      </c>
      <c r="Y150" s="10"/>
      <c r="Z150" s="10"/>
      <c r="AA150" s="11">
        <v>0</v>
      </c>
      <c r="AB150" s="11">
        <v>0.315</v>
      </c>
      <c r="AC150" s="11">
        <v>0.54500000000000004</v>
      </c>
      <c r="AD150" s="11">
        <v>1.87</v>
      </c>
      <c r="AE150" s="11">
        <v>0.03</v>
      </c>
      <c r="AF150" s="11">
        <v>48.95</v>
      </c>
      <c r="AG150" s="7"/>
      <c r="AH150">
        <v>0.29925000000000002</v>
      </c>
      <c r="AI150">
        <v>0.51775000000000004</v>
      </c>
      <c r="AJ150">
        <v>1.7765</v>
      </c>
      <c r="AK150">
        <v>2.8500000000000001E-2</v>
      </c>
      <c r="AL150">
        <v>46.5</v>
      </c>
      <c r="AM150" t="s">
        <v>71</v>
      </c>
      <c r="AN150">
        <v>44605.713831018518</v>
      </c>
      <c r="AO150" t="s">
        <v>34</v>
      </c>
    </row>
    <row r="151" spans="1:52" ht="15" customHeight="1" x14ac:dyDescent="0.25">
      <c r="A151" s="31"/>
      <c r="B151" s="12">
        <v>44605</v>
      </c>
      <c r="C151" s="9" t="s">
        <v>7</v>
      </c>
      <c r="D151" s="9" t="s">
        <v>29</v>
      </c>
      <c r="E151" s="9" t="s">
        <v>30</v>
      </c>
      <c r="F151" s="9" t="s">
        <v>567</v>
      </c>
      <c r="G151" s="9"/>
      <c r="H151" s="9" t="s">
        <v>31</v>
      </c>
      <c r="I151" s="9" t="s">
        <v>12</v>
      </c>
      <c r="J151" s="9">
        <v>4480</v>
      </c>
      <c r="K151" s="9" t="s">
        <v>13</v>
      </c>
      <c r="L151" s="9" t="s">
        <v>67</v>
      </c>
      <c r="M151" s="9"/>
      <c r="N151" s="9" t="s">
        <v>27</v>
      </c>
      <c r="O151" s="9" t="s">
        <v>564</v>
      </c>
      <c r="P151" s="10" t="s">
        <v>11</v>
      </c>
      <c r="Q151" s="10">
        <v>0.6</v>
      </c>
      <c r="R151" s="10">
        <v>2.2999999999999998</v>
      </c>
      <c r="S151" s="9" t="s">
        <v>36</v>
      </c>
      <c r="T151" s="9" t="s">
        <v>20</v>
      </c>
      <c r="U151" s="9"/>
      <c r="V151" s="9"/>
      <c r="W151" s="9" t="s">
        <v>381</v>
      </c>
      <c r="X151" s="9" t="s">
        <v>558</v>
      </c>
      <c r="Y151" s="9"/>
      <c r="Z151" s="11"/>
      <c r="AA151" s="11">
        <v>0</v>
      </c>
      <c r="AB151" s="11">
        <v>2.8</v>
      </c>
      <c r="AC151" s="11">
        <v>5.59</v>
      </c>
      <c r="AD151" s="11">
        <v>10.01</v>
      </c>
      <c r="AE151" s="11">
        <v>0.28999999999999998</v>
      </c>
      <c r="AF151" s="11">
        <v>328.94</v>
      </c>
      <c r="AG151" s="7"/>
      <c r="AH151">
        <v>2.66</v>
      </c>
      <c r="AI151">
        <v>5.3105000000000002</v>
      </c>
      <c r="AJ151">
        <v>9.5094999999999992</v>
      </c>
      <c r="AK151">
        <v>0.27550000000000002</v>
      </c>
      <c r="AL151">
        <v>312.49</v>
      </c>
      <c r="AM151" t="s">
        <v>71</v>
      </c>
      <c r="AN151">
        <v>44605.713831018518</v>
      </c>
      <c r="AO151" t="s">
        <v>34</v>
      </c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  <c r="AH152">
        <v>2.6884999999999999</v>
      </c>
      <c r="AI152">
        <v>5.3484999999999996</v>
      </c>
      <c r="AJ152">
        <v>9.6140000000000008</v>
      </c>
      <c r="AK152">
        <v>0.28499999999999998</v>
      </c>
      <c r="AL152">
        <v>315.85000000000002</v>
      </c>
      <c r="AM152" t="s">
        <v>71</v>
      </c>
      <c r="AN152">
        <v>44605.713831018518</v>
      </c>
      <c r="AO152" t="s">
        <v>34</v>
      </c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1.4</v>
      </c>
      <c r="R158" s="22">
        <f>AVERAGE(R148:R157)</f>
        <v>2.2999999999999998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>
        <f>AVERAGE(AA148:AA157)</f>
        <v>0</v>
      </c>
      <c r="AB158" s="14">
        <f>SUMPRODUCT(AB148:AB157,Q148:Q157)/Q158</f>
        <v>2.0564285714285715</v>
      </c>
      <c r="AC158" s="14">
        <f>SUMPRODUCT(AC148:AC157,Q148:Q157)/Q158</f>
        <v>3.6549999999999998</v>
      </c>
      <c r="AD158" s="14">
        <f>SUMPRODUCT(AD148:AD157,Q148:Q157)/Q158</f>
        <v>10.205714285714286</v>
      </c>
      <c r="AE158" s="14">
        <f>SUMPRODUCT(AE148:AE157,Q148:Q157)/Q158</f>
        <v>0.21571428571428572</v>
      </c>
      <c r="AF158" s="15">
        <f>SUMPRODUCT(AF148:AF157,Q148:Q157)/Q158</f>
        <v>285.85571428571433</v>
      </c>
      <c r="AG158" s="16">
        <f>Q158*AF158/R158</f>
        <v>173.99913043478264</v>
      </c>
      <c r="AU158" s="3"/>
      <c r="AV158" s="3"/>
      <c r="AW158" s="3"/>
      <c r="AX158" s="3"/>
      <c r="AY158" s="3"/>
      <c r="AZ158" s="3"/>
    </row>
    <row r="159" spans="1:5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customHeight="1" x14ac:dyDescent="0.25">
      <c r="A161" s="31">
        <f>A148+1</f>
        <v>13</v>
      </c>
      <c r="B161" s="8">
        <v>44605</v>
      </c>
      <c r="C161" s="9" t="s">
        <v>7</v>
      </c>
      <c r="D161" s="10" t="s">
        <v>29</v>
      </c>
      <c r="E161" s="10" t="s">
        <v>30</v>
      </c>
      <c r="F161" s="10" t="s">
        <v>568</v>
      </c>
      <c r="G161" s="10"/>
      <c r="H161" s="10" t="s">
        <v>31</v>
      </c>
      <c r="I161" s="10" t="s">
        <v>360</v>
      </c>
      <c r="J161" s="10">
        <v>4380</v>
      </c>
      <c r="K161" s="10" t="s">
        <v>361</v>
      </c>
      <c r="L161" s="10" t="s">
        <v>72</v>
      </c>
      <c r="M161" s="10"/>
      <c r="N161" s="10" t="s">
        <v>241</v>
      </c>
      <c r="O161" s="24" t="s">
        <v>569</v>
      </c>
      <c r="P161" s="10" t="s">
        <v>11</v>
      </c>
      <c r="Q161" s="10">
        <v>0.3</v>
      </c>
      <c r="R161" s="10">
        <v>2</v>
      </c>
      <c r="S161" s="10"/>
      <c r="T161" s="10" t="s">
        <v>20</v>
      </c>
      <c r="U161" s="10"/>
      <c r="V161" s="10"/>
      <c r="W161" s="10" t="s">
        <v>82</v>
      </c>
      <c r="X161" s="10" t="s">
        <v>558</v>
      </c>
      <c r="Y161" s="10"/>
      <c r="Z161" s="10"/>
      <c r="AA161" s="11">
        <v>0</v>
      </c>
      <c r="AB161" s="11">
        <v>4.87</v>
      </c>
      <c r="AC161" s="11">
        <v>16.7</v>
      </c>
      <c r="AD161" s="11">
        <v>4.66</v>
      </c>
      <c r="AE161" s="11">
        <v>0.31</v>
      </c>
      <c r="AF161" s="11">
        <v>446.99</v>
      </c>
      <c r="AG161" s="7"/>
      <c r="AH161">
        <v>4.6265000000000001</v>
      </c>
      <c r="AI161">
        <v>15.865</v>
      </c>
      <c r="AJ161">
        <v>4.4269999999999996</v>
      </c>
      <c r="AK161">
        <v>0.29449999999999998</v>
      </c>
      <c r="AL161">
        <v>424.64</v>
      </c>
      <c r="AM161" t="s">
        <v>71</v>
      </c>
      <c r="AN161">
        <v>44605.713831018518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0.3</v>
      </c>
      <c r="R171" s="22">
        <f>AVERAGE(R161:R170)</f>
        <v>2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>
        <f>AVERAGE(AA161:AA170)</f>
        <v>0</v>
      </c>
      <c r="AB171" s="14">
        <f>SUMPRODUCT(AB161:AB170,Q161:Q170)/Q171</f>
        <v>4.87</v>
      </c>
      <c r="AC171" s="14">
        <f>SUMPRODUCT(AC161:AC170,Q161:Q170)/Q171</f>
        <v>16.7</v>
      </c>
      <c r="AD171" s="14">
        <f>SUMPRODUCT(AD161:AD170,Q161:Q170)/Q171</f>
        <v>4.66</v>
      </c>
      <c r="AE171" s="14">
        <f>SUMPRODUCT(AE161:AE170,Q161:Q170)/Q171</f>
        <v>0.31</v>
      </c>
      <c r="AF171" s="15">
        <f>SUMPRODUCT(AF161:AF170,Q161:Q170)/Q171</f>
        <v>446.99000000000007</v>
      </c>
      <c r="AG171" s="16">
        <f>Q171*AF171/R171</f>
        <v>67.048500000000004</v>
      </c>
      <c r="AU171" s="3"/>
      <c r="AV171" s="3"/>
      <c r="AW171" s="3"/>
      <c r="AX171" s="3"/>
      <c r="AY171" s="3"/>
      <c r="AZ171" s="3"/>
    </row>
    <row r="172" spans="1:5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customHeight="1" x14ac:dyDescent="0.25">
      <c r="A174" s="31">
        <f>A161+1</f>
        <v>14</v>
      </c>
      <c r="B174" s="8">
        <v>44605</v>
      </c>
      <c r="C174" s="9" t="s">
        <v>7</v>
      </c>
      <c r="D174" s="10" t="s">
        <v>29</v>
      </c>
      <c r="E174" s="10" t="s">
        <v>30</v>
      </c>
      <c r="F174" s="10" t="s">
        <v>570</v>
      </c>
      <c r="G174" s="10"/>
      <c r="H174" s="10" t="s">
        <v>31</v>
      </c>
      <c r="I174" s="10" t="s">
        <v>360</v>
      </c>
      <c r="J174" s="10">
        <v>4380</v>
      </c>
      <c r="K174" s="10" t="s">
        <v>361</v>
      </c>
      <c r="L174" s="10" t="s">
        <v>72</v>
      </c>
      <c r="M174" s="10"/>
      <c r="N174" s="10" t="s">
        <v>241</v>
      </c>
      <c r="O174" s="24" t="s">
        <v>571</v>
      </c>
      <c r="P174" s="10" t="s">
        <v>11</v>
      </c>
      <c r="Q174" s="10">
        <v>0.35</v>
      </c>
      <c r="R174" s="10">
        <v>1.2</v>
      </c>
      <c r="S174" s="10" t="s">
        <v>33</v>
      </c>
      <c r="T174" s="10" t="s">
        <v>20</v>
      </c>
      <c r="U174" s="10"/>
      <c r="V174" s="10"/>
      <c r="W174" s="10" t="s">
        <v>82</v>
      </c>
      <c r="X174" s="10" t="s">
        <v>558</v>
      </c>
      <c r="Y174" s="10"/>
      <c r="Z174" s="10"/>
      <c r="AA174" s="11">
        <v>0</v>
      </c>
      <c r="AB174" s="11">
        <v>1.73</v>
      </c>
      <c r="AC174" s="11">
        <v>3.55</v>
      </c>
      <c r="AD174" s="11">
        <v>6.21</v>
      </c>
      <c r="AE174" s="11">
        <v>0.79</v>
      </c>
      <c r="AF174" s="11">
        <v>230.49</v>
      </c>
      <c r="AG174" s="7"/>
      <c r="AH174">
        <v>1.6435</v>
      </c>
      <c r="AI174">
        <v>3.3725000000000001</v>
      </c>
      <c r="AJ174">
        <v>5.8994999999999997</v>
      </c>
      <c r="AK174">
        <v>0.75049999999999994</v>
      </c>
      <c r="AL174">
        <v>218.97</v>
      </c>
      <c r="AM174" t="s">
        <v>71</v>
      </c>
      <c r="AN174">
        <v>44605.713831018518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0.35</v>
      </c>
      <c r="R184" s="22">
        <f>AVERAGE(R174:R183)</f>
        <v>1.2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>
        <f>AVERAGE(AA174:AA183)</f>
        <v>0</v>
      </c>
      <c r="AB184" s="14">
        <f>SUMPRODUCT(AB174:AB183,Q174:Q183)/Q184</f>
        <v>1.73</v>
      </c>
      <c r="AC184" s="14">
        <f>SUMPRODUCT(AC174:AC183,Q174:Q183)/Q184</f>
        <v>3.5500000000000003</v>
      </c>
      <c r="AD184" s="14">
        <f>SUMPRODUCT(AD174:AD183,Q174:Q183)/Q184</f>
        <v>6.21</v>
      </c>
      <c r="AE184" s="14">
        <f>SUMPRODUCT(AE174:AE183,Q174:Q183)/Q184</f>
        <v>0.78999999999999992</v>
      </c>
      <c r="AF184" s="15">
        <f>SUMPRODUCT(AF174:AF183,Q174:Q183)/Q184</f>
        <v>230.49</v>
      </c>
      <c r="AG184" s="16">
        <f>Q184*AF184/R184</f>
        <v>67.226249999999993</v>
      </c>
      <c r="AU184" s="3"/>
      <c r="AV184" s="3"/>
      <c r="AW184" s="3"/>
      <c r="AX184" s="3"/>
      <c r="AY184" s="3"/>
      <c r="AZ184" s="3"/>
    </row>
    <row r="185" spans="1:5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customHeight="1" x14ac:dyDescent="0.25">
      <c r="A187" s="31">
        <f>A174+1</f>
        <v>15</v>
      </c>
      <c r="B187" s="8">
        <v>44605</v>
      </c>
      <c r="C187" s="9" t="s">
        <v>7</v>
      </c>
      <c r="D187" s="10" t="s">
        <v>29</v>
      </c>
      <c r="E187" s="10" t="s">
        <v>30</v>
      </c>
      <c r="F187" s="10" t="s">
        <v>572</v>
      </c>
      <c r="G187" s="10"/>
      <c r="H187" s="10" t="s">
        <v>31</v>
      </c>
      <c r="I187" s="10" t="s">
        <v>360</v>
      </c>
      <c r="J187" s="10">
        <v>4380</v>
      </c>
      <c r="K187" s="10" t="s">
        <v>361</v>
      </c>
      <c r="L187" s="10" t="s">
        <v>72</v>
      </c>
      <c r="M187" s="10"/>
      <c r="N187" s="10" t="s">
        <v>241</v>
      </c>
      <c r="O187" s="24" t="s">
        <v>571</v>
      </c>
      <c r="P187" s="10" t="s">
        <v>11</v>
      </c>
      <c r="Q187" s="10">
        <v>0.2</v>
      </c>
      <c r="R187" s="10">
        <v>1.2</v>
      </c>
      <c r="S187" s="10" t="s">
        <v>36</v>
      </c>
      <c r="T187" s="10" t="s">
        <v>20</v>
      </c>
      <c r="U187" s="10"/>
      <c r="V187" s="10"/>
      <c r="W187" s="10" t="s">
        <v>81</v>
      </c>
      <c r="X187" s="10" t="s">
        <v>558</v>
      </c>
      <c r="Y187" s="10"/>
      <c r="Z187" s="10"/>
      <c r="AA187" s="11">
        <v>0</v>
      </c>
      <c r="AB187" s="11">
        <v>5.23</v>
      </c>
      <c r="AC187" s="11">
        <v>18.8</v>
      </c>
      <c r="AD187" s="11">
        <v>18.13</v>
      </c>
      <c r="AE187" s="11">
        <v>2.42</v>
      </c>
      <c r="AF187" s="11">
        <v>816.83</v>
      </c>
      <c r="AG187" s="7"/>
      <c r="AH187">
        <v>4.9684999999999997</v>
      </c>
      <c r="AI187">
        <v>17.86</v>
      </c>
      <c r="AJ187">
        <v>17.223500000000001</v>
      </c>
      <c r="AK187">
        <v>2.2989999999999999</v>
      </c>
      <c r="AL187">
        <v>775.99</v>
      </c>
      <c r="AM187" t="s">
        <v>71</v>
      </c>
      <c r="AN187">
        <v>44605.713831018518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0.2</v>
      </c>
      <c r="R197" s="22">
        <f>AVERAGE(R187:R196)</f>
        <v>1.2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>
        <f>AVERAGE(AA187:AA196)</f>
        <v>0</v>
      </c>
      <c r="AB197" s="14">
        <f>SUMPRODUCT(AB187:AB196,Q187:Q196)/Q197</f>
        <v>5.2299999999999995</v>
      </c>
      <c r="AC197" s="14">
        <f>SUMPRODUCT(AC187:AC196,Q187:Q196)/Q197</f>
        <v>18.8</v>
      </c>
      <c r="AD197" s="14">
        <f>SUMPRODUCT(AD187:AD196,Q187:Q196)/Q197</f>
        <v>18.13</v>
      </c>
      <c r="AE197" s="14">
        <f>SUMPRODUCT(AE187:AE196,Q187:Q196)/Q197</f>
        <v>2.42</v>
      </c>
      <c r="AF197" s="15">
        <f>SUMPRODUCT(AF187:AF196,Q187:Q196)/Q197</f>
        <v>816.83</v>
      </c>
      <c r="AG197" s="16">
        <f>Q197*AF197/R197</f>
        <v>136.13833333333335</v>
      </c>
      <c r="AU197" s="3"/>
      <c r="AV197" s="3"/>
      <c r="AW197" s="3"/>
      <c r="AX197" s="3"/>
      <c r="AY197" s="3"/>
      <c r="AZ197" s="3"/>
    </row>
    <row r="198" spans="1:5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customHeight="1" x14ac:dyDescent="0.25">
      <c r="A200" s="31">
        <f>A187+1</f>
        <v>16</v>
      </c>
      <c r="B200" s="8">
        <v>44605</v>
      </c>
      <c r="C200" s="9" t="s">
        <v>7</v>
      </c>
      <c r="D200" s="10" t="s">
        <v>29</v>
      </c>
      <c r="E200" s="10" t="s">
        <v>30</v>
      </c>
      <c r="F200" s="10" t="s">
        <v>573</v>
      </c>
      <c r="G200" s="10"/>
      <c r="H200" s="10" t="s">
        <v>31</v>
      </c>
      <c r="I200" s="10" t="s">
        <v>360</v>
      </c>
      <c r="J200" s="10">
        <v>4380</v>
      </c>
      <c r="K200" s="10" t="s">
        <v>361</v>
      </c>
      <c r="L200" s="10" t="s">
        <v>72</v>
      </c>
      <c r="M200" s="10"/>
      <c r="N200" s="10" t="s">
        <v>241</v>
      </c>
      <c r="O200" s="24" t="s">
        <v>574</v>
      </c>
      <c r="P200" s="10" t="s">
        <v>11</v>
      </c>
      <c r="Q200" s="10">
        <v>0.45</v>
      </c>
      <c r="R200" s="10">
        <v>1.5</v>
      </c>
      <c r="S200" s="10"/>
      <c r="T200" s="10" t="s">
        <v>20</v>
      </c>
      <c r="U200" s="10"/>
      <c r="V200" s="10"/>
      <c r="W200" s="10" t="s">
        <v>575</v>
      </c>
      <c r="X200" s="10" t="s">
        <v>558</v>
      </c>
      <c r="Y200" s="10"/>
      <c r="Z200" s="10"/>
      <c r="AA200" s="11">
        <v>0</v>
      </c>
      <c r="AB200" s="11">
        <v>16.7</v>
      </c>
      <c r="AC200" s="11">
        <v>4.0999999999999996</v>
      </c>
      <c r="AD200" s="11">
        <v>2.06</v>
      </c>
      <c r="AE200" s="11">
        <v>0.26</v>
      </c>
      <c r="AF200" s="11">
        <v>390.03</v>
      </c>
      <c r="AG200" s="7"/>
      <c r="AH200">
        <v>15.865</v>
      </c>
      <c r="AI200">
        <v>3.895</v>
      </c>
      <c r="AJ200">
        <v>1.9570000000000001</v>
      </c>
      <c r="AK200">
        <v>0.247</v>
      </c>
      <c r="AL200">
        <v>370.53</v>
      </c>
      <c r="AM200" t="s">
        <v>71</v>
      </c>
      <c r="AN200">
        <v>44605.713831018518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0.45</v>
      </c>
      <c r="R210" s="22">
        <f>AVERAGE(R200:R209)</f>
        <v>1.5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>
        <f>AVERAGE(AA200:AA209)</f>
        <v>0</v>
      </c>
      <c r="AB210" s="14">
        <f>SUMPRODUCT(AB200:AB209,Q200:Q209)/Q210</f>
        <v>16.7</v>
      </c>
      <c r="AC210" s="14">
        <f>SUMPRODUCT(AC200:AC209,Q200:Q209)/Q210</f>
        <v>4.0999999999999996</v>
      </c>
      <c r="AD210" s="14">
        <f>SUMPRODUCT(AD200:AD209,Q200:Q209)/Q210</f>
        <v>2.06</v>
      </c>
      <c r="AE210" s="14">
        <f>SUMPRODUCT(AE200:AE209,Q200:Q209)/Q210</f>
        <v>0.26</v>
      </c>
      <c r="AF210" s="15">
        <f>SUMPRODUCT(AF200:AF209,Q200:Q209)/Q210</f>
        <v>390.03</v>
      </c>
      <c r="AG210" s="16">
        <f>Q210*AF210/R210</f>
        <v>117.009</v>
      </c>
      <c r="AU210" s="3"/>
      <c r="AV210" s="3"/>
      <c r="AW210" s="3"/>
      <c r="AX210" s="3"/>
      <c r="AY210" s="3"/>
      <c r="AZ210" s="3"/>
    </row>
    <row r="211" spans="1:52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</mergeCells>
  <conditionalFormatting sqref="AB171:AE171 AB158:AE158 AB145:AE145 AB132:AE132 AB119:AE119 AB106:AE106 AB93:AE93 AB80:AE80 AB67:AE67 AB54:AE54">
    <cfRule type="containsBlanks" dxfId="123" priority="61">
      <formula>LEN(TRIM(AB54))=0</formula>
    </cfRule>
    <cfRule type="cellIs" dxfId="122" priority="62" operator="equal">
      <formula>0</formula>
    </cfRule>
  </conditionalFormatting>
  <conditionalFormatting sqref="AB160:AE160 AB147:AE147 AB134:AE134 AB121:AE121 AB108:AE108 AB95:AE95 AB82:AE82 AB69:AE69 AB56:AE56 AB43:AE43 AB30:AE30">
    <cfRule type="containsBlanks" dxfId="121" priority="59">
      <formula>LEN(TRIM(AB30))=0</formula>
    </cfRule>
    <cfRule type="cellIs" dxfId="120" priority="60" operator="equal">
      <formula>0</formula>
    </cfRule>
  </conditionalFormatting>
  <conditionalFormatting sqref="AB184:AE184">
    <cfRule type="containsBlanks" dxfId="119" priority="57">
      <formula>LEN(TRIM(AB184))=0</formula>
    </cfRule>
    <cfRule type="cellIs" dxfId="118" priority="58" operator="equal">
      <formula>0</formula>
    </cfRule>
  </conditionalFormatting>
  <conditionalFormatting sqref="AB173:AE173">
    <cfRule type="containsBlanks" dxfId="117" priority="55">
      <formula>LEN(TRIM(AB173))=0</formula>
    </cfRule>
    <cfRule type="cellIs" dxfId="116" priority="56" operator="equal">
      <formula>0</formula>
    </cfRule>
  </conditionalFormatting>
  <conditionalFormatting sqref="AB197:AE197">
    <cfRule type="containsBlanks" dxfId="115" priority="53">
      <formula>LEN(TRIM(AB197))=0</formula>
    </cfRule>
    <cfRule type="cellIs" dxfId="114" priority="54" operator="equal">
      <formula>0</formula>
    </cfRule>
  </conditionalFormatting>
  <conditionalFormatting sqref="AB186:AE186">
    <cfRule type="containsBlanks" dxfId="113" priority="51">
      <formula>LEN(TRIM(AB186))=0</formula>
    </cfRule>
    <cfRule type="cellIs" dxfId="112" priority="52" operator="equal">
      <formula>0</formula>
    </cfRule>
  </conditionalFormatting>
  <conditionalFormatting sqref="AB210:AE210">
    <cfRule type="containsBlanks" dxfId="111" priority="49">
      <formula>LEN(TRIM(AB210))=0</formula>
    </cfRule>
    <cfRule type="cellIs" dxfId="110" priority="50" operator="equal">
      <formula>0</formula>
    </cfRule>
  </conditionalFormatting>
  <conditionalFormatting sqref="AB199:AE199">
    <cfRule type="containsBlanks" dxfId="109" priority="47">
      <formula>LEN(TRIM(AB199))=0</formula>
    </cfRule>
    <cfRule type="cellIs" dxfId="108" priority="48" operator="equal">
      <formula>0</formula>
    </cfRule>
  </conditionalFormatting>
  <conditionalFormatting sqref="AB223:AE223">
    <cfRule type="containsBlanks" dxfId="107" priority="45">
      <formula>LEN(TRIM(AB223))=0</formula>
    </cfRule>
    <cfRule type="cellIs" dxfId="106" priority="46" operator="equal">
      <formula>0</formula>
    </cfRule>
  </conditionalFormatting>
  <conditionalFormatting sqref="AB212:AE212">
    <cfRule type="containsBlanks" dxfId="105" priority="43">
      <formula>LEN(TRIM(AB212))=0</formula>
    </cfRule>
    <cfRule type="cellIs" dxfId="104" priority="44" operator="equal">
      <formula>0</formula>
    </cfRule>
  </conditionalFormatting>
  <conditionalFormatting sqref="AB236:AE236">
    <cfRule type="containsBlanks" dxfId="103" priority="41">
      <formula>LEN(TRIM(AB236))=0</formula>
    </cfRule>
    <cfRule type="cellIs" dxfId="102" priority="42" operator="equal">
      <formula>0</formula>
    </cfRule>
  </conditionalFormatting>
  <conditionalFormatting sqref="AB225:AE225">
    <cfRule type="containsBlanks" dxfId="101" priority="39">
      <formula>LEN(TRIM(AB225))=0</formula>
    </cfRule>
    <cfRule type="cellIs" dxfId="100" priority="40" operator="equal">
      <formula>0</formula>
    </cfRule>
  </conditionalFormatting>
  <conditionalFormatting sqref="AB249:AE249">
    <cfRule type="containsBlanks" dxfId="99" priority="37">
      <formula>LEN(TRIM(AB249))=0</formula>
    </cfRule>
    <cfRule type="cellIs" dxfId="98" priority="38" operator="equal">
      <formula>0</formula>
    </cfRule>
  </conditionalFormatting>
  <conditionalFormatting sqref="AB238:AE238">
    <cfRule type="containsBlanks" dxfId="97" priority="35">
      <formula>LEN(TRIM(AB238))=0</formula>
    </cfRule>
    <cfRule type="cellIs" dxfId="96" priority="36" operator="equal">
      <formula>0</formula>
    </cfRule>
  </conditionalFormatting>
  <conditionalFormatting sqref="AB239:AE248">
    <cfRule type="containsBlanks" dxfId="95" priority="33">
      <formula>LEN(TRIM(AB239))=0</formula>
    </cfRule>
    <cfRule type="cellIs" dxfId="94" priority="34" operator="equal">
      <formula>0</formula>
    </cfRule>
  </conditionalFormatting>
  <conditionalFormatting sqref="AB262:AE262">
    <cfRule type="containsBlanks" dxfId="93" priority="31">
      <formula>LEN(TRIM(AB262))=0</formula>
    </cfRule>
    <cfRule type="cellIs" dxfId="92" priority="32" operator="equal">
      <formula>0</formula>
    </cfRule>
  </conditionalFormatting>
  <conditionalFormatting sqref="AB251:AE251">
    <cfRule type="containsBlanks" dxfId="91" priority="29">
      <formula>LEN(TRIM(AB251))=0</formula>
    </cfRule>
    <cfRule type="cellIs" dxfId="90" priority="30" operator="equal">
      <formula>0</formula>
    </cfRule>
  </conditionalFormatting>
  <conditionalFormatting sqref="AB252:AE261">
    <cfRule type="containsBlanks" dxfId="89" priority="27">
      <formula>LEN(TRIM(AB252))=0</formula>
    </cfRule>
    <cfRule type="cellIs" dxfId="88" priority="28" operator="equal">
      <formula>0</formula>
    </cfRule>
  </conditionalFormatting>
  <conditionalFormatting sqref="AB226:AE235 AB213:AE222 AB200:AE209 AB187:AE196 AB174:AE183 AB161:AE170">
    <cfRule type="containsBlanks" dxfId="87" priority="25">
      <formula>LEN(TRIM(AB161))=0</formula>
    </cfRule>
    <cfRule type="cellIs" dxfId="86" priority="26" operator="equal">
      <formula>0</formula>
    </cfRule>
  </conditionalFormatting>
  <conditionalFormatting sqref="AB148:AE157">
    <cfRule type="containsBlanks" dxfId="85" priority="23">
      <formula>LEN(TRIM(AB148))=0</formula>
    </cfRule>
    <cfRule type="cellIs" dxfId="84" priority="24" operator="equal">
      <formula>0</formula>
    </cfRule>
  </conditionalFormatting>
  <conditionalFormatting sqref="AB122:AE131 AB135:AE144">
    <cfRule type="containsBlanks" dxfId="83" priority="21">
      <formula>LEN(TRIM(AB122))=0</formula>
    </cfRule>
    <cfRule type="cellIs" dxfId="82" priority="22" operator="equal">
      <formula>0</formula>
    </cfRule>
  </conditionalFormatting>
  <conditionalFormatting sqref="AB109:AE118">
    <cfRule type="containsBlanks" dxfId="81" priority="19">
      <formula>LEN(TRIM(AB109))=0</formula>
    </cfRule>
    <cfRule type="cellIs" dxfId="80" priority="20" operator="equal">
      <formula>0</formula>
    </cfRule>
  </conditionalFormatting>
  <conditionalFormatting sqref="AB96:AE105 AB83:AE92 AB70:AE79">
    <cfRule type="containsBlanks" dxfId="79" priority="17">
      <formula>LEN(TRIM(AB70))=0</formula>
    </cfRule>
    <cfRule type="cellIs" dxfId="78" priority="18" operator="equal">
      <formula>0</formula>
    </cfRule>
  </conditionalFormatting>
  <conditionalFormatting sqref="AB57:AE66 AB44:AE53 AB31:AE40">
    <cfRule type="containsBlanks" dxfId="77" priority="15">
      <formula>LEN(TRIM(AB31))=0</formula>
    </cfRule>
    <cfRule type="cellIs" dxfId="76" priority="16" operator="equal">
      <formula>0</formula>
    </cfRule>
  </conditionalFormatting>
  <conditionalFormatting sqref="AB41:AE41">
    <cfRule type="containsBlanks" dxfId="75" priority="13">
      <formula>LEN(TRIM(AB41))=0</formula>
    </cfRule>
    <cfRule type="cellIs" dxfId="74" priority="14" operator="equal">
      <formula>0</formula>
    </cfRule>
  </conditionalFormatting>
  <conditionalFormatting sqref="AB4:AE4">
    <cfRule type="containsBlanks" dxfId="73" priority="11">
      <formula>LEN(TRIM(AB4))=0</formula>
    </cfRule>
    <cfRule type="cellIs" dxfId="72" priority="12" operator="equal">
      <formula>0</formula>
    </cfRule>
  </conditionalFormatting>
  <conditionalFormatting sqref="AB5:AE14">
    <cfRule type="containsBlanks" dxfId="71" priority="9">
      <formula>LEN(TRIM(AB5))=0</formula>
    </cfRule>
    <cfRule type="cellIs" dxfId="70" priority="10" operator="equal">
      <formula>0</formula>
    </cfRule>
  </conditionalFormatting>
  <conditionalFormatting sqref="AB15:AE15">
    <cfRule type="containsBlanks" dxfId="69" priority="7">
      <formula>LEN(TRIM(AB15))=0</formula>
    </cfRule>
    <cfRule type="cellIs" dxfId="68" priority="8" operator="equal">
      <formula>0</formula>
    </cfRule>
  </conditionalFormatting>
  <conditionalFormatting sqref="AB17:AE17">
    <cfRule type="containsBlanks" dxfId="67" priority="5">
      <formula>LEN(TRIM(AB17))=0</formula>
    </cfRule>
    <cfRule type="cellIs" dxfId="66" priority="6" operator="equal">
      <formula>0</formula>
    </cfRule>
  </conditionalFormatting>
  <conditionalFormatting sqref="AB18:AE27">
    <cfRule type="containsBlanks" dxfId="65" priority="3">
      <formula>LEN(TRIM(AB18))=0</formula>
    </cfRule>
    <cfRule type="cellIs" dxfId="64" priority="4" operator="equal">
      <formula>0</formula>
    </cfRule>
  </conditionalFormatting>
  <conditionalFormatting sqref="AB28:AE28">
    <cfRule type="containsBlanks" dxfId="63" priority="1">
      <formula>LEN(TRIM(AB28))=0</formula>
    </cfRule>
    <cfRule type="cellIs" dxfId="62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7846-555F-42F7-85FB-58EC9A518068}">
  <sheetPr>
    <pageSetUpPr fitToPage="1"/>
  </sheetPr>
  <dimension ref="A1:AZ269"/>
  <sheetViews>
    <sheetView tabSelected="1" topLeftCell="A44" zoomScale="85" zoomScaleNormal="85" workbookViewId="0">
      <selection activeCell="AU16" sqref="AU16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21" style="23" customWidth="1"/>
    <col min="17" max="17" width="8" style="23" customWidth="1"/>
    <col min="18" max="18" width="9.85546875" style="23" customWidth="1"/>
    <col min="19" max="19" width="10.42578125" style="17" hidden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44606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9" t="s">
        <v>44</v>
      </c>
      <c r="R4" s="29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12" customHeight="1" x14ac:dyDescent="0.25">
      <c r="A5" s="31">
        <f>1</f>
        <v>1</v>
      </c>
      <c r="B5" s="8">
        <v>44606</v>
      </c>
      <c r="C5" s="9" t="s">
        <v>7</v>
      </c>
      <c r="D5" s="10" t="s">
        <v>29</v>
      </c>
      <c r="E5" s="10" t="s">
        <v>30</v>
      </c>
      <c r="F5" s="10" t="s">
        <v>576</v>
      </c>
      <c r="G5" s="10"/>
      <c r="H5" s="10" t="s">
        <v>31</v>
      </c>
      <c r="I5" s="10" t="s">
        <v>129</v>
      </c>
      <c r="J5" s="10">
        <v>4480</v>
      </c>
      <c r="K5" s="10" t="s">
        <v>396</v>
      </c>
      <c r="L5" s="10" t="s">
        <v>67</v>
      </c>
      <c r="M5" s="10"/>
      <c r="N5" s="10" t="s">
        <v>28</v>
      </c>
      <c r="O5" s="10" t="s">
        <v>577</v>
      </c>
      <c r="P5" s="10" t="s">
        <v>9</v>
      </c>
      <c r="Q5" s="27">
        <v>0.4</v>
      </c>
      <c r="R5" s="27">
        <v>2.6</v>
      </c>
      <c r="S5" s="10"/>
      <c r="T5" s="10" t="s">
        <v>20</v>
      </c>
      <c r="U5" s="10"/>
      <c r="V5" s="10"/>
      <c r="W5" s="10" t="s">
        <v>81</v>
      </c>
      <c r="X5" s="10" t="s">
        <v>578</v>
      </c>
      <c r="Y5" s="10"/>
      <c r="Z5" s="10"/>
      <c r="AA5" s="11">
        <v>0</v>
      </c>
      <c r="AB5" s="11">
        <v>12.31</v>
      </c>
      <c r="AC5" s="11">
        <v>23.59</v>
      </c>
      <c r="AD5" s="11">
        <v>5.72</v>
      </c>
      <c r="AE5" s="11">
        <v>1.79</v>
      </c>
      <c r="AF5" s="11">
        <v>761.49</v>
      </c>
      <c r="AG5" s="7"/>
      <c r="AH5">
        <v>11.6945</v>
      </c>
      <c r="AI5">
        <v>22.410499999999999</v>
      </c>
      <c r="AJ5">
        <v>5.4340000000000002</v>
      </c>
      <c r="AK5">
        <v>1.7004999999999999</v>
      </c>
      <c r="AL5">
        <v>723.42</v>
      </c>
      <c r="AM5" t="s">
        <v>71</v>
      </c>
      <c r="AN5">
        <v>44606.669733796298</v>
      </c>
      <c r="AO5" t="s">
        <v>34</v>
      </c>
    </row>
    <row r="6" spans="1:43" ht="22.5" hidden="1" customHeight="1" x14ac:dyDescent="0.25">
      <c r="A6" s="31"/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  <c r="AD6" s="11"/>
      <c r="AE6" s="11"/>
      <c r="AF6" s="11"/>
      <c r="AG6" s="7"/>
    </row>
    <row r="7" spans="1:43" ht="15.75" hidden="1" customHeight="1" x14ac:dyDescent="0.25">
      <c r="A7" s="31"/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7"/>
      <c r="AH7">
        <v>0.38950000000000001</v>
      </c>
      <c r="AI7">
        <v>0.26600000000000001</v>
      </c>
      <c r="AJ7">
        <v>0.52249999999999996</v>
      </c>
      <c r="AK7">
        <v>2.8500000000000001E-2</v>
      </c>
      <c r="AL7">
        <v>21.33</v>
      </c>
      <c r="AM7" t="s">
        <v>428</v>
      </c>
      <c r="AN7">
        <v>44604.685219907406</v>
      </c>
      <c r="AO7" t="s">
        <v>34</v>
      </c>
    </row>
    <row r="8" spans="1:43" ht="22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  <c r="AH8">
        <v>1.9E-2</v>
      </c>
      <c r="AI8">
        <v>3.7999999999999999E-2</v>
      </c>
      <c r="AJ8">
        <v>1.9E-2</v>
      </c>
      <c r="AK8">
        <v>9.4999999999999998E-3</v>
      </c>
      <c r="AL8">
        <v>1.66</v>
      </c>
      <c r="AM8" t="s">
        <v>428</v>
      </c>
      <c r="AN8">
        <v>44604.685219907406</v>
      </c>
      <c r="AO8" t="s">
        <v>34</v>
      </c>
    </row>
    <row r="9" spans="1:43" ht="28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28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idden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idden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idden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0.4</v>
      </c>
      <c r="R15" s="22">
        <f>AVERAGE(R5:R14)</f>
        <v>2.6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12.31</v>
      </c>
      <c r="AC15" s="14">
        <f>SUMPRODUCT(AC5:AC14,Q5:Q14)/Q15</f>
        <v>23.59</v>
      </c>
      <c r="AD15" s="14">
        <f>SUMPRODUCT(AD5:AD14,Q5:Q14)/Q15</f>
        <v>5.7199999999999989</v>
      </c>
      <c r="AE15" s="14">
        <f>SUMPRODUCT(AE5:AE14,Q5:Q14)/Q15</f>
        <v>1.79</v>
      </c>
      <c r="AF15" s="15">
        <f>SUMPRODUCT(AF5:AF14,Q5:Q14)/Q15</f>
        <v>761.49</v>
      </c>
      <c r="AG15" s="16">
        <f>Q15*AF15/R15</f>
        <v>117.15230769230769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2" customHeight="1" x14ac:dyDescent="0.25">
      <c r="A18" s="31">
        <f>A5+1</f>
        <v>2</v>
      </c>
      <c r="B18" s="8">
        <v>44606</v>
      </c>
      <c r="C18" s="9" t="s">
        <v>7</v>
      </c>
      <c r="D18" s="10" t="s">
        <v>29</v>
      </c>
      <c r="E18" s="10" t="s">
        <v>30</v>
      </c>
      <c r="F18" s="10" t="s">
        <v>579</v>
      </c>
      <c r="G18" s="10"/>
      <c r="H18" s="10" t="s">
        <v>31</v>
      </c>
      <c r="I18" s="10" t="s">
        <v>17</v>
      </c>
      <c r="J18" s="10">
        <v>4480</v>
      </c>
      <c r="K18" s="10" t="s">
        <v>18</v>
      </c>
      <c r="L18" s="10" t="s">
        <v>32</v>
      </c>
      <c r="M18" s="10"/>
      <c r="N18" s="10" t="s">
        <v>27</v>
      </c>
      <c r="O18" s="10" t="s">
        <v>580</v>
      </c>
      <c r="P18" s="10" t="s">
        <v>9</v>
      </c>
      <c r="Q18" s="27">
        <v>0.45</v>
      </c>
      <c r="R18" s="27">
        <v>1.7</v>
      </c>
      <c r="S18" s="10"/>
      <c r="T18" s="10" t="s">
        <v>20</v>
      </c>
      <c r="U18" s="10"/>
      <c r="V18" s="10"/>
      <c r="W18" s="10" t="s">
        <v>104</v>
      </c>
      <c r="X18" s="10" t="s">
        <v>578</v>
      </c>
      <c r="Y18" s="10"/>
      <c r="Z18" s="10"/>
      <c r="AA18" s="11">
        <v>0</v>
      </c>
      <c r="AB18" s="11">
        <v>4.08</v>
      </c>
      <c r="AC18" s="11">
        <v>12.28</v>
      </c>
      <c r="AD18" s="11">
        <v>16.55</v>
      </c>
      <c r="AE18" s="11">
        <v>0.6</v>
      </c>
      <c r="AF18" s="11">
        <v>588.82000000000005</v>
      </c>
      <c r="AG18" s="7"/>
      <c r="AH18">
        <v>3.8759999999999999</v>
      </c>
      <c r="AI18">
        <v>11.666</v>
      </c>
      <c r="AJ18">
        <v>15.7225</v>
      </c>
      <c r="AK18">
        <v>0.56999999999999995</v>
      </c>
      <c r="AL18">
        <v>559.38</v>
      </c>
      <c r="AM18" t="s">
        <v>71</v>
      </c>
      <c r="AN18">
        <v>44606.669733796298</v>
      </c>
      <c r="AO18" t="s">
        <v>34</v>
      </c>
    </row>
    <row r="19" spans="1:43" ht="22.5" hidden="1" customHeight="1" x14ac:dyDescent="0.25">
      <c r="A19" s="31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7"/>
      <c r="R19" s="27"/>
      <c r="S19" s="10"/>
      <c r="T19" s="10"/>
      <c r="U19" s="10"/>
      <c r="V19" s="10"/>
      <c r="W19" s="10"/>
      <c r="X19" s="10"/>
      <c r="Y19" s="10"/>
      <c r="Z19" s="10"/>
      <c r="AA19" s="11"/>
      <c r="AB19" s="11"/>
      <c r="AC19" s="11"/>
      <c r="AD19" s="11"/>
      <c r="AE19" s="11"/>
      <c r="AF19" s="11"/>
      <c r="AG19" s="7"/>
    </row>
    <row r="20" spans="1:43" ht="15.75" hidden="1" customHeight="1" x14ac:dyDescent="0.25">
      <c r="A20" s="31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7"/>
      <c r="R20" s="27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11"/>
      <c r="AG20" s="7"/>
    </row>
    <row r="21" spans="1:43" ht="22.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28.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28.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idden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0.45</v>
      </c>
      <c r="R28" s="22">
        <f>AVERAGE(R18:R27)</f>
        <v>1.7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4.08</v>
      </c>
      <c r="AC28" s="14">
        <f>SUMPRODUCT(AC18:AC27,Q18:Q27)/Q28</f>
        <v>12.28</v>
      </c>
      <c r="AD28" s="14">
        <f>SUMPRODUCT(AD18:AD27,Q18:Q27)/Q28</f>
        <v>16.55</v>
      </c>
      <c r="AE28" s="14">
        <f>SUMPRODUCT(AE18:AE27,Q18:Q27)/Q28</f>
        <v>0.6</v>
      </c>
      <c r="AF28" s="15">
        <f>SUMPRODUCT(AF18:AF27,Q18:Q27)/Q28</f>
        <v>588.82000000000005</v>
      </c>
      <c r="AG28" s="16">
        <f>Q28*AF28/R28</f>
        <v>155.86411764705886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44606</v>
      </c>
      <c r="C31" s="9" t="s">
        <v>7</v>
      </c>
      <c r="D31" s="10" t="s">
        <v>29</v>
      </c>
      <c r="E31" s="10" t="s">
        <v>30</v>
      </c>
      <c r="F31" s="10" t="s">
        <v>581</v>
      </c>
      <c r="G31" s="10"/>
      <c r="H31" s="10" t="s">
        <v>70</v>
      </c>
      <c r="I31" s="10" t="s">
        <v>8</v>
      </c>
      <c r="J31" s="10">
        <v>4330</v>
      </c>
      <c r="K31" s="10" t="s">
        <v>424</v>
      </c>
      <c r="L31" s="10" t="s">
        <v>72</v>
      </c>
      <c r="M31" s="10"/>
      <c r="N31" s="10" t="s">
        <v>28</v>
      </c>
      <c r="O31" s="10" t="s">
        <v>582</v>
      </c>
      <c r="P31" s="10" t="s">
        <v>9</v>
      </c>
      <c r="Q31" s="27">
        <v>0.9</v>
      </c>
      <c r="R31" s="27">
        <v>1.9</v>
      </c>
      <c r="S31" s="10" t="s">
        <v>33</v>
      </c>
      <c r="T31" s="10" t="s">
        <v>73</v>
      </c>
      <c r="U31" s="10"/>
      <c r="V31" s="10"/>
      <c r="W31" s="10" t="s">
        <v>583</v>
      </c>
      <c r="X31" s="10" t="s">
        <v>584</v>
      </c>
      <c r="Y31" s="10"/>
      <c r="Z31" s="10"/>
      <c r="AA31" s="11">
        <v>0</v>
      </c>
      <c r="AB31" s="11">
        <v>0.64</v>
      </c>
      <c r="AC31" s="11">
        <v>1.61</v>
      </c>
      <c r="AD31" s="11">
        <v>0.15</v>
      </c>
      <c r="AE31" s="11">
        <v>0.02</v>
      </c>
      <c r="AF31" s="11">
        <v>40.11</v>
      </c>
      <c r="AG31" s="7"/>
      <c r="AH31">
        <v>0.60799999999999998</v>
      </c>
      <c r="AI31">
        <v>1.5295000000000001</v>
      </c>
      <c r="AJ31">
        <v>0.14249999999999999</v>
      </c>
      <c r="AK31">
        <v>1.9E-2</v>
      </c>
      <c r="AL31">
        <v>38.1</v>
      </c>
      <c r="AM31" t="s">
        <v>428</v>
      </c>
      <c r="AN31">
        <v>44606.700162037036</v>
      </c>
      <c r="AO31" t="s">
        <v>34</v>
      </c>
    </row>
    <row r="32" spans="1:43" ht="22.5" hidden="1" customHeight="1" x14ac:dyDescent="0.25">
      <c r="A32" s="31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  <c r="AH32">
        <v>1.9855</v>
      </c>
      <c r="AI32">
        <v>3.5434999999999999</v>
      </c>
      <c r="AJ32">
        <v>2.1280000000000001</v>
      </c>
      <c r="AK32">
        <v>0.247</v>
      </c>
      <c r="AL32">
        <v>138.6</v>
      </c>
      <c r="AM32" t="s">
        <v>428</v>
      </c>
      <c r="AN32">
        <v>44606.700162037036</v>
      </c>
      <c r="AO32" t="s">
        <v>34</v>
      </c>
    </row>
    <row r="33" spans="1:43" ht="15.75" customHeight="1" x14ac:dyDescent="0.25">
      <c r="A33" s="31"/>
      <c r="B33" s="8">
        <v>44606</v>
      </c>
      <c r="C33" s="9" t="s">
        <v>7</v>
      </c>
      <c r="D33" s="10" t="s">
        <v>29</v>
      </c>
      <c r="E33" s="10" t="s">
        <v>30</v>
      </c>
      <c r="F33" s="10" t="s">
        <v>585</v>
      </c>
      <c r="G33" s="10"/>
      <c r="H33" s="10" t="s">
        <v>70</v>
      </c>
      <c r="I33" s="10" t="s">
        <v>8</v>
      </c>
      <c r="J33" s="10">
        <v>4330</v>
      </c>
      <c r="K33" s="10" t="s">
        <v>424</v>
      </c>
      <c r="L33" s="10" t="s">
        <v>72</v>
      </c>
      <c r="M33" s="10"/>
      <c r="N33" s="10" t="s">
        <v>28</v>
      </c>
      <c r="O33" s="10" t="s">
        <v>582</v>
      </c>
      <c r="P33" s="10" t="s">
        <v>9</v>
      </c>
      <c r="Q33" s="27">
        <v>0.4</v>
      </c>
      <c r="R33" s="27">
        <v>1.9</v>
      </c>
      <c r="S33" s="10" t="s">
        <v>35</v>
      </c>
      <c r="T33" s="10" t="s">
        <v>20</v>
      </c>
      <c r="U33" s="10"/>
      <c r="V33" s="10"/>
      <c r="W33" s="10" t="s">
        <v>541</v>
      </c>
      <c r="X33" s="10" t="s">
        <v>584</v>
      </c>
      <c r="Y33" s="10"/>
      <c r="Z33" s="10"/>
      <c r="AA33" s="11">
        <v>0</v>
      </c>
      <c r="AB33" s="11">
        <v>12.24</v>
      </c>
      <c r="AC33" s="11">
        <v>10.51</v>
      </c>
      <c r="AD33" s="11">
        <v>16.8</v>
      </c>
      <c r="AE33" s="11">
        <v>1.06</v>
      </c>
      <c r="AF33" s="11">
        <v>718.58</v>
      </c>
      <c r="AG33" s="7"/>
      <c r="AH33">
        <v>11.628</v>
      </c>
      <c r="AI33">
        <v>9.9845000000000006</v>
      </c>
      <c r="AJ33">
        <v>15.96</v>
      </c>
      <c r="AK33">
        <v>1.0069999999999999</v>
      </c>
      <c r="AL33">
        <v>682.65</v>
      </c>
      <c r="AM33" t="s">
        <v>428</v>
      </c>
      <c r="AN33">
        <v>44606.700162037036</v>
      </c>
      <c r="AO33" t="s">
        <v>34</v>
      </c>
    </row>
    <row r="34" spans="1:43" ht="22.5" customHeight="1" x14ac:dyDescent="0.25">
      <c r="A34" s="31"/>
      <c r="B34" s="12">
        <v>44606</v>
      </c>
      <c r="C34" s="9" t="s">
        <v>7</v>
      </c>
      <c r="D34" s="9" t="s">
        <v>29</v>
      </c>
      <c r="E34" s="9" t="s">
        <v>30</v>
      </c>
      <c r="F34" s="9" t="s">
        <v>586</v>
      </c>
      <c r="G34" s="9"/>
      <c r="H34" s="9" t="s">
        <v>70</v>
      </c>
      <c r="I34" s="9" t="s">
        <v>8</v>
      </c>
      <c r="J34" s="9">
        <v>4330</v>
      </c>
      <c r="K34" s="9" t="s">
        <v>424</v>
      </c>
      <c r="L34" s="9" t="s">
        <v>72</v>
      </c>
      <c r="M34" s="9"/>
      <c r="N34" s="9" t="s">
        <v>28</v>
      </c>
      <c r="O34" s="9" t="s">
        <v>582</v>
      </c>
      <c r="P34" s="10" t="s">
        <v>9</v>
      </c>
      <c r="Q34" s="27">
        <v>0.5</v>
      </c>
      <c r="R34" s="27">
        <v>1.9</v>
      </c>
      <c r="S34" s="9" t="s">
        <v>36</v>
      </c>
      <c r="T34" s="9" t="s">
        <v>20</v>
      </c>
      <c r="U34" s="9"/>
      <c r="V34" s="9"/>
      <c r="W34" s="9" t="s">
        <v>587</v>
      </c>
      <c r="X34" s="9" t="s">
        <v>584</v>
      </c>
      <c r="Y34" s="9"/>
      <c r="Z34" s="11"/>
      <c r="AA34" s="11">
        <v>0</v>
      </c>
      <c r="AB34" s="11">
        <v>1.39</v>
      </c>
      <c r="AC34" s="11">
        <v>1.52</v>
      </c>
      <c r="AD34" s="11">
        <v>1.65</v>
      </c>
      <c r="AE34" s="11">
        <v>0.05</v>
      </c>
      <c r="AF34" s="11">
        <v>79.319999999999993</v>
      </c>
      <c r="AG34" s="7"/>
      <c r="AH34">
        <v>1.3205</v>
      </c>
      <c r="AI34">
        <v>1.444</v>
      </c>
      <c r="AJ34">
        <v>1.5674999999999999</v>
      </c>
      <c r="AK34">
        <v>4.7500000000000001E-2</v>
      </c>
      <c r="AL34">
        <v>75.349999999999994</v>
      </c>
      <c r="AM34" t="s">
        <v>428</v>
      </c>
      <c r="AN34">
        <v>44606.700162037036</v>
      </c>
      <c r="AO34" t="s">
        <v>34</v>
      </c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1.8</v>
      </c>
      <c r="R41" s="22">
        <f>AVERAGE(R31:R40)</f>
        <v>1.8999999999999997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3.426111111111112</v>
      </c>
      <c r="AC41" s="14">
        <f>SUMPRODUCT(AC31:AC40,Q31:Q40)/Q41</f>
        <v>3.5627777777777774</v>
      </c>
      <c r="AD41" s="14">
        <f>SUMPRODUCT(AD31:AD40,Q31:Q40)/Q41</f>
        <v>4.2666666666666666</v>
      </c>
      <c r="AE41" s="14">
        <f>SUMPRODUCT(AE31:AE40,Q31:Q40)/Q41</f>
        <v>0.25944444444444448</v>
      </c>
      <c r="AF41" s="15">
        <f>SUMPRODUCT(AF31:AF40,Q31:Q40)/Q41</f>
        <v>201.77277777777778</v>
      </c>
      <c r="AG41" s="16">
        <f>Q41*AF41/R41</f>
        <v>191.15315789473689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8.75" customHeight="1" x14ac:dyDescent="0.25">
      <c r="A44" s="31">
        <f>A31+1</f>
        <v>4</v>
      </c>
      <c r="B44" s="8">
        <v>44606</v>
      </c>
      <c r="C44" s="9" t="s">
        <v>7</v>
      </c>
      <c r="D44" s="10" t="s">
        <v>29</v>
      </c>
      <c r="E44" s="10" t="s">
        <v>30</v>
      </c>
      <c r="F44" s="10" t="s">
        <v>588</v>
      </c>
      <c r="G44" s="10"/>
      <c r="H44" s="10" t="s">
        <v>70</v>
      </c>
      <c r="I44" s="10" t="s">
        <v>153</v>
      </c>
      <c r="J44" s="10">
        <v>4280</v>
      </c>
      <c r="K44" s="10" t="s">
        <v>589</v>
      </c>
      <c r="L44" s="10" t="s">
        <v>198</v>
      </c>
      <c r="M44" s="10"/>
      <c r="N44" s="10" t="s">
        <v>27</v>
      </c>
      <c r="O44" s="10" t="s">
        <v>590</v>
      </c>
      <c r="P44" s="10" t="s">
        <v>16</v>
      </c>
      <c r="Q44" s="27">
        <v>0.5</v>
      </c>
      <c r="R44" s="27">
        <v>0.5</v>
      </c>
      <c r="S44" s="10"/>
      <c r="T44" s="10" t="s">
        <v>73</v>
      </c>
      <c r="U44" s="10"/>
      <c r="V44" s="10"/>
      <c r="W44" s="10" t="s">
        <v>75</v>
      </c>
      <c r="X44" s="10" t="s">
        <v>584</v>
      </c>
      <c r="Y44" s="10"/>
      <c r="Z44" s="10"/>
      <c r="AA44" s="11">
        <v>0</v>
      </c>
      <c r="AB44" s="11">
        <v>6.5000000000000002E-2</v>
      </c>
      <c r="AC44" s="11">
        <v>2.5000000000000001E-2</v>
      </c>
      <c r="AD44" s="11">
        <v>0.01</v>
      </c>
      <c r="AE44" s="11">
        <v>0.01</v>
      </c>
      <c r="AF44" s="11">
        <v>2.0699999999999998</v>
      </c>
      <c r="AG44" s="7"/>
      <c r="AH44">
        <v>6.1749999999999999E-2</v>
      </c>
      <c r="AI44">
        <v>2.375E-2</v>
      </c>
      <c r="AJ44">
        <v>9.4999999999999998E-3</v>
      </c>
      <c r="AK44">
        <v>9.4999999999999998E-3</v>
      </c>
      <c r="AL44">
        <v>1.97</v>
      </c>
      <c r="AM44" t="s">
        <v>428</v>
      </c>
      <c r="AN44">
        <v>44606.700162037036</v>
      </c>
      <c r="AO44" t="s">
        <v>34</v>
      </c>
    </row>
    <row r="45" spans="1:43" ht="20.25" customHeight="1" x14ac:dyDescent="0.25">
      <c r="A45" s="31"/>
      <c r="B45" s="8">
        <v>44606</v>
      </c>
      <c r="C45" s="9" t="s">
        <v>7</v>
      </c>
      <c r="D45" s="10" t="s">
        <v>29</v>
      </c>
      <c r="E45" s="10" t="s">
        <v>30</v>
      </c>
      <c r="F45" s="10" t="s">
        <v>591</v>
      </c>
      <c r="G45" s="10"/>
      <c r="H45" s="10" t="s">
        <v>70</v>
      </c>
      <c r="I45" s="10" t="s">
        <v>153</v>
      </c>
      <c r="J45" s="10">
        <v>4280</v>
      </c>
      <c r="K45" s="10" t="s">
        <v>589</v>
      </c>
      <c r="L45" s="10" t="s">
        <v>198</v>
      </c>
      <c r="M45" s="10"/>
      <c r="N45" s="10" t="s">
        <v>27</v>
      </c>
      <c r="O45" s="10" t="s">
        <v>592</v>
      </c>
      <c r="P45" s="10" t="s">
        <v>16</v>
      </c>
      <c r="Q45" s="27">
        <v>1.1000000000000001</v>
      </c>
      <c r="R45" s="27">
        <v>1.1000000000000001</v>
      </c>
      <c r="S45" s="10"/>
      <c r="T45" s="10" t="s">
        <v>73</v>
      </c>
      <c r="U45" s="10"/>
      <c r="V45" s="10"/>
      <c r="W45" s="10" t="s">
        <v>75</v>
      </c>
      <c r="X45" s="10" t="s">
        <v>584</v>
      </c>
      <c r="Y45" s="10"/>
      <c r="Z45" s="10"/>
      <c r="AA45" s="11">
        <v>0</v>
      </c>
      <c r="AB45" s="11">
        <v>0.03</v>
      </c>
      <c r="AC45" s="11">
        <v>0.01</v>
      </c>
      <c r="AD45" s="11">
        <v>0</v>
      </c>
      <c r="AE45" s="11">
        <v>0.01</v>
      </c>
      <c r="AF45" s="11">
        <v>1.07</v>
      </c>
      <c r="AG45" s="7"/>
      <c r="AH45">
        <v>2.8500000000000001E-2</v>
      </c>
      <c r="AI45">
        <v>9.4999999999999998E-3</v>
      </c>
      <c r="AJ45">
        <v>0</v>
      </c>
      <c r="AK45">
        <v>9.4999999999999998E-3</v>
      </c>
      <c r="AL45">
        <v>1.02</v>
      </c>
      <c r="AM45" t="s">
        <v>428</v>
      </c>
      <c r="AN45">
        <v>44606.700162037036</v>
      </c>
      <c r="AO45" t="s">
        <v>34</v>
      </c>
    </row>
    <row r="46" spans="1:43" ht="20.25" customHeight="1" x14ac:dyDescent="0.25">
      <c r="A46" s="31"/>
      <c r="B46" s="8">
        <v>44606</v>
      </c>
      <c r="C46" s="9" t="s">
        <v>7</v>
      </c>
      <c r="D46" s="10" t="s">
        <v>29</v>
      </c>
      <c r="E46" s="10" t="s">
        <v>30</v>
      </c>
      <c r="F46" s="10" t="s">
        <v>593</v>
      </c>
      <c r="G46" s="10"/>
      <c r="H46" s="10" t="s">
        <v>70</v>
      </c>
      <c r="I46" s="10" t="s">
        <v>153</v>
      </c>
      <c r="J46" s="10">
        <v>4280</v>
      </c>
      <c r="K46" s="10" t="s">
        <v>589</v>
      </c>
      <c r="L46" s="10" t="s">
        <v>198</v>
      </c>
      <c r="M46" s="10"/>
      <c r="N46" s="10" t="s">
        <v>27</v>
      </c>
      <c r="O46" s="10" t="s">
        <v>594</v>
      </c>
      <c r="P46" s="10" t="s">
        <v>16</v>
      </c>
      <c r="Q46" s="27">
        <v>0.65</v>
      </c>
      <c r="R46" s="27">
        <v>0.65</v>
      </c>
      <c r="S46" s="10"/>
      <c r="T46" s="10" t="s">
        <v>73</v>
      </c>
      <c r="U46" s="10"/>
      <c r="V46" s="10"/>
      <c r="W46" s="10" t="s">
        <v>595</v>
      </c>
      <c r="X46" s="10" t="s">
        <v>584</v>
      </c>
      <c r="Y46" s="10"/>
      <c r="Z46" s="10"/>
      <c r="AA46" s="11">
        <v>0</v>
      </c>
      <c r="AB46" s="11">
        <v>0.92</v>
      </c>
      <c r="AC46" s="11">
        <v>0.41</v>
      </c>
      <c r="AD46" s="11">
        <v>0.49</v>
      </c>
      <c r="AE46" s="11">
        <v>0.02</v>
      </c>
      <c r="AF46" s="11">
        <v>31.48</v>
      </c>
      <c r="AG46" s="7"/>
      <c r="AH46">
        <v>0.874</v>
      </c>
      <c r="AI46">
        <v>0.38950000000000001</v>
      </c>
      <c r="AJ46">
        <v>0.46550000000000002</v>
      </c>
      <c r="AK46">
        <v>1.9E-2</v>
      </c>
      <c r="AL46">
        <v>29.91</v>
      </c>
      <c r="AM46" t="s">
        <v>428</v>
      </c>
      <c r="AN46">
        <v>44606.700162037036</v>
      </c>
      <c r="AO46" t="s">
        <v>34</v>
      </c>
    </row>
    <row r="47" spans="1:43" ht="20.25" customHeight="1" x14ac:dyDescent="0.25">
      <c r="A47" s="31"/>
      <c r="B47" s="12">
        <v>44606</v>
      </c>
      <c r="C47" s="9" t="s">
        <v>7</v>
      </c>
      <c r="D47" s="9" t="s">
        <v>29</v>
      </c>
      <c r="E47" s="9" t="s">
        <v>30</v>
      </c>
      <c r="F47" s="9" t="s">
        <v>596</v>
      </c>
      <c r="G47" s="9"/>
      <c r="H47" s="9" t="s">
        <v>70</v>
      </c>
      <c r="I47" s="9" t="s">
        <v>153</v>
      </c>
      <c r="J47" s="9">
        <v>4280</v>
      </c>
      <c r="K47" s="9" t="s">
        <v>589</v>
      </c>
      <c r="L47" s="9" t="s">
        <v>198</v>
      </c>
      <c r="M47" s="9"/>
      <c r="N47" s="9" t="s">
        <v>27</v>
      </c>
      <c r="O47" s="9" t="s">
        <v>597</v>
      </c>
      <c r="P47" s="10" t="s">
        <v>16</v>
      </c>
      <c r="Q47" s="27">
        <v>0.2</v>
      </c>
      <c r="R47" s="27">
        <v>0.2</v>
      </c>
      <c r="S47" s="9"/>
      <c r="T47" s="9" t="s">
        <v>20</v>
      </c>
      <c r="U47" s="9"/>
      <c r="V47" s="9"/>
      <c r="W47" s="9" t="s">
        <v>537</v>
      </c>
      <c r="X47" s="9" t="s">
        <v>584</v>
      </c>
      <c r="Y47" s="9"/>
      <c r="Z47" s="11"/>
      <c r="AA47" s="11">
        <v>0</v>
      </c>
      <c r="AB47" s="11">
        <v>14.6</v>
      </c>
      <c r="AC47" s="11">
        <v>3.23</v>
      </c>
      <c r="AD47" s="11">
        <v>4.7300000000000004</v>
      </c>
      <c r="AE47" s="11">
        <v>0.39</v>
      </c>
      <c r="AF47" s="11">
        <v>394.77</v>
      </c>
      <c r="AG47" s="7"/>
      <c r="AH47">
        <v>13.87</v>
      </c>
      <c r="AI47">
        <v>3.0684999999999998</v>
      </c>
      <c r="AJ47">
        <v>4.4935</v>
      </c>
      <c r="AK47">
        <v>0.3705</v>
      </c>
      <c r="AL47">
        <v>375.03</v>
      </c>
      <c r="AM47" t="s">
        <v>428</v>
      </c>
      <c r="AN47">
        <v>44606.700162037036</v>
      </c>
      <c r="AO47" t="s">
        <v>34</v>
      </c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2.4500000000000002</v>
      </c>
      <c r="R54" s="35">
        <v>2.4500000000000002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1.4626530612244897</v>
      </c>
      <c r="AC54" s="14">
        <f>SUMPRODUCT(AC44:AC53,Q44:Q53)/Q54</f>
        <v>0.38204081632653059</v>
      </c>
      <c r="AD54" s="14">
        <f>SUMPRODUCT(AD44:AD53,Q44:Q53)/Q54</f>
        <v>0.51816326530612256</v>
      </c>
      <c r="AE54" s="14">
        <f>SUMPRODUCT(AE44:AE53,Q44:Q53)/Q54</f>
        <v>4.3673469387755105E-2</v>
      </c>
      <c r="AF54" s="15">
        <f>SUMPRODUCT(AF44:AF53,Q44:Q53)/Q54</f>
        <v>41.480816326530615</v>
      </c>
      <c r="AG54" s="16">
        <f>Q54*AF54/R54</f>
        <v>41.480816326530615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customHeight="1" x14ac:dyDescent="0.25">
      <c r="A57" s="31">
        <f>A44+1</f>
        <v>5</v>
      </c>
      <c r="B57" s="8">
        <v>44606</v>
      </c>
      <c r="C57" s="9" t="s">
        <v>7</v>
      </c>
      <c r="D57" s="10" t="s">
        <v>29</v>
      </c>
      <c r="E57" s="10" t="s">
        <v>30</v>
      </c>
      <c r="F57" s="10" t="s">
        <v>598</v>
      </c>
      <c r="G57" s="10"/>
      <c r="H57" s="10" t="s">
        <v>70</v>
      </c>
      <c r="I57" s="10" t="s">
        <v>153</v>
      </c>
      <c r="J57" s="10">
        <v>4280</v>
      </c>
      <c r="K57" s="10" t="s">
        <v>589</v>
      </c>
      <c r="L57" s="10" t="s">
        <v>198</v>
      </c>
      <c r="M57" s="10"/>
      <c r="N57" s="10" t="s">
        <v>27</v>
      </c>
      <c r="O57" s="10" t="s">
        <v>599</v>
      </c>
      <c r="P57" s="10" t="s">
        <v>15</v>
      </c>
      <c r="Q57" s="27">
        <v>0.4</v>
      </c>
      <c r="R57" s="27">
        <v>0.4</v>
      </c>
      <c r="S57" s="10"/>
      <c r="T57" s="10" t="s">
        <v>73</v>
      </c>
      <c r="U57" s="10"/>
      <c r="V57" s="10"/>
      <c r="W57" s="10" t="s">
        <v>75</v>
      </c>
      <c r="X57" s="10" t="s">
        <v>584</v>
      </c>
      <c r="Y57" s="10"/>
      <c r="Z57" s="10"/>
      <c r="AA57" s="11">
        <v>0</v>
      </c>
      <c r="AB57" s="11">
        <v>0.04</v>
      </c>
      <c r="AC57" s="11">
        <v>0.02</v>
      </c>
      <c r="AD57" s="11">
        <v>0.01</v>
      </c>
      <c r="AE57" s="11">
        <v>0.01</v>
      </c>
      <c r="AF57" s="11">
        <v>1.58</v>
      </c>
      <c r="AG57" s="7"/>
      <c r="AH57">
        <v>3.7999999999999999E-2</v>
      </c>
      <c r="AI57">
        <v>1.9E-2</v>
      </c>
      <c r="AJ57">
        <v>9.4999999999999998E-3</v>
      </c>
      <c r="AK57">
        <v>9.4999999999999998E-3</v>
      </c>
      <c r="AL57">
        <v>1.5</v>
      </c>
      <c r="AM57" t="s">
        <v>428</v>
      </c>
      <c r="AN57">
        <v>44606.700162037036</v>
      </c>
      <c r="AO57" t="s">
        <v>34</v>
      </c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  <c r="AH58">
        <v>4.7500000000000001E-2</v>
      </c>
      <c r="AI58">
        <v>1.9E-2</v>
      </c>
      <c r="AJ58">
        <v>9.4999999999999998E-3</v>
      </c>
      <c r="AK58">
        <v>9.4999999999999998E-3</v>
      </c>
      <c r="AL58">
        <v>1.66</v>
      </c>
      <c r="AM58" t="s">
        <v>428</v>
      </c>
      <c r="AN58">
        <v>44606.700162037036</v>
      </c>
      <c r="AO58" t="s">
        <v>34</v>
      </c>
    </row>
    <row r="59" spans="1:43" ht="15" customHeight="1" x14ac:dyDescent="0.25">
      <c r="A59" s="31"/>
      <c r="B59" s="8">
        <v>44606</v>
      </c>
      <c r="C59" s="9" t="s">
        <v>7</v>
      </c>
      <c r="D59" s="10" t="s">
        <v>29</v>
      </c>
      <c r="E59" s="10" t="s">
        <v>30</v>
      </c>
      <c r="F59" s="10" t="s">
        <v>600</v>
      </c>
      <c r="G59" s="10"/>
      <c r="H59" s="10" t="s">
        <v>70</v>
      </c>
      <c r="I59" s="10" t="s">
        <v>153</v>
      </c>
      <c r="J59" s="10">
        <v>4280</v>
      </c>
      <c r="K59" s="10" t="s">
        <v>589</v>
      </c>
      <c r="L59" s="10" t="s">
        <v>198</v>
      </c>
      <c r="M59" s="10"/>
      <c r="N59" s="10" t="s">
        <v>27</v>
      </c>
      <c r="O59" s="10" t="s">
        <v>601</v>
      </c>
      <c r="P59" s="10" t="s">
        <v>15</v>
      </c>
      <c r="Q59" s="27">
        <v>0.9</v>
      </c>
      <c r="R59" s="27">
        <v>0.9</v>
      </c>
      <c r="S59" s="10"/>
      <c r="T59" s="10" t="s">
        <v>73</v>
      </c>
      <c r="U59" s="10"/>
      <c r="V59" s="10"/>
      <c r="W59" s="10" t="s">
        <v>75</v>
      </c>
      <c r="X59" s="10" t="s">
        <v>584</v>
      </c>
      <c r="Y59" s="10"/>
      <c r="Z59" s="10"/>
      <c r="AA59" s="11">
        <v>0</v>
      </c>
      <c r="AB59" s="11">
        <v>0.25</v>
      </c>
      <c r="AC59" s="11">
        <v>0.19</v>
      </c>
      <c r="AD59" s="11">
        <v>0.21</v>
      </c>
      <c r="AE59" s="11">
        <v>0.01</v>
      </c>
      <c r="AF59" s="11">
        <v>11.4</v>
      </c>
      <c r="AG59" s="7"/>
      <c r="AH59">
        <v>0.23749999999999999</v>
      </c>
      <c r="AI59">
        <v>0.18049999999999999</v>
      </c>
      <c r="AJ59">
        <v>0.19950000000000001</v>
      </c>
      <c r="AK59">
        <v>9.4999999999999998E-3</v>
      </c>
      <c r="AL59">
        <v>10.83</v>
      </c>
      <c r="AM59" t="s">
        <v>428</v>
      </c>
      <c r="AN59">
        <v>44606.700162037036</v>
      </c>
      <c r="AO59" t="s">
        <v>34</v>
      </c>
    </row>
    <row r="60" spans="1:43" ht="15" customHeight="1" x14ac:dyDescent="0.25">
      <c r="A60" s="31"/>
      <c r="B60" s="12">
        <v>44606</v>
      </c>
      <c r="C60" s="9" t="s">
        <v>7</v>
      </c>
      <c r="D60" s="9" t="s">
        <v>29</v>
      </c>
      <c r="E60" s="9" t="s">
        <v>30</v>
      </c>
      <c r="F60" s="9" t="s">
        <v>602</v>
      </c>
      <c r="G60" s="9"/>
      <c r="H60" s="9" t="s">
        <v>70</v>
      </c>
      <c r="I60" s="9" t="s">
        <v>153</v>
      </c>
      <c r="J60" s="9">
        <v>4280</v>
      </c>
      <c r="K60" s="9" t="s">
        <v>589</v>
      </c>
      <c r="L60" s="9" t="s">
        <v>198</v>
      </c>
      <c r="M60" s="9"/>
      <c r="N60" s="9" t="s">
        <v>27</v>
      </c>
      <c r="O60" s="9" t="s">
        <v>603</v>
      </c>
      <c r="P60" s="10" t="s">
        <v>15</v>
      </c>
      <c r="Q60" s="27">
        <v>0.2</v>
      </c>
      <c r="R60" s="27">
        <v>0.2</v>
      </c>
      <c r="S60" s="9"/>
      <c r="T60" s="9" t="s">
        <v>20</v>
      </c>
      <c r="U60" s="9"/>
      <c r="V60" s="9"/>
      <c r="W60" s="9" t="s">
        <v>604</v>
      </c>
      <c r="X60" s="9" t="s">
        <v>584</v>
      </c>
      <c r="Y60" s="9"/>
      <c r="Z60" s="11"/>
      <c r="AA60" s="11">
        <v>0</v>
      </c>
      <c r="AB60" s="11">
        <v>18.600000000000001</v>
      </c>
      <c r="AC60" s="11">
        <v>5.33</v>
      </c>
      <c r="AD60" s="11">
        <v>2.96</v>
      </c>
      <c r="AE60" s="11">
        <v>0.47</v>
      </c>
      <c r="AF60" s="11">
        <v>466.19</v>
      </c>
      <c r="AG60" s="7"/>
      <c r="AH60">
        <v>17.670000000000002</v>
      </c>
      <c r="AI60">
        <v>5.0635000000000003</v>
      </c>
      <c r="AJ60">
        <v>2.8119999999999998</v>
      </c>
      <c r="AK60">
        <v>0.44650000000000001</v>
      </c>
      <c r="AL60">
        <v>442.88</v>
      </c>
      <c r="AM60" t="s">
        <v>428</v>
      </c>
      <c r="AN60">
        <v>44606.700162037036</v>
      </c>
      <c r="AO60" t="s">
        <v>34</v>
      </c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1.5</v>
      </c>
      <c r="R67" s="35">
        <v>1.5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2.6406666666666672</v>
      </c>
      <c r="AC67" s="14">
        <f>SUMPRODUCT(AC57:AC66,Q57:Q66)/Q67</f>
        <v>0.83000000000000007</v>
      </c>
      <c r="AD67" s="14">
        <f>SUMPRODUCT(AD57:AD66,Q57:Q66)/Q67</f>
        <v>0.52333333333333332</v>
      </c>
      <c r="AE67" s="14">
        <f>SUMPRODUCT(AE57:AE66,Q57:Q66)/Q67</f>
        <v>7.1333333333333332E-2</v>
      </c>
      <c r="AF67" s="15">
        <f>SUMPRODUCT(AF57:AF66,Q57:Q66)/Q67</f>
        <v>69.42</v>
      </c>
      <c r="AG67" s="16">
        <f>Q67*AF67/R67</f>
        <v>69.42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44606</v>
      </c>
      <c r="C70" s="9" t="s">
        <v>7</v>
      </c>
      <c r="D70" s="10" t="s">
        <v>29</v>
      </c>
      <c r="E70" s="10" t="s">
        <v>30</v>
      </c>
      <c r="F70" s="10" t="s">
        <v>605</v>
      </c>
      <c r="G70" s="10"/>
      <c r="H70" s="10" t="s">
        <v>31</v>
      </c>
      <c r="I70" s="10" t="s">
        <v>360</v>
      </c>
      <c r="J70" s="10">
        <v>4330</v>
      </c>
      <c r="K70" s="10" t="s">
        <v>606</v>
      </c>
      <c r="L70" s="10" t="s">
        <v>272</v>
      </c>
      <c r="M70" s="10"/>
      <c r="N70" s="10"/>
      <c r="O70" s="10" t="s">
        <v>607</v>
      </c>
      <c r="P70" s="10" t="s">
        <v>11</v>
      </c>
      <c r="Q70" s="27">
        <v>0.4</v>
      </c>
      <c r="R70" s="27">
        <v>1.6</v>
      </c>
      <c r="S70" s="10" t="s">
        <v>33</v>
      </c>
      <c r="T70" s="10" t="s">
        <v>73</v>
      </c>
      <c r="U70" s="10"/>
      <c r="V70" s="10"/>
      <c r="W70" s="10" t="s">
        <v>608</v>
      </c>
      <c r="X70" s="10" t="s">
        <v>609</v>
      </c>
      <c r="Y70" s="10"/>
      <c r="Z70" s="10"/>
      <c r="AA70" s="11">
        <v>0</v>
      </c>
      <c r="AB70" s="11">
        <v>5.07</v>
      </c>
      <c r="AC70" s="11">
        <v>6.04</v>
      </c>
      <c r="AD70" s="11">
        <v>0.66</v>
      </c>
      <c r="AE70" s="11">
        <v>0.08</v>
      </c>
      <c r="AF70" s="11">
        <v>196.53</v>
      </c>
      <c r="AG70" s="7"/>
      <c r="AH70">
        <v>4.8164999999999996</v>
      </c>
      <c r="AI70">
        <v>5.7380000000000004</v>
      </c>
      <c r="AJ70">
        <v>0.627</v>
      </c>
      <c r="AK70">
        <v>7.5999999999999998E-2</v>
      </c>
      <c r="AL70">
        <v>186.7</v>
      </c>
      <c r="AM70" t="s">
        <v>71</v>
      </c>
      <c r="AN70">
        <v>44606.728564814817</v>
      </c>
      <c r="AO70" t="s">
        <v>610</v>
      </c>
    </row>
    <row r="71" spans="1:43" ht="15" customHeight="1" x14ac:dyDescent="0.25">
      <c r="A71" s="31"/>
      <c r="B71" s="8">
        <v>44606</v>
      </c>
      <c r="C71" s="9" t="s">
        <v>7</v>
      </c>
      <c r="D71" s="10" t="s">
        <v>29</v>
      </c>
      <c r="E71" s="10" t="s">
        <v>30</v>
      </c>
      <c r="F71" s="10" t="s">
        <v>611</v>
      </c>
      <c r="G71" s="10"/>
      <c r="H71" s="10" t="s">
        <v>31</v>
      </c>
      <c r="I71" s="10" t="s">
        <v>360</v>
      </c>
      <c r="J71" s="10">
        <v>4330</v>
      </c>
      <c r="K71" s="10" t="s">
        <v>606</v>
      </c>
      <c r="L71" s="10" t="s">
        <v>272</v>
      </c>
      <c r="M71" s="10"/>
      <c r="N71" s="10"/>
      <c r="O71" s="10" t="s">
        <v>607</v>
      </c>
      <c r="P71" s="10" t="s">
        <v>11</v>
      </c>
      <c r="Q71" s="27">
        <v>0.3</v>
      </c>
      <c r="R71" s="27">
        <v>1.6</v>
      </c>
      <c r="S71" s="10" t="s">
        <v>36</v>
      </c>
      <c r="T71" s="10" t="s">
        <v>20</v>
      </c>
      <c r="U71" s="10"/>
      <c r="V71" s="10"/>
      <c r="W71" s="10" t="s">
        <v>104</v>
      </c>
      <c r="X71" s="10" t="s">
        <v>609</v>
      </c>
      <c r="Y71" s="10"/>
      <c r="Z71" s="10"/>
      <c r="AA71" s="11">
        <v>0</v>
      </c>
      <c r="AB71" s="11">
        <v>13.77</v>
      </c>
      <c r="AC71" s="11">
        <v>8.34</v>
      </c>
      <c r="AD71" s="11">
        <v>7.07</v>
      </c>
      <c r="AE71" s="11">
        <v>0.62</v>
      </c>
      <c r="AF71" s="11">
        <v>515.27</v>
      </c>
      <c r="AG71" s="7"/>
      <c r="AH71">
        <v>13.0815</v>
      </c>
      <c r="AI71">
        <v>7.923</v>
      </c>
      <c r="AJ71">
        <v>6.7164999999999999</v>
      </c>
      <c r="AK71">
        <v>0.58899999999999997</v>
      </c>
      <c r="AL71">
        <v>489.51</v>
      </c>
      <c r="AM71" t="s">
        <v>71</v>
      </c>
      <c r="AN71">
        <v>44606.728564814817</v>
      </c>
      <c r="AO71" t="s">
        <v>610</v>
      </c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  <c r="AH72">
        <v>2.774</v>
      </c>
      <c r="AI72">
        <v>5.13</v>
      </c>
      <c r="AJ72">
        <v>6.5359999999999996</v>
      </c>
      <c r="AK72">
        <v>3.04</v>
      </c>
      <c r="AL72">
        <v>372.14</v>
      </c>
      <c r="AM72" t="s">
        <v>71</v>
      </c>
      <c r="AN72">
        <v>44604.685219907406</v>
      </c>
      <c r="AO72" t="s">
        <v>34</v>
      </c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0.7</v>
      </c>
      <c r="R80" s="22">
        <f>AVERAGE(R70:R79)</f>
        <v>1.6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8.798571428571428</v>
      </c>
      <c r="AC80" s="14">
        <f>SUMPRODUCT(AC70:AC79,Q70:Q79)/Q80</f>
        <v>7.0257142857142867</v>
      </c>
      <c r="AD80" s="14">
        <f>SUMPRODUCT(AD70:AD79,Q70:Q79)/Q80</f>
        <v>3.407142857142857</v>
      </c>
      <c r="AE80" s="14">
        <f>SUMPRODUCT(AE70:AE79,Q70:Q79)/Q80</f>
        <v>0.31142857142857144</v>
      </c>
      <c r="AF80" s="15">
        <f>SUMPRODUCT(AF70:AF79,Q70:Q79)/Q80</f>
        <v>333.13285714285712</v>
      </c>
      <c r="AG80" s="16">
        <f>Q80*AF80/R80</f>
        <v>145.74562499999996</v>
      </c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8.75" customHeight="1" x14ac:dyDescent="0.25">
      <c r="A83" s="31">
        <f>A70+1</f>
        <v>7</v>
      </c>
      <c r="B83" s="8">
        <v>44606</v>
      </c>
      <c r="C83" s="9" t="s">
        <v>7</v>
      </c>
      <c r="D83" s="10" t="s">
        <v>29</v>
      </c>
      <c r="E83" s="10" t="s">
        <v>30</v>
      </c>
      <c r="F83" s="10" t="s">
        <v>612</v>
      </c>
      <c r="G83" s="10"/>
      <c r="H83" s="10" t="s">
        <v>31</v>
      </c>
      <c r="I83" s="10" t="s">
        <v>360</v>
      </c>
      <c r="J83" s="10">
        <v>4330</v>
      </c>
      <c r="K83" s="10" t="s">
        <v>606</v>
      </c>
      <c r="L83" s="10" t="s">
        <v>272</v>
      </c>
      <c r="M83" s="10"/>
      <c r="N83" s="10"/>
      <c r="O83" s="10" t="s">
        <v>613</v>
      </c>
      <c r="P83" s="10" t="s">
        <v>9</v>
      </c>
      <c r="Q83" s="27">
        <v>0.4</v>
      </c>
      <c r="R83" s="27">
        <v>1.7</v>
      </c>
      <c r="S83" s="10" t="s">
        <v>33</v>
      </c>
      <c r="T83" s="10" t="s">
        <v>73</v>
      </c>
      <c r="U83" s="10"/>
      <c r="V83" s="10"/>
      <c r="W83" s="10" t="s">
        <v>75</v>
      </c>
      <c r="X83" s="10" t="s">
        <v>609</v>
      </c>
      <c r="Y83" s="10"/>
      <c r="Z83" s="10"/>
      <c r="AA83" s="11">
        <v>0</v>
      </c>
      <c r="AB83" s="11">
        <v>0.37</v>
      </c>
      <c r="AC83" s="11">
        <v>0.16</v>
      </c>
      <c r="AD83" s="11">
        <v>0.17</v>
      </c>
      <c r="AE83" s="11">
        <v>0.01</v>
      </c>
      <c r="AF83" s="11">
        <v>12.17</v>
      </c>
      <c r="AG83" s="7"/>
      <c r="AH83">
        <v>0.35149999999999998</v>
      </c>
      <c r="AI83">
        <v>0.152</v>
      </c>
      <c r="AJ83">
        <v>0.1615</v>
      </c>
      <c r="AK83">
        <v>9.4999999999999998E-3</v>
      </c>
      <c r="AL83">
        <v>11.57</v>
      </c>
      <c r="AM83" t="s">
        <v>71</v>
      </c>
      <c r="AN83">
        <v>44606.728564814817</v>
      </c>
      <c r="AO83" t="s">
        <v>610</v>
      </c>
    </row>
    <row r="84" spans="1:43" ht="18.75" customHeight="1" x14ac:dyDescent="0.25">
      <c r="A84" s="31"/>
      <c r="B84" s="8">
        <v>44606</v>
      </c>
      <c r="C84" s="9" t="s">
        <v>7</v>
      </c>
      <c r="D84" s="10" t="s">
        <v>29</v>
      </c>
      <c r="E84" s="10" t="s">
        <v>30</v>
      </c>
      <c r="F84" s="10" t="s">
        <v>614</v>
      </c>
      <c r="G84" s="10"/>
      <c r="H84" s="10" t="s">
        <v>31</v>
      </c>
      <c r="I84" s="10" t="s">
        <v>360</v>
      </c>
      <c r="J84" s="10">
        <v>4330</v>
      </c>
      <c r="K84" s="10" t="s">
        <v>606</v>
      </c>
      <c r="L84" s="10" t="s">
        <v>272</v>
      </c>
      <c r="M84" s="10"/>
      <c r="N84" s="10"/>
      <c r="O84" s="10" t="s">
        <v>613</v>
      </c>
      <c r="P84" s="10" t="s">
        <v>9</v>
      </c>
      <c r="Q84" s="27">
        <v>0.5</v>
      </c>
      <c r="R84" s="27">
        <v>1.7</v>
      </c>
      <c r="S84" s="10" t="s">
        <v>35</v>
      </c>
      <c r="T84" s="10" t="s">
        <v>73</v>
      </c>
      <c r="U84" s="10"/>
      <c r="V84" s="10"/>
      <c r="W84" s="10" t="s">
        <v>79</v>
      </c>
      <c r="X84" s="10" t="s">
        <v>609</v>
      </c>
      <c r="Y84" s="10"/>
      <c r="Z84" s="10"/>
      <c r="AA84" s="11">
        <v>0</v>
      </c>
      <c r="AB84" s="11">
        <v>6.83</v>
      </c>
      <c r="AC84" s="11">
        <v>1.68</v>
      </c>
      <c r="AD84" s="11">
        <v>1.76</v>
      </c>
      <c r="AE84" s="11">
        <v>7.0000000000000007E-2</v>
      </c>
      <c r="AF84" s="11">
        <v>174.6</v>
      </c>
      <c r="AG84" s="7"/>
      <c r="AH84">
        <v>6.4885000000000002</v>
      </c>
      <c r="AI84">
        <v>1.5960000000000001</v>
      </c>
      <c r="AJ84">
        <v>1.6719999999999999</v>
      </c>
      <c r="AK84">
        <v>6.6500000000000004E-2</v>
      </c>
      <c r="AL84">
        <v>165.87</v>
      </c>
      <c r="AM84" t="s">
        <v>71</v>
      </c>
      <c r="AN84">
        <v>44606.728564814817</v>
      </c>
      <c r="AO84" t="s">
        <v>610</v>
      </c>
    </row>
    <row r="85" spans="1:43" ht="18.75" customHeight="1" x14ac:dyDescent="0.25">
      <c r="A85" s="31"/>
      <c r="B85" s="8">
        <v>44606</v>
      </c>
      <c r="C85" s="9" t="s">
        <v>7</v>
      </c>
      <c r="D85" s="10" t="s">
        <v>29</v>
      </c>
      <c r="E85" s="10" t="s">
        <v>30</v>
      </c>
      <c r="F85" s="10" t="s">
        <v>615</v>
      </c>
      <c r="G85" s="10"/>
      <c r="H85" s="10" t="s">
        <v>31</v>
      </c>
      <c r="I85" s="10" t="s">
        <v>360</v>
      </c>
      <c r="J85" s="10">
        <v>4330</v>
      </c>
      <c r="K85" s="10" t="s">
        <v>606</v>
      </c>
      <c r="L85" s="10" t="s">
        <v>272</v>
      </c>
      <c r="M85" s="10"/>
      <c r="N85" s="10"/>
      <c r="O85" s="10" t="s">
        <v>613</v>
      </c>
      <c r="P85" s="10" t="s">
        <v>9</v>
      </c>
      <c r="Q85" s="27">
        <v>0.2</v>
      </c>
      <c r="R85" s="27">
        <v>1.7</v>
      </c>
      <c r="S85" s="10" t="s">
        <v>36</v>
      </c>
      <c r="T85" s="10" t="s">
        <v>20</v>
      </c>
      <c r="U85" s="10"/>
      <c r="V85" s="10"/>
      <c r="W85" s="10" t="s">
        <v>616</v>
      </c>
      <c r="X85" s="10" t="s">
        <v>609</v>
      </c>
      <c r="Y85" s="10"/>
      <c r="Z85" s="10"/>
      <c r="AA85" s="11">
        <v>0</v>
      </c>
      <c r="AB85" s="11">
        <v>7.62</v>
      </c>
      <c r="AC85" s="11">
        <v>10.43</v>
      </c>
      <c r="AD85" s="11">
        <v>1.02</v>
      </c>
      <c r="AE85" s="11">
        <v>0.1</v>
      </c>
      <c r="AF85" s="11">
        <v>316.88</v>
      </c>
      <c r="AG85" s="7"/>
      <c r="AH85">
        <v>7.2389999999999999</v>
      </c>
      <c r="AI85">
        <v>9.9085000000000001</v>
      </c>
      <c r="AJ85">
        <v>0.96899999999999997</v>
      </c>
      <c r="AK85">
        <v>9.5000000000000001E-2</v>
      </c>
      <c r="AL85">
        <v>301.04000000000002</v>
      </c>
      <c r="AM85" t="s">
        <v>71</v>
      </c>
      <c r="AN85">
        <v>44606.728564814817</v>
      </c>
      <c r="AO85" t="s">
        <v>610</v>
      </c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  <c r="AH86">
        <v>0.14249999999999999</v>
      </c>
      <c r="AI86">
        <v>0.40849999999999997</v>
      </c>
      <c r="AJ86">
        <v>0.19950000000000001</v>
      </c>
      <c r="AK86">
        <v>9.4999999999999998E-3</v>
      </c>
      <c r="AL86">
        <v>12.94</v>
      </c>
      <c r="AM86" t="s">
        <v>76</v>
      </c>
      <c r="AN86">
        <v>44599.785787037035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1.1000000000000001</v>
      </c>
      <c r="R93" s="22">
        <f>AVERAGE(R83:R92)</f>
        <v>1.7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>
        <f>AVERAGE(AA83:AA92)</f>
        <v>0</v>
      </c>
      <c r="AB93" s="14">
        <f>SUMPRODUCT(AB83:AB92,Q83:Q92)/Q93</f>
        <v>4.6245454545454541</v>
      </c>
      <c r="AC93" s="14">
        <f>SUMPRODUCT(AC83:AC92,Q83:Q92)/Q93</f>
        <v>2.7181818181818178</v>
      </c>
      <c r="AD93" s="14">
        <f>SUMPRODUCT(AD83:AD92,Q83:Q92)/Q93</f>
        <v>1.0472727272727271</v>
      </c>
      <c r="AE93" s="14">
        <f>SUMPRODUCT(AE83:AE92,Q83:Q92)/Q93</f>
        <v>5.3636363636363642E-2</v>
      </c>
      <c r="AF93" s="15">
        <f>SUMPRODUCT(AF83:AF92,Q83:Q92)/Q93</f>
        <v>141.40363636363634</v>
      </c>
      <c r="AG93" s="16">
        <f>Q93*AF93/R93</f>
        <v>91.496470588235283</v>
      </c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customHeight="1" x14ac:dyDescent="0.25">
      <c r="A96" s="31">
        <f>A83+1</f>
        <v>8</v>
      </c>
      <c r="B96" s="8">
        <v>44606</v>
      </c>
      <c r="C96" s="9" t="s">
        <v>7</v>
      </c>
      <c r="D96" s="10" t="s">
        <v>29</v>
      </c>
      <c r="E96" s="10" t="s">
        <v>30</v>
      </c>
      <c r="F96" s="10" t="s">
        <v>617</v>
      </c>
      <c r="G96" s="10"/>
      <c r="H96" s="10" t="s">
        <v>70</v>
      </c>
      <c r="I96" s="10" t="s">
        <v>153</v>
      </c>
      <c r="J96" s="10">
        <v>4230</v>
      </c>
      <c r="K96" s="10" t="s">
        <v>388</v>
      </c>
      <c r="L96" s="10" t="s">
        <v>72</v>
      </c>
      <c r="M96" s="10"/>
      <c r="N96" s="10" t="s">
        <v>28</v>
      </c>
      <c r="O96" s="10" t="s">
        <v>618</v>
      </c>
      <c r="P96" s="10" t="s">
        <v>11</v>
      </c>
      <c r="Q96" s="27">
        <v>0.5</v>
      </c>
      <c r="R96" s="27">
        <v>2.1</v>
      </c>
      <c r="S96" s="10" t="s">
        <v>33</v>
      </c>
      <c r="T96" s="10" t="s">
        <v>158</v>
      </c>
      <c r="U96" s="10"/>
      <c r="V96" s="10"/>
      <c r="W96" s="10" t="s">
        <v>532</v>
      </c>
      <c r="X96" s="10" t="s">
        <v>584</v>
      </c>
      <c r="Y96" s="10"/>
      <c r="Z96" s="10"/>
      <c r="AA96" s="11">
        <v>0</v>
      </c>
      <c r="AB96" s="11">
        <v>0.15</v>
      </c>
      <c r="AC96" s="11">
        <v>0.12</v>
      </c>
      <c r="AD96" s="11">
        <v>0.01</v>
      </c>
      <c r="AE96" s="11">
        <v>0.01</v>
      </c>
      <c r="AF96" s="11">
        <v>5.01</v>
      </c>
      <c r="AG96" s="7"/>
      <c r="AH96">
        <v>0.14249999999999999</v>
      </c>
      <c r="AI96">
        <v>0.114</v>
      </c>
      <c r="AJ96">
        <v>9.4999999999999998E-3</v>
      </c>
      <c r="AK96">
        <v>9.4999999999999998E-3</v>
      </c>
      <c r="AL96">
        <v>4.76</v>
      </c>
      <c r="AM96" t="s">
        <v>428</v>
      </c>
      <c r="AN96">
        <v>44606.700162037036</v>
      </c>
      <c r="AO96" t="s">
        <v>34</v>
      </c>
    </row>
    <row r="97" spans="1:52" ht="15" customHeight="1" x14ac:dyDescent="0.25">
      <c r="A97" s="31"/>
      <c r="B97" s="8">
        <v>44606</v>
      </c>
      <c r="C97" s="9" t="s">
        <v>7</v>
      </c>
      <c r="D97" s="10" t="s">
        <v>29</v>
      </c>
      <c r="E97" s="10" t="s">
        <v>30</v>
      </c>
      <c r="F97" s="10" t="s">
        <v>619</v>
      </c>
      <c r="G97" s="10"/>
      <c r="H97" s="10" t="s">
        <v>70</v>
      </c>
      <c r="I97" s="10" t="s">
        <v>153</v>
      </c>
      <c r="J97" s="10">
        <v>4230</v>
      </c>
      <c r="K97" s="10" t="s">
        <v>388</v>
      </c>
      <c r="L97" s="10" t="s">
        <v>72</v>
      </c>
      <c r="M97" s="10"/>
      <c r="N97" s="10" t="s">
        <v>28</v>
      </c>
      <c r="O97" s="10" t="s">
        <v>618</v>
      </c>
      <c r="P97" s="10" t="s">
        <v>11</v>
      </c>
      <c r="Q97" s="27">
        <v>0.65</v>
      </c>
      <c r="R97" s="27">
        <v>2.1</v>
      </c>
      <c r="S97" s="10" t="s">
        <v>35</v>
      </c>
      <c r="T97" s="10" t="s">
        <v>20</v>
      </c>
      <c r="U97" s="10"/>
      <c r="V97" s="10"/>
      <c r="W97" s="10" t="s">
        <v>546</v>
      </c>
      <c r="X97" s="10" t="s">
        <v>584</v>
      </c>
      <c r="Y97" s="10"/>
      <c r="Z97" s="10"/>
      <c r="AA97" s="11">
        <v>0</v>
      </c>
      <c r="AB97" s="11">
        <v>22.6</v>
      </c>
      <c r="AC97" s="11">
        <v>10.23</v>
      </c>
      <c r="AD97" s="11">
        <v>8.4600000000000009</v>
      </c>
      <c r="AE97" s="11">
        <v>0.64</v>
      </c>
      <c r="AF97" s="11">
        <v>717.57</v>
      </c>
      <c r="AG97" s="7"/>
      <c r="AH97">
        <v>21.47</v>
      </c>
      <c r="AI97">
        <v>9.7185000000000006</v>
      </c>
      <c r="AJ97">
        <v>8.0370000000000008</v>
      </c>
      <c r="AK97">
        <v>0.60799999999999998</v>
      </c>
      <c r="AL97">
        <v>681.69</v>
      </c>
      <c r="AM97" t="s">
        <v>428</v>
      </c>
      <c r="AN97">
        <v>44606.700162037036</v>
      </c>
      <c r="AO97" t="s">
        <v>34</v>
      </c>
    </row>
    <row r="98" spans="1:52" ht="15" customHeight="1" x14ac:dyDescent="0.25">
      <c r="A98" s="31"/>
      <c r="B98" s="8">
        <v>44606</v>
      </c>
      <c r="C98" s="9" t="s">
        <v>7</v>
      </c>
      <c r="D98" s="10" t="s">
        <v>29</v>
      </c>
      <c r="E98" s="10" t="s">
        <v>30</v>
      </c>
      <c r="F98" s="10" t="s">
        <v>620</v>
      </c>
      <c r="G98" s="10"/>
      <c r="H98" s="10" t="s">
        <v>70</v>
      </c>
      <c r="I98" s="10" t="s">
        <v>153</v>
      </c>
      <c r="J98" s="10">
        <v>4230</v>
      </c>
      <c r="K98" s="10" t="s">
        <v>388</v>
      </c>
      <c r="L98" s="10" t="s">
        <v>72</v>
      </c>
      <c r="M98" s="10"/>
      <c r="N98" s="10" t="s">
        <v>28</v>
      </c>
      <c r="O98" s="10" t="s">
        <v>618</v>
      </c>
      <c r="P98" s="10" t="s">
        <v>11</v>
      </c>
      <c r="Q98" s="27">
        <v>0.5</v>
      </c>
      <c r="R98" s="27">
        <v>2.1</v>
      </c>
      <c r="S98" s="10" t="s">
        <v>36</v>
      </c>
      <c r="T98" s="10" t="s">
        <v>158</v>
      </c>
      <c r="U98" s="10"/>
      <c r="V98" s="10"/>
      <c r="W98" s="10" t="s">
        <v>532</v>
      </c>
      <c r="X98" s="10" t="s">
        <v>584</v>
      </c>
      <c r="Y98" s="10"/>
      <c r="Z98" s="10"/>
      <c r="AA98" s="11">
        <v>0</v>
      </c>
      <c r="AB98" s="11">
        <v>0.23</v>
      </c>
      <c r="AC98" s="11">
        <v>0.11</v>
      </c>
      <c r="AD98" s="11">
        <v>7.0000000000000007E-2</v>
      </c>
      <c r="AE98" s="11">
        <v>0.01</v>
      </c>
      <c r="AF98" s="11">
        <v>7.25</v>
      </c>
      <c r="AG98" s="7"/>
      <c r="AH98">
        <v>0.2185</v>
      </c>
      <c r="AI98">
        <v>0.1045</v>
      </c>
      <c r="AJ98">
        <v>6.6500000000000004E-2</v>
      </c>
      <c r="AK98">
        <v>9.4999999999999998E-3</v>
      </c>
      <c r="AL98">
        <v>6.89</v>
      </c>
      <c r="AM98" t="s">
        <v>428</v>
      </c>
      <c r="AN98">
        <v>44606.700162037036</v>
      </c>
      <c r="AO98" t="s">
        <v>34</v>
      </c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1.65</v>
      </c>
      <c r="R106" s="22">
        <f>AVERAGE(R96:R105)</f>
        <v>2.1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>
        <f>AVERAGE(AA96:AA105)</f>
        <v>0</v>
      </c>
      <c r="AB106" s="14">
        <f>SUMPRODUCT(AB96:AB105,Q96:Q105)/Q106</f>
        <v>9.0181818181818194</v>
      </c>
      <c r="AC106" s="14">
        <f>SUMPRODUCT(AC96:AC105,Q96:Q105)/Q106</f>
        <v>4.0996969696969696</v>
      </c>
      <c r="AD106" s="14">
        <f>SUMPRODUCT(AD96:AD105,Q96:Q105)/Q106</f>
        <v>3.3569696969696974</v>
      </c>
      <c r="AE106" s="14">
        <f>SUMPRODUCT(AE96:AE105,Q96:Q105)/Q106</f>
        <v>0.25818181818181823</v>
      </c>
      <c r="AF106" s="15">
        <f>SUMPRODUCT(AF96:AF105,Q96:Q105)/Q106</f>
        <v>286.39424242424246</v>
      </c>
      <c r="AG106" s="16">
        <f>Q106*AF106/R106</f>
        <v>225.02404761904765</v>
      </c>
      <c r="AU106" s="3"/>
      <c r="AV106" s="3"/>
      <c r="AW106" s="3"/>
      <c r="AX106" s="3"/>
      <c r="AY106" s="3"/>
      <c r="AZ106" s="3"/>
    </row>
    <row r="107" spans="1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  <c r="AH109">
        <v>1.9950000000000001</v>
      </c>
      <c r="AI109">
        <v>0.78849999999999998</v>
      </c>
      <c r="AJ109">
        <v>1.083</v>
      </c>
      <c r="AK109">
        <v>2.8500000000000001E-2</v>
      </c>
      <c r="AL109">
        <v>66.39</v>
      </c>
      <c r="AM109" t="s">
        <v>428</v>
      </c>
      <c r="AN109">
        <v>44605.679837962962</v>
      </c>
      <c r="AO109" t="s">
        <v>34</v>
      </c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  <c r="AH110">
        <v>9.69</v>
      </c>
      <c r="AI110">
        <v>1.3774999999999999</v>
      </c>
      <c r="AJ110">
        <v>4.0564999999999998</v>
      </c>
      <c r="AK110">
        <v>0.14249999999999999</v>
      </c>
      <c r="AL110">
        <v>261.35000000000002</v>
      </c>
      <c r="AM110" t="s">
        <v>428</v>
      </c>
      <c r="AN110">
        <v>44605.679837962962</v>
      </c>
      <c r="AO110" t="s">
        <v>34</v>
      </c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  <c r="AH122">
        <v>7.7709999999999999</v>
      </c>
      <c r="AI122">
        <v>1.919</v>
      </c>
      <c r="AJ122">
        <v>1.5389999999999999</v>
      </c>
      <c r="AK122">
        <v>0.114</v>
      </c>
      <c r="AL122">
        <v>191.84</v>
      </c>
      <c r="AM122" t="s">
        <v>428</v>
      </c>
      <c r="AN122">
        <v>44605.679837962962</v>
      </c>
      <c r="AO122" t="s">
        <v>34</v>
      </c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  <c r="AH123">
        <v>14.725</v>
      </c>
      <c r="AI123">
        <v>1.653</v>
      </c>
      <c r="AJ123">
        <v>3.4485000000000001</v>
      </c>
      <c r="AK123">
        <v>0.152</v>
      </c>
      <c r="AL123">
        <v>338.43</v>
      </c>
      <c r="AM123" t="s">
        <v>428</v>
      </c>
      <c r="AN123">
        <v>44605.679837962962</v>
      </c>
      <c r="AO123" t="s">
        <v>34</v>
      </c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  <c r="AH135">
        <v>7.8564999999999996</v>
      </c>
      <c r="AI135">
        <v>24.605</v>
      </c>
      <c r="AJ135">
        <v>20.425000000000001</v>
      </c>
      <c r="AK135">
        <v>1.9379999999999999</v>
      </c>
      <c r="AL135">
        <v>975.43</v>
      </c>
      <c r="AM135" t="s">
        <v>71</v>
      </c>
      <c r="AN135">
        <v>44605.713831018518</v>
      </c>
      <c r="AO135" t="s">
        <v>34</v>
      </c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  <c r="AH136">
        <v>2.7835000000000001</v>
      </c>
      <c r="AI136">
        <v>0.61750000000000005</v>
      </c>
      <c r="AJ136">
        <v>0.67449999999999999</v>
      </c>
      <c r="AK136">
        <v>0.34200000000000003</v>
      </c>
      <c r="AL136">
        <v>82.26</v>
      </c>
      <c r="AM136" t="s">
        <v>71</v>
      </c>
      <c r="AN136">
        <v>44605.713831018518</v>
      </c>
      <c r="AO136" t="s">
        <v>34</v>
      </c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  <c r="AH137">
        <v>0.38950000000000001</v>
      </c>
      <c r="AI137">
        <v>0.1615</v>
      </c>
      <c r="AJ137">
        <v>0.13300000000000001</v>
      </c>
      <c r="AK137">
        <v>0.1235</v>
      </c>
      <c r="AL137">
        <v>16.55</v>
      </c>
      <c r="AM137" t="s">
        <v>71</v>
      </c>
      <c r="AN137">
        <v>44605.713831018518</v>
      </c>
      <c r="AO137" t="s">
        <v>34</v>
      </c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4.6265000000000001</v>
      </c>
      <c r="AI161">
        <v>15.865</v>
      </c>
      <c r="AJ161">
        <v>4.4269999999999996</v>
      </c>
      <c r="AK161">
        <v>0.29449999999999998</v>
      </c>
      <c r="AL161">
        <v>424.64</v>
      </c>
      <c r="AM161" t="s">
        <v>71</v>
      </c>
      <c r="AN161">
        <v>44605.713831018518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1.6435</v>
      </c>
      <c r="AI174">
        <v>3.3725000000000001</v>
      </c>
      <c r="AJ174">
        <v>5.8994999999999997</v>
      </c>
      <c r="AK174">
        <v>0.75049999999999994</v>
      </c>
      <c r="AL174">
        <v>218.97</v>
      </c>
      <c r="AM174" t="s">
        <v>71</v>
      </c>
      <c r="AN174">
        <v>44605.713831018518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4.9684999999999997</v>
      </c>
      <c r="AI187">
        <v>17.86</v>
      </c>
      <c r="AJ187">
        <v>17.223500000000001</v>
      </c>
      <c r="AK187">
        <v>2.2989999999999999</v>
      </c>
      <c r="AL187">
        <v>775.99</v>
      </c>
      <c r="AM187" t="s">
        <v>71</v>
      </c>
      <c r="AN187">
        <v>44605.713831018518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15.865</v>
      </c>
      <c r="AI200">
        <v>3.895</v>
      </c>
      <c r="AJ200">
        <v>1.9570000000000001</v>
      </c>
      <c r="AK200">
        <v>0.247</v>
      </c>
      <c r="AL200">
        <v>370.53</v>
      </c>
      <c r="AM200" t="s">
        <v>71</v>
      </c>
      <c r="AN200">
        <v>44605.713831018518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</mergeCells>
  <conditionalFormatting sqref="AB171:AE171 AB158:AE158 AB145:AE145 AB132:AE132 AB119:AE119 AB106:AE106 AB93:AE93 AB80:AE80 AB67:AE67 AB54:AE54">
    <cfRule type="containsBlanks" dxfId="61" priority="61">
      <formula>LEN(TRIM(AB54))=0</formula>
    </cfRule>
    <cfRule type="cellIs" dxfId="60" priority="62" operator="equal">
      <formula>0</formula>
    </cfRule>
  </conditionalFormatting>
  <conditionalFormatting sqref="AB160:AE160 AB147:AE147 AB134:AE134 AB121:AE121 AB108:AE108 AB95:AE95 AB82:AE82 AB69:AE69 AB56:AE56 AB43:AE43 AB30:AE30">
    <cfRule type="containsBlanks" dxfId="59" priority="59">
      <formula>LEN(TRIM(AB30))=0</formula>
    </cfRule>
    <cfRule type="cellIs" dxfId="58" priority="60" operator="equal">
      <formula>0</formula>
    </cfRule>
  </conditionalFormatting>
  <conditionalFormatting sqref="AB184:AE184">
    <cfRule type="containsBlanks" dxfId="57" priority="57">
      <formula>LEN(TRIM(AB184))=0</formula>
    </cfRule>
    <cfRule type="cellIs" dxfId="56" priority="58" operator="equal">
      <formula>0</formula>
    </cfRule>
  </conditionalFormatting>
  <conditionalFormatting sqref="AB173:AE173">
    <cfRule type="containsBlanks" dxfId="55" priority="55">
      <formula>LEN(TRIM(AB173))=0</formula>
    </cfRule>
    <cfRule type="cellIs" dxfId="54" priority="56" operator="equal">
      <formula>0</formula>
    </cfRule>
  </conditionalFormatting>
  <conditionalFormatting sqref="AB197:AE197">
    <cfRule type="containsBlanks" dxfId="53" priority="53">
      <formula>LEN(TRIM(AB197))=0</formula>
    </cfRule>
    <cfRule type="cellIs" dxfId="52" priority="54" operator="equal">
      <formula>0</formula>
    </cfRule>
  </conditionalFormatting>
  <conditionalFormatting sqref="AB186:AE186">
    <cfRule type="containsBlanks" dxfId="51" priority="51">
      <formula>LEN(TRIM(AB186))=0</formula>
    </cfRule>
    <cfRule type="cellIs" dxfId="50" priority="52" operator="equal">
      <formula>0</formula>
    </cfRule>
  </conditionalFormatting>
  <conditionalFormatting sqref="AB210:AE210">
    <cfRule type="containsBlanks" dxfId="49" priority="49">
      <formula>LEN(TRIM(AB210))=0</formula>
    </cfRule>
    <cfRule type="cellIs" dxfId="48" priority="50" operator="equal">
      <formula>0</formula>
    </cfRule>
  </conditionalFormatting>
  <conditionalFormatting sqref="AB199:AE199">
    <cfRule type="containsBlanks" dxfId="47" priority="47">
      <formula>LEN(TRIM(AB199))=0</formula>
    </cfRule>
    <cfRule type="cellIs" dxfId="46" priority="48" operator="equal">
      <formula>0</formula>
    </cfRule>
  </conditionalFormatting>
  <conditionalFormatting sqref="AB223:AE223">
    <cfRule type="containsBlanks" dxfId="45" priority="45">
      <formula>LEN(TRIM(AB223))=0</formula>
    </cfRule>
    <cfRule type="cellIs" dxfId="44" priority="46" operator="equal">
      <formula>0</formula>
    </cfRule>
  </conditionalFormatting>
  <conditionalFormatting sqref="AB212:AE212">
    <cfRule type="containsBlanks" dxfId="43" priority="43">
      <formula>LEN(TRIM(AB212))=0</formula>
    </cfRule>
    <cfRule type="cellIs" dxfId="42" priority="44" operator="equal">
      <formula>0</formula>
    </cfRule>
  </conditionalFormatting>
  <conditionalFormatting sqref="AB236:AE236">
    <cfRule type="containsBlanks" dxfId="41" priority="41">
      <formula>LEN(TRIM(AB236))=0</formula>
    </cfRule>
    <cfRule type="cellIs" dxfId="40" priority="42" operator="equal">
      <formula>0</formula>
    </cfRule>
  </conditionalFormatting>
  <conditionalFormatting sqref="AB225:AE225">
    <cfRule type="containsBlanks" dxfId="39" priority="39">
      <formula>LEN(TRIM(AB225))=0</formula>
    </cfRule>
    <cfRule type="cellIs" dxfId="38" priority="40" operator="equal">
      <formula>0</formula>
    </cfRule>
  </conditionalFormatting>
  <conditionalFormatting sqref="AB249:AE249">
    <cfRule type="containsBlanks" dxfId="37" priority="37">
      <formula>LEN(TRIM(AB249))=0</formula>
    </cfRule>
    <cfRule type="cellIs" dxfId="36" priority="38" operator="equal">
      <formula>0</formula>
    </cfRule>
  </conditionalFormatting>
  <conditionalFormatting sqref="AB238:AE238">
    <cfRule type="containsBlanks" dxfId="35" priority="35">
      <formula>LEN(TRIM(AB238))=0</formula>
    </cfRule>
    <cfRule type="cellIs" dxfId="34" priority="36" operator="equal">
      <formula>0</formula>
    </cfRule>
  </conditionalFormatting>
  <conditionalFormatting sqref="AB239:AE248">
    <cfRule type="containsBlanks" dxfId="33" priority="33">
      <formula>LEN(TRIM(AB239))=0</formula>
    </cfRule>
    <cfRule type="cellIs" dxfId="32" priority="34" operator="equal">
      <formula>0</formula>
    </cfRule>
  </conditionalFormatting>
  <conditionalFormatting sqref="AB262:AE262">
    <cfRule type="containsBlanks" dxfId="31" priority="31">
      <formula>LEN(TRIM(AB262))=0</formula>
    </cfRule>
    <cfRule type="cellIs" dxfId="30" priority="32" operator="equal">
      <formula>0</formula>
    </cfRule>
  </conditionalFormatting>
  <conditionalFormatting sqref="AB251:AE251">
    <cfRule type="containsBlanks" dxfId="29" priority="29">
      <formula>LEN(TRIM(AB251))=0</formula>
    </cfRule>
    <cfRule type="cellIs" dxfId="28" priority="30" operator="equal">
      <formula>0</formula>
    </cfRule>
  </conditionalFormatting>
  <conditionalFormatting sqref="AB252:AE261">
    <cfRule type="containsBlanks" dxfId="27" priority="27">
      <formula>LEN(TRIM(AB252))=0</formula>
    </cfRule>
    <cfRule type="cellIs" dxfId="26" priority="28" operator="equal">
      <formula>0</formula>
    </cfRule>
  </conditionalFormatting>
  <conditionalFormatting sqref="AB226:AE235 AB213:AE222 AB200:AE209 AB187:AE196 AB174:AE183 AB161:AE170">
    <cfRule type="containsBlanks" dxfId="25" priority="25">
      <formula>LEN(TRIM(AB161))=0</formula>
    </cfRule>
    <cfRule type="cellIs" dxfId="24" priority="26" operator="equal">
      <formula>0</formula>
    </cfRule>
  </conditionalFormatting>
  <conditionalFormatting sqref="AB148:AE157">
    <cfRule type="containsBlanks" dxfId="23" priority="23">
      <formula>LEN(TRIM(AB148))=0</formula>
    </cfRule>
    <cfRule type="cellIs" dxfId="22" priority="24" operator="equal">
      <formula>0</formula>
    </cfRule>
  </conditionalFormatting>
  <conditionalFormatting sqref="AB122:AE131 AB135:AE144">
    <cfRule type="containsBlanks" dxfId="21" priority="21">
      <formula>LEN(TRIM(AB122))=0</formula>
    </cfRule>
    <cfRule type="cellIs" dxfId="20" priority="22" operator="equal">
      <formula>0</formula>
    </cfRule>
  </conditionalFormatting>
  <conditionalFormatting sqref="AB109:AE118">
    <cfRule type="containsBlanks" dxfId="19" priority="19">
      <formula>LEN(TRIM(AB109))=0</formula>
    </cfRule>
    <cfRule type="cellIs" dxfId="18" priority="20" operator="equal">
      <formula>0</formula>
    </cfRule>
  </conditionalFormatting>
  <conditionalFormatting sqref="AB96:AE105 AB83:AE92 AB70:AE79">
    <cfRule type="containsBlanks" dxfId="17" priority="17">
      <formula>LEN(TRIM(AB70))=0</formula>
    </cfRule>
    <cfRule type="cellIs" dxfId="16" priority="18" operator="equal">
      <formula>0</formula>
    </cfRule>
  </conditionalFormatting>
  <conditionalFormatting sqref="AB57:AE66 AB44:AE53 AB31:AE40">
    <cfRule type="containsBlanks" dxfId="15" priority="15">
      <formula>LEN(TRIM(AB31))=0</formula>
    </cfRule>
    <cfRule type="cellIs" dxfId="14" priority="16" operator="equal">
      <formula>0</formula>
    </cfRule>
  </conditionalFormatting>
  <conditionalFormatting sqref="AB41:AE41">
    <cfRule type="containsBlanks" dxfId="13" priority="13">
      <formula>LEN(TRIM(AB41))=0</formula>
    </cfRule>
    <cfRule type="cellIs" dxfId="12" priority="14" operator="equal">
      <formula>0</formula>
    </cfRule>
  </conditionalFormatting>
  <conditionalFormatting sqref="AB4:AE4">
    <cfRule type="containsBlanks" dxfId="11" priority="11">
      <formula>LEN(TRIM(AB4))=0</formula>
    </cfRule>
    <cfRule type="cellIs" dxfId="10" priority="12" operator="equal">
      <formula>0</formula>
    </cfRule>
  </conditionalFormatting>
  <conditionalFormatting sqref="AB5:AE14">
    <cfRule type="containsBlanks" dxfId="9" priority="9">
      <formula>LEN(TRIM(AB5))=0</formula>
    </cfRule>
    <cfRule type="cellIs" dxfId="8" priority="10" operator="equal">
      <formula>0</formula>
    </cfRule>
  </conditionalFormatting>
  <conditionalFormatting sqref="AB15:AE15">
    <cfRule type="containsBlanks" dxfId="7" priority="7">
      <formula>LEN(TRIM(AB15))=0</formula>
    </cfRule>
    <cfRule type="cellIs" dxfId="6" priority="8" operator="equal">
      <formula>0</formula>
    </cfRule>
  </conditionalFormatting>
  <conditionalFormatting sqref="AB17:AE17">
    <cfRule type="containsBlanks" dxfId="5" priority="5">
      <formula>LEN(TRIM(AB17))=0</formula>
    </cfRule>
    <cfRule type="cellIs" dxfId="4" priority="6" operator="equal">
      <formula>0</formula>
    </cfRule>
  </conditionalFormatting>
  <conditionalFormatting sqref="AB18:AE27">
    <cfRule type="containsBlanks" dxfId="3" priority="3">
      <formula>LEN(TRIM(AB18))=0</formula>
    </cfRule>
    <cfRule type="cellIs" dxfId="2" priority="4" operator="equal">
      <formula>0</formula>
    </cfRule>
  </conditionalFormatting>
  <conditionalFormatting sqref="AB28:AE28">
    <cfRule type="containsBlanks" dxfId="1" priority="1">
      <formula>LEN(TRIM(AB28))=0</formula>
    </cfRule>
    <cfRule type="cellIs" dxfId="0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F84B-5CBE-4C9F-8299-3C0E7470A4BD}">
  <sheetPr>
    <pageSetUpPr fitToPage="1"/>
  </sheetPr>
  <dimension ref="A1:AZ269"/>
  <sheetViews>
    <sheetView zoomScale="85" zoomScaleNormal="85" workbookViewId="0">
      <selection activeCell="AY30" sqref="AY30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2.85546875" style="17" customWidth="1"/>
    <col min="10" max="10" width="6.5703125" style="17" bestFit="1" customWidth="1"/>
    <col min="11" max="11" width="12.28515625" style="17" customWidth="1"/>
    <col min="12" max="14" width="12.42578125" style="17" hidden="1" customWidth="1"/>
    <col min="15" max="15" width="15.28515625" style="17" customWidth="1"/>
    <col min="16" max="16" width="7.5703125" style="23" customWidth="1"/>
    <col min="17" max="18" width="9.28515625" style="23" customWidth="1"/>
    <col min="19" max="19" width="12.42578125" style="17" customWidth="1"/>
    <col min="20" max="20" width="16.140625" style="17" customWidth="1"/>
    <col min="21" max="22" width="12.42578125" style="17" hidden="1" customWidth="1"/>
    <col min="23" max="23" width="19.710937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44594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44594</v>
      </c>
      <c r="C5" s="9" t="s">
        <v>7</v>
      </c>
      <c r="D5" s="10" t="s">
        <v>29</v>
      </c>
      <c r="E5" s="10" t="s">
        <v>30</v>
      </c>
      <c r="F5" s="10" t="s">
        <v>128</v>
      </c>
      <c r="G5" s="10"/>
      <c r="H5" s="10" t="s">
        <v>31</v>
      </c>
      <c r="I5" s="10" t="s">
        <v>129</v>
      </c>
      <c r="J5" s="10">
        <v>4480</v>
      </c>
      <c r="K5" s="10" t="s">
        <v>130</v>
      </c>
      <c r="L5" s="10" t="s">
        <v>32</v>
      </c>
      <c r="M5" s="10"/>
      <c r="N5" s="10" t="s">
        <v>27</v>
      </c>
      <c r="O5" s="10" t="s">
        <v>131</v>
      </c>
      <c r="P5" s="10" t="s">
        <v>9</v>
      </c>
      <c r="Q5" s="27">
        <v>0.4</v>
      </c>
      <c r="R5" s="27">
        <v>1.9</v>
      </c>
      <c r="S5" s="10" t="s">
        <v>33</v>
      </c>
      <c r="T5" s="10" t="s">
        <v>26</v>
      </c>
      <c r="U5" s="10"/>
      <c r="V5" s="10"/>
      <c r="W5" s="10" t="s">
        <v>132</v>
      </c>
      <c r="X5" s="10" t="s">
        <v>133</v>
      </c>
      <c r="Y5" s="10"/>
      <c r="Z5" s="10"/>
      <c r="AA5" s="11">
        <v>0</v>
      </c>
      <c r="AB5" s="11">
        <v>0.02</v>
      </c>
      <c r="AC5" s="11">
        <v>0.01</v>
      </c>
      <c r="AD5" s="11">
        <v>0.01</v>
      </c>
      <c r="AE5" s="11">
        <v>0.01</v>
      </c>
      <c r="AF5" s="11">
        <v>1.0900000000000001</v>
      </c>
      <c r="AG5" s="7"/>
      <c r="AH5">
        <v>1.9E-2</v>
      </c>
      <c r="AI5">
        <v>9.4999999999999998E-3</v>
      </c>
      <c r="AJ5">
        <v>9.4999999999999998E-3</v>
      </c>
      <c r="AK5">
        <v>9.4999999999999998E-3</v>
      </c>
      <c r="AL5">
        <v>1.03</v>
      </c>
      <c r="AM5" t="s">
        <v>134</v>
      </c>
      <c r="AN5">
        <v>44594.684212962966</v>
      </c>
      <c r="AO5" t="s">
        <v>34</v>
      </c>
    </row>
    <row r="6" spans="1:43" ht="21" customHeight="1" x14ac:dyDescent="0.25">
      <c r="A6" s="31"/>
      <c r="B6" s="8">
        <v>44594</v>
      </c>
      <c r="C6" s="9" t="s">
        <v>7</v>
      </c>
      <c r="D6" s="10" t="s">
        <v>29</v>
      </c>
      <c r="E6" s="10" t="s">
        <v>30</v>
      </c>
      <c r="F6" s="10" t="s">
        <v>135</v>
      </c>
      <c r="G6" s="10"/>
      <c r="H6" s="10" t="s">
        <v>31</v>
      </c>
      <c r="I6" s="10" t="s">
        <v>129</v>
      </c>
      <c r="J6" s="10">
        <v>4480</v>
      </c>
      <c r="K6" s="10" t="s">
        <v>130</v>
      </c>
      <c r="L6" s="10" t="s">
        <v>32</v>
      </c>
      <c r="M6" s="10"/>
      <c r="N6" s="10" t="s">
        <v>27</v>
      </c>
      <c r="O6" s="10" t="s">
        <v>131</v>
      </c>
      <c r="P6" s="10" t="s">
        <v>9</v>
      </c>
      <c r="Q6" s="27">
        <v>0.5</v>
      </c>
      <c r="R6" s="27">
        <v>1.9</v>
      </c>
      <c r="S6" s="10" t="s">
        <v>35</v>
      </c>
      <c r="T6" s="10" t="s">
        <v>20</v>
      </c>
      <c r="U6" s="10"/>
      <c r="V6" s="10"/>
      <c r="W6" s="10" t="s">
        <v>136</v>
      </c>
      <c r="X6" s="10" t="s">
        <v>133</v>
      </c>
      <c r="Y6" s="10"/>
      <c r="Z6" s="10"/>
      <c r="AA6" s="11">
        <v>0</v>
      </c>
      <c r="AB6" s="11">
        <v>2.04</v>
      </c>
      <c r="AC6" s="11">
        <v>4.32</v>
      </c>
      <c r="AD6" s="11">
        <v>1.39</v>
      </c>
      <c r="AE6" s="11">
        <v>0.03</v>
      </c>
      <c r="AF6" s="11">
        <v>129.77000000000001</v>
      </c>
      <c r="AG6" s="7"/>
      <c r="AH6">
        <v>1.9379999999999999</v>
      </c>
      <c r="AI6">
        <v>4.1040000000000001</v>
      </c>
      <c r="AJ6">
        <v>1.3205</v>
      </c>
      <c r="AK6">
        <v>2.8500000000000001E-2</v>
      </c>
      <c r="AL6">
        <v>123.28</v>
      </c>
      <c r="AM6" t="s">
        <v>134</v>
      </c>
      <c r="AN6">
        <v>44594.684212962966</v>
      </c>
      <c r="AO6" t="s">
        <v>34</v>
      </c>
    </row>
    <row r="7" spans="1:43" ht="24" customHeight="1" x14ac:dyDescent="0.25">
      <c r="A7" s="31"/>
      <c r="B7" s="8">
        <v>44594</v>
      </c>
      <c r="C7" s="9" t="s">
        <v>7</v>
      </c>
      <c r="D7" s="10" t="s">
        <v>29</v>
      </c>
      <c r="E7" s="10" t="s">
        <v>30</v>
      </c>
      <c r="F7" s="10" t="s">
        <v>137</v>
      </c>
      <c r="G7" s="10"/>
      <c r="H7" s="10" t="s">
        <v>31</v>
      </c>
      <c r="I7" s="10" t="s">
        <v>129</v>
      </c>
      <c r="J7" s="10">
        <v>4480</v>
      </c>
      <c r="K7" s="10" t="s">
        <v>130</v>
      </c>
      <c r="L7" s="10" t="s">
        <v>32</v>
      </c>
      <c r="M7" s="10"/>
      <c r="N7" s="10" t="s">
        <v>27</v>
      </c>
      <c r="O7" s="10" t="s">
        <v>131</v>
      </c>
      <c r="P7" s="10" t="s">
        <v>9</v>
      </c>
      <c r="Q7" s="27">
        <v>0.5</v>
      </c>
      <c r="R7" s="27">
        <v>1.9</v>
      </c>
      <c r="S7" s="10" t="s">
        <v>36</v>
      </c>
      <c r="T7" s="10" t="s">
        <v>73</v>
      </c>
      <c r="U7" s="10"/>
      <c r="V7" s="10"/>
      <c r="W7" s="10" t="s">
        <v>115</v>
      </c>
      <c r="X7" s="10" t="s">
        <v>133</v>
      </c>
      <c r="Y7" s="10"/>
      <c r="Z7" s="10"/>
      <c r="AA7" s="11">
        <v>0</v>
      </c>
      <c r="AB7" s="11">
        <v>0.21</v>
      </c>
      <c r="AC7" s="11">
        <v>0.23</v>
      </c>
      <c r="AD7" s="11">
        <v>0.03</v>
      </c>
      <c r="AE7" s="11">
        <v>0.02</v>
      </c>
      <c r="AF7" s="11">
        <v>8.5500000000000007</v>
      </c>
      <c r="AG7" s="7"/>
      <c r="AH7">
        <v>0.19950000000000001</v>
      </c>
      <c r="AI7">
        <v>0.2185</v>
      </c>
      <c r="AJ7">
        <v>2.8500000000000001E-2</v>
      </c>
      <c r="AK7">
        <v>1.9E-2</v>
      </c>
      <c r="AL7">
        <v>8.1199999999999992</v>
      </c>
      <c r="AM7" t="s">
        <v>134</v>
      </c>
      <c r="AN7">
        <v>44594.684212962966</v>
      </c>
      <c r="AO7" t="s">
        <v>34</v>
      </c>
    </row>
    <row r="8" spans="1:43" ht="16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</row>
    <row r="9" spans="1:43" ht="16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1.4</v>
      </c>
      <c r="R15" s="22">
        <f>AVERAGE(R5:R14)</f>
        <v>1.8999999999999997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0.80928571428571439</v>
      </c>
      <c r="AC15" s="14">
        <f>SUMPRODUCT(AC5:AC14,Q5:Q14)/Q15</f>
        <v>1.6278571428571431</v>
      </c>
      <c r="AD15" s="14">
        <f>SUMPRODUCT(AD5:AD14,Q5:Q14)/Q15</f>
        <v>0.51</v>
      </c>
      <c r="AE15" s="14">
        <f>SUMPRODUCT(AE5:AE14,Q5:Q14)/Q15</f>
        <v>2.0714285714285713E-2</v>
      </c>
      <c r="AF15" s="15">
        <f>SUMPRODUCT(AF5:AF14,Q5:Q14)/(Q5+Q6+Q7)</f>
        <v>49.711428571428584</v>
      </c>
      <c r="AG15" s="16">
        <f>Q15*AF15/R15</f>
        <v>36.629473684210545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8.75" customHeight="1" x14ac:dyDescent="0.25">
      <c r="A18" s="31">
        <v>2</v>
      </c>
      <c r="B18" s="8">
        <v>44594</v>
      </c>
      <c r="C18" s="9" t="s">
        <v>7</v>
      </c>
      <c r="D18" s="10" t="s">
        <v>29</v>
      </c>
      <c r="E18" s="10" t="s">
        <v>30</v>
      </c>
      <c r="F18" s="10" t="s">
        <v>138</v>
      </c>
      <c r="G18" s="10"/>
      <c r="H18" s="10" t="s">
        <v>31</v>
      </c>
      <c r="I18" s="10" t="s">
        <v>12</v>
      </c>
      <c r="J18" s="10">
        <v>4480</v>
      </c>
      <c r="K18" s="10" t="s">
        <v>14</v>
      </c>
      <c r="L18" s="10" t="s">
        <v>67</v>
      </c>
      <c r="M18" s="10"/>
      <c r="N18" s="10" t="s">
        <v>28</v>
      </c>
      <c r="O18" s="10" t="s">
        <v>139</v>
      </c>
      <c r="P18" s="10" t="s">
        <v>9</v>
      </c>
      <c r="Q18" s="27">
        <v>0.3</v>
      </c>
      <c r="R18" s="27">
        <v>2</v>
      </c>
      <c r="S18" s="10" t="s">
        <v>33</v>
      </c>
      <c r="T18" s="10" t="s">
        <v>26</v>
      </c>
      <c r="U18" s="10"/>
      <c r="V18" s="10"/>
      <c r="W18" s="10" t="s">
        <v>132</v>
      </c>
      <c r="X18" s="10" t="s">
        <v>133</v>
      </c>
      <c r="Y18" s="10"/>
      <c r="Z18" s="10"/>
      <c r="AA18" s="11">
        <v>0</v>
      </c>
      <c r="AB18" s="11">
        <v>0.04</v>
      </c>
      <c r="AC18" s="11">
        <v>0.03</v>
      </c>
      <c r="AD18" s="11">
        <v>0.06</v>
      </c>
      <c r="AE18" s="11">
        <v>0.01</v>
      </c>
      <c r="AF18" s="11">
        <v>2.64</v>
      </c>
      <c r="AG18" s="7"/>
      <c r="AH18">
        <v>3.7999999999999999E-2</v>
      </c>
      <c r="AI18">
        <v>2.8500000000000001E-2</v>
      </c>
      <c r="AJ18">
        <v>5.7000000000000002E-2</v>
      </c>
      <c r="AK18">
        <v>9.4999999999999998E-3</v>
      </c>
      <c r="AL18">
        <v>2.5099999999999998</v>
      </c>
      <c r="AM18" t="s">
        <v>134</v>
      </c>
      <c r="AN18">
        <v>44594.684212962966</v>
      </c>
      <c r="AO18" t="s">
        <v>34</v>
      </c>
    </row>
    <row r="19" spans="1:43" ht="18.75" customHeight="1" x14ac:dyDescent="0.25">
      <c r="A19" s="31"/>
      <c r="B19" s="8">
        <v>44594</v>
      </c>
      <c r="C19" s="9" t="s">
        <v>7</v>
      </c>
      <c r="D19" s="10" t="s">
        <v>29</v>
      </c>
      <c r="E19" s="10" t="s">
        <v>30</v>
      </c>
      <c r="F19" s="10" t="s">
        <v>140</v>
      </c>
      <c r="G19" s="10"/>
      <c r="H19" s="10" t="s">
        <v>31</v>
      </c>
      <c r="I19" s="10" t="s">
        <v>12</v>
      </c>
      <c r="J19" s="10">
        <v>4480</v>
      </c>
      <c r="K19" s="10" t="s">
        <v>14</v>
      </c>
      <c r="L19" s="10" t="s">
        <v>67</v>
      </c>
      <c r="M19" s="10"/>
      <c r="N19" s="10" t="s">
        <v>28</v>
      </c>
      <c r="O19" s="10" t="s">
        <v>139</v>
      </c>
      <c r="P19" s="10" t="s">
        <v>9</v>
      </c>
      <c r="Q19" s="27">
        <v>0.5</v>
      </c>
      <c r="R19" s="27">
        <v>2</v>
      </c>
      <c r="S19" s="10" t="s">
        <v>68</v>
      </c>
      <c r="T19" s="10" t="s">
        <v>73</v>
      </c>
      <c r="U19" s="10"/>
      <c r="V19" s="10"/>
      <c r="W19" s="10" t="s">
        <v>141</v>
      </c>
      <c r="X19" s="10" t="s">
        <v>133</v>
      </c>
      <c r="Y19" s="10"/>
      <c r="Z19" s="10"/>
      <c r="AA19" s="11">
        <v>0</v>
      </c>
      <c r="AB19" s="11">
        <v>0.105</v>
      </c>
      <c r="AC19" s="11">
        <v>0.16</v>
      </c>
      <c r="AD19" s="11">
        <v>0.25</v>
      </c>
      <c r="AE19" s="11">
        <v>0.01</v>
      </c>
      <c r="AF19" s="11">
        <v>9.24</v>
      </c>
      <c r="AG19" s="7"/>
      <c r="AH19">
        <v>9.9750000000000005E-2</v>
      </c>
      <c r="AI19">
        <v>0.152</v>
      </c>
      <c r="AJ19">
        <v>0.23749999999999999</v>
      </c>
      <c r="AK19">
        <v>9.4999999999999998E-3</v>
      </c>
      <c r="AL19">
        <v>8.7799999999999994</v>
      </c>
      <c r="AM19" t="s">
        <v>134</v>
      </c>
      <c r="AN19">
        <v>44594.684212962966</v>
      </c>
      <c r="AO19" t="s">
        <v>34</v>
      </c>
    </row>
    <row r="20" spans="1:43" ht="18.75" customHeight="1" x14ac:dyDescent="0.25">
      <c r="A20" s="31"/>
      <c r="B20" s="8">
        <v>44594</v>
      </c>
      <c r="C20" s="9" t="s">
        <v>7</v>
      </c>
      <c r="D20" s="10" t="s">
        <v>29</v>
      </c>
      <c r="E20" s="10" t="s">
        <v>30</v>
      </c>
      <c r="F20" s="10" t="s">
        <v>142</v>
      </c>
      <c r="G20" s="10"/>
      <c r="H20" s="10" t="s">
        <v>31</v>
      </c>
      <c r="I20" s="10" t="s">
        <v>12</v>
      </c>
      <c r="J20" s="10">
        <v>4480</v>
      </c>
      <c r="K20" s="10" t="s">
        <v>14</v>
      </c>
      <c r="L20" s="10" t="s">
        <v>67</v>
      </c>
      <c r="M20" s="10"/>
      <c r="N20" s="10" t="s">
        <v>28</v>
      </c>
      <c r="O20" s="10" t="s">
        <v>139</v>
      </c>
      <c r="P20" s="10" t="s">
        <v>9</v>
      </c>
      <c r="Q20" s="27">
        <v>0.5</v>
      </c>
      <c r="R20" s="27">
        <v>2</v>
      </c>
      <c r="S20" s="10" t="s">
        <v>69</v>
      </c>
      <c r="T20" s="10" t="s">
        <v>20</v>
      </c>
      <c r="U20" s="10"/>
      <c r="V20" s="10"/>
      <c r="W20" s="10" t="s">
        <v>143</v>
      </c>
      <c r="X20" s="10" t="s">
        <v>133</v>
      </c>
      <c r="Y20" s="10"/>
      <c r="Z20" s="10"/>
      <c r="AA20" s="11">
        <v>0</v>
      </c>
      <c r="AB20" s="11">
        <v>5.24</v>
      </c>
      <c r="AC20" s="11">
        <v>4.96</v>
      </c>
      <c r="AD20" s="11">
        <v>6.47</v>
      </c>
      <c r="AE20" s="11">
        <v>0.75</v>
      </c>
      <c r="AF20" s="11">
        <v>314.3</v>
      </c>
      <c r="AG20" s="7"/>
      <c r="AH20">
        <v>4.9779999999999998</v>
      </c>
      <c r="AI20">
        <v>4.7119999999999997</v>
      </c>
      <c r="AJ20">
        <v>6.1464999999999996</v>
      </c>
      <c r="AK20">
        <v>0.71250000000000002</v>
      </c>
      <c r="AL20">
        <v>298.58</v>
      </c>
      <c r="AM20" t="s">
        <v>134</v>
      </c>
      <c r="AN20">
        <v>44594.684212962966</v>
      </c>
      <c r="AO20" t="s">
        <v>34</v>
      </c>
    </row>
    <row r="21" spans="1:43" ht="18.75" customHeight="1" x14ac:dyDescent="0.25">
      <c r="A21" s="31"/>
      <c r="B21" s="12">
        <v>44594</v>
      </c>
      <c r="C21" s="9" t="s">
        <v>7</v>
      </c>
      <c r="D21" s="9" t="s">
        <v>29</v>
      </c>
      <c r="E21" s="9" t="s">
        <v>30</v>
      </c>
      <c r="F21" s="9" t="s">
        <v>144</v>
      </c>
      <c r="G21" s="9"/>
      <c r="H21" s="9" t="s">
        <v>31</v>
      </c>
      <c r="I21" s="9" t="s">
        <v>12</v>
      </c>
      <c r="J21" s="9">
        <v>4480</v>
      </c>
      <c r="K21" s="9" t="s">
        <v>14</v>
      </c>
      <c r="L21" s="9" t="s">
        <v>67</v>
      </c>
      <c r="M21" s="9"/>
      <c r="N21" s="9" t="s">
        <v>28</v>
      </c>
      <c r="O21" s="9" t="s">
        <v>139</v>
      </c>
      <c r="P21" s="10" t="s">
        <v>9</v>
      </c>
      <c r="Q21" s="27">
        <v>0.3</v>
      </c>
      <c r="R21" s="27">
        <v>2</v>
      </c>
      <c r="S21" s="9" t="s">
        <v>36</v>
      </c>
      <c r="T21" s="9" t="s">
        <v>73</v>
      </c>
      <c r="U21" s="9"/>
      <c r="V21" s="9"/>
      <c r="W21" s="9" t="s">
        <v>145</v>
      </c>
      <c r="X21" s="9" t="s">
        <v>133</v>
      </c>
      <c r="Y21" s="9"/>
      <c r="Z21" s="11"/>
      <c r="AA21" s="11">
        <v>0</v>
      </c>
      <c r="AB21" s="11">
        <v>0.21</v>
      </c>
      <c r="AC21" s="11">
        <v>0.32</v>
      </c>
      <c r="AD21" s="11">
        <v>0.41</v>
      </c>
      <c r="AE21" s="11">
        <v>0.01</v>
      </c>
      <c r="AF21" s="11">
        <v>16.440000000000001</v>
      </c>
      <c r="AG21" s="7"/>
      <c r="AH21">
        <v>0.19950000000000001</v>
      </c>
      <c r="AI21">
        <v>0.30399999999999999</v>
      </c>
      <c r="AJ21">
        <v>0.38950000000000001</v>
      </c>
      <c r="AK21">
        <v>9.4999999999999998E-3</v>
      </c>
      <c r="AL21">
        <v>15.62</v>
      </c>
      <c r="AM21" t="s">
        <v>134</v>
      </c>
      <c r="AN21">
        <v>44594.684212962966</v>
      </c>
      <c r="AO21" t="s">
        <v>34</v>
      </c>
    </row>
    <row r="22" spans="1:43" ht="18.7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23.2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1.6</v>
      </c>
      <c r="R28" s="22">
        <f>AVERAGE(R18:R27)</f>
        <v>2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1.7171874999999999</v>
      </c>
      <c r="AC28" s="14">
        <f>SUMPRODUCT(AC18:AC27,Q18:Q27)/Q28</f>
        <v>1.6656249999999999</v>
      </c>
      <c r="AD28" s="14">
        <f>SUMPRODUCT(AD18:AD27,Q18:Q27)/Q28</f>
        <v>2.1881249999999994</v>
      </c>
      <c r="AE28" s="14">
        <f>SUMPRODUCT(AE18:AE27,Q18:Q27)/Q28</f>
        <v>0.24124999999999999</v>
      </c>
      <c r="AF28" s="15">
        <f>SUMPRODUCT(AF18:AF27,Q18:Q27)/SUM(Q18:Q25)</f>
        <v>104.68374999999999</v>
      </c>
      <c r="AG28" s="16">
        <f>Q28*AF28/R28</f>
        <v>83.747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44594</v>
      </c>
      <c r="C31" s="9" t="s">
        <v>7</v>
      </c>
      <c r="D31" s="10" t="s">
        <v>29</v>
      </c>
      <c r="E31" s="10" t="s">
        <v>30</v>
      </c>
      <c r="F31" s="10" t="s">
        <v>146</v>
      </c>
      <c r="G31" s="10"/>
      <c r="H31" s="10" t="s">
        <v>70</v>
      </c>
      <c r="I31" s="10" t="s">
        <v>8</v>
      </c>
      <c r="J31" s="10">
        <v>4230</v>
      </c>
      <c r="K31" s="10" t="s">
        <v>87</v>
      </c>
      <c r="L31" s="10" t="s">
        <v>72</v>
      </c>
      <c r="M31" s="10"/>
      <c r="N31" s="10" t="s">
        <v>28</v>
      </c>
      <c r="O31" s="10" t="s">
        <v>147</v>
      </c>
      <c r="P31" s="10" t="s">
        <v>9</v>
      </c>
      <c r="Q31" s="27">
        <v>0.4</v>
      </c>
      <c r="R31" s="27">
        <v>1.7</v>
      </c>
      <c r="S31" s="10" t="s">
        <v>33</v>
      </c>
      <c r="T31" s="10" t="s">
        <v>26</v>
      </c>
      <c r="U31" s="10"/>
      <c r="V31" s="10"/>
      <c r="W31" s="10" t="s">
        <v>148</v>
      </c>
      <c r="X31" s="10" t="s">
        <v>149</v>
      </c>
      <c r="Y31" s="10"/>
      <c r="Z31" s="10"/>
      <c r="AA31" s="11">
        <v>0</v>
      </c>
      <c r="AB31" s="11">
        <v>0.5</v>
      </c>
      <c r="AC31" s="11">
        <v>0.1</v>
      </c>
      <c r="AD31" s="11">
        <v>0.08</v>
      </c>
      <c r="AE31" s="11">
        <v>0.02</v>
      </c>
      <c r="AF31" s="11">
        <v>12.15</v>
      </c>
      <c r="AG31" s="7"/>
      <c r="AH31">
        <v>0.47499999999999998</v>
      </c>
      <c r="AI31">
        <v>9.5000000000000001E-2</v>
      </c>
      <c r="AJ31">
        <v>7.5999999999999998E-2</v>
      </c>
      <c r="AK31">
        <v>1.9E-2</v>
      </c>
      <c r="AL31">
        <v>11.54</v>
      </c>
      <c r="AM31" t="s">
        <v>76</v>
      </c>
      <c r="AN31">
        <v>44594.707673611112</v>
      </c>
      <c r="AO31" t="s">
        <v>34</v>
      </c>
    </row>
    <row r="32" spans="1:43" ht="22.5" customHeight="1" x14ac:dyDescent="0.25">
      <c r="A32" s="31"/>
      <c r="B32" s="8">
        <v>44594</v>
      </c>
      <c r="C32" s="9" t="s">
        <v>7</v>
      </c>
      <c r="D32" s="10" t="s">
        <v>29</v>
      </c>
      <c r="E32" s="10" t="s">
        <v>30</v>
      </c>
      <c r="F32" s="10" t="s">
        <v>150</v>
      </c>
      <c r="G32" s="10"/>
      <c r="H32" s="10" t="s">
        <v>70</v>
      </c>
      <c r="I32" s="10" t="s">
        <v>8</v>
      </c>
      <c r="J32" s="10">
        <v>4230</v>
      </c>
      <c r="K32" s="10" t="s">
        <v>87</v>
      </c>
      <c r="L32" s="10" t="s">
        <v>72</v>
      </c>
      <c r="M32" s="10"/>
      <c r="N32" s="10" t="s">
        <v>28</v>
      </c>
      <c r="O32" s="10" t="s">
        <v>147</v>
      </c>
      <c r="P32" s="10" t="s">
        <v>9</v>
      </c>
      <c r="Q32" s="27">
        <v>0.25</v>
      </c>
      <c r="R32" s="27">
        <v>1.7</v>
      </c>
      <c r="S32" s="10" t="s">
        <v>36</v>
      </c>
      <c r="T32" s="10" t="s">
        <v>20</v>
      </c>
      <c r="U32" s="10"/>
      <c r="V32" s="10"/>
      <c r="W32" s="10" t="s">
        <v>151</v>
      </c>
      <c r="X32" s="10" t="s">
        <v>149</v>
      </c>
      <c r="Y32" s="10"/>
      <c r="Z32" s="10"/>
      <c r="AA32" s="11">
        <v>0</v>
      </c>
      <c r="AB32" s="11">
        <v>0.02</v>
      </c>
      <c r="AC32" s="11">
        <v>0.01</v>
      </c>
      <c r="AD32" s="11">
        <v>0.01</v>
      </c>
      <c r="AE32" s="11">
        <v>0.01</v>
      </c>
      <c r="AF32" s="11">
        <v>1.0900000000000001</v>
      </c>
      <c r="AG32" s="7"/>
      <c r="AH32">
        <v>1.9E-2</v>
      </c>
      <c r="AI32">
        <v>9.4999999999999998E-3</v>
      </c>
      <c r="AJ32">
        <v>9.4999999999999998E-3</v>
      </c>
      <c r="AK32">
        <v>9.4999999999999998E-3</v>
      </c>
      <c r="AL32">
        <v>1.03</v>
      </c>
      <c r="AM32" t="s">
        <v>76</v>
      </c>
      <c r="AN32">
        <v>44594.707673611112</v>
      </c>
      <c r="AO32" t="s">
        <v>34</v>
      </c>
    </row>
    <row r="33" spans="1:43" ht="15.75" hidden="1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0.65</v>
      </c>
      <c r="R41" s="22">
        <f>AVERAGE(R31:R40)</f>
        <v>1.7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0.31538461538461537</v>
      </c>
      <c r="AC41" s="14">
        <f>SUMPRODUCT(AC31:AC40,Q31:Q40)/Q41</f>
        <v>6.5384615384615402E-2</v>
      </c>
      <c r="AD41" s="14">
        <f>SUMPRODUCT(AD31:AD40,Q31:Q40)/Q41</f>
        <v>5.3076923076923077E-2</v>
      </c>
      <c r="AE41" s="14">
        <f>SUMPRODUCT(AE31:AE40,Q31:Q40)/Q41</f>
        <v>1.6153846153846154E-2</v>
      </c>
      <c r="AF41" s="15">
        <f>SUMPRODUCT(AF31:AF40,Q31:Q40)/Q41</f>
        <v>7.8961538461538465</v>
      </c>
      <c r="AG41" s="16">
        <f>Q41*AF41/R41</f>
        <v>3.0191176470588239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5" customHeight="1" x14ac:dyDescent="0.25">
      <c r="A44" s="31">
        <f>A31+1</f>
        <v>4</v>
      </c>
      <c r="B44" s="8">
        <v>44594</v>
      </c>
      <c r="C44" s="9" t="s">
        <v>7</v>
      </c>
      <c r="D44" s="10" t="s">
        <v>29</v>
      </c>
      <c r="E44" s="10" t="s">
        <v>30</v>
      </c>
      <c r="F44" s="10" t="s">
        <v>152</v>
      </c>
      <c r="G44" s="10"/>
      <c r="H44" s="10" t="s">
        <v>70</v>
      </c>
      <c r="I44" s="10" t="s">
        <v>153</v>
      </c>
      <c r="J44" s="10">
        <v>4230</v>
      </c>
      <c r="K44" s="10" t="s">
        <v>154</v>
      </c>
      <c r="L44" s="10" t="s">
        <v>72</v>
      </c>
      <c r="M44" s="10"/>
      <c r="N44" s="10" t="s">
        <v>28</v>
      </c>
      <c r="O44" s="10" t="s">
        <v>155</v>
      </c>
      <c r="P44" s="10" t="s">
        <v>9</v>
      </c>
      <c r="Q44" s="27">
        <v>0.3</v>
      </c>
      <c r="R44" s="27">
        <v>1.9</v>
      </c>
      <c r="S44" s="10" t="s">
        <v>33</v>
      </c>
      <c r="T44" s="10" t="s">
        <v>20</v>
      </c>
      <c r="U44" s="10"/>
      <c r="V44" s="10"/>
      <c r="W44" s="10" t="s">
        <v>156</v>
      </c>
      <c r="X44" s="10" t="s">
        <v>149</v>
      </c>
      <c r="Y44" s="10"/>
      <c r="Z44" s="10"/>
      <c r="AA44" s="11">
        <v>0</v>
      </c>
      <c r="AB44" s="11">
        <v>15.47</v>
      </c>
      <c r="AC44" s="11">
        <v>1.33</v>
      </c>
      <c r="AD44" s="11">
        <v>1.78</v>
      </c>
      <c r="AE44" s="11">
        <v>0.12</v>
      </c>
      <c r="AF44" s="11">
        <v>314.13</v>
      </c>
      <c r="AG44" s="7"/>
      <c r="AH44">
        <v>14.6965</v>
      </c>
      <c r="AI44">
        <v>1.2635000000000001</v>
      </c>
      <c r="AJ44">
        <v>1.6910000000000001</v>
      </c>
      <c r="AK44">
        <v>0.114</v>
      </c>
      <c r="AL44">
        <v>298.43</v>
      </c>
      <c r="AM44" t="s">
        <v>76</v>
      </c>
      <c r="AN44">
        <v>44594.707673611112</v>
      </c>
      <c r="AO44" t="s">
        <v>34</v>
      </c>
    </row>
    <row r="45" spans="1:43" ht="18" hidden="1" customHeight="1" x14ac:dyDescent="0.25">
      <c r="A45" s="31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7"/>
      <c r="R45" s="27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11"/>
      <c r="AD45" s="11"/>
      <c r="AE45" s="11"/>
      <c r="AF45" s="11"/>
      <c r="AG45" s="7"/>
    </row>
    <row r="46" spans="1:43" ht="15" customHeight="1" x14ac:dyDescent="0.25">
      <c r="A46" s="31"/>
      <c r="B46" s="8">
        <v>44594</v>
      </c>
      <c r="C46" s="9" t="s">
        <v>7</v>
      </c>
      <c r="D46" s="10" t="s">
        <v>29</v>
      </c>
      <c r="E46" s="10" t="s">
        <v>30</v>
      </c>
      <c r="F46" s="10" t="s">
        <v>157</v>
      </c>
      <c r="G46" s="10"/>
      <c r="H46" s="10" t="s">
        <v>70</v>
      </c>
      <c r="I46" s="10" t="s">
        <v>153</v>
      </c>
      <c r="J46" s="10">
        <v>4230</v>
      </c>
      <c r="K46" s="10" t="s">
        <v>154</v>
      </c>
      <c r="L46" s="10" t="s">
        <v>72</v>
      </c>
      <c r="M46" s="10"/>
      <c r="N46" s="10" t="s">
        <v>28</v>
      </c>
      <c r="O46" s="10" t="s">
        <v>155</v>
      </c>
      <c r="P46" s="10" t="s">
        <v>9</v>
      </c>
      <c r="Q46" s="27">
        <v>0.3</v>
      </c>
      <c r="R46" s="27">
        <v>1.9</v>
      </c>
      <c r="S46" s="10" t="s">
        <v>36</v>
      </c>
      <c r="T46" s="10" t="s">
        <v>158</v>
      </c>
      <c r="U46" s="10"/>
      <c r="V46" s="10"/>
      <c r="W46" s="10" t="s">
        <v>159</v>
      </c>
      <c r="X46" s="10" t="s">
        <v>149</v>
      </c>
      <c r="Y46" s="10"/>
      <c r="Z46" s="10"/>
      <c r="AA46" s="11">
        <v>0</v>
      </c>
      <c r="AB46" s="11">
        <v>0.38500000000000001</v>
      </c>
      <c r="AC46" s="11">
        <v>0.11</v>
      </c>
      <c r="AD46" s="11">
        <v>0.04</v>
      </c>
      <c r="AE46" s="11">
        <v>0.01</v>
      </c>
      <c r="AF46" s="11">
        <v>9.27</v>
      </c>
      <c r="AG46" s="7"/>
      <c r="AH46">
        <v>0.36575000000000002</v>
      </c>
      <c r="AI46">
        <v>0.1045</v>
      </c>
      <c r="AJ46">
        <v>3.7999999999999999E-2</v>
      </c>
      <c r="AK46">
        <v>9.4999999999999998E-3</v>
      </c>
      <c r="AL46">
        <v>8.81</v>
      </c>
      <c r="AM46" t="s">
        <v>76</v>
      </c>
      <c r="AN46">
        <v>44594.707673611112</v>
      </c>
      <c r="AO46" t="s">
        <v>34</v>
      </c>
    </row>
    <row r="47" spans="1:43" ht="1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0.6</v>
      </c>
      <c r="R54" s="22">
        <f>AVERAGE(R44:R53)</f>
        <v>1.9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7.9275000000000002</v>
      </c>
      <c r="AC54" s="14">
        <f>SUMPRODUCT(AC44:AC53,Q44:Q53)/Q54</f>
        <v>0.72000000000000008</v>
      </c>
      <c r="AD54" s="14">
        <f>SUMPRODUCT(AD44:AD53,Q44:Q53)/Q54</f>
        <v>0.91000000000000014</v>
      </c>
      <c r="AE54" s="14">
        <f>SUMPRODUCT(AE44:AE53,Q44:Q53)/Q54</f>
        <v>6.5000000000000002E-2</v>
      </c>
      <c r="AF54" s="15">
        <f>SUMPRODUCT(AF44:AF53,Q44:Q53)/Q54</f>
        <v>161.69999999999999</v>
      </c>
      <c r="AG54" s="16">
        <f>Q54*AF54/R54</f>
        <v>51.06315789473684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18" customHeight="1" x14ac:dyDescent="0.25">
      <c r="A57" s="31">
        <f>A44+1</f>
        <v>5</v>
      </c>
      <c r="B57" s="8">
        <v>44594</v>
      </c>
      <c r="C57" s="9" t="s">
        <v>7</v>
      </c>
      <c r="D57" s="10" t="s">
        <v>29</v>
      </c>
      <c r="E57" s="10" t="s">
        <v>30</v>
      </c>
      <c r="F57" s="10" t="s">
        <v>160</v>
      </c>
      <c r="G57" s="10"/>
      <c r="H57" s="10" t="s">
        <v>70</v>
      </c>
      <c r="I57" s="10" t="s">
        <v>153</v>
      </c>
      <c r="J57" s="10">
        <v>4230</v>
      </c>
      <c r="K57" s="10" t="s">
        <v>154</v>
      </c>
      <c r="L57" s="10" t="s">
        <v>72</v>
      </c>
      <c r="M57" s="10"/>
      <c r="N57" s="10" t="s">
        <v>28</v>
      </c>
      <c r="O57" s="10" t="s">
        <v>161</v>
      </c>
      <c r="P57" s="10" t="s">
        <v>9</v>
      </c>
      <c r="Q57" s="27">
        <v>0.8</v>
      </c>
      <c r="R57" s="27">
        <v>2.2999999999999998</v>
      </c>
      <c r="S57" s="10" t="s">
        <v>33</v>
      </c>
      <c r="T57" s="10" t="s">
        <v>20</v>
      </c>
      <c r="U57" s="10"/>
      <c r="V57" s="10"/>
      <c r="W57" s="10" t="s">
        <v>162</v>
      </c>
      <c r="X57" s="10" t="s">
        <v>149</v>
      </c>
      <c r="Y57" s="10"/>
      <c r="Z57" s="10"/>
      <c r="AA57" s="11">
        <v>0</v>
      </c>
      <c r="AB57" s="11">
        <v>55.79</v>
      </c>
      <c r="AC57" s="11">
        <v>3.37</v>
      </c>
      <c r="AD57" s="11">
        <v>8.2799999999999994</v>
      </c>
      <c r="AE57" s="11">
        <v>0.61</v>
      </c>
      <c r="AF57" s="11">
        <v>1150.69</v>
      </c>
      <c r="AG57" s="7"/>
      <c r="AH57">
        <v>53.000500000000002</v>
      </c>
      <c r="AI57">
        <v>3.2014999999999998</v>
      </c>
      <c r="AJ57">
        <v>7.8659999999999997</v>
      </c>
      <c r="AK57">
        <v>0.57950000000000002</v>
      </c>
      <c r="AL57">
        <v>1093.1500000000001</v>
      </c>
      <c r="AM57" t="s">
        <v>76</v>
      </c>
      <c r="AN57">
        <v>44594.707673611112</v>
      </c>
      <c r="AO57" t="s">
        <v>34</v>
      </c>
    </row>
    <row r="58" spans="1:43" ht="18" customHeight="1" x14ac:dyDescent="0.25">
      <c r="A58" s="31"/>
      <c r="B58" s="8">
        <v>44594</v>
      </c>
      <c r="C58" s="9" t="s">
        <v>7</v>
      </c>
      <c r="D58" s="10" t="s">
        <v>29</v>
      </c>
      <c r="E58" s="10" t="s">
        <v>30</v>
      </c>
      <c r="F58" s="10" t="s">
        <v>163</v>
      </c>
      <c r="G58" s="10"/>
      <c r="H58" s="10" t="s">
        <v>70</v>
      </c>
      <c r="I58" s="10" t="s">
        <v>153</v>
      </c>
      <c r="J58" s="10">
        <v>4230</v>
      </c>
      <c r="K58" s="10" t="s">
        <v>154</v>
      </c>
      <c r="L58" s="10" t="s">
        <v>72</v>
      </c>
      <c r="M58" s="10"/>
      <c r="N58" s="10" t="s">
        <v>28</v>
      </c>
      <c r="O58" s="10" t="s">
        <v>161</v>
      </c>
      <c r="P58" s="10" t="s">
        <v>9</v>
      </c>
      <c r="Q58" s="27">
        <v>0.6</v>
      </c>
      <c r="R58" s="27">
        <v>2.2999999999999998</v>
      </c>
      <c r="S58" s="10" t="s">
        <v>36</v>
      </c>
      <c r="T58" s="10" t="s">
        <v>73</v>
      </c>
      <c r="U58" s="10"/>
      <c r="V58" s="10"/>
      <c r="W58" s="10" t="s">
        <v>164</v>
      </c>
      <c r="X58" s="10" t="s">
        <v>149</v>
      </c>
      <c r="Y58" s="10"/>
      <c r="Z58" s="10"/>
      <c r="AA58" s="11">
        <v>0</v>
      </c>
      <c r="AB58" s="11">
        <v>0.92</v>
      </c>
      <c r="AC58" s="11">
        <v>0.2</v>
      </c>
      <c r="AD58" s="11">
        <v>0.16</v>
      </c>
      <c r="AE58" s="11">
        <v>0.02</v>
      </c>
      <c r="AF58" s="11">
        <v>22.14</v>
      </c>
      <c r="AG58" s="7"/>
      <c r="AH58">
        <v>0.874</v>
      </c>
      <c r="AI58">
        <v>0.19</v>
      </c>
      <c r="AJ58">
        <v>0.152</v>
      </c>
      <c r="AK58">
        <v>1.9E-2</v>
      </c>
      <c r="AL58">
        <v>21.03</v>
      </c>
      <c r="AM58" t="s">
        <v>76</v>
      </c>
      <c r="AN58">
        <v>44594.707673611112</v>
      </c>
      <c r="AO58" t="s">
        <v>34</v>
      </c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1.4</v>
      </c>
      <c r="R67" s="22">
        <f>AVERAGE(R57:R66)</f>
        <v>2.2999999999999998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32.274285714285718</v>
      </c>
      <c r="AC67" s="14">
        <f>SUMPRODUCT(AC57:AC66,Q57:Q66)/Q67</f>
        <v>2.0114285714285716</v>
      </c>
      <c r="AD67" s="14">
        <f>SUMPRODUCT(AD57:AD66,Q57:Q66)/Q67</f>
        <v>4.8</v>
      </c>
      <c r="AE67" s="14">
        <f>SUMPRODUCT(AE57:AE66,Q57:Q66)/Q67</f>
        <v>0.35714285714285715</v>
      </c>
      <c r="AF67" s="15">
        <f>SUMPRODUCT(AF57:AF66,Q57:Q66)/Q67</f>
        <v>667.02571428571446</v>
      </c>
      <c r="AG67" s="16">
        <f>Q67*AF67/R67</f>
        <v>406.01565217391311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hidden="1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hidden="1" customHeight="1" x14ac:dyDescent="0.25">
      <c r="A70" s="31">
        <f>A57+1</f>
        <v>6</v>
      </c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27"/>
      <c r="R70" s="27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11"/>
      <c r="AD70" s="11"/>
      <c r="AE70" s="11"/>
      <c r="AF70" s="11"/>
      <c r="AG70" s="7"/>
    </row>
    <row r="71" spans="1:43" ht="15" hidden="1" customHeight="1" x14ac:dyDescent="0.25">
      <c r="A71" s="31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idden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</v>
      </c>
      <c r="R80" s="22" t="e">
        <f>AVERAGE(R70:R79)</f>
        <v>#DIV/0!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 t="e">
        <f>AVERAGE(AA70:AA79)</f>
        <v>#DIV/0!</v>
      </c>
      <c r="AB80" s="14" t="e">
        <f>SUMPRODUCT(AB70:AB79,Q70:Q79)/Q80</f>
        <v>#DIV/0!</v>
      </c>
      <c r="AC80" s="14" t="e">
        <f>SUMPRODUCT(AC70:AC79,Q70:Q79)/Q80</f>
        <v>#DIV/0!</v>
      </c>
      <c r="AD80" s="14" t="e">
        <f>SUMPRODUCT(AD70:AD79,Q70:Q79)/Q80</f>
        <v>#DIV/0!</v>
      </c>
      <c r="AE80" s="14" t="e">
        <f>SUMPRODUCT(AE70:AE79,Q70:Q79)/Q80</f>
        <v>#DIV/0!</v>
      </c>
      <c r="AF80" s="15" t="e">
        <f>SUMPRODUCT(AF70:AF79,Q70:Q79)/Q80</f>
        <v>#DIV/0!</v>
      </c>
      <c r="AG80" s="16" t="e">
        <f>Q80*AF80/R80</f>
        <v>#DIV/0!</v>
      </c>
    </row>
    <row r="81" spans="1:43" hidden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hidden="1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hidden="1" customHeight="1" x14ac:dyDescent="0.25">
      <c r="A83" s="31">
        <f>A70+1</f>
        <v>7</v>
      </c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27"/>
      <c r="R83" s="27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11"/>
      <c r="AD83" s="11"/>
      <c r="AE83" s="11"/>
      <c r="AF83" s="11"/>
      <c r="AG83" s="7"/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idden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</v>
      </c>
      <c r="R93" s="22">
        <f>R84</f>
        <v>0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 t="e">
        <f>AVERAGE(AA83:AA92)</f>
        <v>#DIV/0!</v>
      </c>
      <c r="AB93" s="14" t="e">
        <f>SUMPRODUCT(AB83:AB92,Q83:Q92)/Q93</f>
        <v>#DIV/0!</v>
      </c>
      <c r="AC93" s="14" t="e">
        <f>SUMPRODUCT(AC83:AC92,Q83:Q92)/Q93</f>
        <v>#DIV/0!</v>
      </c>
      <c r="AD93" s="14" t="e">
        <f>SUMPRODUCT(AD83:AD92,Q83:Q92)/Q93</f>
        <v>#DIV/0!</v>
      </c>
      <c r="AE93" s="14" t="e">
        <f>SUMPRODUCT(AE83:AE92,Q83:Q92)/Q93</f>
        <v>#DIV/0!</v>
      </c>
      <c r="AF93" s="15" t="e">
        <f>SUMPRODUCT(AF83:AF92,Q83:Q92)/Q93</f>
        <v>#DIV/0!</v>
      </c>
      <c r="AG93" s="16" t="e">
        <f>Q93*AF93/R93</f>
        <v>#DIV/0!</v>
      </c>
    </row>
    <row r="94" spans="1:43" hidden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</mergeCells>
  <conditionalFormatting sqref="AB15:AE15">
    <cfRule type="containsBlanks" dxfId="743" priority="49">
      <formula>LEN(TRIM(AB15))=0</formula>
    </cfRule>
    <cfRule type="cellIs" dxfId="742" priority="50" operator="equal">
      <formula>0</formula>
    </cfRule>
  </conditionalFormatting>
  <conditionalFormatting sqref="AB4:AE4">
    <cfRule type="containsBlanks" dxfId="741" priority="47">
      <formula>LEN(TRIM(AB4))=0</formula>
    </cfRule>
    <cfRule type="cellIs" dxfId="740" priority="48" operator="equal">
      <formula>0</formula>
    </cfRule>
  </conditionalFormatting>
  <conditionalFormatting sqref="AB171:AE171 AB158:AE158 AB145:AE145 AB132:AE132 AB119:AE119 AB106:AE106 AB93:AE93 AB80:AE80 AB67:AE67 AB54:AE54 AB41:AE41 AB28:AE28">
    <cfRule type="containsBlanks" dxfId="739" priority="45">
      <formula>LEN(TRIM(AB28))=0</formula>
    </cfRule>
    <cfRule type="cellIs" dxfId="738" priority="46" operator="equal">
      <formula>0</formula>
    </cfRule>
  </conditionalFormatting>
  <conditionalFormatting sqref="AB160:AE160 AB147:AE147 AB134:AE134 AB121:AE121 AB108:AE108 AB95:AE95 AB82:AE82 AB69:AE69 AB56:AE56 AB43:AE43 AB30:AE30 AB17:AE17">
    <cfRule type="containsBlanks" dxfId="737" priority="43">
      <formula>LEN(TRIM(AB17))=0</formula>
    </cfRule>
    <cfRule type="cellIs" dxfId="736" priority="44" operator="equal">
      <formula>0</formula>
    </cfRule>
  </conditionalFormatting>
  <conditionalFormatting sqref="AB184:AE184">
    <cfRule type="containsBlanks" dxfId="735" priority="41">
      <formula>LEN(TRIM(AB184))=0</formula>
    </cfRule>
    <cfRule type="cellIs" dxfId="734" priority="42" operator="equal">
      <formula>0</formula>
    </cfRule>
  </conditionalFormatting>
  <conditionalFormatting sqref="AB173:AE173">
    <cfRule type="containsBlanks" dxfId="733" priority="39">
      <formula>LEN(TRIM(AB173))=0</formula>
    </cfRule>
    <cfRule type="cellIs" dxfId="732" priority="40" operator="equal">
      <formula>0</formula>
    </cfRule>
  </conditionalFormatting>
  <conditionalFormatting sqref="AB197:AE197">
    <cfRule type="containsBlanks" dxfId="731" priority="37">
      <formula>LEN(TRIM(AB197))=0</formula>
    </cfRule>
    <cfRule type="cellIs" dxfId="730" priority="38" operator="equal">
      <formula>0</formula>
    </cfRule>
  </conditionalFormatting>
  <conditionalFormatting sqref="AB186:AE186">
    <cfRule type="containsBlanks" dxfId="729" priority="35">
      <formula>LEN(TRIM(AB186))=0</formula>
    </cfRule>
    <cfRule type="cellIs" dxfId="728" priority="36" operator="equal">
      <formula>0</formula>
    </cfRule>
  </conditionalFormatting>
  <conditionalFormatting sqref="AB210:AE210">
    <cfRule type="containsBlanks" dxfId="727" priority="33">
      <formula>LEN(TRIM(AB210))=0</formula>
    </cfRule>
    <cfRule type="cellIs" dxfId="726" priority="34" operator="equal">
      <formula>0</formula>
    </cfRule>
  </conditionalFormatting>
  <conditionalFormatting sqref="AB199:AE199">
    <cfRule type="containsBlanks" dxfId="725" priority="31">
      <formula>LEN(TRIM(AB199))=0</formula>
    </cfRule>
    <cfRule type="cellIs" dxfId="724" priority="32" operator="equal">
      <formula>0</formula>
    </cfRule>
  </conditionalFormatting>
  <conditionalFormatting sqref="AB223:AE223">
    <cfRule type="containsBlanks" dxfId="723" priority="29">
      <formula>LEN(TRIM(AB223))=0</formula>
    </cfRule>
    <cfRule type="cellIs" dxfId="722" priority="30" operator="equal">
      <formula>0</formula>
    </cfRule>
  </conditionalFormatting>
  <conditionalFormatting sqref="AB212:AE212">
    <cfRule type="containsBlanks" dxfId="721" priority="27">
      <formula>LEN(TRIM(AB212))=0</formula>
    </cfRule>
    <cfRule type="cellIs" dxfId="720" priority="28" operator="equal">
      <formula>0</formula>
    </cfRule>
  </conditionalFormatting>
  <conditionalFormatting sqref="AB236:AE236">
    <cfRule type="containsBlanks" dxfId="719" priority="25">
      <formula>LEN(TRIM(AB236))=0</formula>
    </cfRule>
    <cfRule type="cellIs" dxfId="718" priority="26" operator="equal">
      <formula>0</formula>
    </cfRule>
  </conditionalFormatting>
  <conditionalFormatting sqref="AB225:AE225">
    <cfRule type="containsBlanks" dxfId="717" priority="23">
      <formula>LEN(TRIM(AB225))=0</formula>
    </cfRule>
    <cfRule type="cellIs" dxfId="716" priority="24" operator="equal">
      <formula>0</formula>
    </cfRule>
  </conditionalFormatting>
  <conditionalFormatting sqref="AB249:AE249">
    <cfRule type="containsBlanks" dxfId="715" priority="21">
      <formula>LEN(TRIM(AB249))=0</formula>
    </cfRule>
    <cfRule type="cellIs" dxfId="714" priority="22" operator="equal">
      <formula>0</formula>
    </cfRule>
  </conditionalFormatting>
  <conditionalFormatting sqref="AB238:AE238">
    <cfRule type="containsBlanks" dxfId="713" priority="19">
      <formula>LEN(TRIM(AB238))=0</formula>
    </cfRule>
    <cfRule type="cellIs" dxfId="712" priority="20" operator="equal">
      <formula>0</formula>
    </cfRule>
  </conditionalFormatting>
  <conditionalFormatting sqref="AB239:AE248">
    <cfRule type="containsBlanks" dxfId="711" priority="17">
      <formula>LEN(TRIM(AB239))=0</formula>
    </cfRule>
    <cfRule type="cellIs" dxfId="710" priority="18" operator="equal">
      <formula>0</formula>
    </cfRule>
  </conditionalFormatting>
  <conditionalFormatting sqref="AB262:AE262">
    <cfRule type="containsBlanks" dxfId="709" priority="15">
      <formula>LEN(TRIM(AB262))=0</formula>
    </cfRule>
    <cfRule type="cellIs" dxfId="708" priority="16" operator="equal">
      <formula>0</formula>
    </cfRule>
  </conditionalFormatting>
  <conditionalFormatting sqref="AB251:AE251">
    <cfRule type="containsBlanks" dxfId="707" priority="13">
      <formula>LEN(TRIM(AB251))=0</formula>
    </cfRule>
    <cfRule type="cellIs" dxfId="706" priority="14" operator="equal">
      <formula>0</formula>
    </cfRule>
  </conditionalFormatting>
  <conditionalFormatting sqref="AB252:AE261">
    <cfRule type="containsBlanks" dxfId="705" priority="11">
      <formula>LEN(TRIM(AB252))=0</formula>
    </cfRule>
    <cfRule type="cellIs" dxfId="704" priority="12" operator="equal">
      <formula>0</formula>
    </cfRule>
  </conditionalFormatting>
  <conditionalFormatting sqref="AB226:AE235 AB213:AE222 AB200:AE209 AB187:AE196 AB174:AE183 AB161:AE170">
    <cfRule type="containsBlanks" dxfId="703" priority="9">
      <formula>LEN(TRIM(AB161))=0</formula>
    </cfRule>
    <cfRule type="cellIs" dxfId="702" priority="10" operator="equal">
      <formula>0</formula>
    </cfRule>
  </conditionalFormatting>
  <conditionalFormatting sqref="AB148:AE157">
    <cfRule type="containsBlanks" dxfId="701" priority="7">
      <formula>LEN(TRIM(AB148))=0</formula>
    </cfRule>
    <cfRule type="cellIs" dxfId="700" priority="8" operator="equal">
      <formula>0</formula>
    </cfRule>
  </conditionalFormatting>
  <conditionalFormatting sqref="AB5:AE14 AB122:AE131 AB135:AE144">
    <cfRule type="containsBlanks" dxfId="699" priority="5">
      <formula>LEN(TRIM(AB5))=0</formula>
    </cfRule>
    <cfRule type="cellIs" dxfId="698" priority="6" operator="equal">
      <formula>0</formula>
    </cfRule>
  </conditionalFormatting>
  <conditionalFormatting sqref="AB109:AE118 AB96:AE105">
    <cfRule type="containsBlanks" dxfId="697" priority="3">
      <formula>LEN(TRIM(AB96))=0</formula>
    </cfRule>
    <cfRule type="cellIs" dxfId="696" priority="4" operator="equal">
      <formula>0</formula>
    </cfRule>
  </conditionalFormatting>
  <conditionalFormatting sqref="AB83:AE92 AB70:AE79 AB57:AE66 AB44:AE53 AB31:AE40 AB18:AE27">
    <cfRule type="containsBlanks" dxfId="695" priority="1">
      <formula>LEN(TRIM(AB18))=0</formula>
    </cfRule>
    <cfRule type="cellIs" dxfId="694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2CF2-0BE8-4934-8E02-6BA831698D6E}">
  <sheetPr>
    <pageSetUpPr fitToPage="1"/>
  </sheetPr>
  <dimension ref="A1:AZ269"/>
  <sheetViews>
    <sheetView topLeftCell="A47" zoomScale="85" zoomScaleNormal="85" workbookViewId="0">
      <selection activeCell="W7" sqref="W7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2.85546875" style="17" customWidth="1"/>
    <col min="10" max="10" width="6.5703125" style="17" bestFit="1" customWidth="1"/>
    <col min="11" max="11" width="12.28515625" style="17" customWidth="1"/>
    <col min="12" max="14" width="12.42578125" style="17" hidden="1" customWidth="1"/>
    <col min="15" max="15" width="15.28515625" style="17" customWidth="1"/>
    <col min="16" max="16" width="22.42578125" style="23" customWidth="1"/>
    <col min="17" max="18" width="9.28515625" style="23" customWidth="1"/>
    <col min="19" max="19" width="12.42578125" style="17" customWidth="1"/>
    <col min="20" max="20" width="16.140625" style="17" customWidth="1"/>
    <col min="21" max="22" width="12.42578125" style="17" hidden="1" customWidth="1"/>
    <col min="23" max="23" width="19.710937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44595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44595</v>
      </c>
      <c r="C5" s="9" t="s">
        <v>7</v>
      </c>
      <c r="D5" s="10" t="s">
        <v>29</v>
      </c>
      <c r="E5" s="10" t="s">
        <v>30</v>
      </c>
      <c r="F5" s="10" t="s">
        <v>165</v>
      </c>
      <c r="G5" s="10"/>
      <c r="H5" s="10" t="s">
        <v>31</v>
      </c>
      <c r="I5" s="10" t="s">
        <v>129</v>
      </c>
      <c r="J5" s="10">
        <v>4480</v>
      </c>
      <c r="K5" s="10" t="s">
        <v>130</v>
      </c>
      <c r="L5" s="10" t="s">
        <v>32</v>
      </c>
      <c r="M5" s="10"/>
      <c r="N5" s="10" t="s">
        <v>27</v>
      </c>
      <c r="O5" s="10" t="s">
        <v>166</v>
      </c>
      <c r="P5" s="10" t="s">
        <v>9</v>
      </c>
      <c r="Q5" s="27">
        <v>0.3</v>
      </c>
      <c r="R5" s="27">
        <v>2.1</v>
      </c>
      <c r="S5" s="10" t="s">
        <v>33</v>
      </c>
      <c r="T5" s="10" t="s">
        <v>20</v>
      </c>
      <c r="U5" s="10"/>
      <c r="V5" s="10"/>
      <c r="W5" s="10" t="s">
        <v>167</v>
      </c>
      <c r="X5" s="10" t="s">
        <v>168</v>
      </c>
      <c r="Y5" s="10"/>
      <c r="Z5" s="10"/>
      <c r="AA5" s="11">
        <v>0</v>
      </c>
      <c r="AB5" s="11">
        <v>4.2</v>
      </c>
      <c r="AC5" s="11">
        <v>4.92</v>
      </c>
      <c r="AD5" s="11">
        <v>0.71</v>
      </c>
      <c r="AE5" s="11">
        <v>0.12</v>
      </c>
      <c r="AF5" s="11">
        <v>166.62</v>
      </c>
      <c r="AG5" s="7"/>
      <c r="AH5">
        <v>3.99</v>
      </c>
      <c r="AI5">
        <v>4.6740000000000004</v>
      </c>
      <c r="AJ5">
        <v>0.67449999999999999</v>
      </c>
      <c r="AK5">
        <v>0.114</v>
      </c>
      <c r="AL5">
        <v>158.29</v>
      </c>
      <c r="AM5" t="s">
        <v>134</v>
      </c>
      <c r="AN5">
        <v>44595.680578703701</v>
      </c>
      <c r="AO5" t="s">
        <v>34</v>
      </c>
    </row>
    <row r="6" spans="1:43" ht="21" hidden="1" customHeight="1" x14ac:dyDescent="0.25">
      <c r="A6" s="31"/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  <c r="AD6" s="11"/>
      <c r="AE6" s="11"/>
      <c r="AF6" s="11"/>
      <c r="AG6" s="7"/>
    </row>
    <row r="7" spans="1:43" ht="24" customHeight="1" x14ac:dyDescent="0.25">
      <c r="A7" s="31"/>
      <c r="B7" s="8">
        <v>44595</v>
      </c>
      <c r="C7" s="9" t="s">
        <v>7</v>
      </c>
      <c r="D7" s="10" t="s">
        <v>29</v>
      </c>
      <c r="E7" s="10" t="s">
        <v>30</v>
      </c>
      <c r="F7" s="10" t="s">
        <v>169</v>
      </c>
      <c r="G7" s="10"/>
      <c r="H7" s="10" t="s">
        <v>31</v>
      </c>
      <c r="I7" s="10" t="s">
        <v>129</v>
      </c>
      <c r="J7" s="10">
        <v>4480</v>
      </c>
      <c r="K7" s="10" t="s">
        <v>130</v>
      </c>
      <c r="L7" s="10" t="s">
        <v>32</v>
      </c>
      <c r="M7" s="10"/>
      <c r="N7" s="10" t="s">
        <v>27</v>
      </c>
      <c r="O7" s="10" t="s">
        <v>166</v>
      </c>
      <c r="P7" s="10" t="s">
        <v>9</v>
      </c>
      <c r="Q7" s="27">
        <v>0.4</v>
      </c>
      <c r="R7" s="27">
        <v>2.1</v>
      </c>
      <c r="S7" s="10" t="s">
        <v>36</v>
      </c>
      <c r="T7" s="10" t="s">
        <v>73</v>
      </c>
      <c r="U7" s="10"/>
      <c r="V7" s="10"/>
      <c r="W7" s="10" t="s">
        <v>170</v>
      </c>
      <c r="X7" s="10" t="s">
        <v>168</v>
      </c>
      <c r="Y7" s="10"/>
      <c r="Z7" s="10"/>
      <c r="AA7" s="11">
        <v>0</v>
      </c>
      <c r="AB7" s="11">
        <v>0.36</v>
      </c>
      <c r="AC7" s="11">
        <v>0.5</v>
      </c>
      <c r="AD7" s="11">
        <v>0.31</v>
      </c>
      <c r="AE7" s="11">
        <v>0.01</v>
      </c>
      <c r="AF7" s="11">
        <v>20.02</v>
      </c>
      <c r="AG7" s="7"/>
      <c r="AH7">
        <v>0.34200000000000003</v>
      </c>
      <c r="AI7">
        <v>0.47499999999999998</v>
      </c>
      <c r="AJ7">
        <v>0.29449999999999998</v>
      </c>
      <c r="AK7">
        <v>9.4999999999999998E-3</v>
      </c>
      <c r="AL7">
        <v>19.02</v>
      </c>
      <c r="AM7" t="s">
        <v>134</v>
      </c>
      <c r="AN7">
        <v>44595.680578703701</v>
      </c>
      <c r="AO7" t="s">
        <v>34</v>
      </c>
    </row>
    <row r="8" spans="1:43" ht="16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</row>
    <row r="9" spans="1:43" ht="16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0.7</v>
      </c>
      <c r="R15" s="22">
        <f>AVERAGE(R5:R14)</f>
        <v>2.1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2.0057142857142858</v>
      </c>
      <c r="AC15" s="14">
        <f>SUMPRODUCT(AC5:AC14,Q5:Q14)/Q15</f>
        <v>2.3942857142857141</v>
      </c>
      <c r="AD15" s="14">
        <f>SUMPRODUCT(AD5:AD14,Q5:Q14)/Q15</f>
        <v>0.48142857142857143</v>
      </c>
      <c r="AE15" s="14">
        <f>SUMPRODUCT(AE5:AE14,Q5:Q14)/Q15</f>
        <v>5.7142857142857141E-2</v>
      </c>
      <c r="AF15" s="15">
        <f>SUMPRODUCT(AF5:AF14,Q5:Q14)/(Q5+Q6+Q7)</f>
        <v>82.848571428571432</v>
      </c>
      <c r="AG15" s="16">
        <f>Q15*AF15/R15</f>
        <v>27.616190476190475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8.75" customHeight="1" x14ac:dyDescent="0.25">
      <c r="A18" s="31">
        <v>2</v>
      </c>
      <c r="B18" s="8">
        <v>44595</v>
      </c>
      <c r="C18" s="9" t="s">
        <v>7</v>
      </c>
      <c r="D18" s="10" t="s">
        <v>29</v>
      </c>
      <c r="E18" s="10" t="s">
        <v>30</v>
      </c>
      <c r="F18" s="10" t="s">
        <v>171</v>
      </c>
      <c r="G18" s="10"/>
      <c r="H18" s="10" t="s">
        <v>31</v>
      </c>
      <c r="I18" s="10" t="s">
        <v>129</v>
      </c>
      <c r="J18" s="10">
        <v>4480</v>
      </c>
      <c r="K18" s="10" t="s">
        <v>130</v>
      </c>
      <c r="L18" s="10" t="s">
        <v>32</v>
      </c>
      <c r="M18" s="10"/>
      <c r="N18" s="10" t="s">
        <v>27</v>
      </c>
      <c r="O18" s="10" t="s">
        <v>172</v>
      </c>
      <c r="P18" s="10" t="s">
        <v>9</v>
      </c>
      <c r="Q18" s="27">
        <v>0.5</v>
      </c>
      <c r="R18" s="27">
        <v>2.1</v>
      </c>
      <c r="S18" s="10" t="s">
        <v>33</v>
      </c>
      <c r="T18" s="10" t="s">
        <v>26</v>
      </c>
      <c r="U18" s="10"/>
      <c r="V18" s="10"/>
      <c r="W18" s="10" t="s">
        <v>173</v>
      </c>
      <c r="X18" s="10" t="s">
        <v>168</v>
      </c>
      <c r="Y18" s="10"/>
      <c r="Z18" s="10"/>
      <c r="AA18" s="11">
        <v>0</v>
      </c>
      <c r="AB18" s="11">
        <v>0.09</v>
      </c>
      <c r="AC18" s="11">
        <v>7.0000000000000007E-2</v>
      </c>
      <c r="AD18" s="11">
        <v>7.0000000000000007E-2</v>
      </c>
      <c r="AE18" s="11">
        <v>0.01</v>
      </c>
      <c r="AF18" s="11">
        <v>4.29</v>
      </c>
      <c r="AG18" s="7"/>
      <c r="AH18">
        <v>8.5500000000000007E-2</v>
      </c>
      <c r="AI18">
        <v>6.6500000000000004E-2</v>
      </c>
      <c r="AJ18">
        <v>6.6500000000000004E-2</v>
      </c>
      <c r="AK18">
        <v>9.4999999999999998E-3</v>
      </c>
      <c r="AL18">
        <v>4.08</v>
      </c>
      <c r="AM18" t="s">
        <v>134</v>
      </c>
      <c r="AN18">
        <v>44595.680578703701</v>
      </c>
      <c r="AO18" t="s">
        <v>34</v>
      </c>
    </row>
    <row r="19" spans="1:43" ht="18.75" customHeight="1" x14ac:dyDescent="0.25">
      <c r="A19" s="31"/>
      <c r="B19" s="8">
        <v>44595</v>
      </c>
      <c r="C19" s="9" t="s">
        <v>7</v>
      </c>
      <c r="D19" s="10" t="s">
        <v>29</v>
      </c>
      <c r="E19" s="10" t="s">
        <v>30</v>
      </c>
      <c r="F19" s="10" t="s">
        <v>174</v>
      </c>
      <c r="G19" s="10"/>
      <c r="H19" s="10" t="s">
        <v>31</v>
      </c>
      <c r="I19" s="10" t="s">
        <v>129</v>
      </c>
      <c r="J19" s="10">
        <v>4480</v>
      </c>
      <c r="K19" s="10" t="s">
        <v>130</v>
      </c>
      <c r="L19" s="10" t="s">
        <v>32</v>
      </c>
      <c r="M19" s="10"/>
      <c r="N19" s="10" t="s">
        <v>27</v>
      </c>
      <c r="O19" s="10" t="s">
        <v>172</v>
      </c>
      <c r="P19" s="10" t="s">
        <v>9</v>
      </c>
      <c r="Q19" s="27">
        <v>0.3</v>
      </c>
      <c r="R19" s="27">
        <v>2.1</v>
      </c>
      <c r="S19" s="10" t="s">
        <v>35</v>
      </c>
      <c r="T19" s="10" t="s">
        <v>158</v>
      </c>
      <c r="U19" s="10"/>
      <c r="V19" s="10"/>
      <c r="W19" s="10" t="s">
        <v>175</v>
      </c>
      <c r="X19" s="10" t="s">
        <v>168</v>
      </c>
      <c r="Y19" s="10"/>
      <c r="Z19" s="10"/>
      <c r="AA19" s="11">
        <v>0</v>
      </c>
      <c r="AB19" s="11">
        <v>1.36</v>
      </c>
      <c r="AC19" s="11">
        <v>2.4500000000000002</v>
      </c>
      <c r="AD19" s="11">
        <v>4.1500000000000004</v>
      </c>
      <c r="AE19" s="11">
        <v>0.1</v>
      </c>
      <c r="AF19" s="11">
        <v>140.97</v>
      </c>
      <c r="AG19" s="7"/>
      <c r="AH19">
        <v>1.292</v>
      </c>
      <c r="AI19">
        <v>2.3275000000000001</v>
      </c>
      <c r="AJ19">
        <v>3.9424999999999999</v>
      </c>
      <c r="AK19">
        <v>9.5000000000000001E-2</v>
      </c>
      <c r="AL19">
        <v>133.91999999999999</v>
      </c>
      <c r="AM19" t="s">
        <v>134</v>
      </c>
      <c r="AN19">
        <v>44595.680578703701</v>
      </c>
      <c r="AO19" t="s">
        <v>34</v>
      </c>
    </row>
    <row r="20" spans="1:43" ht="18.75" customHeight="1" x14ac:dyDescent="0.25">
      <c r="A20" s="31"/>
      <c r="B20" s="8">
        <v>44595</v>
      </c>
      <c r="C20" s="9" t="s">
        <v>7</v>
      </c>
      <c r="D20" s="10" t="s">
        <v>29</v>
      </c>
      <c r="E20" s="10" t="s">
        <v>30</v>
      </c>
      <c r="F20" s="10" t="s">
        <v>176</v>
      </c>
      <c r="G20" s="10"/>
      <c r="H20" s="10" t="s">
        <v>31</v>
      </c>
      <c r="I20" s="10" t="s">
        <v>129</v>
      </c>
      <c r="J20" s="10">
        <v>4480</v>
      </c>
      <c r="K20" s="10" t="s">
        <v>130</v>
      </c>
      <c r="L20" s="10" t="s">
        <v>32</v>
      </c>
      <c r="M20" s="10"/>
      <c r="N20" s="10" t="s">
        <v>27</v>
      </c>
      <c r="O20" s="10" t="s">
        <v>172</v>
      </c>
      <c r="P20" s="10" t="s">
        <v>9</v>
      </c>
      <c r="Q20" s="27">
        <v>0.6</v>
      </c>
      <c r="R20" s="27">
        <v>2.1</v>
      </c>
      <c r="S20" s="10" t="s">
        <v>36</v>
      </c>
      <c r="T20" s="10" t="s">
        <v>73</v>
      </c>
      <c r="U20" s="10"/>
      <c r="V20" s="10"/>
      <c r="W20" s="10" t="s">
        <v>177</v>
      </c>
      <c r="X20" s="10" t="s">
        <v>168</v>
      </c>
      <c r="Y20" s="10"/>
      <c r="Z20" s="10"/>
      <c r="AA20" s="11">
        <v>0</v>
      </c>
      <c r="AB20" s="11">
        <v>2.2400000000000002</v>
      </c>
      <c r="AC20" s="11">
        <v>3.75</v>
      </c>
      <c r="AD20" s="11">
        <v>0.13</v>
      </c>
      <c r="AE20" s="11">
        <v>0.03</v>
      </c>
      <c r="AF20" s="11">
        <v>101.16</v>
      </c>
      <c r="AG20" s="7"/>
      <c r="AH20">
        <v>2.1280000000000001</v>
      </c>
      <c r="AI20">
        <v>3.5625</v>
      </c>
      <c r="AJ20">
        <v>0.1235</v>
      </c>
      <c r="AK20">
        <v>2.8500000000000001E-2</v>
      </c>
      <c r="AL20">
        <v>96.1</v>
      </c>
      <c r="AM20" t="s">
        <v>134</v>
      </c>
      <c r="AN20">
        <v>44595.680578703701</v>
      </c>
      <c r="AO20" t="s">
        <v>34</v>
      </c>
    </row>
    <row r="21" spans="1:43" ht="18.7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18.7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23.2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1.4</v>
      </c>
      <c r="R28" s="22">
        <f>AVERAGE(R18:R27)</f>
        <v>2.1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1.2835714285714288</v>
      </c>
      <c r="AC28" s="14">
        <f>SUMPRODUCT(AC18:AC27,Q18:Q27)/Q28</f>
        <v>2.1571428571428575</v>
      </c>
      <c r="AD28" s="14">
        <f>SUMPRODUCT(AD18:AD27,Q18:Q27)/Q28</f>
        <v>0.97000000000000008</v>
      </c>
      <c r="AE28" s="14">
        <f>SUMPRODUCT(AE18:AE27,Q18:Q27)/Q28</f>
        <v>3.7857142857142853E-2</v>
      </c>
      <c r="AF28" s="15">
        <f>SUMPRODUCT(AF18:AF27,Q18:Q27)/SUM(Q18:Q25)</f>
        <v>75.094285714285718</v>
      </c>
      <c r="AG28" s="16">
        <f>Q28*AF28/R28</f>
        <v>50.062857142857141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44595</v>
      </c>
      <c r="C31" s="9" t="s">
        <v>7</v>
      </c>
      <c r="D31" s="10" t="s">
        <v>29</v>
      </c>
      <c r="E31" s="10" t="s">
        <v>30</v>
      </c>
      <c r="F31" s="10" t="s">
        <v>178</v>
      </c>
      <c r="G31" s="10"/>
      <c r="H31" s="10" t="s">
        <v>31</v>
      </c>
      <c r="I31" s="10" t="s">
        <v>12</v>
      </c>
      <c r="J31" s="10">
        <v>4480</v>
      </c>
      <c r="K31" s="10" t="s">
        <v>14</v>
      </c>
      <c r="L31" s="10" t="s">
        <v>67</v>
      </c>
      <c r="M31" s="10"/>
      <c r="N31" s="10" t="s">
        <v>28</v>
      </c>
      <c r="O31" s="10" t="s">
        <v>179</v>
      </c>
      <c r="P31" s="10" t="s">
        <v>9</v>
      </c>
      <c r="Q31" s="27">
        <v>0.9</v>
      </c>
      <c r="R31" s="27">
        <v>2</v>
      </c>
      <c r="S31" s="10" t="s">
        <v>33</v>
      </c>
      <c r="T31" s="10" t="s">
        <v>26</v>
      </c>
      <c r="U31" s="10"/>
      <c r="V31" s="10"/>
      <c r="W31" s="10" t="s">
        <v>132</v>
      </c>
      <c r="X31" s="10" t="s">
        <v>168</v>
      </c>
      <c r="Y31" s="10"/>
      <c r="Z31" s="10"/>
      <c r="AA31" s="11">
        <v>0</v>
      </c>
      <c r="AB31" s="11">
        <v>0.06</v>
      </c>
      <c r="AC31" s="11">
        <v>0.06</v>
      </c>
      <c r="AD31" s="11">
        <v>7.0000000000000007E-2</v>
      </c>
      <c r="AE31" s="11">
        <v>0.01</v>
      </c>
      <c r="AF31" s="11">
        <v>3.64</v>
      </c>
      <c r="AG31" s="7"/>
      <c r="AH31">
        <v>5.7000000000000002E-2</v>
      </c>
      <c r="AI31">
        <v>5.7000000000000002E-2</v>
      </c>
      <c r="AJ31">
        <v>6.6500000000000004E-2</v>
      </c>
      <c r="AK31">
        <v>9.4999999999999998E-3</v>
      </c>
      <c r="AL31">
        <v>3.45</v>
      </c>
      <c r="AM31" t="s">
        <v>134</v>
      </c>
      <c r="AN31">
        <v>44595.680578703701</v>
      </c>
      <c r="AO31" t="s">
        <v>34</v>
      </c>
    </row>
    <row r="32" spans="1:43" ht="22.5" hidden="1" customHeight="1" x14ac:dyDescent="0.25">
      <c r="A32" s="31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</row>
    <row r="33" spans="1:43" ht="15.75" customHeight="1" x14ac:dyDescent="0.25">
      <c r="A33" s="31"/>
      <c r="B33" s="8">
        <v>44595</v>
      </c>
      <c r="C33" s="9" t="s">
        <v>7</v>
      </c>
      <c r="D33" s="10" t="s">
        <v>29</v>
      </c>
      <c r="E33" s="10" t="s">
        <v>30</v>
      </c>
      <c r="F33" s="10" t="s">
        <v>180</v>
      </c>
      <c r="G33" s="10"/>
      <c r="H33" s="10" t="s">
        <v>31</v>
      </c>
      <c r="I33" s="10" t="s">
        <v>12</v>
      </c>
      <c r="J33" s="10">
        <v>4480</v>
      </c>
      <c r="K33" s="10" t="s">
        <v>14</v>
      </c>
      <c r="L33" s="10" t="s">
        <v>67</v>
      </c>
      <c r="M33" s="10"/>
      <c r="N33" s="10" t="s">
        <v>28</v>
      </c>
      <c r="O33" s="10" t="s">
        <v>179</v>
      </c>
      <c r="P33" s="10" t="s">
        <v>9</v>
      </c>
      <c r="Q33" s="27">
        <v>0.2</v>
      </c>
      <c r="R33" s="27">
        <v>2</v>
      </c>
      <c r="S33" s="10" t="s">
        <v>36</v>
      </c>
      <c r="T33" s="10" t="s">
        <v>20</v>
      </c>
      <c r="U33" s="10"/>
      <c r="V33" s="10"/>
      <c r="W33" s="10" t="s">
        <v>118</v>
      </c>
      <c r="X33" s="10" t="s">
        <v>168</v>
      </c>
      <c r="Y33" s="10"/>
      <c r="Z33" s="10"/>
      <c r="AA33" s="11">
        <v>0</v>
      </c>
      <c r="AB33" s="11">
        <v>1.68</v>
      </c>
      <c r="AC33" s="11">
        <v>5.16</v>
      </c>
      <c r="AD33" s="11">
        <v>10.73</v>
      </c>
      <c r="AE33" s="11">
        <v>0.11</v>
      </c>
      <c r="AF33" s="11">
        <v>309.02</v>
      </c>
      <c r="AG33" s="7"/>
      <c r="AH33">
        <v>1.5960000000000001</v>
      </c>
      <c r="AI33">
        <v>4.9020000000000001</v>
      </c>
      <c r="AJ33">
        <v>10.1935</v>
      </c>
      <c r="AK33">
        <v>0.1045</v>
      </c>
      <c r="AL33">
        <v>293.57</v>
      </c>
      <c r="AM33" t="s">
        <v>134</v>
      </c>
      <c r="AN33">
        <v>44595.680578703701</v>
      </c>
      <c r="AO33" t="s">
        <v>34</v>
      </c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1.1000000000000001</v>
      </c>
      <c r="R41" s="22">
        <f>AVERAGE(R31:R40)</f>
        <v>2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0.35454545454545455</v>
      </c>
      <c r="AC41" s="14">
        <f>SUMPRODUCT(AC31:AC40,Q31:Q40)/Q41</f>
        <v>0.9872727272727273</v>
      </c>
      <c r="AD41" s="14">
        <f>SUMPRODUCT(AD31:AD40,Q31:Q40)/Q41</f>
        <v>2.0081818181818183</v>
      </c>
      <c r="AE41" s="14">
        <f>SUMPRODUCT(AE31:AE40,Q31:Q40)/Q41</f>
        <v>2.8181818181818183E-2</v>
      </c>
      <c r="AF41" s="15">
        <f>SUMPRODUCT(AF31:AF40,Q31:Q40)/Q41</f>
        <v>59.163636363636357</v>
      </c>
      <c r="AG41" s="16">
        <f>Q41*AF41/R41</f>
        <v>32.54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5" customHeight="1" x14ac:dyDescent="0.25">
      <c r="A44" s="31">
        <f>A31+1</f>
        <v>4</v>
      </c>
      <c r="B44" s="8">
        <v>44595</v>
      </c>
      <c r="C44" s="9" t="s">
        <v>7</v>
      </c>
      <c r="D44" s="10" t="s">
        <v>29</v>
      </c>
      <c r="E44" s="10" t="s">
        <v>30</v>
      </c>
      <c r="F44" s="10" t="s">
        <v>181</v>
      </c>
      <c r="G44" s="10"/>
      <c r="H44" s="10" t="s">
        <v>31</v>
      </c>
      <c r="I44" s="10" t="s">
        <v>17</v>
      </c>
      <c r="J44" s="10">
        <v>4480</v>
      </c>
      <c r="K44" s="10" t="s">
        <v>18</v>
      </c>
      <c r="L44" s="10" t="s">
        <v>32</v>
      </c>
      <c r="M44" s="10"/>
      <c r="N44" s="10" t="s">
        <v>27</v>
      </c>
      <c r="O44" s="10" t="s">
        <v>182</v>
      </c>
      <c r="P44" s="10" t="s">
        <v>9</v>
      </c>
      <c r="Q44" s="27">
        <v>0.3</v>
      </c>
      <c r="R44" s="27">
        <v>1.8</v>
      </c>
      <c r="S44" s="10" t="s">
        <v>33</v>
      </c>
      <c r="T44" s="10" t="s">
        <v>73</v>
      </c>
      <c r="U44" s="10"/>
      <c r="V44" s="10"/>
      <c r="W44" s="10" t="s">
        <v>183</v>
      </c>
      <c r="X44" s="10" t="s">
        <v>168</v>
      </c>
      <c r="Y44" s="10"/>
      <c r="Z44" s="10"/>
      <c r="AA44" s="11">
        <v>0</v>
      </c>
      <c r="AB44" s="11">
        <v>0.245</v>
      </c>
      <c r="AC44" s="11">
        <v>0.55000000000000004</v>
      </c>
      <c r="AD44" s="11">
        <v>0.45500000000000002</v>
      </c>
      <c r="AE44" s="11">
        <v>0.05</v>
      </c>
      <c r="AF44" s="11">
        <v>23.2</v>
      </c>
      <c r="AG44" s="7"/>
      <c r="AH44">
        <v>0.23275000000000001</v>
      </c>
      <c r="AI44">
        <v>0.52249999999999996</v>
      </c>
      <c r="AJ44">
        <v>0.43225000000000002</v>
      </c>
      <c r="AK44">
        <v>4.7500000000000001E-2</v>
      </c>
      <c r="AL44">
        <v>22.04</v>
      </c>
      <c r="AM44" t="s">
        <v>134</v>
      </c>
      <c r="AN44">
        <v>44595.680578703701</v>
      </c>
      <c r="AO44" t="s">
        <v>34</v>
      </c>
    </row>
    <row r="45" spans="1:43" ht="18" customHeight="1" x14ac:dyDescent="0.25">
      <c r="A45" s="31"/>
      <c r="B45" s="8">
        <v>44595</v>
      </c>
      <c r="C45" s="9" t="s">
        <v>7</v>
      </c>
      <c r="D45" s="10" t="s">
        <v>29</v>
      </c>
      <c r="E45" s="10" t="s">
        <v>30</v>
      </c>
      <c r="F45" s="10" t="s">
        <v>184</v>
      </c>
      <c r="G45" s="10"/>
      <c r="H45" s="10" t="s">
        <v>31</v>
      </c>
      <c r="I45" s="10" t="s">
        <v>17</v>
      </c>
      <c r="J45" s="10">
        <v>4480</v>
      </c>
      <c r="K45" s="10" t="s">
        <v>18</v>
      </c>
      <c r="L45" s="10" t="s">
        <v>32</v>
      </c>
      <c r="M45" s="10"/>
      <c r="N45" s="10" t="s">
        <v>27</v>
      </c>
      <c r="O45" s="10" t="s">
        <v>182</v>
      </c>
      <c r="P45" s="10" t="s">
        <v>9</v>
      </c>
      <c r="Q45" s="27">
        <v>0.4</v>
      </c>
      <c r="R45" s="27">
        <v>1.8</v>
      </c>
      <c r="S45" s="10" t="s">
        <v>35</v>
      </c>
      <c r="T45" s="10" t="s">
        <v>20</v>
      </c>
      <c r="U45" s="10"/>
      <c r="V45" s="10"/>
      <c r="W45" s="10" t="s">
        <v>143</v>
      </c>
      <c r="X45" s="10" t="s">
        <v>168</v>
      </c>
      <c r="Y45" s="10"/>
      <c r="Z45" s="10"/>
      <c r="AA45" s="11">
        <v>0</v>
      </c>
      <c r="AB45" s="11">
        <v>4.8</v>
      </c>
      <c r="AC45" s="11">
        <v>14.19</v>
      </c>
      <c r="AD45" s="11">
        <v>21.28</v>
      </c>
      <c r="AE45" s="11">
        <v>0.92</v>
      </c>
      <c r="AF45" s="11">
        <v>730.03</v>
      </c>
      <c r="AG45" s="7"/>
      <c r="AH45">
        <v>4.5599999999999996</v>
      </c>
      <c r="AI45">
        <v>13.480499999999999</v>
      </c>
      <c r="AJ45">
        <v>20.216000000000001</v>
      </c>
      <c r="AK45">
        <v>0.874</v>
      </c>
      <c r="AL45">
        <v>693.53</v>
      </c>
      <c r="AM45" t="s">
        <v>134</v>
      </c>
      <c r="AN45">
        <v>44595.680578703701</v>
      </c>
      <c r="AO45" t="s">
        <v>34</v>
      </c>
    </row>
    <row r="46" spans="1:43" ht="1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4.7880000000000003</v>
      </c>
      <c r="AI46">
        <v>14.706</v>
      </c>
      <c r="AJ46">
        <v>20.045000000000002</v>
      </c>
      <c r="AK46">
        <v>0.83599999999999997</v>
      </c>
      <c r="AL46">
        <v>712.44</v>
      </c>
      <c r="AM46" t="s">
        <v>134</v>
      </c>
      <c r="AN46">
        <v>44595.680578703701</v>
      </c>
      <c r="AO46" t="s">
        <v>34</v>
      </c>
    </row>
    <row r="47" spans="1:43" ht="15" customHeight="1" x14ac:dyDescent="0.25">
      <c r="A47" s="31"/>
      <c r="B47" s="12">
        <v>44595</v>
      </c>
      <c r="C47" s="9" t="s">
        <v>7</v>
      </c>
      <c r="D47" s="9" t="s">
        <v>29</v>
      </c>
      <c r="E47" s="9" t="s">
        <v>30</v>
      </c>
      <c r="F47" s="9" t="s">
        <v>185</v>
      </c>
      <c r="G47" s="9"/>
      <c r="H47" s="9" t="s">
        <v>31</v>
      </c>
      <c r="I47" s="9" t="s">
        <v>17</v>
      </c>
      <c r="J47" s="9">
        <v>4480</v>
      </c>
      <c r="K47" s="9" t="s">
        <v>18</v>
      </c>
      <c r="L47" s="9" t="s">
        <v>32</v>
      </c>
      <c r="M47" s="9"/>
      <c r="N47" s="9" t="s">
        <v>27</v>
      </c>
      <c r="O47" s="9" t="s">
        <v>182</v>
      </c>
      <c r="P47" s="10" t="s">
        <v>9</v>
      </c>
      <c r="Q47" s="27">
        <v>0.2</v>
      </c>
      <c r="R47" s="27">
        <v>1.8</v>
      </c>
      <c r="S47" s="9" t="s">
        <v>36</v>
      </c>
      <c r="T47" s="9" t="s">
        <v>158</v>
      </c>
      <c r="U47" s="9"/>
      <c r="V47" s="9"/>
      <c r="W47" s="9" t="s">
        <v>186</v>
      </c>
      <c r="X47" s="9" t="s">
        <v>168</v>
      </c>
      <c r="Y47" s="9"/>
      <c r="Z47" s="11"/>
      <c r="AA47" s="11">
        <v>0</v>
      </c>
      <c r="AB47" s="11">
        <v>0.81</v>
      </c>
      <c r="AC47" s="11">
        <v>1.49</v>
      </c>
      <c r="AD47" s="11">
        <v>1.52</v>
      </c>
      <c r="AE47" s="11">
        <v>0.15</v>
      </c>
      <c r="AF47" s="11">
        <v>71.040000000000006</v>
      </c>
      <c r="AG47" s="7"/>
      <c r="AH47">
        <v>0.76949999999999996</v>
      </c>
      <c r="AI47">
        <v>1.4155</v>
      </c>
      <c r="AJ47">
        <v>1.444</v>
      </c>
      <c r="AK47">
        <v>0.14249999999999999</v>
      </c>
      <c r="AL47">
        <v>67.489999999999995</v>
      </c>
      <c r="AM47" t="s">
        <v>134</v>
      </c>
      <c r="AN47">
        <v>44595.680578703701</v>
      </c>
      <c r="AO47" t="s">
        <v>34</v>
      </c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0.89999999999999991</v>
      </c>
      <c r="R54" s="22">
        <f>AVERAGE(R44:R53)</f>
        <v>1.8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2.395</v>
      </c>
      <c r="AC54" s="14">
        <f>SUMPRODUCT(AC44:AC53,Q44:Q53)/Q54</f>
        <v>6.8211111111111125</v>
      </c>
      <c r="AD54" s="14">
        <f>SUMPRODUCT(AD44:AD53,Q44:Q53)/Q54</f>
        <v>9.9472222222222246</v>
      </c>
      <c r="AE54" s="14">
        <f>SUMPRODUCT(AE44:AE53,Q44:Q53)/Q54</f>
        <v>0.45888888888888896</v>
      </c>
      <c r="AF54" s="15">
        <f>SUMPRODUCT(AF44:AF53,Q44:Q53)/Q54</f>
        <v>347.97777777777782</v>
      </c>
      <c r="AG54" s="16">
        <f>Q54*AF54/R54</f>
        <v>173.98888888888888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18" customHeight="1" x14ac:dyDescent="0.25">
      <c r="A57" s="31">
        <f>A44+1</f>
        <v>5</v>
      </c>
      <c r="B57" s="8">
        <v>44595</v>
      </c>
      <c r="C57" s="9" t="s">
        <v>7</v>
      </c>
      <c r="D57" s="10" t="s">
        <v>29</v>
      </c>
      <c r="E57" s="10" t="s">
        <v>30</v>
      </c>
      <c r="F57" s="10" t="s">
        <v>187</v>
      </c>
      <c r="G57" s="10"/>
      <c r="H57" s="10" t="s">
        <v>70</v>
      </c>
      <c r="I57" s="10" t="s">
        <v>8</v>
      </c>
      <c r="J57" s="10">
        <v>4330</v>
      </c>
      <c r="K57" s="10" t="s">
        <v>188</v>
      </c>
      <c r="L57" s="10" t="s">
        <v>72</v>
      </c>
      <c r="M57" s="10"/>
      <c r="N57" s="10" t="s">
        <v>28</v>
      </c>
      <c r="O57" s="10" t="s">
        <v>189</v>
      </c>
      <c r="P57" s="10" t="s">
        <v>9</v>
      </c>
      <c r="Q57" s="27">
        <v>0.4</v>
      </c>
      <c r="R57" s="27">
        <v>3.1</v>
      </c>
      <c r="S57" s="10" t="s">
        <v>33</v>
      </c>
      <c r="T57" s="10" t="s">
        <v>73</v>
      </c>
      <c r="U57" s="10"/>
      <c r="V57" s="10"/>
      <c r="W57" s="10" t="s">
        <v>173</v>
      </c>
      <c r="X57" s="10" t="s">
        <v>190</v>
      </c>
      <c r="Y57" s="10"/>
      <c r="Z57" s="10"/>
      <c r="AA57" s="11">
        <v>0</v>
      </c>
      <c r="AB57" s="11">
        <v>0.82</v>
      </c>
      <c r="AC57" s="11">
        <v>0.97</v>
      </c>
      <c r="AD57" s="11">
        <v>1.27</v>
      </c>
      <c r="AE57" s="11">
        <v>0.05</v>
      </c>
      <c r="AF57" s="11">
        <v>54.17</v>
      </c>
      <c r="AG57" s="7"/>
      <c r="AH57">
        <v>0.77900000000000003</v>
      </c>
      <c r="AI57">
        <v>0.92149999999999999</v>
      </c>
      <c r="AJ57">
        <v>1.2064999999999999</v>
      </c>
      <c r="AK57">
        <v>4.7500000000000001E-2</v>
      </c>
      <c r="AL57">
        <v>51.46</v>
      </c>
      <c r="AM57" t="s">
        <v>76</v>
      </c>
      <c r="AN57">
        <v>44595.724004629628</v>
      </c>
      <c r="AO57" t="s">
        <v>34</v>
      </c>
    </row>
    <row r="58" spans="1:43" ht="18" customHeight="1" x14ac:dyDescent="0.25">
      <c r="A58" s="31"/>
      <c r="B58" s="8">
        <v>44595</v>
      </c>
      <c r="C58" s="9" t="s">
        <v>7</v>
      </c>
      <c r="D58" s="10" t="s">
        <v>29</v>
      </c>
      <c r="E58" s="10" t="s">
        <v>30</v>
      </c>
      <c r="F58" s="10" t="s">
        <v>191</v>
      </c>
      <c r="G58" s="10"/>
      <c r="H58" s="10" t="s">
        <v>70</v>
      </c>
      <c r="I58" s="10" t="s">
        <v>8</v>
      </c>
      <c r="J58" s="10">
        <v>4330</v>
      </c>
      <c r="K58" s="10" t="s">
        <v>188</v>
      </c>
      <c r="L58" s="10" t="s">
        <v>72</v>
      </c>
      <c r="M58" s="10"/>
      <c r="N58" s="10" t="s">
        <v>28</v>
      </c>
      <c r="O58" s="10" t="s">
        <v>189</v>
      </c>
      <c r="P58" s="10" t="s">
        <v>9</v>
      </c>
      <c r="Q58" s="27">
        <v>1.1000000000000001</v>
      </c>
      <c r="R58" s="27">
        <v>3.1</v>
      </c>
      <c r="S58" s="10" t="s">
        <v>68</v>
      </c>
      <c r="T58" s="10" t="s">
        <v>20</v>
      </c>
      <c r="U58" s="10"/>
      <c r="V58" s="10"/>
      <c r="W58" s="10" t="s">
        <v>77</v>
      </c>
      <c r="X58" s="10" t="s">
        <v>190</v>
      </c>
      <c r="Y58" s="10"/>
      <c r="Z58" s="10"/>
      <c r="AA58" s="11">
        <v>0</v>
      </c>
      <c r="AB58" s="11">
        <v>10.89</v>
      </c>
      <c r="AC58" s="11">
        <v>12.85</v>
      </c>
      <c r="AD58" s="11">
        <v>10.28</v>
      </c>
      <c r="AE58" s="11">
        <v>0.59</v>
      </c>
      <c r="AF58" s="11">
        <v>597.14</v>
      </c>
      <c r="AG58" s="7"/>
      <c r="AH58">
        <v>10.345499999999999</v>
      </c>
      <c r="AI58">
        <v>12.2075</v>
      </c>
      <c r="AJ58">
        <v>9.766</v>
      </c>
      <c r="AK58">
        <v>0.5605</v>
      </c>
      <c r="AL58">
        <v>567.28</v>
      </c>
      <c r="AM58" t="s">
        <v>76</v>
      </c>
      <c r="AN58">
        <v>44595.724004629628</v>
      </c>
      <c r="AO58" t="s">
        <v>34</v>
      </c>
    </row>
    <row r="59" spans="1:43" ht="15" customHeight="1" x14ac:dyDescent="0.25">
      <c r="A59" s="31"/>
      <c r="B59" s="8">
        <v>44595</v>
      </c>
      <c r="C59" s="9" t="s">
        <v>7</v>
      </c>
      <c r="D59" s="10" t="s">
        <v>29</v>
      </c>
      <c r="E59" s="10" t="s">
        <v>30</v>
      </c>
      <c r="F59" s="10" t="s">
        <v>192</v>
      </c>
      <c r="G59" s="10"/>
      <c r="H59" s="10" t="s">
        <v>70</v>
      </c>
      <c r="I59" s="10" t="s">
        <v>8</v>
      </c>
      <c r="J59" s="10">
        <v>4330</v>
      </c>
      <c r="K59" s="10" t="s">
        <v>188</v>
      </c>
      <c r="L59" s="10" t="s">
        <v>72</v>
      </c>
      <c r="M59" s="10"/>
      <c r="N59" s="10" t="s">
        <v>28</v>
      </c>
      <c r="O59" s="10" t="s">
        <v>189</v>
      </c>
      <c r="P59" s="10" t="s">
        <v>9</v>
      </c>
      <c r="Q59" s="27">
        <v>0.6</v>
      </c>
      <c r="R59" s="27">
        <v>3.1</v>
      </c>
      <c r="S59" s="10" t="s">
        <v>69</v>
      </c>
      <c r="T59" s="10" t="s">
        <v>20</v>
      </c>
      <c r="U59" s="10"/>
      <c r="V59" s="10"/>
      <c r="W59" s="10" t="s">
        <v>193</v>
      </c>
      <c r="X59" s="10" t="s">
        <v>190</v>
      </c>
      <c r="Y59" s="10"/>
      <c r="Z59" s="10"/>
      <c r="AA59" s="11">
        <v>0</v>
      </c>
      <c r="AB59" s="11">
        <v>2.14</v>
      </c>
      <c r="AC59" s="11">
        <v>1.6</v>
      </c>
      <c r="AD59" s="11">
        <v>1.79</v>
      </c>
      <c r="AE59" s="11">
        <v>0.28999999999999998</v>
      </c>
      <c r="AF59" s="11">
        <v>105.45</v>
      </c>
      <c r="AG59" s="7"/>
      <c r="AH59">
        <v>2.0329999999999999</v>
      </c>
      <c r="AI59">
        <v>1.52</v>
      </c>
      <c r="AJ59">
        <v>1.7004999999999999</v>
      </c>
      <c r="AK59">
        <v>0.27550000000000002</v>
      </c>
      <c r="AL59">
        <v>100.18</v>
      </c>
      <c r="AM59" t="s">
        <v>76</v>
      </c>
      <c r="AN59">
        <v>44595.724004629628</v>
      </c>
      <c r="AO59" t="s">
        <v>34</v>
      </c>
    </row>
    <row r="60" spans="1:43" ht="15" customHeight="1" x14ac:dyDescent="0.25">
      <c r="A60" s="31"/>
      <c r="B60" s="12">
        <v>44595</v>
      </c>
      <c r="C60" s="9" t="s">
        <v>7</v>
      </c>
      <c r="D60" s="9" t="s">
        <v>29</v>
      </c>
      <c r="E60" s="9" t="s">
        <v>30</v>
      </c>
      <c r="F60" s="9" t="s">
        <v>194</v>
      </c>
      <c r="G60" s="9"/>
      <c r="H60" s="9" t="s">
        <v>70</v>
      </c>
      <c r="I60" s="9" t="s">
        <v>8</v>
      </c>
      <c r="J60" s="9">
        <v>4330</v>
      </c>
      <c r="K60" s="9" t="s">
        <v>188</v>
      </c>
      <c r="L60" s="9" t="s">
        <v>72</v>
      </c>
      <c r="M60" s="9"/>
      <c r="N60" s="9" t="s">
        <v>28</v>
      </c>
      <c r="O60" s="9" t="s">
        <v>189</v>
      </c>
      <c r="P60" s="10" t="s">
        <v>9</v>
      </c>
      <c r="Q60" s="27">
        <v>0.7</v>
      </c>
      <c r="R60" s="27">
        <v>3.1</v>
      </c>
      <c r="S60" s="9" t="s">
        <v>36</v>
      </c>
      <c r="T60" s="9" t="s">
        <v>26</v>
      </c>
      <c r="U60" s="9"/>
      <c r="V60" s="9"/>
      <c r="W60" s="9" t="s">
        <v>195</v>
      </c>
      <c r="X60" s="9" t="s">
        <v>190</v>
      </c>
      <c r="Y60" s="9"/>
      <c r="Z60" s="11"/>
      <c r="AA60" s="11">
        <v>0</v>
      </c>
      <c r="AB60" s="11">
        <v>0.02</v>
      </c>
      <c r="AC60" s="11">
        <v>0.02</v>
      </c>
      <c r="AD60" s="11">
        <v>0.01</v>
      </c>
      <c r="AE60" s="11">
        <v>0.01</v>
      </c>
      <c r="AF60" s="11">
        <v>1.25</v>
      </c>
      <c r="AG60" s="7"/>
      <c r="AH60">
        <v>1.9E-2</v>
      </c>
      <c r="AI60">
        <v>1.9E-2</v>
      </c>
      <c r="AJ60">
        <v>9.4999999999999998E-3</v>
      </c>
      <c r="AK60">
        <v>9.4999999999999998E-3</v>
      </c>
      <c r="AL60">
        <v>1.18</v>
      </c>
      <c r="AM60" t="s">
        <v>76</v>
      </c>
      <c r="AN60">
        <v>44595.724004629628</v>
      </c>
      <c r="AO60" t="s">
        <v>34</v>
      </c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2.8</v>
      </c>
      <c r="R67" s="22">
        <f>AVERAGE(R57:R66)</f>
        <v>3.1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4.8589285714285717</v>
      </c>
      <c r="AC67" s="14">
        <f>SUMPRODUCT(AC57:AC66,Q57:Q66)/Q67</f>
        <v>5.5346428571428579</v>
      </c>
      <c r="AD67" s="14">
        <f>SUMPRODUCT(AD57:AD66,Q57:Q66)/Q67</f>
        <v>4.6060714285714282</v>
      </c>
      <c r="AE67" s="14">
        <f>SUMPRODUCT(AE57:AE66,Q57:Q66)/Q67</f>
        <v>0.3035714285714286</v>
      </c>
      <c r="AF67" s="15">
        <f>SUMPRODUCT(AF57:AF66,Q57:Q66)/Q67</f>
        <v>265.23821428571432</v>
      </c>
      <c r="AG67" s="16">
        <f>Q67*AF67/R67</f>
        <v>239.57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44595</v>
      </c>
      <c r="C70" s="9" t="s">
        <v>7</v>
      </c>
      <c r="D70" s="10" t="s">
        <v>29</v>
      </c>
      <c r="E70" s="10" t="s">
        <v>30</v>
      </c>
      <c r="F70" s="10" t="s">
        <v>196</v>
      </c>
      <c r="G70" s="10"/>
      <c r="H70" s="10" t="s">
        <v>70</v>
      </c>
      <c r="I70" s="10" t="s">
        <v>8</v>
      </c>
      <c r="J70" s="10">
        <v>4330</v>
      </c>
      <c r="K70" s="10" t="s">
        <v>197</v>
      </c>
      <c r="L70" s="10" t="s">
        <v>198</v>
      </c>
      <c r="M70" s="10"/>
      <c r="N70" s="10" t="s">
        <v>27</v>
      </c>
      <c r="O70" s="10" t="s">
        <v>199</v>
      </c>
      <c r="P70" s="10" t="s">
        <v>15</v>
      </c>
      <c r="Q70" s="27">
        <v>0.25</v>
      </c>
      <c r="R70" s="27"/>
      <c r="S70" s="10"/>
      <c r="T70" s="10" t="s">
        <v>20</v>
      </c>
      <c r="U70" s="10"/>
      <c r="V70" s="10"/>
      <c r="W70" s="10" t="s">
        <v>200</v>
      </c>
      <c r="X70" s="10" t="s">
        <v>190</v>
      </c>
      <c r="Y70" s="10"/>
      <c r="Z70" s="10"/>
      <c r="AA70" s="11">
        <v>0</v>
      </c>
      <c r="AB70" s="11">
        <v>2.6</v>
      </c>
      <c r="AC70" s="11">
        <v>1.72</v>
      </c>
      <c r="AD70" s="11">
        <v>3.89</v>
      </c>
      <c r="AE70" s="11">
        <v>0.31</v>
      </c>
      <c r="AF70" s="11">
        <v>153.66</v>
      </c>
      <c r="AG70" s="7"/>
      <c r="AH70">
        <v>2.4700000000000002</v>
      </c>
      <c r="AI70">
        <v>1.6339999999999999</v>
      </c>
      <c r="AJ70">
        <v>3.6955</v>
      </c>
      <c r="AK70">
        <v>0.29449999999999998</v>
      </c>
      <c r="AL70">
        <v>145.97999999999999</v>
      </c>
      <c r="AM70" t="s">
        <v>76</v>
      </c>
      <c r="AN70">
        <v>44595.724004629628</v>
      </c>
      <c r="AO70" t="s">
        <v>34</v>
      </c>
    </row>
    <row r="71" spans="1:43" ht="15" hidden="1" customHeight="1" x14ac:dyDescent="0.25">
      <c r="A71" s="31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</row>
    <row r="72" spans="1:43" ht="15" customHeight="1" x14ac:dyDescent="0.25">
      <c r="A72" s="31"/>
      <c r="B72" s="8">
        <v>44595</v>
      </c>
      <c r="C72" s="9" t="s">
        <v>7</v>
      </c>
      <c r="D72" s="10" t="s">
        <v>29</v>
      </c>
      <c r="E72" s="10" t="s">
        <v>30</v>
      </c>
      <c r="F72" s="10" t="s">
        <v>201</v>
      </c>
      <c r="G72" s="10"/>
      <c r="H72" s="10" t="s">
        <v>70</v>
      </c>
      <c r="I72" s="10" t="s">
        <v>8</v>
      </c>
      <c r="J72" s="10">
        <v>4330</v>
      </c>
      <c r="K72" s="10" t="s">
        <v>197</v>
      </c>
      <c r="L72" s="10" t="s">
        <v>198</v>
      </c>
      <c r="M72" s="10"/>
      <c r="N72" s="10" t="s">
        <v>27</v>
      </c>
      <c r="O72" s="10" t="s">
        <v>202</v>
      </c>
      <c r="P72" s="10" t="s">
        <v>15</v>
      </c>
      <c r="Q72" s="27">
        <v>0.6</v>
      </c>
      <c r="R72" s="27"/>
      <c r="S72" s="10"/>
      <c r="T72" s="10" t="s">
        <v>26</v>
      </c>
      <c r="U72" s="10"/>
      <c r="V72" s="10"/>
      <c r="W72" s="10" t="s">
        <v>203</v>
      </c>
      <c r="X72" s="10" t="s">
        <v>190</v>
      </c>
      <c r="Y72" s="10"/>
      <c r="Z72" s="10"/>
      <c r="AA72" s="11">
        <v>0</v>
      </c>
      <c r="AB72" s="11">
        <v>0.04</v>
      </c>
      <c r="AC72" s="11">
        <v>0.05</v>
      </c>
      <c r="AD72" s="11">
        <v>7.0000000000000007E-2</v>
      </c>
      <c r="AE72" s="11">
        <v>0.01</v>
      </c>
      <c r="AF72" s="11">
        <v>3.14</v>
      </c>
      <c r="AG72" s="7"/>
      <c r="AH72">
        <v>3.7999999999999999E-2</v>
      </c>
      <c r="AI72">
        <v>4.7500000000000001E-2</v>
      </c>
      <c r="AJ72">
        <v>6.6500000000000004E-2</v>
      </c>
      <c r="AK72">
        <v>9.4999999999999998E-3</v>
      </c>
      <c r="AL72">
        <v>2.99</v>
      </c>
      <c r="AM72" t="s">
        <v>76</v>
      </c>
      <c r="AN72">
        <v>44595.724004629628</v>
      </c>
      <c r="AO72" t="s">
        <v>34</v>
      </c>
    </row>
    <row r="73" spans="1:43" ht="15" customHeight="1" x14ac:dyDescent="0.25">
      <c r="A73" s="31"/>
      <c r="B73" s="12">
        <v>44595</v>
      </c>
      <c r="C73" s="9" t="s">
        <v>7</v>
      </c>
      <c r="D73" s="9" t="s">
        <v>29</v>
      </c>
      <c r="E73" s="9" t="s">
        <v>30</v>
      </c>
      <c r="F73" s="9" t="s">
        <v>204</v>
      </c>
      <c r="G73" s="9"/>
      <c r="H73" s="9" t="s">
        <v>70</v>
      </c>
      <c r="I73" s="9" t="s">
        <v>8</v>
      </c>
      <c r="J73" s="9">
        <v>4330</v>
      </c>
      <c r="K73" s="9" t="s">
        <v>197</v>
      </c>
      <c r="L73" s="9" t="s">
        <v>198</v>
      </c>
      <c r="M73" s="9"/>
      <c r="N73" s="9" t="s">
        <v>27</v>
      </c>
      <c r="O73" s="9" t="s">
        <v>205</v>
      </c>
      <c r="P73" s="10" t="s">
        <v>15</v>
      </c>
      <c r="Q73" s="27">
        <v>0.3</v>
      </c>
      <c r="R73" s="27"/>
      <c r="S73" s="9"/>
      <c r="T73" s="9" t="s">
        <v>20</v>
      </c>
      <c r="U73" s="9"/>
      <c r="V73" s="9"/>
      <c r="W73" s="9" t="s">
        <v>206</v>
      </c>
      <c r="X73" s="9" t="s">
        <v>190</v>
      </c>
      <c r="Y73" s="9"/>
      <c r="Z73" s="11"/>
      <c r="AA73" s="11">
        <v>0</v>
      </c>
      <c r="AB73" s="11">
        <v>2.1800000000000002</v>
      </c>
      <c r="AC73" s="11">
        <v>2.71</v>
      </c>
      <c r="AD73" s="11">
        <v>3.08</v>
      </c>
      <c r="AE73" s="11">
        <v>0.21</v>
      </c>
      <c r="AF73" s="11">
        <v>143.97999999999999</v>
      </c>
      <c r="AG73" s="7"/>
      <c r="AH73">
        <v>2.0710000000000002</v>
      </c>
      <c r="AI73">
        <v>2.5745</v>
      </c>
      <c r="AJ73">
        <v>2.9260000000000002</v>
      </c>
      <c r="AK73">
        <v>0.19950000000000001</v>
      </c>
      <c r="AL73">
        <v>136.78</v>
      </c>
      <c r="AM73" t="s">
        <v>76</v>
      </c>
      <c r="AN73">
        <v>44595.724004629628</v>
      </c>
      <c r="AO73" t="s">
        <v>34</v>
      </c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1.1499999999999999</v>
      </c>
      <c r="R80" s="22" t="e">
        <f>AVERAGE(R70:R79)</f>
        <v>#DIV/0!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1.1547826086956523</v>
      </c>
      <c r="AC80" s="14">
        <f>SUMPRODUCT(AC70:AC79,Q70:Q79)/Q80</f>
        <v>1.1069565217391304</v>
      </c>
      <c r="AD80" s="14">
        <f>SUMPRODUCT(AD70:AD79,Q70:Q79)/Q80</f>
        <v>1.6856521739130435</v>
      </c>
      <c r="AE80" s="14">
        <f>SUMPRODUCT(AE70:AE79,Q70:Q79)/Q80</f>
        <v>0.12739130434782611</v>
      </c>
      <c r="AF80" s="15">
        <f>SUMPRODUCT(AF70:AF79,Q70:Q79)/Q80</f>
        <v>72.602608695652179</v>
      </c>
      <c r="AG80" s="16" t="e">
        <f>Q80*AF80/R80</f>
        <v>#DIV/0!</v>
      </c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customHeight="1" x14ac:dyDescent="0.25">
      <c r="A83" s="31">
        <f>A70+1</f>
        <v>7</v>
      </c>
      <c r="B83" s="12">
        <v>44595</v>
      </c>
      <c r="C83" s="9" t="s">
        <v>7</v>
      </c>
      <c r="D83" s="9" t="s">
        <v>29</v>
      </c>
      <c r="E83" s="9" t="s">
        <v>30</v>
      </c>
      <c r="F83" s="9" t="s">
        <v>207</v>
      </c>
      <c r="G83" s="9"/>
      <c r="H83" s="9" t="s">
        <v>70</v>
      </c>
      <c r="I83" s="9" t="s">
        <v>8</v>
      </c>
      <c r="J83" s="9">
        <v>4330</v>
      </c>
      <c r="K83" s="9" t="s">
        <v>197</v>
      </c>
      <c r="L83" s="9" t="s">
        <v>198</v>
      </c>
      <c r="M83" s="9"/>
      <c r="N83" s="9" t="s">
        <v>27</v>
      </c>
      <c r="O83" s="9" t="s">
        <v>208</v>
      </c>
      <c r="P83" s="10" t="s">
        <v>16</v>
      </c>
      <c r="Q83" s="27">
        <v>0.15</v>
      </c>
      <c r="R83" s="27"/>
      <c r="S83" s="9"/>
      <c r="T83" s="9" t="s">
        <v>20</v>
      </c>
      <c r="U83" s="9"/>
      <c r="V83" s="9"/>
      <c r="W83" s="9" t="s">
        <v>209</v>
      </c>
      <c r="X83" s="9" t="s">
        <v>190</v>
      </c>
      <c r="Y83" s="9"/>
      <c r="Z83" s="11"/>
      <c r="AA83" s="11">
        <v>0</v>
      </c>
      <c r="AB83" s="11">
        <v>0.51</v>
      </c>
      <c r="AC83" s="11">
        <v>0.32</v>
      </c>
      <c r="AD83" s="11">
        <v>0.46</v>
      </c>
      <c r="AE83" s="11">
        <v>7.0000000000000007E-2</v>
      </c>
      <c r="AF83" s="11">
        <v>24.78</v>
      </c>
      <c r="AG83" s="7"/>
      <c r="AH83">
        <v>0.48449999999999999</v>
      </c>
      <c r="AI83">
        <v>0.30399999999999999</v>
      </c>
      <c r="AJ83">
        <v>0.437</v>
      </c>
      <c r="AK83">
        <v>6.6500000000000004E-2</v>
      </c>
      <c r="AL83">
        <v>23.54</v>
      </c>
      <c r="AM83" t="s">
        <v>76</v>
      </c>
      <c r="AN83">
        <v>44595.724004629628</v>
      </c>
      <c r="AO83" t="s">
        <v>34</v>
      </c>
    </row>
    <row r="84" spans="1:43" ht="15" hidden="1" customHeight="1" x14ac:dyDescent="0.25">
      <c r="A84" s="31"/>
      <c r="B84" s="1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0"/>
      <c r="Q84" s="27"/>
      <c r="R84" s="27"/>
      <c r="S84" s="9"/>
      <c r="T84" s="9"/>
      <c r="U84" s="9"/>
      <c r="V84" s="9"/>
      <c r="W84" s="9"/>
      <c r="X84" s="9"/>
      <c r="Y84" s="9"/>
      <c r="Z84" s="11"/>
      <c r="AA84" s="11"/>
      <c r="AB84" s="11"/>
      <c r="AC84" s="11"/>
      <c r="AD84" s="11"/>
      <c r="AE84" s="11"/>
      <c r="AF84" s="11"/>
      <c r="AG84" s="7"/>
    </row>
    <row r="85" spans="1:43" ht="15" hidden="1" customHeight="1" x14ac:dyDescent="0.25">
      <c r="A85" s="31"/>
      <c r="B85" s="1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  <c r="Q85" s="27"/>
      <c r="R85" s="27"/>
      <c r="S85" s="9"/>
      <c r="T85" s="9"/>
      <c r="U85" s="9"/>
      <c r="V85" s="9"/>
      <c r="W85" s="9"/>
      <c r="X85" s="9"/>
      <c r="Y85" s="9"/>
      <c r="Z85" s="11"/>
      <c r="AA85" s="11"/>
      <c r="AB85" s="11"/>
      <c r="AC85" s="11"/>
      <c r="AD85" s="11"/>
      <c r="AE85" s="11"/>
      <c r="AF85" s="11"/>
      <c r="AG85" s="7"/>
    </row>
    <row r="86" spans="1:43" ht="15" customHeight="1" x14ac:dyDescent="0.25">
      <c r="A86" s="31"/>
      <c r="B86" s="12">
        <v>44595</v>
      </c>
      <c r="C86" s="9" t="s">
        <v>7</v>
      </c>
      <c r="D86" s="9" t="s">
        <v>29</v>
      </c>
      <c r="E86" s="9" t="s">
        <v>30</v>
      </c>
      <c r="F86" s="9" t="s">
        <v>210</v>
      </c>
      <c r="G86" s="9"/>
      <c r="H86" s="9" t="s">
        <v>70</v>
      </c>
      <c r="I86" s="9" t="s">
        <v>8</v>
      </c>
      <c r="J86" s="9">
        <v>4330</v>
      </c>
      <c r="K86" s="9" t="s">
        <v>197</v>
      </c>
      <c r="L86" s="9" t="s">
        <v>198</v>
      </c>
      <c r="M86" s="9"/>
      <c r="N86" s="9" t="s">
        <v>27</v>
      </c>
      <c r="O86" s="9" t="s">
        <v>205</v>
      </c>
      <c r="P86" s="10" t="s">
        <v>16</v>
      </c>
      <c r="Q86" s="27">
        <v>1.1000000000000001</v>
      </c>
      <c r="R86" s="27"/>
      <c r="S86" s="9"/>
      <c r="T86" s="9" t="s">
        <v>26</v>
      </c>
      <c r="U86" s="9"/>
      <c r="V86" s="9"/>
      <c r="W86" s="9" t="s">
        <v>195</v>
      </c>
      <c r="X86" s="9" t="s">
        <v>190</v>
      </c>
      <c r="Y86" s="9"/>
      <c r="Z86" s="11"/>
      <c r="AA86" s="11">
        <v>0</v>
      </c>
      <c r="AB86" s="11">
        <v>0.04</v>
      </c>
      <c r="AC86" s="11">
        <v>0.04</v>
      </c>
      <c r="AD86" s="11">
        <v>7.0000000000000007E-2</v>
      </c>
      <c r="AE86" s="11">
        <v>0.01</v>
      </c>
      <c r="AF86" s="11">
        <v>2.98</v>
      </c>
      <c r="AG86" s="7"/>
      <c r="AH86">
        <v>3.7999999999999999E-2</v>
      </c>
      <c r="AI86">
        <v>3.7999999999999999E-2</v>
      </c>
      <c r="AJ86">
        <v>6.6500000000000004E-2</v>
      </c>
      <c r="AK86">
        <v>9.4999999999999998E-3</v>
      </c>
      <c r="AL86">
        <v>2.83</v>
      </c>
      <c r="AM86" t="s">
        <v>76</v>
      </c>
      <c r="AN86">
        <v>44595.724004629628</v>
      </c>
      <c r="AO86" t="s">
        <v>34</v>
      </c>
    </row>
    <row r="87" spans="1:43" ht="15" customHeight="1" x14ac:dyDescent="0.25">
      <c r="A87" s="31"/>
      <c r="B87" s="12">
        <v>44595</v>
      </c>
      <c r="C87" s="9" t="s">
        <v>7</v>
      </c>
      <c r="D87" s="9" t="s">
        <v>29</v>
      </c>
      <c r="E87" s="9" t="s">
        <v>30</v>
      </c>
      <c r="F87" s="9" t="s">
        <v>211</v>
      </c>
      <c r="G87" s="9"/>
      <c r="H87" s="9" t="s">
        <v>70</v>
      </c>
      <c r="I87" s="9" t="s">
        <v>8</v>
      </c>
      <c r="J87" s="9">
        <v>4330</v>
      </c>
      <c r="K87" s="9" t="s">
        <v>197</v>
      </c>
      <c r="L87" s="9" t="s">
        <v>198</v>
      </c>
      <c r="M87" s="9"/>
      <c r="N87" s="9" t="s">
        <v>27</v>
      </c>
      <c r="O87" s="9" t="s">
        <v>212</v>
      </c>
      <c r="P87" s="10" t="s">
        <v>16</v>
      </c>
      <c r="Q87" s="27">
        <v>0.15</v>
      </c>
      <c r="R87" s="27"/>
      <c r="S87" s="9"/>
      <c r="T87" s="9" t="s">
        <v>20</v>
      </c>
      <c r="U87" s="9"/>
      <c r="V87" s="9"/>
      <c r="W87" s="9" t="s">
        <v>206</v>
      </c>
      <c r="X87" s="9" t="s">
        <v>190</v>
      </c>
      <c r="Y87" s="9"/>
      <c r="Z87" s="11"/>
      <c r="AA87" s="11">
        <v>0</v>
      </c>
      <c r="AB87" s="11">
        <v>0.64</v>
      </c>
      <c r="AC87" s="11">
        <v>1.38</v>
      </c>
      <c r="AD87" s="11">
        <v>1.07</v>
      </c>
      <c r="AE87" s="11">
        <v>0.05</v>
      </c>
      <c r="AF87" s="11">
        <v>54.21</v>
      </c>
      <c r="AG87" s="7"/>
      <c r="AH87">
        <v>0.60799999999999998</v>
      </c>
      <c r="AI87">
        <v>1.3109999999999999</v>
      </c>
      <c r="AJ87">
        <v>1.0165</v>
      </c>
      <c r="AK87">
        <v>4.7500000000000001E-2</v>
      </c>
      <c r="AL87">
        <v>51.5</v>
      </c>
      <c r="AM87" t="s">
        <v>76</v>
      </c>
      <c r="AN87">
        <v>44595.724004629628</v>
      </c>
      <c r="AO87" t="s">
        <v>34</v>
      </c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1.4</v>
      </c>
      <c r="R93" s="22">
        <f>R84</f>
        <v>0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>
        <f>AVERAGE(AA83:AA92)</f>
        <v>0</v>
      </c>
      <c r="AB93" s="14">
        <f>SUMPRODUCT(AB83:AB92,Q83:Q92)/Q93</f>
        <v>0.15464285714285714</v>
      </c>
      <c r="AC93" s="14">
        <f>SUMPRODUCT(AC83:AC92,Q83:Q92)/Q93</f>
        <v>0.21357142857142858</v>
      </c>
      <c r="AD93" s="14">
        <f>SUMPRODUCT(AD83:AD92,Q83:Q92)/Q93</f>
        <v>0.21892857142857144</v>
      </c>
      <c r="AE93" s="14">
        <f>SUMPRODUCT(AE83:AE92,Q83:Q92)/Q93</f>
        <v>2.0714285714285716E-2</v>
      </c>
      <c r="AF93" s="15">
        <f>SUMPRODUCT(AF83:AF92,Q83:Q92)/Q93</f>
        <v>10.804642857142857</v>
      </c>
      <c r="AG93" s="16" t="e">
        <f>Q93*AF93/R93</f>
        <v>#DIV/0!</v>
      </c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customHeight="1" x14ac:dyDescent="0.25">
      <c r="A96" s="31">
        <f>A83+1</f>
        <v>8</v>
      </c>
      <c r="B96" s="8">
        <v>44595</v>
      </c>
      <c r="C96" s="9" t="s">
        <v>7</v>
      </c>
      <c r="D96" s="10" t="s">
        <v>29</v>
      </c>
      <c r="E96" s="10" t="s">
        <v>30</v>
      </c>
      <c r="F96" s="10" t="s">
        <v>213</v>
      </c>
      <c r="G96" s="10"/>
      <c r="H96" s="10" t="s">
        <v>70</v>
      </c>
      <c r="I96" s="10" t="s">
        <v>153</v>
      </c>
      <c r="J96" s="10">
        <v>4230</v>
      </c>
      <c r="K96" s="10" t="s">
        <v>154</v>
      </c>
      <c r="L96" s="10" t="s">
        <v>72</v>
      </c>
      <c r="M96" s="10"/>
      <c r="N96" s="10" t="s">
        <v>28</v>
      </c>
      <c r="O96" s="10" t="s">
        <v>214</v>
      </c>
      <c r="P96" s="10" t="s">
        <v>9</v>
      </c>
      <c r="Q96" s="27">
        <v>0.6</v>
      </c>
      <c r="R96" s="27">
        <v>1.7</v>
      </c>
      <c r="S96" s="10" t="s">
        <v>33</v>
      </c>
      <c r="T96" s="10" t="s">
        <v>20</v>
      </c>
      <c r="U96" s="10"/>
      <c r="V96" s="10"/>
      <c r="W96" s="10" t="s">
        <v>136</v>
      </c>
      <c r="X96" s="10" t="s">
        <v>190</v>
      </c>
      <c r="Y96" s="10"/>
      <c r="Z96" s="10"/>
      <c r="AA96" s="11">
        <v>0</v>
      </c>
      <c r="AB96" s="11">
        <v>5.0199999999999996</v>
      </c>
      <c r="AC96" s="11">
        <v>0.62</v>
      </c>
      <c r="AD96" s="11">
        <v>1.18</v>
      </c>
      <c r="AE96" s="11">
        <v>7.0000000000000007E-2</v>
      </c>
      <c r="AF96" s="11">
        <v>117.12</v>
      </c>
      <c r="AG96" s="7"/>
      <c r="AH96">
        <v>4.7690000000000001</v>
      </c>
      <c r="AI96">
        <v>0.58899999999999997</v>
      </c>
      <c r="AJ96">
        <v>1.121</v>
      </c>
      <c r="AK96">
        <v>6.6500000000000004E-2</v>
      </c>
      <c r="AL96">
        <v>111.26</v>
      </c>
      <c r="AM96" t="s">
        <v>76</v>
      </c>
      <c r="AN96">
        <v>44595.724004629628</v>
      </c>
      <c r="AO96" t="s">
        <v>34</v>
      </c>
    </row>
    <row r="97" spans="1:52" ht="15" customHeight="1" x14ac:dyDescent="0.25">
      <c r="A97" s="31"/>
      <c r="B97" s="8">
        <v>44595</v>
      </c>
      <c r="C97" s="9" t="s">
        <v>7</v>
      </c>
      <c r="D97" s="10" t="s">
        <v>29</v>
      </c>
      <c r="E97" s="10" t="s">
        <v>30</v>
      </c>
      <c r="F97" s="10" t="s">
        <v>215</v>
      </c>
      <c r="G97" s="10"/>
      <c r="H97" s="10" t="s">
        <v>70</v>
      </c>
      <c r="I97" s="10" t="s">
        <v>153</v>
      </c>
      <c r="J97" s="10">
        <v>4230</v>
      </c>
      <c r="K97" s="10" t="s">
        <v>154</v>
      </c>
      <c r="L97" s="10" t="s">
        <v>72</v>
      </c>
      <c r="M97" s="10"/>
      <c r="N97" s="10" t="s">
        <v>28</v>
      </c>
      <c r="O97" s="10" t="s">
        <v>214</v>
      </c>
      <c r="P97" s="10" t="s">
        <v>9</v>
      </c>
      <c r="Q97" s="27">
        <v>0.5</v>
      </c>
      <c r="R97" s="27">
        <v>1.7</v>
      </c>
      <c r="S97" s="10" t="s">
        <v>36</v>
      </c>
      <c r="T97" s="10" t="s">
        <v>158</v>
      </c>
      <c r="U97" s="10"/>
      <c r="V97" s="10"/>
      <c r="W97" s="10" t="s">
        <v>216</v>
      </c>
      <c r="X97" s="10" t="s">
        <v>190</v>
      </c>
      <c r="Y97" s="10"/>
      <c r="Z97" s="10"/>
      <c r="AA97" s="11">
        <v>0</v>
      </c>
      <c r="AB97" s="11">
        <v>0.03</v>
      </c>
      <c r="AC97" s="11">
        <v>0.02</v>
      </c>
      <c r="AD97" s="11">
        <v>0.01</v>
      </c>
      <c r="AE97" s="11">
        <v>0.01</v>
      </c>
      <c r="AF97" s="11">
        <v>1.41</v>
      </c>
      <c r="AG97" s="7"/>
      <c r="AH97">
        <v>2.8500000000000001E-2</v>
      </c>
      <c r="AI97">
        <v>1.9E-2</v>
      </c>
      <c r="AJ97">
        <v>9.4999999999999998E-3</v>
      </c>
      <c r="AK97">
        <v>9.4999999999999998E-3</v>
      </c>
      <c r="AL97">
        <v>1.34</v>
      </c>
      <c r="AM97" t="s">
        <v>76</v>
      </c>
      <c r="AN97">
        <v>44595.724004629628</v>
      </c>
      <c r="AO97" t="s">
        <v>34</v>
      </c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1.1000000000000001</v>
      </c>
      <c r="R106" s="22">
        <f>AVERAGE(R96:R105)</f>
        <v>1.7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>
        <f>AVERAGE(AA96:AA105)</f>
        <v>0</v>
      </c>
      <c r="AB106" s="14">
        <f>SUMPRODUCT(AB96:AB105,Q96:Q105)/Q106</f>
        <v>2.7518181818181815</v>
      </c>
      <c r="AC106" s="14">
        <f>SUMPRODUCT(AC96:AC105,Q96:Q105)/Q106</f>
        <v>0.34727272727272723</v>
      </c>
      <c r="AD106" s="14">
        <f>SUMPRODUCT(AD96:AD105,Q96:Q105)/Q106</f>
        <v>0.64818181818181808</v>
      </c>
      <c r="AE106" s="14">
        <f>SUMPRODUCT(AE96:AE105,Q96:Q105)/Q106</f>
        <v>4.2727272727272725E-2</v>
      </c>
      <c r="AF106" s="15">
        <f>SUMPRODUCT(AF96:AF105,Q96:Q105)/Q106</f>
        <v>64.524545454545446</v>
      </c>
      <c r="AG106" s="16">
        <f>Q106*AF106/R106</f>
        <v>41.751176470588241</v>
      </c>
      <c r="AU106" s="3"/>
      <c r="AV106" s="3"/>
      <c r="AW106" s="3"/>
      <c r="AX106" s="3"/>
      <c r="AY106" s="3"/>
      <c r="AZ106" s="3"/>
    </row>
    <row r="107" spans="1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idden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</mergeCells>
  <conditionalFormatting sqref="AB15:AE15">
    <cfRule type="containsBlanks" dxfId="693" priority="55">
      <formula>LEN(TRIM(AB15))=0</formula>
    </cfRule>
    <cfRule type="cellIs" dxfId="692" priority="56" operator="equal">
      <formula>0</formula>
    </cfRule>
  </conditionalFormatting>
  <conditionalFormatting sqref="AB4:AE4">
    <cfRule type="containsBlanks" dxfId="691" priority="53">
      <formula>LEN(TRIM(AB4))=0</formula>
    </cfRule>
    <cfRule type="cellIs" dxfId="690" priority="54" operator="equal">
      <formula>0</formula>
    </cfRule>
  </conditionalFormatting>
  <conditionalFormatting sqref="AB171:AE171 AB158:AE158 AB145:AE145 AB132:AE132 AB119:AE119 AB106:AE106 AB93:AE93 AB80:AE80 AB67:AE67 AB54:AE54 AB41:AE41 AB28:AE28">
    <cfRule type="containsBlanks" dxfId="689" priority="51">
      <formula>LEN(TRIM(AB28))=0</formula>
    </cfRule>
    <cfRule type="cellIs" dxfId="688" priority="52" operator="equal">
      <formula>0</formula>
    </cfRule>
  </conditionalFormatting>
  <conditionalFormatting sqref="AB160:AE160 AB147:AE147 AB134:AE134 AB121:AE121 AB108:AE108 AB95:AE95 AB82:AE82 AB69:AE69 AB56:AE56 AB43:AE43 AB30:AE30 AB17:AE17">
    <cfRule type="containsBlanks" dxfId="687" priority="49">
      <formula>LEN(TRIM(AB17))=0</formula>
    </cfRule>
    <cfRule type="cellIs" dxfId="686" priority="50" operator="equal">
      <formula>0</formula>
    </cfRule>
  </conditionalFormatting>
  <conditionalFormatting sqref="AB184:AE184">
    <cfRule type="containsBlanks" dxfId="685" priority="47">
      <formula>LEN(TRIM(AB184))=0</formula>
    </cfRule>
    <cfRule type="cellIs" dxfId="684" priority="48" operator="equal">
      <formula>0</formula>
    </cfRule>
  </conditionalFormatting>
  <conditionalFormatting sqref="AB173:AE173">
    <cfRule type="containsBlanks" dxfId="683" priority="45">
      <formula>LEN(TRIM(AB173))=0</formula>
    </cfRule>
    <cfRule type="cellIs" dxfId="682" priority="46" operator="equal">
      <formula>0</formula>
    </cfRule>
  </conditionalFormatting>
  <conditionalFormatting sqref="AB197:AE197">
    <cfRule type="containsBlanks" dxfId="681" priority="43">
      <formula>LEN(TRIM(AB197))=0</formula>
    </cfRule>
    <cfRule type="cellIs" dxfId="680" priority="44" operator="equal">
      <formula>0</formula>
    </cfRule>
  </conditionalFormatting>
  <conditionalFormatting sqref="AB186:AE186">
    <cfRule type="containsBlanks" dxfId="679" priority="41">
      <formula>LEN(TRIM(AB186))=0</formula>
    </cfRule>
    <cfRule type="cellIs" dxfId="678" priority="42" operator="equal">
      <formula>0</formula>
    </cfRule>
  </conditionalFormatting>
  <conditionalFormatting sqref="AB210:AE210">
    <cfRule type="containsBlanks" dxfId="677" priority="39">
      <formula>LEN(TRIM(AB210))=0</formula>
    </cfRule>
    <cfRule type="cellIs" dxfId="676" priority="40" operator="equal">
      <formula>0</formula>
    </cfRule>
  </conditionalFormatting>
  <conditionalFormatting sqref="AB199:AE199">
    <cfRule type="containsBlanks" dxfId="675" priority="37">
      <formula>LEN(TRIM(AB199))=0</formula>
    </cfRule>
    <cfRule type="cellIs" dxfId="674" priority="38" operator="equal">
      <formula>0</formula>
    </cfRule>
  </conditionalFormatting>
  <conditionalFormatting sqref="AB223:AE223">
    <cfRule type="containsBlanks" dxfId="673" priority="35">
      <formula>LEN(TRIM(AB223))=0</formula>
    </cfRule>
    <cfRule type="cellIs" dxfId="672" priority="36" operator="equal">
      <formula>0</formula>
    </cfRule>
  </conditionalFormatting>
  <conditionalFormatting sqref="AB212:AE212">
    <cfRule type="containsBlanks" dxfId="671" priority="33">
      <formula>LEN(TRIM(AB212))=0</formula>
    </cfRule>
    <cfRule type="cellIs" dxfId="670" priority="34" operator="equal">
      <formula>0</formula>
    </cfRule>
  </conditionalFormatting>
  <conditionalFormatting sqref="AB236:AE236">
    <cfRule type="containsBlanks" dxfId="669" priority="31">
      <formula>LEN(TRIM(AB236))=0</formula>
    </cfRule>
    <cfRule type="cellIs" dxfId="668" priority="32" operator="equal">
      <formula>0</formula>
    </cfRule>
  </conditionalFormatting>
  <conditionalFormatting sqref="AB225:AE225">
    <cfRule type="containsBlanks" dxfId="667" priority="29">
      <formula>LEN(TRIM(AB225))=0</formula>
    </cfRule>
    <cfRule type="cellIs" dxfId="666" priority="30" operator="equal">
      <formula>0</formula>
    </cfRule>
  </conditionalFormatting>
  <conditionalFormatting sqref="AB249:AE249">
    <cfRule type="containsBlanks" dxfId="665" priority="27">
      <formula>LEN(TRIM(AB249))=0</formula>
    </cfRule>
    <cfRule type="cellIs" dxfId="664" priority="28" operator="equal">
      <formula>0</formula>
    </cfRule>
  </conditionalFormatting>
  <conditionalFormatting sqref="AB238:AE238">
    <cfRule type="containsBlanks" dxfId="663" priority="25">
      <formula>LEN(TRIM(AB238))=0</formula>
    </cfRule>
    <cfRule type="cellIs" dxfId="662" priority="26" operator="equal">
      <formula>0</formula>
    </cfRule>
  </conditionalFormatting>
  <conditionalFormatting sqref="AB239:AE248">
    <cfRule type="containsBlanks" dxfId="661" priority="23">
      <formula>LEN(TRIM(AB239))=0</formula>
    </cfRule>
    <cfRule type="cellIs" dxfId="660" priority="24" operator="equal">
      <formula>0</formula>
    </cfRule>
  </conditionalFormatting>
  <conditionalFormatting sqref="AB262:AE262">
    <cfRule type="containsBlanks" dxfId="659" priority="21">
      <formula>LEN(TRIM(AB262))=0</formula>
    </cfRule>
    <cfRule type="cellIs" dxfId="658" priority="22" operator="equal">
      <formula>0</formula>
    </cfRule>
  </conditionalFormatting>
  <conditionalFormatting sqref="AB251:AE251">
    <cfRule type="containsBlanks" dxfId="657" priority="19">
      <formula>LEN(TRIM(AB251))=0</formula>
    </cfRule>
    <cfRule type="cellIs" dxfId="656" priority="20" operator="equal">
      <formula>0</formula>
    </cfRule>
  </conditionalFormatting>
  <conditionalFormatting sqref="AB252:AE261">
    <cfRule type="containsBlanks" dxfId="655" priority="17">
      <formula>LEN(TRIM(AB252))=0</formula>
    </cfRule>
    <cfRule type="cellIs" dxfId="654" priority="18" operator="equal">
      <formula>0</formula>
    </cfRule>
  </conditionalFormatting>
  <conditionalFormatting sqref="AB226:AE235 AB213:AE222 AB200:AE209 AB187:AE196 AB174:AE183 AB161:AE170">
    <cfRule type="containsBlanks" dxfId="653" priority="15">
      <formula>LEN(TRIM(AB161))=0</formula>
    </cfRule>
    <cfRule type="cellIs" dxfId="652" priority="16" operator="equal">
      <formula>0</formula>
    </cfRule>
  </conditionalFormatting>
  <conditionalFormatting sqref="AB148:AE157">
    <cfRule type="containsBlanks" dxfId="651" priority="13">
      <formula>LEN(TRIM(AB148))=0</formula>
    </cfRule>
    <cfRule type="cellIs" dxfId="650" priority="14" operator="equal">
      <formula>0</formula>
    </cfRule>
  </conditionalFormatting>
  <conditionalFormatting sqref="AB5:AE14 AB122:AE131 AB135:AE144">
    <cfRule type="containsBlanks" dxfId="649" priority="11">
      <formula>LEN(TRIM(AB5))=0</formula>
    </cfRule>
    <cfRule type="cellIs" dxfId="648" priority="12" operator="equal">
      <formula>0</formula>
    </cfRule>
  </conditionalFormatting>
  <conditionalFormatting sqref="AB109:AE118 AB98:AE105">
    <cfRule type="containsBlanks" dxfId="647" priority="9">
      <formula>LEN(TRIM(AB98))=0</formula>
    </cfRule>
    <cfRule type="cellIs" dxfId="646" priority="10" operator="equal">
      <formula>0</formula>
    </cfRule>
  </conditionalFormatting>
  <conditionalFormatting sqref="AB88:AE92">
    <cfRule type="containsBlanks" dxfId="645" priority="7">
      <formula>LEN(TRIM(AB88))=0</formula>
    </cfRule>
    <cfRule type="cellIs" dxfId="644" priority="8" operator="equal">
      <formula>0</formula>
    </cfRule>
  </conditionalFormatting>
  <conditionalFormatting sqref="AB70:AE79 AB57:AE66 AB44:AE53 AB31:AE40 AB18:AE27">
    <cfRule type="containsBlanks" dxfId="643" priority="5">
      <formula>LEN(TRIM(AB18))=0</formula>
    </cfRule>
    <cfRule type="cellIs" dxfId="642" priority="6" operator="equal">
      <formula>0</formula>
    </cfRule>
  </conditionalFormatting>
  <conditionalFormatting sqref="AB96:AE97">
    <cfRule type="containsBlanks" dxfId="641" priority="3">
      <formula>LEN(TRIM(AB96))=0</formula>
    </cfRule>
    <cfRule type="cellIs" dxfId="640" priority="4" operator="equal">
      <formula>0</formula>
    </cfRule>
  </conditionalFormatting>
  <conditionalFormatting sqref="AB83:AE87">
    <cfRule type="containsBlanks" dxfId="639" priority="1">
      <formula>LEN(TRIM(AB83))=0</formula>
    </cfRule>
    <cfRule type="cellIs" dxfId="638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63AD-7C57-4696-8656-C8FE7EB5E6B6}">
  <sheetPr>
    <pageSetUpPr fitToPage="1"/>
  </sheetPr>
  <dimension ref="A1:AZ269"/>
  <sheetViews>
    <sheetView zoomScale="85" zoomScaleNormal="85" workbookViewId="0">
      <selection activeCell="Q278" sqref="Q278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9.5703125" style="17" bestFit="1" customWidth="1"/>
    <col min="10" max="10" width="5.85546875" style="17" bestFit="1" customWidth="1"/>
    <col min="11" max="11" width="9.42578125" style="17" bestFit="1" customWidth="1"/>
    <col min="12" max="12" width="11" style="17" bestFit="1" customWidth="1"/>
    <col min="13" max="13" width="19" style="17" hidden="1" customWidth="1"/>
    <col min="14" max="14" width="5.85546875" style="17" customWidth="1"/>
    <col min="15" max="15" width="10.5703125" style="17" customWidth="1"/>
    <col min="16" max="16" width="6.5703125" style="23" bestFit="1" customWidth="1"/>
    <col min="17" max="17" width="8" style="23" customWidth="1"/>
    <col min="18" max="18" width="7.7109375" style="23" customWidth="1"/>
    <col min="19" max="19" width="10.42578125" style="17" bestFit="1" customWidth="1"/>
    <col min="20" max="20" width="14.140625" style="17" bestFit="1" customWidth="1"/>
    <col min="21" max="22" width="12.42578125" style="17" hidden="1" customWidth="1"/>
    <col min="23" max="23" width="19.710937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44596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44596</v>
      </c>
      <c r="C5" s="9" t="s">
        <v>7</v>
      </c>
      <c r="D5" s="10" t="s">
        <v>29</v>
      </c>
      <c r="E5" s="10" t="s">
        <v>30</v>
      </c>
      <c r="F5" s="10" t="s">
        <v>217</v>
      </c>
      <c r="G5" s="10"/>
      <c r="H5" s="10" t="s">
        <v>31</v>
      </c>
      <c r="I5" s="10" t="s">
        <v>129</v>
      </c>
      <c r="J5" s="10">
        <v>4480</v>
      </c>
      <c r="K5" s="10" t="s">
        <v>130</v>
      </c>
      <c r="L5" s="10" t="s">
        <v>32</v>
      </c>
      <c r="M5" s="10"/>
      <c r="N5" s="10" t="s">
        <v>27</v>
      </c>
      <c r="O5" s="10" t="s">
        <v>218</v>
      </c>
      <c r="P5" s="10" t="s">
        <v>9</v>
      </c>
      <c r="Q5" s="27">
        <v>0.2</v>
      </c>
      <c r="R5" s="27">
        <v>1.7</v>
      </c>
      <c r="S5" s="10" t="s">
        <v>33</v>
      </c>
      <c r="T5" s="10" t="s">
        <v>20</v>
      </c>
      <c r="U5" s="10"/>
      <c r="V5" s="10"/>
      <c r="W5" s="10" t="s">
        <v>219</v>
      </c>
      <c r="X5" s="10" t="s">
        <v>220</v>
      </c>
      <c r="Y5" s="10"/>
      <c r="Z5" s="10"/>
      <c r="AA5" s="11">
        <v>0</v>
      </c>
      <c r="AB5" s="11">
        <v>1.59</v>
      </c>
      <c r="AC5" s="11">
        <v>2.36</v>
      </c>
      <c r="AD5" s="11">
        <v>7.95</v>
      </c>
      <c r="AE5" s="11">
        <v>0.08</v>
      </c>
      <c r="AF5" s="11">
        <v>210.97</v>
      </c>
      <c r="AG5" s="7"/>
      <c r="AH5">
        <v>1.5105</v>
      </c>
      <c r="AI5">
        <v>2.242</v>
      </c>
      <c r="AJ5">
        <v>7.5525000000000002</v>
      </c>
      <c r="AK5">
        <v>7.5999999999999998E-2</v>
      </c>
      <c r="AL5">
        <v>200.42</v>
      </c>
      <c r="AM5" t="s">
        <v>134</v>
      </c>
      <c r="AN5">
        <v>44596.684837962966</v>
      </c>
      <c r="AO5" t="s">
        <v>34</v>
      </c>
    </row>
    <row r="6" spans="1:43" ht="21" customHeight="1" x14ac:dyDescent="0.25">
      <c r="A6" s="31"/>
      <c r="B6" s="8">
        <v>44596</v>
      </c>
      <c r="C6" s="9" t="s">
        <v>7</v>
      </c>
      <c r="D6" s="10" t="s">
        <v>29</v>
      </c>
      <c r="E6" s="10" t="s">
        <v>30</v>
      </c>
      <c r="F6" s="10" t="s">
        <v>221</v>
      </c>
      <c r="G6" s="10"/>
      <c r="H6" s="10" t="s">
        <v>31</v>
      </c>
      <c r="I6" s="10" t="s">
        <v>129</v>
      </c>
      <c r="J6" s="10">
        <v>4480</v>
      </c>
      <c r="K6" s="10" t="s">
        <v>130</v>
      </c>
      <c r="L6" s="10" t="s">
        <v>32</v>
      </c>
      <c r="M6" s="10"/>
      <c r="N6" s="10" t="s">
        <v>27</v>
      </c>
      <c r="O6" s="10" t="s">
        <v>218</v>
      </c>
      <c r="P6" s="10" t="s">
        <v>9</v>
      </c>
      <c r="Q6" s="27">
        <v>0.7</v>
      </c>
      <c r="R6" s="27">
        <v>1.7</v>
      </c>
      <c r="S6" s="10" t="s">
        <v>35</v>
      </c>
      <c r="T6" s="10" t="s">
        <v>73</v>
      </c>
      <c r="U6" s="10"/>
      <c r="V6" s="10"/>
      <c r="W6" s="10" t="s">
        <v>222</v>
      </c>
      <c r="X6" s="10" t="s">
        <v>220</v>
      </c>
      <c r="Y6" s="10"/>
      <c r="Z6" s="10"/>
      <c r="AA6" s="11">
        <v>0</v>
      </c>
      <c r="AB6" s="11">
        <v>0.56999999999999995</v>
      </c>
      <c r="AC6" s="11">
        <v>0.8</v>
      </c>
      <c r="AD6" s="11">
        <v>0.15</v>
      </c>
      <c r="AE6" s="11">
        <v>0.01</v>
      </c>
      <c r="AF6" s="11">
        <v>25.46</v>
      </c>
      <c r="AG6" s="7"/>
      <c r="AH6">
        <v>0.54149999999999998</v>
      </c>
      <c r="AI6">
        <v>0.76</v>
      </c>
      <c r="AJ6">
        <v>0.14249999999999999</v>
      </c>
      <c r="AK6">
        <v>9.4999999999999998E-3</v>
      </c>
      <c r="AL6">
        <v>24.18</v>
      </c>
      <c r="AM6" t="s">
        <v>134</v>
      </c>
      <c r="AN6">
        <v>44596.684837962966</v>
      </c>
      <c r="AO6" t="s">
        <v>34</v>
      </c>
    </row>
    <row r="7" spans="1:43" ht="24" customHeight="1" x14ac:dyDescent="0.25">
      <c r="A7" s="31"/>
      <c r="B7" s="8">
        <v>44596</v>
      </c>
      <c r="C7" s="9" t="s">
        <v>7</v>
      </c>
      <c r="D7" s="10" t="s">
        <v>29</v>
      </c>
      <c r="E7" s="10" t="s">
        <v>30</v>
      </c>
      <c r="F7" s="10" t="s">
        <v>223</v>
      </c>
      <c r="G7" s="10"/>
      <c r="H7" s="10" t="s">
        <v>31</v>
      </c>
      <c r="I7" s="10" t="s">
        <v>129</v>
      </c>
      <c r="J7" s="10">
        <v>4480</v>
      </c>
      <c r="K7" s="10" t="s">
        <v>130</v>
      </c>
      <c r="L7" s="10" t="s">
        <v>32</v>
      </c>
      <c r="M7" s="10"/>
      <c r="N7" s="10" t="s">
        <v>27</v>
      </c>
      <c r="O7" s="10" t="s">
        <v>218</v>
      </c>
      <c r="P7" s="10" t="s">
        <v>9</v>
      </c>
      <c r="Q7" s="27">
        <v>0.2</v>
      </c>
      <c r="R7" s="27">
        <v>1.7</v>
      </c>
      <c r="S7" s="10" t="s">
        <v>36</v>
      </c>
      <c r="T7" s="10" t="s">
        <v>20</v>
      </c>
      <c r="U7" s="10"/>
      <c r="V7" s="10"/>
      <c r="W7" s="10" t="s">
        <v>224</v>
      </c>
      <c r="X7" s="10" t="s">
        <v>220</v>
      </c>
      <c r="Y7" s="10"/>
      <c r="Z7" s="10"/>
      <c r="AA7" s="11">
        <v>0</v>
      </c>
      <c r="AB7" s="11">
        <v>5.12</v>
      </c>
      <c r="AC7" s="11">
        <v>10.27</v>
      </c>
      <c r="AD7" s="11">
        <v>7.33</v>
      </c>
      <c r="AE7" s="11">
        <v>0.22</v>
      </c>
      <c r="AF7" s="11">
        <v>391.67</v>
      </c>
      <c r="AG7" s="7"/>
      <c r="AH7">
        <v>4.8639999999999999</v>
      </c>
      <c r="AI7">
        <v>9.7565000000000008</v>
      </c>
      <c r="AJ7">
        <v>6.9634999999999998</v>
      </c>
      <c r="AK7">
        <v>0.20899999999999999</v>
      </c>
      <c r="AL7">
        <v>372.08</v>
      </c>
      <c r="AM7" t="s">
        <v>134</v>
      </c>
      <c r="AN7">
        <v>44596.684837962966</v>
      </c>
      <c r="AO7" t="s">
        <v>34</v>
      </c>
    </row>
    <row r="8" spans="1:43" ht="16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</row>
    <row r="9" spans="1:43" ht="16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1.0999999999999999</v>
      </c>
      <c r="R15" s="22">
        <f>AVERAGE(R5:R14)</f>
        <v>1.7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1.582727272727273</v>
      </c>
      <c r="AC15" s="14">
        <f>SUMPRODUCT(AC5:AC14,Q5:Q14)/Q15</f>
        <v>2.8054545454545456</v>
      </c>
      <c r="AD15" s="14">
        <f>SUMPRODUCT(AD5:AD14,Q5:Q14)/Q15</f>
        <v>2.8736363636363644</v>
      </c>
      <c r="AE15" s="14">
        <f>SUMPRODUCT(AE5:AE14,Q5:Q14)/Q15</f>
        <v>6.090909090909092E-2</v>
      </c>
      <c r="AF15" s="15">
        <f>SUMPRODUCT(AF5:AF14,Q5:Q14)/(Q5+Q6+Q7)</f>
        <v>125.77272727272731</v>
      </c>
      <c r="AG15" s="16">
        <f>Q15*AF15/R15</f>
        <v>81.382352941176492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8.75" customHeight="1" x14ac:dyDescent="0.25">
      <c r="A18" s="31">
        <v>2</v>
      </c>
      <c r="B18" s="8">
        <v>44596</v>
      </c>
      <c r="C18" s="9" t="s">
        <v>7</v>
      </c>
      <c r="D18" s="10" t="s">
        <v>29</v>
      </c>
      <c r="E18" s="10" t="s">
        <v>30</v>
      </c>
      <c r="F18" s="10" t="s">
        <v>225</v>
      </c>
      <c r="G18" s="10"/>
      <c r="H18" s="10" t="s">
        <v>31</v>
      </c>
      <c r="I18" s="10" t="s">
        <v>17</v>
      </c>
      <c r="J18" s="10">
        <v>4480</v>
      </c>
      <c r="K18" s="10" t="s">
        <v>18</v>
      </c>
      <c r="L18" s="10" t="s">
        <v>32</v>
      </c>
      <c r="M18" s="10"/>
      <c r="N18" s="10" t="s">
        <v>27</v>
      </c>
      <c r="O18" s="10" t="s">
        <v>226</v>
      </c>
      <c r="P18" s="10" t="s">
        <v>9</v>
      </c>
      <c r="Q18" s="27">
        <v>0.55000000000000004</v>
      </c>
      <c r="R18" s="27">
        <v>1.7</v>
      </c>
      <c r="S18" s="10" t="s">
        <v>33</v>
      </c>
      <c r="T18" s="10" t="s">
        <v>73</v>
      </c>
      <c r="U18" s="10"/>
      <c r="V18" s="10"/>
      <c r="W18" s="10" t="s">
        <v>227</v>
      </c>
      <c r="X18" s="10" t="s">
        <v>220</v>
      </c>
      <c r="Y18" s="10"/>
      <c r="Z18" s="10"/>
      <c r="AA18" s="11">
        <v>0</v>
      </c>
      <c r="AB18" s="11">
        <v>0.05</v>
      </c>
      <c r="AC18" s="11">
        <v>0.08</v>
      </c>
      <c r="AD18" s="11">
        <v>0.1</v>
      </c>
      <c r="AE18" s="11">
        <v>0.01</v>
      </c>
      <c r="AF18" s="11">
        <v>4.33</v>
      </c>
      <c r="AG18" s="7"/>
      <c r="AH18">
        <v>4.7500000000000001E-2</v>
      </c>
      <c r="AI18">
        <v>7.5999999999999998E-2</v>
      </c>
      <c r="AJ18">
        <v>9.5000000000000001E-2</v>
      </c>
      <c r="AK18">
        <v>9.4999999999999998E-3</v>
      </c>
      <c r="AL18">
        <v>4.12</v>
      </c>
      <c r="AM18" t="s">
        <v>134</v>
      </c>
      <c r="AN18">
        <v>44596.684837962966</v>
      </c>
      <c r="AO18" t="s">
        <v>34</v>
      </c>
    </row>
    <row r="19" spans="1:43" ht="18.75" customHeight="1" x14ac:dyDescent="0.25">
      <c r="A19" s="31"/>
      <c r="B19" s="8">
        <v>44596</v>
      </c>
      <c r="C19" s="9" t="s">
        <v>7</v>
      </c>
      <c r="D19" s="10" t="s">
        <v>29</v>
      </c>
      <c r="E19" s="10" t="s">
        <v>30</v>
      </c>
      <c r="F19" s="10" t="s">
        <v>228</v>
      </c>
      <c r="G19" s="10"/>
      <c r="H19" s="10" t="s">
        <v>31</v>
      </c>
      <c r="I19" s="10" t="s">
        <v>17</v>
      </c>
      <c r="J19" s="10">
        <v>4480</v>
      </c>
      <c r="K19" s="10" t="s">
        <v>18</v>
      </c>
      <c r="L19" s="10" t="s">
        <v>32</v>
      </c>
      <c r="M19" s="10"/>
      <c r="N19" s="10" t="s">
        <v>27</v>
      </c>
      <c r="O19" s="10" t="s">
        <v>226</v>
      </c>
      <c r="P19" s="10" t="s">
        <v>9</v>
      </c>
      <c r="Q19" s="27">
        <v>0.3</v>
      </c>
      <c r="R19" s="27">
        <v>1.7</v>
      </c>
      <c r="S19" s="10" t="s">
        <v>35</v>
      </c>
      <c r="T19" s="10" t="s">
        <v>20</v>
      </c>
      <c r="U19" s="10"/>
      <c r="V19" s="10"/>
      <c r="W19" s="10" t="s">
        <v>143</v>
      </c>
      <c r="X19" s="10" t="s">
        <v>220</v>
      </c>
      <c r="Y19" s="10"/>
      <c r="Z19" s="10"/>
      <c r="AA19" s="11">
        <v>0</v>
      </c>
      <c r="AB19" s="11">
        <v>5.43</v>
      </c>
      <c r="AC19" s="11">
        <v>10.51</v>
      </c>
      <c r="AD19" s="11">
        <v>23.2</v>
      </c>
      <c r="AE19" s="11">
        <v>1.74</v>
      </c>
      <c r="AF19" s="11">
        <v>749.5</v>
      </c>
      <c r="AG19" s="7"/>
      <c r="AH19">
        <v>5.1585000000000001</v>
      </c>
      <c r="AI19">
        <v>9.9845000000000006</v>
      </c>
      <c r="AJ19">
        <v>22.04</v>
      </c>
      <c r="AK19">
        <v>1.653</v>
      </c>
      <c r="AL19">
        <v>712.03</v>
      </c>
      <c r="AM19" t="s">
        <v>134</v>
      </c>
      <c r="AN19">
        <v>44596.684837962966</v>
      </c>
      <c r="AO19" t="s">
        <v>34</v>
      </c>
    </row>
    <row r="20" spans="1:43" ht="18.75" customHeight="1" x14ac:dyDescent="0.25">
      <c r="A20" s="31"/>
      <c r="B20" s="8">
        <v>44596</v>
      </c>
      <c r="C20" s="9" t="s">
        <v>7</v>
      </c>
      <c r="D20" s="10" t="s">
        <v>29</v>
      </c>
      <c r="E20" s="10" t="s">
        <v>30</v>
      </c>
      <c r="F20" s="10" t="s">
        <v>229</v>
      </c>
      <c r="G20" s="10"/>
      <c r="H20" s="10" t="s">
        <v>31</v>
      </c>
      <c r="I20" s="10" t="s">
        <v>17</v>
      </c>
      <c r="J20" s="10">
        <v>4480</v>
      </c>
      <c r="K20" s="10" t="s">
        <v>18</v>
      </c>
      <c r="L20" s="10" t="s">
        <v>32</v>
      </c>
      <c r="M20" s="10"/>
      <c r="N20" s="10" t="s">
        <v>27</v>
      </c>
      <c r="O20" s="10" t="s">
        <v>226</v>
      </c>
      <c r="P20" s="10" t="s">
        <v>9</v>
      </c>
      <c r="Q20" s="27">
        <v>0.4</v>
      </c>
      <c r="R20" s="27">
        <v>1.7</v>
      </c>
      <c r="S20" s="10" t="s">
        <v>36</v>
      </c>
      <c r="T20" s="10" t="s">
        <v>26</v>
      </c>
      <c r="U20" s="10"/>
      <c r="V20" s="10"/>
      <c r="W20" s="10" t="s">
        <v>230</v>
      </c>
      <c r="X20" s="10" t="s">
        <v>220</v>
      </c>
      <c r="Y20" s="10"/>
      <c r="Z20" s="10"/>
      <c r="AA20" s="11">
        <v>0</v>
      </c>
      <c r="AB20" s="11">
        <v>7.0000000000000007E-2</v>
      </c>
      <c r="AC20" s="11">
        <v>0.09</v>
      </c>
      <c r="AD20" s="11">
        <v>0.09</v>
      </c>
      <c r="AE20" s="11">
        <v>0.02</v>
      </c>
      <c r="AF20" s="11">
        <v>5.0599999999999996</v>
      </c>
      <c r="AG20" s="7"/>
      <c r="AH20">
        <v>6.6500000000000004E-2</v>
      </c>
      <c r="AI20">
        <v>8.5500000000000007E-2</v>
      </c>
      <c r="AJ20">
        <v>8.5500000000000007E-2</v>
      </c>
      <c r="AK20">
        <v>1.9E-2</v>
      </c>
      <c r="AL20">
        <v>4.8099999999999996</v>
      </c>
      <c r="AM20" t="s">
        <v>134</v>
      </c>
      <c r="AN20">
        <v>44596.684837962966</v>
      </c>
      <c r="AO20" t="s">
        <v>34</v>
      </c>
    </row>
    <row r="21" spans="1:43" ht="18.7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  <c r="AH21">
        <v>1.9664999999999999</v>
      </c>
      <c r="AI21">
        <v>3.5529999999999999</v>
      </c>
      <c r="AJ21">
        <v>2.109</v>
      </c>
      <c r="AK21">
        <v>0.23749999999999999</v>
      </c>
      <c r="AL21">
        <v>137.69999999999999</v>
      </c>
      <c r="AM21" t="s">
        <v>134</v>
      </c>
      <c r="AN21">
        <v>44596.684837962966</v>
      </c>
      <c r="AO21" t="s">
        <v>34</v>
      </c>
    </row>
    <row r="22" spans="1:43" ht="18.7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23.2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1.25</v>
      </c>
      <c r="R28" s="22">
        <f>AVERAGE(R18:R27)</f>
        <v>1.7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1.3475999999999999</v>
      </c>
      <c r="AC28" s="14">
        <f>SUMPRODUCT(AC18:AC27,Q18:Q27)/Q28</f>
        <v>2.5864000000000003</v>
      </c>
      <c r="AD28" s="14">
        <f>SUMPRODUCT(AD18:AD27,Q18:Q27)/Q28</f>
        <v>5.6407999999999996</v>
      </c>
      <c r="AE28" s="14">
        <f>SUMPRODUCT(AE18:AE27,Q18:Q27)/Q28</f>
        <v>0.4284</v>
      </c>
      <c r="AF28" s="15">
        <f>SUMPRODUCT(AF18:AF27,Q18:Q27)/SUM(Q18:Q25)</f>
        <v>183.40439999999998</v>
      </c>
      <c r="AG28" s="16">
        <f>Q28*AF28/R28</f>
        <v>134.85617647058822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44596</v>
      </c>
      <c r="C31" s="9" t="s">
        <v>7</v>
      </c>
      <c r="D31" s="10" t="s">
        <v>29</v>
      </c>
      <c r="E31" s="10" t="s">
        <v>30</v>
      </c>
      <c r="F31" s="10" t="s">
        <v>231</v>
      </c>
      <c r="G31" s="10"/>
      <c r="H31" s="10" t="s">
        <v>70</v>
      </c>
      <c r="I31" s="10" t="s">
        <v>153</v>
      </c>
      <c r="J31" s="10">
        <v>4230</v>
      </c>
      <c r="K31" s="10" t="s">
        <v>154</v>
      </c>
      <c r="L31" s="10" t="s">
        <v>72</v>
      </c>
      <c r="M31" s="10"/>
      <c r="N31" s="10" t="s">
        <v>28</v>
      </c>
      <c r="O31" s="10" t="s">
        <v>232</v>
      </c>
      <c r="P31" s="10" t="s">
        <v>9</v>
      </c>
      <c r="Q31" s="27">
        <v>0.4</v>
      </c>
      <c r="R31" s="27">
        <v>1.5</v>
      </c>
      <c r="S31" s="10" t="s">
        <v>33</v>
      </c>
      <c r="T31" s="10" t="s">
        <v>73</v>
      </c>
      <c r="U31" s="10"/>
      <c r="V31" s="10"/>
      <c r="W31" s="10" t="s">
        <v>233</v>
      </c>
      <c r="X31" s="10" t="s">
        <v>234</v>
      </c>
      <c r="Y31" s="10"/>
      <c r="Z31" s="10"/>
      <c r="AA31" s="11">
        <v>0</v>
      </c>
      <c r="AB31" s="11">
        <v>1.82</v>
      </c>
      <c r="AC31" s="11">
        <v>0.25</v>
      </c>
      <c r="AD31" s="11">
        <v>0.38</v>
      </c>
      <c r="AE31" s="11">
        <v>0.04</v>
      </c>
      <c r="AF31" s="11">
        <v>42.61</v>
      </c>
      <c r="AG31" s="7"/>
      <c r="AH31">
        <v>1.7290000000000001</v>
      </c>
      <c r="AI31">
        <v>0.23749999999999999</v>
      </c>
      <c r="AJ31">
        <v>0.36099999999999999</v>
      </c>
      <c r="AK31">
        <v>3.7999999999999999E-2</v>
      </c>
      <c r="AL31">
        <v>40.479999999999997</v>
      </c>
      <c r="AM31" t="s">
        <v>76</v>
      </c>
      <c r="AN31">
        <v>44596.699166666665</v>
      </c>
      <c r="AO31" t="s">
        <v>34</v>
      </c>
    </row>
    <row r="32" spans="1:43" ht="22.5" hidden="1" customHeight="1" x14ac:dyDescent="0.25">
      <c r="A32" s="31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</row>
    <row r="33" spans="1:43" ht="15.75" customHeight="1" x14ac:dyDescent="0.25">
      <c r="A33" s="31"/>
      <c r="B33" s="8">
        <v>44596</v>
      </c>
      <c r="C33" s="9" t="s">
        <v>7</v>
      </c>
      <c r="D33" s="10" t="s">
        <v>29</v>
      </c>
      <c r="E33" s="10" t="s">
        <v>30</v>
      </c>
      <c r="F33" s="10" t="s">
        <v>235</v>
      </c>
      <c r="G33" s="10"/>
      <c r="H33" s="10" t="s">
        <v>70</v>
      </c>
      <c r="I33" s="10" t="s">
        <v>153</v>
      </c>
      <c r="J33" s="10">
        <v>4230</v>
      </c>
      <c r="K33" s="10" t="s">
        <v>154</v>
      </c>
      <c r="L33" s="10" t="s">
        <v>72</v>
      </c>
      <c r="M33" s="10"/>
      <c r="N33" s="10" t="s">
        <v>28</v>
      </c>
      <c r="O33" s="10" t="s">
        <v>232</v>
      </c>
      <c r="P33" s="10" t="s">
        <v>9</v>
      </c>
      <c r="Q33" s="27">
        <v>0.6</v>
      </c>
      <c r="R33" s="27">
        <v>1.5</v>
      </c>
      <c r="S33" s="10" t="s">
        <v>35</v>
      </c>
      <c r="T33" s="10" t="s">
        <v>20</v>
      </c>
      <c r="U33" s="10"/>
      <c r="V33" s="10"/>
      <c r="W33" s="10" t="s">
        <v>236</v>
      </c>
      <c r="X33" s="10" t="s">
        <v>234</v>
      </c>
      <c r="Y33" s="10"/>
      <c r="Z33" s="10"/>
      <c r="AA33" s="11">
        <v>0</v>
      </c>
      <c r="AB33" s="11">
        <v>24.67</v>
      </c>
      <c r="AC33" s="11">
        <v>2.33</v>
      </c>
      <c r="AD33" s="11">
        <v>13.04</v>
      </c>
      <c r="AE33" s="11">
        <v>0.28999999999999998</v>
      </c>
      <c r="AF33" s="11">
        <v>692.25</v>
      </c>
      <c r="AG33" s="7"/>
      <c r="AH33">
        <v>23.436499999999999</v>
      </c>
      <c r="AI33">
        <v>2.2134999999999998</v>
      </c>
      <c r="AJ33">
        <v>12.388</v>
      </c>
      <c r="AK33">
        <v>0.27550000000000002</v>
      </c>
      <c r="AL33">
        <v>657.64</v>
      </c>
      <c r="AM33" t="s">
        <v>76</v>
      </c>
      <c r="AN33">
        <v>44596.699166666665</v>
      </c>
      <c r="AO33" t="s">
        <v>34</v>
      </c>
    </row>
    <row r="34" spans="1:43" ht="22.5" customHeight="1" x14ac:dyDescent="0.25">
      <c r="A34" s="31"/>
      <c r="B34" s="12">
        <v>44596</v>
      </c>
      <c r="C34" s="9" t="s">
        <v>7</v>
      </c>
      <c r="D34" s="9" t="s">
        <v>29</v>
      </c>
      <c r="E34" s="9" t="s">
        <v>30</v>
      </c>
      <c r="F34" s="9" t="s">
        <v>237</v>
      </c>
      <c r="G34" s="9"/>
      <c r="H34" s="9" t="s">
        <v>70</v>
      </c>
      <c r="I34" s="9" t="s">
        <v>153</v>
      </c>
      <c r="J34" s="9">
        <v>4230</v>
      </c>
      <c r="K34" s="9" t="s">
        <v>154</v>
      </c>
      <c r="L34" s="9" t="s">
        <v>72</v>
      </c>
      <c r="M34" s="9"/>
      <c r="N34" s="9" t="s">
        <v>28</v>
      </c>
      <c r="O34" s="9" t="s">
        <v>232</v>
      </c>
      <c r="P34" s="10" t="s">
        <v>9</v>
      </c>
      <c r="Q34" s="27">
        <v>0.4</v>
      </c>
      <c r="R34" s="27">
        <v>1.5</v>
      </c>
      <c r="S34" s="9" t="s">
        <v>36</v>
      </c>
      <c r="T34" s="9" t="s">
        <v>73</v>
      </c>
      <c r="U34" s="9"/>
      <c r="V34" s="9"/>
      <c r="W34" s="9" t="s">
        <v>238</v>
      </c>
      <c r="X34" s="9" t="s">
        <v>234</v>
      </c>
      <c r="Y34" s="9"/>
      <c r="Z34" s="11"/>
      <c r="AA34" s="11">
        <v>0</v>
      </c>
      <c r="AB34" s="11">
        <v>0.7</v>
      </c>
      <c r="AC34" s="11">
        <v>0.17</v>
      </c>
      <c r="AD34" s="11">
        <v>0.31</v>
      </c>
      <c r="AE34" s="11">
        <v>0.02</v>
      </c>
      <c r="AF34" s="11">
        <v>20.73</v>
      </c>
      <c r="AG34" s="7"/>
      <c r="AH34">
        <v>0.66500000000000004</v>
      </c>
      <c r="AI34">
        <v>0.1615</v>
      </c>
      <c r="AJ34">
        <v>0.29449999999999998</v>
      </c>
      <c r="AK34">
        <v>1.9E-2</v>
      </c>
      <c r="AL34">
        <v>19.690000000000001</v>
      </c>
      <c r="AM34" t="s">
        <v>76</v>
      </c>
      <c r="AN34">
        <v>44596.699166666665</v>
      </c>
      <c r="AO34" t="s">
        <v>34</v>
      </c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1.4</v>
      </c>
      <c r="R41" s="22">
        <f>AVERAGE(R31:R40)</f>
        <v>1.5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11.292857142857143</v>
      </c>
      <c r="AC41" s="14">
        <f>SUMPRODUCT(AC31:AC40,Q31:Q40)/Q41</f>
        <v>1.1185714285714288</v>
      </c>
      <c r="AD41" s="14">
        <f>SUMPRODUCT(AD31:AD40,Q31:Q40)/Q41</f>
        <v>5.7857142857142856</v>
      </c>
      <c r="AE41" s="14">
        <f>SUMPRODUCT(AE31:AE40,Q31:Q40)/Q41</f>
        <v>0.14142857142857143</v>
      </c>
      <c r="AF41" s="15">
        <f>SUMPRODUCT(AF31:AF40,Q31:Q40)/Q41</f>
        <v>314.77571428571423</v>
      </c>
      <c r="AG41" s="16">
        <f>Q41*AF41/R41</f>
        <v>293.7906666666666</v>
      </c>
    </row>
    <row r="42" spans="1:43" hidden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hidden="1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15" hidden="1" customHeight="1" x14ac:dyDescent="0.25">
      <c r="A44" s="31">
        <f>A31+1</f>
        <v>4</v>
      </c>
      <c r="B44" s="8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7"/>
      <c r="R44" s="27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11"/>
      <c r="AD44" s="11"/>
      <c r="AE44" s="11"/>
      <c r="AF44" s="11"/>
      <c r="AG44" s="7"/>
    </row>
    <row r="45" spans="1:43" ht="18" hidden="1" customHeight="1" x14ac:dyDescent="0.25">
      <c r="A45" s="31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7"/>
      <c r="R45" s="27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11"/>
      <c r="AD45" s="11"/>
      <c r="AE45" s="11"/>
      <c r="AF45" s="11"/>
      <c r="AG45" s="7"/>
    </row>
    <row r="46" spans="1:43" ht="1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</row>
    <row r="47" spans="1:43" ht="1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hidden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</v>
      </c>
      <c r="R54" s="22" t="e">
        <f>AVERAGE(R44:R53)</f>
        <v>#DIV/0!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 t="e">
        <f>AVERAGE(AA44:AA53)</f>
        <v>#DIV/0!</v>
      </c>
      <c r="AB54" s="14" t="e">
        <f>SUMPRODUCT(AB44:AB53,Q44:Q53)/Q54</f>
        <v>#DIV/0!</v>
      </c>
      <c r="AC54" s="14" t="e">
        <f>SUMPRODUCT(AC44:AC53,Q44:Q53)/Q54</f>
        <v>#DIV/0!</v>
      </c>
      <c r="AD54" s="14" t="e">
        <f>SUMPRODUCT(AD44:AD53,Q44:Q53)/Q54</f>
        <v>#DIV/0!</v>
      </c>
      <c r="AE54" s="14" t="e">
        <f>SUMPRODUCT(AE44:AE53,Q44:Q53)/Q54</f>
        <v>#DIV/0!</v>
      </c>
      <c r="AF54" s="15" t="e">
        <f>SUMPRODUCT(AF44:AF53,Q44:Q53)/Q54</f>
        <v>#DIV/0!</v>
      </c>
      <c r="AG54" s="16" t="e">
        <f>Q54*AF54/R54</f>
        <v>#DIV/0!</v>
      </c>
    </row>
    <row r="55" spans="1:43" hidden="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hidden="1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18" hidden="1" customHeight="1" x14ac:dyDescent="0.25">
      <c r="A57" s="31">
        <f>A44+1</f>
        <v>5</v>
      </c>
      <c r="B57" s="8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27"/>
      <c r="R57" s="27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11"/>
      <c r="AD57" s="11"/>
      <c r="AE57" s="11"/>
      <c r="AF57" s="11"/>
      <c r="AG57" s="7"/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hidden="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0</v>
      </c>
      <c r="R67" s="22" t="e">
        <f>AVERAGE(R57:R66)</f>
        <v>#DIV/0!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 t="e">
        <f>AVERAGE(AA57:AA66)</f>
        <v>#DIV/0!</v>
      </c>
      <c r="AB67" s="14" t="e">
        <f>SUMPRODUCT(AB57:AB66,Q57:Q66)/Q67</f>
        <v>#DIV/0!</v>
      </c>
      <c r="AC67" s="14" t="e">
        <f>SUMPRODUCT(AC57:AC66,Q57:Q66)/Q67</f>
        <v>#DIV/0!</v>
      </c>
      <c r="AD67" s="14" t="e">
        <f>SUMPRODUCT(AD57:AD66,Q57:Q66)/Q67</f>
        <v>#DIV/0!</v>
      </c>
      <c r="AE67" s="14" t="e">
        <f>SUMPRODUCT(AE57:AE66,Q57:Q66)/Q67</f>
        <v>#DIV/0!</v>
      </c>
      <c r="AF67" s="15" t="e">
        <f>SUMPRODUCT(AF57:AF66,Q57:Q66)/Q67</f>
        <v>#DIV/0!</v>
      </c>
      <c r="AG67" s="16" t="e">
        <f>Q67*AF67/R67</f>
        <v>#DIV/0!</v>
      </c>
    </row>
    <row r="68" spans="1:43" hidden="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hidden="1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hidden="1" customHeight="1" x14ac:dyDescent="0.25">
      <c r="A70" s="31">
        <f>A57+1</f>
        <v>6</v>
      </c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27"/>
      <c r="R70" s="27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11"/>
      <c r="AD70" s="11"/>
      <c r="AE70" s="11"/>
      <c r="AF70" s="11"/>
      <c r="AG70" s="7"/>
    </row>
    <row r="71" spans="1:43" ht="15" hidden="1" customHeight="1" x14ac:dyDescent="0.25">
      <c r="A71" s="31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idden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</v>
      </c>
      <c r="R80" s="22" t="e">
        <f>AVERAGE(R70:R79)</f>
        <v>#DIV/0!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 t="e">
        <f>AVERAGE(AA70:AA79)</f>
        <v>#DIV/0!</v>
      </c>
      <c r="AB80" s="14" t="e">
        <f>SUMPRODUCT(AB70:AB79,Q70:Q79)/Q80</f>
        <v>#DIV/0!</v>
      </c>
      <c r="AC80" s="14" t="e">
        <f>SUMPRODUCT(AC70:AC79,Q70:Q79)/Q80</f>
        <v>#DIV/0!</v>
      </c>
      <c r="AD80" s="14" t="e">
        <f>SUMPRODUCT(AD70:AD79,Q70:Q79)/Q80</f>
        <v>#DIV/0!</v>
      </c>
      <c r="AE80" s="14" t="e">
        <f>SUMPRODUCT(AE70:AE79,Q70:Q79)/Q80</f>
        <v>#DIV/0!</v>
      </c>
      <c r="AF80" s="15" t="e">
        <f>SUMPRODUCT(AF70:AF79,Q70:Q79)/Q80</f>
        <v>#DIV/0!</v>
      </c>
      <c r="AG80" s="16" t="e">
        <f>Q80*AF80/R80</f>
        <v>#DIV/0!</v>
      </c>
    </row>
    <row r="81" spans="1:43" hidden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hidden="1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hidden="1" customHeight="1" x14ac:dyDescent="0.25">
      <c r="A83" s="31">
        <f>A70+1</f>
        <v>7</v>
      </c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27"/>
      <c r="R83" s="27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11"/>
      <c r="AD83" s="11"/>
      <c r="AE83" s="11"/>
      <c r="AF83" s="11"/>
      <c r="AG83" s="7"/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idden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</v>
      </c>
      <c r="R93" s="22">
        <f>R84</f>
        <v>0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 t="e">
        <f>AVERAGE(AA83:AA92)</f>
        <v>#DIV/0!</v>
      </c>
      <c r="AB93" s="14" t="e">
        <f>SUMPRODUCT(AB83:AB92,Q83:Q92)/Q93</f>
        <v>#DIV/0!</v>
      </c>
      <c r="AC93" s="14" t="e">
        <f>SUMPRODUCT(AC83:AC92,Q83:Q92)/Q93</f>
        <v>#DIV/0!</v>
      </c>
      <c r="AD93" s="14" t="e">
        <f>SUMPRODUCT(AD83:AD92,Q83:Q92)/Q93</f>
        <v>#DIV/0!</v>
      </c>
      <c r="AE93" s="14" t="e">
        <f>SUMPRODUCT(AE83:AE92,Q83:Q92)/Q93</f>
        <v>#DIV/0!</v>
      </c>
      <c r="AF93" s="15" t="e">
        <f>SUMPRODUCT(AF83:AF92,Q83:Q92)/Q93</f>
        <v>#DIV/0!</v>
      </c>
      <c r="AG93" s="16" t="e">
        <f>Q93*AF93/R93</f>
        <v>#DIV/0!</v>
      </c>
    </row>
    <row r="94" spans="1:43" hidden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idden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idden="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idden="1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idden="1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</mergeCells>
  <conditionalFormatting sqref="AB15:AE15">
    <cfRule type="containsBlanks" dxfId="637" priority="57">
      <formula>LEN(TRIM(AB15))=0</formula>
    </cfRule>
    <cfRule type="cellIs" dxfId="636" priority="58" operator="equal">
      <formula>0</formula>
    </cfRule>
  </conditionalFormatting>
  <conditionalFormatting sqref="AB4:AE4">
    <cfRule type="containsBlanks" dxfId="635" priority="55">
      <formula>LEN(TRIM(AB4))=0</formula>
    </cfRule>
    <cfRule type="cellIs" dxfId="634" priority="56" operator="equal">
      <formula>0</formula>
    </cfRule>
  </conditionalFormatting>
  <conditionalFormatting sqref="AB171:AE171 AB158:AE158 AB145:AE145 AB132:AE132 AB119:AE119 AB106:AE106 AB93:AE93 AB80:AE80 AB67:AE67 AB54:AE54 AB41:AE41 AB28:AE28">
    <cfRule type="containsBlanks" dxfId="633" priority="53">
      <formula>LEN(TRIM(AB28))=0</formula>
    </cfRule>
    <cfRule type="cellIs" dxfId="632" priority="54" operator="equal">
      <formula>0</formula>
    </cfRule>
  </conditionalFormatting>
  <conditionalFormatting sqref="AB160:AE160 AB147:AE147 AB134:AE134 AB121:AE121 AB108:AE108 AB95:AE95 AB82:AE82 AB69:AE69 AB56:AE56 AB43:AE43 AB30:AE30 AB17:AE17">
    <cfRule type="containsBlanks" dxfId="631" priority="51">
      <formula>LEN(TRIM(AB17))=0</formula>
    </cfRule>
    <cfRule type="cellIs" dxfId="630" priority="52" operator="equal">
      <formula>0</formula>
    </cfRule>
  </conditionalFormatting>
  <conditionalFormatting sqref="AB184:AE184">
    <cfRule type="containsBlanks" dxfId="629" priority="49">
      <formula>LEN(TRIM(AB184))=0</formula>
    </cfRule>
    <cfRule type="cellIs" dxfId="628" priority="50" operator="equal">
      <formula>0</formula>
    </cfRule>
  </conditionalFormatting>
  <conditionalFormatting sqref="AB173:AE173">
    <cfRule type="containsBlanks" dxfId="627" priority="47">
      <formula>LEN(TRIM(AB173))=0</formula>
    </cfRule>
    <cfRule type="cellIs" dxfId="626" priority="48" operator="equal">
      <formula>0</formula>
    </cfRule>
  </conditionalFormatting>
  <conditionalFormatting sqref="AB197:AE197">
    <cfRule type="containsBlanks" dxfId="625" priority="45">
      <formula>LEN(TRIM(AB197))=0</formula>
    </cfRule>
    <cfRule type="cellIs" dxfId="624" priority="46" operator="equal">
      <formula>0</formula>
    </cfRule>
  </conditionalFormatting>
  <conditionalFormatting sqref="AB186:AE186">
    <cfRule type="containsBlanks" dxfId="623" priority="43">
      <formula>LEN(TRIM(AB186))=0</formula>
    </cfRule>
    <cfRule type="cellIs" dxfId="622" priority="44" operator="equal">
      <formula>0</formula>
    </cfRule>
  </conditionalFormatting>
  <conditionalFormatting sqref="AB210:AE210">
    <cfRule type="containsBlanks" dxfId="621" priority="41">
      <formula>LEN(TRIM(AB210))=0</formula>
    </cfRule>
    <cfRule type="cellIs" dxfId="620" priority="42" operator="equal">
      <formula>0</formula>
    </cfRule>
  </conditionalFormatting>
  <conditionalFormatting sqref="AB199:AE199">
    <cfRule type="containsBlanks" dxfId="619" priority="39">
      <formula>LEN(TRIM(AB199))=0</formula>
    </cfRule>
    <cfRule type="cellIs" dxfId="618" priority="40" operator="equal">
      <formula>0</formula>
    </cfRule>
  </conditionalFormatting>
  <conditionalFormatting sqref="AB223:AE223">
    <cfRule type="containsBlanks" dxfId="617" priority="37">
      <formula>LEN(TRIM(AB223))=0</formula>
    </cfRule>
    <cfRule type="cellIs" dxfId="616" priority="38" operator="equal">
      <formula>0</formula>
    </cfRule>
  </conditionalFormatting>
  <conditionalFormatting sqref="AB212:AE212">
    <cfRule type="containsBlanks" dxfId="615" priority="35">
      <formula>LEN(TRIM(AB212))=0</formula>
    </cfRule>
    <cfRule type="cellIs" dxfId="614" priority="36" operator="equal">
      <formula>0</formula>
    </cfRule>
  </conditionalFormatting>
  <conditionalFormatting sqref="AB236:AE236">
    <cfRule type="containsBlanks" dxfId="613" priority="33">
      <formula>LEN(TRIM(AB236))=0</formula>
    </cfRule>
    <cfRule type="cellIs" dxfId="612" priority="34" operator="equal">
      <formula>0</formula>
    </cfRule>
  </conditionalFormatting>
  <conditionalFormatting sqref="AB225:AE225">
    <cfRule type="containsBlanks" dxfId="611" priority="31">
      <formula>LEN(TRIM(AB225))=0</formula>
    </cfRule>
    <cfRule type="cellIs" dxfId="610" priority="32" operator="equal">
      <formula>0</formula>
    </cfRule>
  </conditionalFormatting>
  <conditionalFormatting sqref="AB249:AE249">
    <cfRule type="containsBlanks" dxfId="609" priority="29">
      <formula>LEN(TRIM(AB249))=0</formula>
    </cfRule>
    <cfRule type="cellIs" dxfId="608" priority="30" operator="equal">
      <formula>0</formula>
    </cfRule>
  </conditionalFormatting>
  <conditionalFormatting sqref="AB238:AE238">
    <cfRule type="containsBlanks" dxfId="607" priority="27">
      <formula>LEN(TRIM(AB238))=0</formula>
    </cfRule>
    <cfRule type="cellIs" dxfId="606" priority="28" operator="equal">
      <formula>0</formula>
    </cfRule>
  </conditionalFormatting>
  <conditionalFormatting sqref="AB239:AE248">
    <cfRule type="containsBlanks" dxfId="605" priority="25">
      <formula>LEN(TRIM(AB239))=0</formula>
    </cfRule>
    <cfRule type="cellIs" dxfId="604" priority="26" operator="equal">
      <formula>0</formula>
    </cfRule>
  </conditionalFormatting>
  <conditionalFormatting sqref="AB262:AE262">
    <cfRule type="containsBlanks" dxfId="603" priority="23">
      <formula>LEN(TRIM(AB262))=0</formula>
    </cfRule>
    <cfRule type="cellIs" dxfId="602" priority="24" operator="equal">
      <formula>0</formula>
    </cfRule>
  </conditionalFormatting>
  <conditionalFormatting sqref="AB251:AE251">
    <cfRule type="containsBlanks" dxfId="601" priority="21">
      <formula>LEN(TRIM(AB251))=0</formula>
    </cfRule>
    <cfRule type="cellIs" dxfId="600" priority="22" operator="equal">
      <formula>0</formula>
    </cfRule>
  </conditionalFormatting>
  <conditionalFormatting sqref="AB252:AE261">
    <cfRule type="containsBlanks" dxfId="599" priority="19">
      <formula>LEN(TRIM(AB252))=0</formula>
    </cfRule>
    <cfRule type="cellIs" dxfId="598" priority="20" operator="equal">
      <formula>0</formula>
    </cfRule>
  </conditionalFormatting>
  <conditionalFormatting sqref="AB226:AE235 AB213:AE222 AB200:AE209 AB187:AE196 AB174:AE183 AB161:AE170">
    <cfRule type="containsBlanks" dxfId="597" priority="17">
      <formula>LEN(TRIM(AB161))=0</formula>
    </cfRule>
    <cfRule type="cellIs" dxfId="596" priority="18" operator="equal">
      <formula>0</formula>
    </cfRule>
  </conditionalFormatting>
  <conditionalFormatting sqref="AB148:AE157">
    <cfRule type="containsBlanks" dxfId="595" priority="15">
      <formula>LEN(TRIM(AB148))=0</formula>
    </cfRule>
    <cfRule type="cellIs" dxfId="594" priority="16" operator="equal">
      <formula>0</formula>
    </cfRule>
  </conditionalFormatting>
  <conditionalFormatting sqref="AB5:AE14 AB122:AE131 AB135:AE144">
    <cfRule type="containsBlanks" dxfId="593" priority="13">
      <formula>LEN(TRIM(AB5))=0</formula>
    </cfRule>
    <cfRule type="cellIs" dxfId="592" priority="14" operator="equal">
      <formula>0</formula>
    </cfRule>
  </conditionalFormatting>
  <conditionalFormatting sqref="AB109:AE118">
    <cfRule type="containsBlanks" dxfId="591" priority="11">
      <formula>LEN(TRIM(AB109))=0</formula>
    </cfRule>
    <cfRule type="cellIs" dxfId="590" priority="12" operator="equal">
      <formula>0</formula>
    </cfRule>
  </conditionalFormatting>
  <conditionalFormatting sqref="AB96:AE105 AB83:AE92 AB70:AE79 AB57:AE66 AB44:AE53 AB31:AE40 AB18:AE27">
    <cfRule type="containsBlanks" dxfId="589" priority="1">
      <formula>LEN(TRIM(AB18))=0</formula>
    </cfRule>
    <cfRule type="cellIs" dxfId="588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79EC-D6B7-4CFA-983E-ADAC660CDD0D}">
  <sheetPr>
    <pageSetUpPr fitToPage="1"/>
  </sheetPr>
  <dimension ref="A1:AZ269"/>
  <sheetViews>
    <sheetView zoomScale="85" zoomScaleNormal="85" workbookViewId="0">
      <selection activeCell="AS55" sqref="AS55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14" style="23" customWidth="1"/>
    <col min="17" max="17" width="8" style="23" customWidth="1"/>
    <col min="18" max="18" width="9.5703125" style="23" customWidth="1"/>
    <col min="19" max="19" width="10.42578125" style="17" bestFit="1" customWidth="1"/>
    <col min="20" max="20" width="14.140625" style="17" bestFit="1" customWidth="1"/>
    <col min="21" max="22" width="12.42578125" style="17" hidden="1" customWidth="1"/>
    <col min="23" max="23" width="19.710937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44596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44597</v>
      </c>
      <c r="C5" s="9" t="s">
        <v>7</v>
      </c>
      <c r="D5" s="10" t="s">
        <v>29</v>
      </c>
      <c r="E5" s="10" t="s">
        <v>30</v>
      </c>
      <c r="F5" s="10" t="s">
        <v>239</v>
      </c>
      <c r="G5" s="10"/>
      <c r="H5" s="10" t="s">
        <v>31</v>
      </c>
      <c r="I5" s="10" t="s">
        <v>12</v>
      </c>
      <c r="J5" s="10">
        <v>4480</v>
      </c>
      <c r="K5" s="10" t="s">
        <v>240</v>
      </c>
      <c r="L5" s="10" t="s">
        <v>67</v>
      </c>
      <c r="M5" s="10"/>
      <c r="N5" s="10" t="s">
        <v>241</v>
      </c>
      <c r="O5" s="10" t="s">
        <v>242</v>
      </c>
      <c r="P5" s="10" t="s">
        <v>9</v>
      </c>
      <c r="Q5" s="27">
        <v>0.7</v>
      </c>
      <c r="R5" s="27">
        <v>2.8</v>
      </c>
      <c r="S5" s="10" t="s">
        <v>33</v>
      </c>
      <c r="T5" s="10" t="s">
        <v>20</v>
      </c>
      <c r="U5" s="10"/>
      <c r="V5" s="10"/>
      <c r="W5" s="10" t="s">
        <v>243</v>
      </c>
      <c r="X5" s="10" t="s">
        <v>244</v>
      </c>
      <c r="Y5" s="10"/>
      <c r="Z5" s="10"/>
      <c r="AA5" s="11">
        <v>0</v>
      </c>
      <c r="AB5" s="11">
        <v>2.5299999999999998</v>
      </c>
      <c r="AC5" s="11">
        <v>7.01</v>
      </c>
      <c r="AD5" s="11">
        <v>17.5</v>
      </c>
      <c r="AE5" s="11">
        <v>2.17</v>
      </c>
      <c r="AF5" s="11">
        <v>560.1</v>
      </c>
      <c r="AG5" s="7"/>
      <c r="AH5">
        <v>2.4035000000000002</v>
      </c>
      <c r="AI5">
        <v>6.6595000000000004</v>
      </c>
      <c r="AJ5">
        <v>16.625</v>
      </c>
      <c r="AK5">
        <v>2.0615000000000001</v>
      </c>
      <c r="AL5">
        <v>532.1</v>
      </c>
      <c r="AM5" t="s">
        <v>134</v>
      </c>
      <c r="AN5">
        <v>44597.684004629627</v>
      </c>
      <c r="AO5" t="s">
        <v>34</v>
      </c>
    </row>
    <row r="6" spans="1:43" ht="21" customHeight="1" x14ac:dyDescent="0.25">
      <c r="A6" s="31"/>
      <c r="B6" s="8">
        <v>44597</v>
      </c>
      <c r="C6" s="9" t="s">
        <v>7</v>
      </c>
      <c r="D6" s="10" t="s">
        <v>29</v>
      </c>
      <c r="E6" s="10" t="s">
        <v>30</v>
      </c>
      <c r="F6" s="10" t="s">
        <v>245</v>
      </c>
      <c r="G6" s="10"/>
      <c r="H6" s="10" t="s">
        <v>31</v>
      </c>
      <c r="I6" s="10" t="s">
        <v>12</v>
      </c>
      <c r="J6" s="10">
        <v>4480</v>
      </c>
      <c r="K6" s="10" t="s">
        <v>240</v>
      </c>
      <c r="L6" s="10" t="s">
        <v>67</v>
      </c>
      <c r="M6" s="10"/>
      <c r="N6" s="10" t="s">
        <v>241</v>
      </c>
      <c r="O6" s="10" t="s">
        <v>242</v>
      </c>
      <c r="P6" s="10" t="s">
        <v>9</v>
      </c>
      <c r="Q6" s="27">
        <v>0.7</v>
      </c>
      <c r="R6" s="27">
        <v>2.8</v>
      </c>
      <c r="S6" s="10" t="s">
        <v>36</v>
      </c>
      <c r="T6" s="10" t="s">
        <v>20</v>
      </c>
      <c r="U6" s="10"/>
      <c r="V6" s="10"/>
      <c r="W6" s="10" t="s">
        <v>246</v>
      </c>
      <c r="X6" s="10" t="s">
        <v>244</v>
      </c>
      <c r="Y6" s="10"/>
      <c r="Z6" s="10"/>
      <c r="AA6" s="11">
        <v>0</v>
      </c>
      <c r="AB6" s="11">
        <v>2.59</v>
      </c>
      <c r="AC6" s="11">
        <v>6.45</v>
      </c>
      <c r="AD6" s="11">
        <v>8.41</v>
      </c>
      <c r="AE6" s="11">
        <v>1.03</v>
      </c>
      <c r="AF6" s="11">
        <v>341.11</v>
      </c>
      <c r="AG6" s="7"/>
      <c r="AH6">
        <v>2.4605000000000001</v>
      </c>
      <c r="AI6">
        <v>6.1275000000000004</v>
      </c>
      <c r="AJ6">
        <v>7.9894999999999996</v>
      </c>
      <c r="AK6">
        <v>0.97850000000000004</v>
      </c>
      <c r="AL6">
        <v>324.06</v>
      </c>
      <c r="AM6" t="s">
        <v>134</v>
      </c>
      <c r="AN6">
        <v>44597.684004629627</v>
      </c>
      <c r="AO6" t="s">
        <v>34</v>
      </c>
    </row>
    <row r="7" spans="1:43" ht="24" hidden="1" customHeight="1" x14ac:dyDescent="0.25">
      <c r="A7" s="31"/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7"/>
    </row>
    <row r="8" spans="1:43" ht="16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</row>
    <row r="9" spans="1:43" ht="16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16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t="16.5" hidden="1" customHeight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t="16.5" hidden="1" customHeight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t="16.5" hidden="1" customHeight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1.4</v>
      </c>
      <c r="R15" s="22">
        <f>AVERAGE(R5:R14)</f>
        <v>2.8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2.56</v>
      </c>
      <c r="AC15" s="14">
        <f>SUMPRODUCT(AC5:AC14,Q5:Q14)/Q15</f>
        <v>6.7299999999999995</v>
      </c>
      <c r="AD15" s="14">
        <f>SUMPRODUCT(AD5:AD14,Q5:Q14)/Q15</f>
        <v>12.955000000000002</v>
      </c>
      <c r="AE15" s="14">
        <f>SUMPRODUCT(AE5:AE14,Q5:Q14)/Q15</f>
        <v>1.5999999999999999</v>
      </c>
      <c r="AF15" s="15">
        <f>SUMPRODUCT(AF5:AF14,Q5:Q14)/(Q5+Q6+Q7)</f>
        <v>450.60500000000002</v>
      </c>
      <c r="AG15" s="16">
        <f>Q15*AF15/R15</f>
        <v>225.30250000000001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8.75" customHeight="1" x14ac:dyDescent="0.25">
      <c r="A18" s="31">
        <v>2</v>
      </c>
      <c r="B18" s="8">
        <v>44597</v>
      </c>
      <c r="C18" s="9" t="s">
        <v>7</v>
      </c>
      <c r="D18" s="10" t="s">
        <v>29</v>
      </c>
      <c r="E18" s="10" t="s">
        <v>30</v>
      </c>
      <c r="F18" s="10" t="s">
        <v>247</v>
      </c>
      <c r="G18" s="10"/>
      <c r="H18" s="10" t="s">
        <v>31</v>
      </c>
      <c r="I18" s="10" t="s">
        <v>12</v>
      </c>
      <c r="J18" s="10">
        <v>4480</v>
      </c>
      <c r="K18" s="10" t="s">
        <v>14</v>
      </c>
      <c r="L18" s="10" t="s">
        <v>67</v>
      </c>
      <c r="M18" s="10"/>
      <c r="N18" s="10" t="s">
        <v>241</v>
      </c>
      <c r="O18" s="10" t="s">
        <v>248</v>
      </c>
      <c r="P18" s="10" t="s">
        <v>16</v>
      </c>
      <c r="Q18" s="27">
        <v>0.5</v>
      </c>
      <c r="R18" s="27"/>
      <c r="S18" s="10"/>
      <c r="T18" s="10" t="s">
        <v>20</v>
      </c>
      <c r="U18" s="10"/>
      <c r="V18" s="10"/>
      <c r="W18" s="10" t="s">
        <v>249</v>
      </c>
      <c r="X18" s="10" t="s">
        <v>244</v>
      </c>
      <c r="Y18" s="10"/>
      <c r="Z18" s="10"/>
      <c r="AA18" s="11">
        <v>0</v>
      </c>
      <c r="AB18" s="11">
        <v>5.13</v>
      </c>
      <c r="AC18" s="11">
        <v>9.27</v>
      </c>
      <c r="AD18" s="11">
        <v>3.21</v>
      </c>
      <c r="AE18" s="11">
        <v>0.17</v>
      </c>
      <c r="AF18" s="11">
        <v>299.37</v>
      </c>
      <c r="AG18" s="7"/>
      <c r="AH18">
        <v>4.8734999999999999</v>
      </c>
      <c r="AI18">
        <v>8.8064999999999998</v>
      </c>
      <c r="AJ18">
        <v>3.0495000000000001</v>
      </c>
      <c r="AK18">
        <v>0.1615</v>
      </c>
      <c r="AL18">
        <v>284.39999999999998</v>
      </c>
      <c r="AM18" t="s">
        <v>134</v>
      </c>
      <c r="AN18">
        <v>44597.684004629627</v>
      </c>
      <c r="AO18" t="s">
        <v>34</v>
      </c>
    </row>
    <row r="19" spans="1:43" ht="18.75" customHeight="1" x14ac:dyDescent="0.25">
      <c r="A19" s="31"/>
      <c r="B19" s="8">
        <v>44597</v>
      </c>
      <c r="C19" s="9" t="s">
        <v>7</v>
      </c>
      <c r="D19" s="10" t="s">
        <v>29</v>
      </c>
      <c r="E19" s="10" t="s">
        <v>30</v>
      </c>
      <c r="F19" s="10" t="s">
        <v>250</v>
      </c>
      <c r="G19" s="10"/>
      <c r="H19" s="10" t="s">
        <v>31</v>
      </c>
      <c r="I19" s="10" t="s">
        <v>12</v>
      </c>
      <c r="J19" s="10">
        <v>4480</v>
      </c>
      <c r="K19" s="10" t="s">
        <v>14</v>
      </c>
      <c r="L19" s="10" t="s">
        <v>67</v>
      </c>
      <c r="M19" s="10"/>
      <c r="N19" s="10" t="s">
        <v>241</v>
      </c>
      <c r="O19" s="10" t="s">
        <v>251</v>
      </c>
      <c r="P19" s="10" t="s">
        <v>16</v>
      </c>
      <c r="Q19" s="27">
        <v>0.5</v>
      </c>
      <c r="R19" s="27"/>
      <c r="S19" s="10"/>
      <c r="T19" s="10" t="s">
        <v>73</v>
      </c>
      <c r="U19" s="10"/>
      <c r="V19" s="10"/>
      <c r="W19" s="10" t="s">
        <v>252</v>
      </c>
      <c r="X19" s="10" t="s">
        <v>244</v>
      </c>
      <c r="Y19" s="10"/>
      <c r="Z19" s="10"/>
      <c r="AA19" s="11">
        <v>0</v>
      </c>
      <c r="AB19" s="11">
        <v>4.12</v>
      </c>
      <c r="AC19" s="11">
        <v>3.1</v>
      </c>
      <c r="AD19" s="11">
        <v>3.45</v>
      </c>
      <c r="AE19" s="11">
        <v>0.11</v>
      </c>
      <c r="AF19" s="11">
        <v>184.87</v>
      </c>
      <c r="AG19" s="7"/>
      <c r="AH19">
        <v>3.9140000000000001</v>
      </c>
      <c r="AI19">
        <v>2.9449999999999998</v>
      </c>
      <c r="AJ19">
        <v>3.2774999999999999</v>
      </c>
      <c r="AK19">
        <v>0.1045</v>
      </c>
      <c r="AL19">
        <v>175.62</v>
      </c>
      <c r="AM19" t="s">
        <v>134</v>
      </c>
      <c r="AN19">
        <v>44597.684004629627</v>
      </c>
      <c r="AO19" t="s">
        <v>34</v>
      </c>
    </row>
    <row r="20" spans="1:43" ht="18.75" hidden="1" customHeight="1" x14ac:dyDescent="0.25">
      <c r="A20" s="31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7"/>
      <c r="R20" s="27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11"/>
      <c r="AG20" s="7"/>
    </row>
    <row r="21" spans="1:43" ht="18.7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18.7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23.25" hidden="1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1</v>
      </c>
      <c r="R28" s="22" t="e">
        <f>AVERAGE(R18:R27)</f>
        <v>#DIV/0!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4.625</v>
      </c>
      <c r="AC28" s="14">
        <f>SUMPRODUCT(AC18:AC27,Q18:Q27)/Q28</f>
        <v>6.1849999999999996</v>
      </c>
      <c r="AD28" s="14">
        <f>SUMPRODUCT(AD18:AD27,Q18:Q27)/Q28</f>
        <v>3.33</v>
      </c>
      <c r="AE28" s="14">
        <f>SUMPRODUCT(AE18:AE27,Q18:Q27)/Q28</f>
        <v>0.14000000000000001</v>
      </c>
      <c r="AF28" s="15">
        <f>SUMPRODUCT(AF18:AF27,Q18:Q27)/SUM(Q18:Q25)</f>
        <v>242.12</v>
      </c>
      <c r="AG28" s="16" t="e">
        <f>Q28*AF28/R28</f>
        <v>#DIV/0!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44597</v>
      </c>
      <c r="C31" s="9" t="s">
        <v>7</v>
      </c>
      <c r="D31" s="10" t="s">
        <v>29</v>
      </c>
      <c r="E31" s="10" t="s">
        <v>30</v>
      </c>
      <c r="F31" s="10" t="s">
        <v>253</v>
      </c>
      <c r="G31" s="10"/>
      <c r="H31" s="10" t="s">
        <v>31</v>
      </c>
      <c r="I31" s="10" t="s">
        <v>17</v>
      </c>
      <c r="J31" s="10">
        <v>4480</v>
      </c>
      <c r="K31" s="10" t="s">
        <v>18</v>
      </c>
      <c r="L31" s="10" t="s">
        <v>32</v>
      </c>
      <c r="M31" s="10"/>
      <c r="N31" s="10" t="s">
        <v>27</v>
      </c>
      <c r="O31" s="10" t="s">
        <v>254</v>
      </c>
      <c r="P31" s="10" t="s">
        <v>9</v>
      </c>
      <c r="Q31" s="27">
        <v>0.7</v>
      </c>
      <c r="R31" s="27">
        <v>1.6</v>
      </c>
      <c r="S31" s="10" t="s">
        <v>33</v>
      </c>
      <c r="T31" s="10" t="s">
        <v>73</v>
      </c>
      <c r="U31" s="10"/>
      <c r="V31" s="10"/>
      <c r="W31" s="10" t="s">
        <v>255</v>
      </c>
      <c r="X31" s="10" t="s">
        <v>244</v>
      </c>
      <c r="Y31" s="10"/>
      <c r="Z31" s="10"/>
      <c r="AA31" s="11">
        <v>0</v>
      </c>
      <c r="AB31" s="11">
        <v>0.05</v>
      </c>
      <c r="AC31" s="11">
        <v>0.04</v>
      </c>
      <c r="AD31" s="11">
        <v>7.0000000000000007E-2</v>
      </c>
      <c r="AE31" s="11">
        <v>0.01</v>
      </c>
      <c r="AF31" s="11">
        <v>3.15</v>
      </c>
      <c r="AG31" s="7"/>
      <c r="AH31">
        <v>4.7500000000000001E-2</v>
      </c>
      <c r="AI31">
        <v>3.7999999999999999E-2</v>
      </c>
      <c r="AJ31">
        <v>6.6500000000000004E-2</v>
      </c>
      <c r="AK31">
        <v>9.4999999999999998E-3</v>
      </c>
      <c r="AL31">
        <v>2.99</v>
      </c>
      <c r="AM31" t="s">
        <v>134</v>
      </c>
      <c r="AN31">
        <v>44597.684004629627</v>
      </c>
      <c r="AO31" t="s">
        <v>34</v>
      </c>
    </row>
    <row r="32" spans="1:43" ht="22.5" hidden="1" customHeight="1" x14ac:dyDescent="0.25">
      <c r="A32" s="31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</row>
    <row r="33" spans="1:43" ht="15.75" customHeight="1" x14ac:dyDescent="0.25">
      <c r="A33" s="31"/>
      <c r="B33" s="8">
        <v>44597</v>
      </c>
      <c r="C33" s="9" t="s">
        <v>7</v>
      </c>
      <c r="D33" s="10" t="s">
        <v>29</v>
      </c>
      <c r="E33" s="10" t="s">
        <v>30</v>
      </c>
      <c r="F33" s="10" t="s">
        <v>256</v>
      </c>
      <c r="G33" s="10"/>
      <c r="H33" s="10" t="s">
        <v>31</v>
      </c>
      <c r="I33" s="10" t="s">
        <v>17</v>
      </c>
      <c r="J33" s="10">
        <v>4480</v>
      </c>
      <c r="K33" s="10" t="s">
        <v>18</v>
      </c>
      <c r="L33" s="10" t="s">
        <v>32</v>
      </c>
      <c r="M33" s="10"/>
      <c r="N33" s="10" t="s">
        <v>27</v>
      </c>
      <c r="O33" s="10" t="s">
        <v>254</v>
      </c>
      <c r="P33" s="10" t="s">
        <v>9</v>
      </c>
      <c r="Q33" s="27">
        <v>0.3</v>
      </c>
      <c r="R33" s="27">
        <v>1.6</v>
      </c>
      <c r="S33" s="10" t="s">
        <v>36</v>
      </c>
      <c r="T33" s="10" t="s">
        <v>20</v>
      </c>
      <c r="U33" s="10"/>
      <c r="V33" s="10"/>
      <c r="W33" s="10" t="s">
        <v>143</v>
      </c>
      <c r="X33" s="10" t="s">
        <v>244</v>
      </c>
      <c r="Y33" s="10"/>
      <c r="Z33" s="10"/>
      <c r="AA33" s="11">
        <v>0</v>
      </c>
      <c r="AB33" s="11">
        <v>2.09</v>
      </c>
      <c r="AC33" s="11">
        <v>6.34</v>
      </c>
      <c r="AD33" s="11">
        <v>8.7799999999999994</v>
      </c>
      <c r="AE33" s="11">
        <v>0.43</v>
      </c>
      <c r="AF33" s="11">
        <v>312.94</v>
      </c>
      <c r="AG33" s="7"/>
      <c r="AH33">
        <v>1.9855</v>
      </c>
      <c r="AI33">
        <v>6.0229999999999997</v>
      </c>
      <c r="AJ33">
        <v>8.3409999999999993</v>
      </c>
      <c r="AK33">
        <v>0.40849999999999997</v>
      </c>
      <c r="AL33">
        <v>297.29000000000002</v>
      </c>
      <c r="AM33" t="s">
        <v>134</v>
      </c>
      <c r="AN33">
        <v>44597.684004629627</v>
      </c>
      <c r="AO33" t="s">
        <v>34</v>
      </c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</v>
      </c>
      <c r="R41" s="22">
        <f>AVERAGE(R31:R40)</f>
        <v>1.6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0.66199999999999992</v>
      </c>
      <c r="AC41" s="14">
        <f>SUMPRODUCT(AC31:AC40,Q31:Q40)/Q41</f>
        <v>1.93</v>
      </c>
      <c r="AD41" s="14">
        <f>SUMPRODUCT(AD31:AD40,Q31:Q40)/Q41</f>
        <v>2.6829999999999998</v>
      </c>
      <c r="AE41" s="14">
        <f>SUMPRODUCT(AE31:AE40,Q31:Q40)/Q41</f>
        <v>0.13600000000000001</v>
      </c>
      <c r="AF41" s="15">
        <f>SUMPRODUCT(AF31:AF40,Q31:Q40)/Q41</f>
        <v>96.086999999999989</v>
      </c>
      <c r="AG41" s="16">
        <f>Q41*AF41/R41</f>
        <v>60.054374999999993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32.25" customHeight="1" x14ac:dyDescent="0.25">
      <c r="A44" s="31">
        <f>A31+1</f>
        <v>4</v>
      </c>
      <c r="B44" s="8">
        <v>44597</v>
      </c>
      <c r="C44" s="9" t="s">
        <v>7</v>
      </c>
      <c r="D44" s="10" t="s">
        <v>29</v>
      </c>
      <c r="E44" s="10" t="s">
        <v>30</v>
      </c>
      <c r="F44" s="10" t="s">
        <v>257</v>
      </c>
      <c r="G44" s="10"/>
      <c r="H44" s="10" t="s">
        <v>31</v>
      </c>
      <c r="I44" s="10" t="s">
        <v>8</v>
      </c>
      <c r="J44" s="10">
        <v>4480</v>
      </c>
      <c r="K44" s="10" t="s">
        <v>258</v>
      </c>
      <c r="L44" s="10" t="s">
        <v>259</v>
      </c>
      <c r="M44" s="10"/>
      <c r="N44" s="10" t="s">
        <v>27</v>
      </c>
      <c r="O44" s="10" t="s">
        <v>260</v>
      </c>
      <c r="P44" s="10" t="s">
        <v>16</v>
      </c>
      <c r="Q44" s="27">
        <v>0.65</v>
      </c>
      <c r="R44" s="27"/>
      <c r="S44" s="10"/>
      <c r="T44" s="10" t="s">
        <v>73</v>
      </c>
      <c r="U44" s="10"/>
      <c r="V44" s="10"/>
      <c r="W44" s="10" t="s">
        <v>261</v>
      </c>
      <c r="X44" s="10" t="s">
        <v>244</v>
      </c>
      <c r="Y44" s="10"/>
      <c r="Z44" s="10"/>
      <c r="AA44" s="11">
        <v>0</v>
      </c>
      <c r="AB44" s="11">
        <v>0.02</v>
      </c>
      <c r="AC44" s="11">
        <v>0.01</v>
      </c>
      <c r="AD44" s="11">
        <v>0.01</v>
      </c>
      <c r="AE44" s="11">
        <v>0.01</v>
      </c>
      <c r="AF44" s="11">
        <v>1.0900000000000001</v>
      </c>
      <c r="AG44" s="7"/>
      <c r="AH44">
        <v>1.9E-2</v>
      </c>
      <c r="AI44">
        <v>9.4999999999999998E-3</v>
      </c>
      <c r="AJ44">
        <v>9.4999999999999998E-3</v>
      </c>
      <c r="AK44">
        <v>9.4999999999999998E-3</v>
      </c>
      <c r="AL44">
        <v>1.03</v>
      </c>
      <c r="AM44" t="s">
        <v>134</v>
      </c>
      <c r="AN44">
        <v>44597.684004629627</v>
      </c>
      <c r="AO44" t="s">
        <v>34</v>
      </c>
    </row>
    <row r="45" spans="1:43" ht="32.25" customHeight="1" x14ac:dyDescent="0.25">
      <c r="A45" s="31"/>
      <c r="B45" s="8">
        <v>44597</v>
      </c>
      <c r="C45" s="9" t="s">
        <v>7</v>
      </c>
      <c r="D45" s="10" t="s">
        <v>29</v>
      </c>
      <c r="E45" s="10" t="s">
        <v>30</v>
      </c>
      <c r="F45" s="10" t="s">
        <v>262</v>
      </c>
      <c r="G45" s="10"/>
      <c r="H45" s="10" t="s">
        <v>31</v>
      </c>
      <c r="I45" s="10" t="s">
        <v>8</v>
      </c>
      <c r="J45" s="10">
        <v>4480</v>
      </c>
      <c r="K45" s="10" t="s">
        <v>258</v>
      </c>
      <c r="L45" s="10" t="s">
        <v>259</v>
      </c>
      <c r="M45" s="10"/>
      <c r="N45" s="10" t="s">
        <v>27</v>
      </c>
      <c r="O45" s="10" t="s">
        <v>263</v>
      </c>
      <c r="P45" s="10" t="s">
        <v>16</v>
      </c>
      <c r="Q45" s="27">
        <v>0.4</v>
      </c>
      <c r="R45" s="27"/>
      <c r="S45" s="10"/>
      <c r="T45" s="10" t="s">
        <v>26</v>
      </c>
      <c r="U45" s="10"/>
      <c r="V45" s="10"/>
      <c r="W45" s="10" t="s">
        <v>195</v>
      </c>
      <c r="X45" s="10" t="s">
        <v>244</v>
      </c>
      <c r="Y45" s="10"/>
      <c r="Z45" s="10"/>
      <c r="AA45" s="11">
        <v>0</v>
      </c>
      <c r="AB45" s="11">
        <v>7.0000000000000007E-2</v>
      </c>
      <c r="AC45" s="11">
        <v>0.12</v>
      </c>
      <c r="AD45" s="11">
        <v>0.2</v>
      </c>
      <c r="AE45" s="11">
        <v>0.01</v>
      </c>
      <c r="AF45" s="11">
        <v>7.11</v>
      </c>
      <c r="AG45" s="7"/>
      <c r="AH45">
        <v>6.6500000000000004E-2</v>
      </c>
      <c r="AI45">
        <v>0.114</v>
      </c>
      <c r="AJ45">
        <v>0.19</v>
      </c>
      <c r="AK45">
        <v>9.4999999999999998E-3</v>
      </c>
      <c r="AL45">
        <v>6.76</v>
      </c>
      <c r="AM45" t="s">
        <v>134</v>
      </c>
      <c r="AN45">
        <v>44597.684004629627</v>
      </c>
      <c r="AO45" t="s">
        <v>34</v>
      </c>
    </row>
    <row r="46" spans="1:43" ht="32.25" customHeight="1" x14ac:dyDescent="0.25">
      <c r="A46" s="31"/>
      <c r="B46" s="8">
        <v>44597</v>
      </c>
      <c r="C46" s="9" t="s">
        <v>7</v>
      </c>
      <c r="D46" s="10" t="s">
        <v>29</v>
      </c>
      <c r="E46" s="10" t="s">
        <v>30</v>
      </c>
      <c r="F46" s="10" t="s">
        <v>264</v>
      </c>
      <c r="G46" s="10"/>
      <c r="H46" s="10" t="s">
        <v>31</v>
      </c>
      <c r="I46" s="10" t="s">
        <v>8</v>
      </c>
      <c r="J46" s="10">
        <v>4480</v>
      </c>
      <c r="K46" s="10" t="s">
        <v>258</v>
      </c>
      <c r="L46" s="10" t="s">
        <v>259</v>
      </c>
      <c r="M46" s="10"/>
      <c r="N46" s="10" t="s">
        <v>27</v>
      </c>
      <c r="O46" s="10" t="s">
        <v>265</v>
      </c>
      <c r="P46" s="10" t="s">
        <v>16</v>
      </c>
      <c r="Q46" s="27">
        <v>0.3</v>
      </c>
      <c r="R46" s="27"/>
      <c r="S46" s="10"/>
      <c r="T46" s="10" t="s">
        <v>158</v>
      </c>
      <c r="U46" s="10"/>
      <c r="V46" s="10"/>
      <c r="W46" s="10" t="s">
        <v>266</v>
      </c>
      <c r="X46" s="10" t="s">
        <v>244</v>
      </c>
      <c r="Y46" s="10"/>
      <c r="Z46" s="10"/>
      <c r="AA46" s="11">
        <v>0</v>
      </c>
      <c r="AB46" s="11">
        <v>0.14000000000000001</v>
      </c>
      <c r="AC46" s="11">
        <v>0.34</v>
      </c>
      <c r="AD46" s="11">
        <v>0.77</v>
      </c>
      <c r="AE46" s="11">
        <v>0.02</v>
      </c>
      <c r="AF46" s="11">
        <v>22.51</v>
      </c>
      <c r="AG46" s="7"/>
      <c r="AH46">
        <v>0.13300000000000001</v>
      </c>
      <c r="AI46">
        <v>0.32300000000000001</v>
      </c>
      <c r="AJ46">
        <v>0.73150000000000004</v>
      </c>
      <c r="AK46">
        <v>1.9E-2</v>
      </c>
      <c r="AL46">
        <v>21.38</v>
      </c>
      <c r="AM46" t="s">
        <v>134</v>
      </c>
      <c r="AN46">
        <v>44597.684004629627</v>
      </c>
      <c r="AO46" t="s">
        <v>34</v>
      </c>
    </row>
    <row r="47" spans="1:43" ht="32.2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1.35</v>
      </c>
      <c r="R54" s="22" t="e">
        <f>AVERAGE(R44:R53)</f>
        <v>#DIV/0!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6.1481481481481491E-2</v>
      </c>
      <c r="AC54" s="14">
        <f>SUMPRODUCT(AC44:AC53,Q44:Q53)/Q54</f>
        <v>0.11592592592592592</v>
      </c>
      <c r="AD54" s="14">
        <f>SUMPRODUCT(AD44:AD53,Q44:Q53)/Q54</f>
        <v>0.23518518518518516</v>
      </c>
      <c r="AE54" s="14">
        <f>SUMPRODUCT(AE44:AE53,Q44:Q53)/Q54</f>
        <v>1.2222222222222221E-2</v>
      </c>
      <c r="AF54" s="15">
        <f>SUMPRODUCT(AF44:AF53,Q44:Q53)/Q54</f>
        <v>7.6337037037037039</v>
      </c>
      <c r="AG54" s="16" t="e">
        <f>Q54*AF54/R54</f>
        <v>#DIV/0!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customHeight="1" x14ac:dyDescent="0.25">
      <c r="A57" s="31">
        <f>A44+1</f>
        <v>5</v>
      </c>
      <c r="B57" s="12">
        <v>44597</v>
      </c>
      <c r="C57" s="9" t="s">
        <v>7</v>
      </c>
      <c r="D57" s="9" t="s">
        <v>29</v>
      </c>
      <c r="E57" s="9" t="s">
        <v>30</v>
      </c>
      <c r="F57" s="9" t="s">
        <v>267</v>
      </c>
      <c r="G57" s="9"/>
      <c r="H57" s="9" t="s">
        <v>31</v>
      </c>
      <c r="I57" s="9" t="s">
        <v>8</v>
      </c>
      <c r="J57" s="9">
        <v>4480</v>
      </c>
      <c r="K57" s="9" t="s">
        <v>258</v>
      </c>
      <c r="L57" s="9" t="s">
        <v>259</v>
      </c>
      <c r="M57" s="9"/>
      <c r="N57" s="9" t="s">
        <v>27</v>
      </c>
      <c r="O57" s="9" t="s">
        <v>268</v>
      </c>
      <c r="P57" s="10" t="s">
        <v>15</v>
      </c>
      <c r="Q57" s="27">
        <v>0.45</v>
      </c>
      <c r="R57" s="27"/>
      <c r="S57" s="9"/>
      <c r="T57" s="9" t="s">
        <v>73</v>
      </c>
      <c r="U57" s="9"/>
      <c r="V57" s="9"/>
      <c r="W57" s="9" t="s">
        <v>269</v>
      </c>
      <c r="X57" s="9" t="s">
        <v>244</v>
      </c>
      <c r="Y57" s="9"/>
      <c r="Z57" s="11"/>
      <c r="AA57" s="11">
        <v>0</v>
      </c>
      <c r="AB57" s="11">
        <v>0.4</v>
      </c>
      <c r="AC57" s="11">
        <v>0.44</v>
      </c>
      <c r="AD57" s="11">
        <v>1.6</v>
      </c>
      <c r="AE57" s="11">
        <v>0.06</v>
      </c>
      <c r="AF57" s="11">
        <v>45.03</v>
      </c>
      <c r="AG57" s="7"/>
      <c r="AH57">
        <v>0.38</v>
      </c>
      <c r="AI57">
        <v>0.41799999999999998</v>
      </c>
      <c r="AJ57">
        <v>1.52</v>
      </c>
      <c r="AK57">
        <v>5.7000000000000002E-2</v>
      </c>
      <c r="AL57">
        <v>42.78</v>
      </c>
      <c r="AM57" t="s">
        <v>134</v>
      </c>
      <c r="AN57">
        <v>44597.684004629627</v>
      </c>
      <c r="AO57" t="s">
        <v>34</v>
      </c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0.45</v>
      </c>
      <c r="R67" s="22" t="e">
        <f>AVERAGE(R57:R66)</f>
        <v>#DIV/0!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0.4</v>
      </c>
      <c r="AC67" s="14">
        <f>SUMPRODUCT(AC57:AC66,Q57:Q66)/Q67</f>
        <v>0.44</v>
      </c>
      <c r="AD67" s="14">
        <f>SUMPRODUCT(AD57:AD66,Q57:Q66)/Q67</f>
        <v>1.6</v>
      </c>
      <c r="AE67" s="14">
        <f>SUMPRODUCT(AE57:AE66,Q57:Q66)/Q67</f>
        <v>0.06</v>
      </c>
      <c r="AF67" s="15">
        <f>SUMPRODUCT(AF57:AF66,Q57:Q66)/Q67</f>
        <v>45.03</v>
      </c>
      <c r="AG67" s="16" t="e">
        <f>Q67*AF67/R67</f>
        <v>#DIV/0!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hidden="1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hidden="1" customHeight="1" x14ac:dyDescent="0.25">
      <c r="A70" s="31">
        <f>A57+1</f>
        <v>6</v>
      </c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27"/>
      <c r="R70" s="27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11"/>
      <c r="AD70" s="11"/>
      <c r="AE70" s="11"/>
      <c r="AF70" s="11"/>
      <c r="AG70" s="7"/>
    </row>
    <row r="71" spans="1:43" ht="15" hidden="1" customHeight="1" x14ac:dyDescent="0.25">
      <c r="A71" s="31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idden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</v>
      </c>
      <c r="R80" s="22" t="e">
        <f>AVERAGE(R70:R79)</f>
        <v>#DIV/0!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 t="e">
        <f>AVERAGE(AA70:AA79)</f>
        <v>#DIV/0!</v>
      </c>
      <c r="AB80" s="14" t="e">
        <f>SUMPRODUCT(AB70:AB79,Q70:Q79)/Q80</f>
        <v>#DIV/0!</v>
      </c>
      <c r="AC80" s="14" t="e">
        <f>SUMPRODUCT(AC70:AC79,Q70:Q79)/Q80</f>
        <v>#DIV/0!</v>
      </c>
      <c r="AD80" s="14" t="e">
        <f>SUMPRODUCT(AD70:AD79,Q70:Q79)/Q80</f>
        <v>#DIV/0!</v>
      </c>
      <c r="AE80" s="14" t="e">
        <f>SUMPRODUCT(AE70:AE79,Q70:Q79)/Q80</f>
        <v>#DIV/0!</v>
      </c>
      <c r="AF80" s="15" t="e">
        <f>SUMPRODUCT(AF70:AF79,Q70:Q79)/Q80</f>
        <v>#DIV/0!</v>
      </c>
      <c r="AG80" s="16" t="e">
        <f>Q80*AF80/R80</f>
        <v>#DIV/0!</v>
      </c>
    </row>
    <row r="81" spans="1:43" hidden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hidden="1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hidden="1" customHeight="1" x14ac:dyDescent="0.25">
      <c r="A83" s="31">
        <f>A70+1</f>
        <v>7</v>
      </c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27"/>
      <c r="R83" s="27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11"/>
      <c r="AD83" s="11"/>
      <c r="AE83" s="11"/>
      <c r="AF83" s="11"/>
      <c r="AG83" s="7"/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idden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</v>
      </c>
      <c r="R93" s="22">
        <f>R84</f>
        <v>0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 t="e">
        <f>AVERAGE(AA83:AA92)</f>
        <v>#DIV/0!</v>
      </c>
      <c r="AB93" s="14" t="e">
        <f>SUMPRODUCT(AB83:AB92,Q83:Q92)/Q93</f>
        <v>#DIV/0!</v>
      </c>
      <c r="AC93" s="14" t="e">
        <f>SUMPRODUCT(AC83:AC92,Q83:Q92)/Q93</f>
        <v>#DIV/0!</v>
      </c>
      <c r="AD93" s="14" t="e">
        <f>SUMPRODUCT(AD83:AD92,Q83:Q92)/Q93</f>
        <v>#DIV/0!</v>
      </c>
      <c r="AE93" s="14" t="e">
        <f>SUMPRODUCT(AE83:AE92,Q83:Q92)/Q93</f>
        <v>#DIV/0!</v>
      </c>
      <c r="AF93" s="15" t="e">
        <f>SUMPRODUCT(AF83:AF92,Q83:Q92)/Q93</f>
        <v>#DIV/0!</v>
      </c>
      <c r="AG93" s="16" t="e">
        <f>Q93*AF93/R93</f>
        <v>#DIV/0!</v>
      </c>
    </row>
    <row r="94" spans="1:43" hidden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</mergeCells>
  <conditionalFormatting sqref="AB15:AE15">
    <cfRule type="containsBlanks" dxfId="587" priority="53">
      <formula>LEN(TRIM(AB15))=0</formula>
    </cfRule>
    <cfRule type="cellIs" dxfId="586" priority="54" operator="equal">
      <formula>0</formula>
    </cfRule>
  </conditionalFormatting>
  <conditionalFormatting sqref="AB4:AE4">
    <cfRule type="containsBlanks" dxfId="585" priority="51">
      <formula>LEN(TRIM(AB4))=0</formula>
    </cfRule>
    <cfRule type="cellIs" dxfId="584" priority="52" operator="equal">
      <formula>0</formula>
    </cfRule>
  </conditionalFormatting>
  <conditionalFormatting sqref="AB171:AE171 AB158:AE158 AB145:AE145 AB132:AE132 AB119:AE119 AB106:AE106 AB93:AE93 AB80:AE80 AB67:AE67 AB54:AE54 AB41:AE41 AB28:AE28">
    <cfRule type="containsBlanks" dxfId="583" priority="49">
      <formula>LEN(TRIM(AB28))=0</formula>
    </cfRule>
    <cfRule type="cellIs" dxfId="582" priority="50" operator="equal">
      <formula>0</formula>
    </cfRule>
  </conditionalFormatting>
  <conditionalFormatting sqref="AB160:AE160 AB147:AE147 AB134:AE134 AB121:AE121 AB108:AE108 AB95:AE95 AB82:AE82 AB69:AE69 AB56:AE56 AB43:AE43 AB30:AE30 AB17:AE17">
    <cfRule type="containsBlanks" dxfId="581" priority="47">
      <formula>LEN(TRIM(AB17))=0</formula>
    </cfRule>
    <cfRule type="cellIs" dxfId="580" priority="48" operator="equal">
      <formula>0</formula>
    </cfRule>
  </conditionalFormatting>
  <conditionalFormatting sqref="AB184:AE184">
    <cfRule type="containsBlanks" dxfId="579" priority="45">
      <formula>LEN(TRIM(AB184))=0</formula>
    </cfRule>
    <cfRule type="cellIs" dxfId="578" priority="46" operator="equal">
      <formula>0</formula>
    </cfRule>
  </conditionalFormatting>
  <conditionalFormatting sqref="AB173:AE173">
    <cfRule type="containsBlanks" dxfId="577" priority="43">
      <formula>LEN(TRIM(AB173))=0</formula>
    </cfRule>
    <cfRule type="cellIs" dxfId="576" priority="44" operator="equal">
      <formula>0</formula>
    </cfRule>
  </conditionalFormatting>
  <conditionalFormatting sqref="AB197:AE197">
    <cfRule type="containsBlanks" dxfId="575" priority="41">
      <formula>LEN(TRIM(AB197))=0</formula>
    </cfRule>
    <cfRule type="cellIs" dxfId="574" priority="42" operator="equal">
      <formula>0</formula>
    </cfRule>
  </conditionalFormatting>
  <conditionalFormatting sqref="AB186:AE186">
    <cfRule type="containsBlanks" dxfId="573" priority="39">
      <formula>LEN(TRIM(AB186))=0</formula>
    </cfRule>
    <cfRule type="cellIs" dxfId="572" priority="40" operator="equal">
      <formula>0</formula>
    </cfRule>
  </conditionalFormatting>
  <conditionalFormatting sqref="AB210:AE210">
    <cfRule type="containsBlanks" dxfId="571" priority="37">
      <formula>LEN(TRIM(AB210))=0</formula>
    </cfRule>
    <cfRule type="cellIs" dxfId="570" priority="38" operator="equal">
      <formula>0</formula>
    </cfRule>
  </conditionalFormatting>
  <conditionalFormatting sqref="AB199:AE199">
    <cfRule type="containsBlanks" dxfId="569" priority="35">
      <formula>LEN(TRIM(AB199))=0</formula>
    </cfRule>
    <cfRule type="cellIs" dxfId="568" priority="36" operator="equal">
      <formula>0</formula>
    </cfRule>
  </conditionalFormatting>
  <conditionalFormatting sqref="AB223:AE223">
    <cfRule type="containsBlanks" dxfId="567" priority="33">
      <formula>LEN(TRIM(AB223))=0</formula>
    </cfRule>
    <cfRule type="cellIs" dxfId="566" priority="34" operator="equal">
      <formula>0</formula>
    </cfRule>
  </conditionalFormatting>
  <conditionalFormatting sqref="AB212:AE212">
    <cfRule type="containsBlanks" dxfId="565" priority="31">
      <formula>LEN(TRIM(AB212))=0</formula>
    </cfRule>
    <cfRule type="cellIs" dxfId="564" priority="32" operator="equal">
      <formula>0</formula>
    </cfRule>
  </conditionalFormatting>
  <conditionalFormatting sqref="AB236:AE236">
    <cfRule type="containsBlanks" dxfId="563" priority="29">
      <formula>LEN(TRIM(AB236))=0</formula>
    </cfRule>
    <cfRule type="cellIs" dxfId="562" priority="30" operator="equal">
      <formula>0</formula>
    </cfRule>
  </conditionalFormatting>
  <conditionalFormatting sqref="AB225:AE225">
    <cfRule type="containsBlanks" dxfId="561" priority="27">
      <formula>LEN(TRIM(AB225))=0</formula>
    </cfRule>
    <cfRule type="cellIs" dxfId="560" priority="28" operator="equal">
      <formula>0</formula>
    </cfRule>
  </conditionalFormatting>
  <conditionalFormatting sqref="AB249:AE249">
    <cfRule type="containsBlanks" dxfId="559" priority="25">
      <formula>LEN(TRIM(AB249))=0</formula>
    </cfRule>
    <cfRule type="cellIs" dxfId="558" priority="26" operator="equal">
      <formula>0</formula>
    </cfRule>
  </conditionalFormatting>
  <conditionalFormatting sqref="AB238:AE238">
    <cfRule type="containsBlanks" dxfId="557" priority="23">
      <formula>LEN(TRIM(AB238))=0</formula>
    </cfRule>
    <cfRule type="cellIs" dxfId="556" priority="24" operator="equal">
      <formula>0</formula>
    </cfRule>
  </conditionalFormatting>
  <conditionalFormatting sqref="AB239:AE248">
    <cfRule type="containsBlanks" dxfId="555" priority="21">
      <formula>LEN(TRIM(AB239))=0</formula>
    </cfRule>
    <cfRule type="cellIs" dxfId="554" priority="22" operator="equal">
      <formula>0</formula>
    </cfRule>
  </conditionalFormatting>
  <conditionalFormatting sqref="AB262:AE262">
    <cfRule type="containsBlanks" dxfId="553" priority="19">
      <formula>LEN(TRIM(AB262))=0</formula>
    </cfRule>
    <cfRule type="cellIs" dxfId="552" priority="20" operator="equal">
      <formula>0</formula>
    </cfRule>
  </conditionalFormatting>
  <conditionalFormatting sqref="AB251:AE251">
    <cfRule type="containsBlanks" dxfId="551" priority="17">
      <formula>LEN(TRIM(AB251))=0</formula>
    </cfRule>
    <cfRule type="cellIs" dxfId="550" priority="18" operator="equal">
      <formula>0</formula>
    </cfRule>
  </conditionalFormatting>
  <conditionalFormatting sqref="AB252:AE261">
    <cfRule type="containsBlanks" dxfId="549" priority="15">
      <formula>LEN(TRIM(AB252))=0</formula>
    </cfRule>
    <cfRule type="cellIs" dxfId="548" priority="16" operator="equal">
      <formula>0</formula>
    </cfRule>
  </conditionalFormatting>
  <conditionalFormatting sqref="AB226:AE235 AB213:AE222 AB200:AE209 AB187:AE196 AB174:AE183 AB161:AE170">
    <cfRule type="containsBlanks" dxfId="547" priority="13">
      <formula>LEN(TRIM(AB161))=0</formula>
    </cfRule>
    <cfRule type="cellIs" dxfId="546" priority="14" operator="equal">
      <formula>0</formula>
    </cfRule>
  </conditionalFormatting>
  <conditionalFormatting sqref="AB148:AE157">
    <cfRule type="containsBlanks" dxfId="545" priority="11">
      <formula>LEN(TRIM(AB148))=0</formula>
    </cfRule>
    <cfRule type="cellIs" dxfId="544" priority="12" operator="equal">
      <formula>0</formula>
    </cfRule>
  </conditionalFormatting>
  <conditionalFormatting sqref="AB5:AE14 AB122:AE131 AB135:AE144">
    <cfRule type="containsBlanks" dxfId="543" priority="9">
      <formula>LEN(TRIM(AB5))=0</formula>
    </cfRule>
    <cfRule type="cellIs" dxfId="542" priority="10" operator="equal">
      <formula>0</formula>
    </cfRule>
  </conditionalFormatting>
  <conditionalFormatting sqref="AB109:AE118">
    <cfRule type="containsBlanks" dxfId="541" priority="7">
      <formula>LEN(TRIM(AB109))=0</formula>
    </cfRule>
    <cfRule type="cellIs" dxfId="540" priority="8" operator="equal">
      <formula>0</formula>
    </cfRule>
  </conditionalFormatting>
  <conditionalFormatting sqref="AB96:AE105 AB83:AE92 AB70:AE79 AB58:AE66 AB44:AE53">
    <cfRule type="containsBlanks" dxfId="539" priority="5">
      <formula>LEN(TRIM(AB44))=0</formula>
    </cfRule>
    <cfRule type="cellIs" dxfId="538" priority="6" operator="equal">
      <formula>0</formula>
    </cfRule>
  </conditionalFormatting>
  <conditionalFormatting sqref="AB31:AE40 AB18:AE27">
    <cfRule type="containsBlanks" dxfId="537" priority="3">
      <formula>LEN(TRIM(AB18))=0</formula>
    </cfRule>
    <cfRule type="cellIs" dxfId="536" priority="4" operator="equal">
      <formula>0</formula>
    </cfRule>
  </conditionalFormatting>
  <conditionalFormatting sqref="AB57:AE57">
    <cfRule type="containsBlanks" dxfId="535" priority="1">
      <formula>LEN(TRIM(AB57))=0</formula>
    </cfRule>
    <cfRule type="cellIs" dxfId="534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89A1-855F-440D-BA3D-87389EAE3F2A}">
  <sheetPr>
    <pageSetUpPr fitToPage="1"/>
  </sheetPr>
  <dimension ref="A1:AZ270"/>
  <sheetViews>
    <sheetView zoomScale="85" zoomScaleNormal="85" workbookViewId="0">
      <selection activeCell="Q16" sqref="Q16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14" style="23" customWidth="1"/>
    <col min="17" max="17" width="8" style="23" customWidth="1"/>
    <col min="18" max="18" width="9.5703125" style="23" customWidth="1"/>
    <col min="19" max="19" width="10.42578125" style="17" bestFit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44598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1" t="s">
        <v>44</v>
      </c>
      <c r="R4" s="21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23.45" customHeight="1" x14ac:dyDescent="0.25">
      <c r="A5" s="31">
        <v>1</v>
      </c>
      <c r="B5" s="8">
        <v>44598</v>
      </c>
      <c r="C5" s="9" t="s">
        <v>7</v>
      </c>
      <c r="D5" s="10" t="s">
        <v>29</v>
      </c>
      <c r="E5" s="10" t="s">
        <v>30</v>
      </c>
      <c r="F5" s="10" t="s">
        <v>270</v>
      </c>
      <c r="G5" s="10"/>
      <c r="H5" s="10" t="s">
        <v>31</v>
      </c>
      <c r="I5" s="10" t="s">
        <v>129</v>
      </c>
      <c r="J5" s="10">
        <v>4480</v>
      </c>
      <c r="K5" s="10" t="s">
        <v>271</v>
      </c>
      <c r="L5" s="10" t="s">
        <v>272</v>
      </c>
      <c r="M5" s="10"/>
      <c r="N5" s="10"/>
      <c r="O5" s="10" t="s">
        <v>273</v>
      </c>
      <c r="P5" s="10" t="s">
        <v>9</v>
      </c>
      <c r="Q5" s="27">
        <v>0.15</v>
      </c>
      <c r="R5" s="27">
        <v>1.6</v>
      </c>
      <c r="S5" s="10"/>
      <c r="T5" s="10" t="s">
        <v>20</v>
      </c>
      <c r="U5" s="10"/>
      <c r="V5" s="10"/>
      <c r="W5" s="10" t="s">
        <v>274</v>
      </c>
      <c r="X5" s="10" t="s">
        <v>275</v>
      </c>
      <c r="Y5" s="10"/>
      <c r="Z5" s="10"/>
      <c r="AA5" s="11">
        <v>0</v>
      </c>
      <c r="AB5" s="11">
        <v>3.58</v>
      </c>
      <c r="AC5" s="11">
        <v>0.75</v>
      </c>
      <c r="AD5" s="11">
        <v>3.6</v>
      </c>
      <c r="AE5" s="11">
        <v>1.5</v>
      </c>
      <c r="AF5" s="11">
        <v>198.15</v>
      </c>
      <c r="AG5" s="7"/>
      <c r="AH5">
        <v>3.4009999999999998</v>
      </c>
      <c r="AI5">
        <v>0.71250000000000002</v>
      </c>
      <c r="AJ5">
        <v>3.42</v>
      </c>
      <c r="AK5">
        <v>1.425</v>
      </c>
      <c r="AL5">
        <v>188.24</v>
      </c>
      <c r="AM5" t="s">
        <v>76</v>
      </c>
      <c r="AN5">
        <v>44598.691319444442</v>
      </c>
      <c r="AO5" t="s">
        <v>34</v>
      </c>
    </row>
    <row r="6" spans="1:43" ht="21" customHeight="1" x14ac:dyDescent="0.25">
      <c r="A6" s="31"/>
      <c r="B6" s="8">
        <v>44598</v>
      </c>
      <c r="C6" s="9" t="s">
        <v>7</v>
      </c>
      <c r="D6" s="10" t="s">
        <v>29</v>
      </c>
      <c r="E6" s="10" t="s">
        <v>30</v>
      </c>
      <c r="F6" s="10" t="s">
        <v>276</v>
      </c>
      <c r="G6" s="10"/>
      <c r="H6" s="10" t="s">
        <v>31</v>
      </c>
      <c r="I6" s="10" t="s">
        <v>129</v>
      </c>
      <c r="J6" s="10">
        <v>4480</v>
      </c>
      <c r="K6" s="10" t="s">
        <v>271</v>
      </c>
      <c r="L6" s="10" t="s">
        <v>272</v>
      </c>
      <c r="M6" s="10"/>
      <c r="N6" s="10"/>
      <c r="O6" s="10" t="s">
        <v>277</v>
      </c>
      <c r="P6" s="10" t="s">
        <v>11</v>
      </c>
      <c r="Q6" s="27">
        <v>0.2</v>
      </c>
      <c r="R6" s="27">
        <v>1.4</v>
      </c>
      <c r="S6" s="10"/>
      <c r="T6" s="10" t="s">
        <v>20</v>
      </c>
      <c r="U6" s="10"/>
      <c r="V6" s="10"/>
      <c r="W6" s="10" t="s">
        <v>278</v>
      </c>
      <c r="X6" s="10" t="s">
        <v>275</v>
      </c>
      <c r="Y6" s="10"/>
      <c r="Z6" s="10"/>
      <c r="AA6" s="11">
        <v>0</v>
      </c>
      <c r="AB6" s="11">
        <v>1.34</v>
      </c>
      <c r="AC6" s="11">
        <v>4.22</v>
      </c>
      <c r="AD6" s="11">
        <v>7.94</v>
      </c>
      <c r="AE6" s="11">
        <v>0.8</v>
      </c>
      <c r="AF6" s="11">
        <v>266.45999999999998</v>
      </c>
      <c r="AG6" s="7"/>
      <c r="AH6">
        <v>1.2729999999999999</v>
      </c>
      <c r="AI6">
        <v>4.0090000000000003</v>
      </c>
      <c r="AJ6">
        <v>7.5430000000000001</v>
      </c>
      <c r="AK6">
        <v>0.76</v>
      </c>
      <c r="AL6">
        <v>253.14</v>
      </c>
      <c r="AM6" t="s">
        <v>76</v>
      </c>
      <c r="AN6">
        <v>44598.691319444442</v>
      </c>
      <c r="AO6" t="s">
        <v>34</v>
      </c>
    </row>
    <row r="7" spans="1:43" ht="21" customHeight="1" x14ac:dyDescent="0.25">
      <c r="A7" s="31"/>
      <c r="B7" s="8">
        <v>44598</v>
      </c>
      <c r="C7" s="9" t="s">
        <v>7</v>
      </c>
      <c r="D7" s="10" t="s">
        <v>29</v>
      </c>
      <c r="E7" s="10" t="s">
        <v>30</v>
      </c>
      <c r="F7" s="10" t="s">
        <v>279</v>
      </c>
      <c r="G7" s="10"/>
      <c r="H7" s="10" t="s">
        <v>31</v>
      </c>
      <c r="I7" s="10" t="s">
        <v>129</v>
      </c>
      <c r="J7" s="10">
        <v>4480</v>
      </c>
      <c r="K7" s="10" t="s">
        <v>271</v>
      </c>
      <c r="L7" s="10" t="s">
        <v>272</v>
      </c>
      <c r="M7" s="10"/>
      <c r="N7" s="10"/>
      <c r="O7" s="10" t="s">
        <v>280</v>
      </c>
      <c r="P7" s="10" t="s">
        <v>9</v>
      </c>
      <c r="Q7" s="27">
        <v>0.15</v>
      </c>
      <c r="R7" s="27">
        <v>1.4</v>
      </c>
      <c r="S7" s="10"/>
      <c r="T7" s="10" t="s">
        <v>73</v>
      </c>
      <c r="U7" s="10"/>
      <c r="V7" s="10"/>
      <c r="W7" s="10" t="s">
        <v>281</v>
      </c>
      <c r="X7" s="10" t="s">
        <v>275</v>
      </c>
      <c r="Y7" s="10"/>
      <c r="Z7" s="10"/>
      <c r="AA7" s="11">
        <v>0</v>
      </c>
      <c r="AB7" s="11">
        <v>0.33</v>
      </c>
      <c r="AC7" s="11">
        <v>0.45</v>
      </c>
      <c r="AD7" s="11">
        <v>0.88</v>
      </c>
      <c r="AE7" s="11">
        <v>7.0000000000000007E-2</v>
      </c>
      <c r="AF7" s="11">
        <v>31.47</v>
      </c>
      <c r="AG7" s="7"/>
      <c r="AH7">
        <v>0.3135</v>
      </c>
      <c r="AI7">
        <v>0.42749999999999999</v>
      </c>
      <c r="AJ7">
        <v>0.83599999999999997</v>
      </c>
      <c r="AK7">
        <v>6.6500000000000004E-2</v>
      </c>
      <c r="AL7">
        <v>29.9</v>
      </c>
      <c r="AM7" t="s">
        <v>76</v>
      </c>
      <c r="AN7">
        <v>44598.691319444442</v>
      </c>
      <c r="AO7" t="s">
        <v>34</v>
      </c>
    </row>
    <row r="8" spans="1:43" ht="24" customHeight="1" x14ac:dyDescent="0.25">
      <c r="A8" s="31"/>
      <c r="B8" s="8">
        <v>44598</v>
      </c>
      <c r="C8" s="9" t="s">
        <v>7</v>
      </c>
      <c r="D8" s="10" t="s">
        <v>29</v>
      </c>
      <c r="E8" s="10" t="s">
        <v>30</v>
      </c>
      <c r="F8" s="10" t="s">
        <v>282</v>
      </c>
      <c r="G8" s="10"/>
      <c r="H8" s="10" t="s">
        <v>31</v>
      </c>
      <c r="I8" s="10" t="s">
        <v>129</v>
      </c>
      <c r="J8" s="10">
        <v>4480</v>
      </c>
      <c r="K8" s="10" t="s">
        <v>271</v>
      </c>
      <c r="L8" s="10" t="s">
        <v>272</v>
      </c>
      <c r="M8" s="10"/>
      <c r="N8" s="10"/>
      <c r="O8" s="10" t="s">
        <v>283</v>
      </c>
      <c r="P8" s="10" t="s">
        <v>11</v>
      </c>
      <c r="Q8" s="27">
        <v>0.15</v>
      </c>
      <c r="R8" s="27">
        <v>1.5</v>
      </c>
      <c r="S8" s="10"/>
      <c r="T8" s="10" t="s">
        <v>73</v>
      </c>
      <c r="U8" s="10"/>
      <c r="V8" s="10"/>
      <c r="W8" s="10" t="s">
        <v>284</v>
      </c>
      <c r="X8" s="10" t="s">
        <v>275</v>
      </c>
      <c r="Y8" s="10"/>
      <c r="Z8" s="10"/>
      <c r="AA8" s="11">
        <v>0</v>
      </c>
      <c r="AB8" s="11">
        <v>0.16</v>
      </c>
      <c r="AC8" s="11">
        <v>0.13</v>
      </c>
      <c r="AD8" s="11">
        <v>0.2</v>
      </c>
      <c r="AE8" s="11">
        <v>0.03</v>
      </c>
      <c r="AF8" s="11">
        <v>9.59</v>
      </c>
      <c r="AG8" s="7"/>
      <c r="AH8">
        <v>0.152</v>
      </c>
      <c r="AI8">
        <v>0.1235</v>
      </c>
      <c r="AJ8">
        <v>0.19</v>
      </c>
      <c r="AK8">
        <v>2.8500000000000001E-2</v>
      </c>
      <c r="AL8">
        <v>9.11</v>
      </c>
      <c r="AM8" t="s">
        <v>76</v>
      </c>
      <c r="AN8">
        <v>44598.691319444442</v>
      </c>
      <c r="AO8" t="s">
        <v>34</v>
      </c>
    </row>
    <row r="9" spans="1:43" ht="16.5" customHeight="1" x14ac:dyDescent="0.25">
      <c r="A9" s="31"/>
      <c r="B9" s="12">
        <v>44598</v>
      </c>
      <c r="C9" s="9" t="s">
        <v>7</v>
      </c>
      <c r="D9" s="9" t="s">
        <v>29</v>
      </c>
      <c r="E9" s="9" t="s">
        <v>30</v>
      </c>
      <c r="F9" s="9" t="s">
        <v>285</v>
      </c>
      <c r="G9" s="9"/>
      <c r="H9" s="9" t="s">
        <v>31</v>
      </c>
      <c r="I9" s="9" t="s">
        <v>129</v>
      </c>
      <c r="J9" s="9">
        <v>4480</v>
      </c>
      <c r="K9" s="9" t="s">
        <v>271</v>
      </c>
      <c r="L9" s="9" t="s">
        <v>272</v>
      </c>
      <c r="M9" s="9"/>
      <c r="N9" s="9"/>
      <c r="O9" s="9" t="s">
        <v>286</v>
      </c>
      <c r="P9" s="10" t="s">
        <v>9</v>
      </c>
      <c r="Q9" s="27">
        <v>0.35</v>
      </c>
      <c r="R9" s="27">
        <v>1.4</v>
      </c>
      <c r="S9" s="9"/>
      <c r="T9" s="9" t="s">
        <v>20</v>
      </c>
      <c r="U9" s="9"/>
      <c r="V9" s="9"/>
      <c r="W9" s="9" t="s">
        <v>206</v>
      </c>
      <c r="X9" s="9" t="s">
        <v>275</v>
      </c>
      <c r="Y9" s="9"/>
      <c r="Z9" s="11"/>
      <c r="AA9" s="11">
        <v>0</v>
      </c>
      <c r="AB9" s="11">
        <v>0.8</v>
      </c>
      <c r="AC9" s="11">
        <v>0.6</v>
      </c>
      <c r="AD9" s="11">
        <v>0.64</v>
      </c>
      <c r="AE9" s="11">
        <v>0.2</v>
      </c>
      <c r="AF9" s="11">
        <v>42.71</v>
      </c>
      <c r="AG9" s="7"/>
      <c r="AH9">
        <v>0.76</v>
      </c>
      <c r="AI9">
        <v>0.56999999999999995</v>
      </c>
      <c r="AJ9">
        <v>0.60799999999999998</v>
      </c>
      <c r="AK9">
        <v>0.19</v>
      </c>
      <c r="AL9">
        <v>40.57</v>
      </c>
      <c r="AM9" t="s">
        <v>76</v>
      </c>
      <c r="AN9">
        <v>44598.691319444442</v>
      </c>
      <c r="AO9" t="s">
        <v>34</v>
      </c>
    </row>
    <row r="10" spans="1:43" ht="16.5" customHeight="1" x14ac:dyDescent="0.25">
      <c r="A10" s="31"/>
      <c r="B10" s="12">
        <v>44598</v>
      </c>
      <c r="C10" s="9" t="s">
        <v>7</v>
      </c>
      <c r="D10" s="9" t="s">
        <v>29</v>
      </c>
      <c r="E10" s="9" t="s">
        <v>30</v>
      </c>
      <c r="F10" s="9" t="s">
        <v>287</v>
      </c>
      <c r="G10" s="9"/>
      <c r="H10" s="9" t="s">
        <v>31</v>
      </c>
      <c r="I10" s="9" t="s">
        <v>129</v>
      </c>
      <c r="J10" s="9">
        <v>4480</v>
      </c>
      <c r="K10" s="9" t="s">
        <v>271</v>
      </c>
      <c r="L10" s="9" t="s">
        <v>272</v>
      </c>
      <c r="M10" s="9"/>
      <c r="N10" s="9"/>
      <c r="O10" s="9" t="s">
        <v>288</v>
      </c>
      <c r="P10" s="10" t="s">
        <v>11</v>
      </c>
      <c r="Q10" s="27">
        <v>0.15</v>
      </c>
      <c r="R10" s="27">
        <v>1.5</v>
      </c>
      <c r="S10" s="9"/>
      <c r="T10" s="9" t="s">
        <v>20</v>
      </c>
      <c r="U10" s="9"/>
      <c r="V10" s="9"/>
      <c r="W10" s="9" t="s">
        <v>274</v>
      </c>
      <c r="X10" s="9" t="s">
        <v>275</v>
      </c>
      <c r="Y10" s="9"/>
      <c r="Z10" s="11"/>
      <c r="AA10" s="11">
        <v>0</v>
      </c>
      <c r="AB10" s="11">
        <v>0.73</v>
      </c>
      <c r="AC10" s="11">
        <v>1.26</v>
      </c>
      <c r="AD10" s="11">
        <v>1.69</v>
      </c>
      <c r="AE10" s="11">
        <v>0.67</v>
      </c>
      <c r="AF10" s="11">
        <v>90.56</v>
      </c>
      <c r="AG10" s="7"/>
      <c r="AH10">
        <v>0.69350000000000001</v>
      </c>
      <c r="AI10">
        <v>1.1970000000000001</v>
      </c>
      <c r="AJ10">
        <v>1.6054999999999999</v>
      </c>
      <c r="AK10">
        <v>0.63649999999999995</v>
      </c>
      <c r="AL10">
        <v>86.04</v>
      </c>
      <c r="AM10" t="s">
        <v>76</v>
      </c>
      <c r="AN10">
        <v>44598.691319444442</v>
      </c>
      <c r="AO10" t="s">
        <v>34</v>
      </c>
    </row>
    <row r="11" spans="1:43" ht="16.5" customHeight="1" x14ac:dyDescent="0.25">
      <c r="A11" s="31"/>
      <c r="B11" s="12">
        <v>44598</v>
      </c>
      <c r="C11" s="9" t="s">
        <v>7</v>
      </c>
      <c r="D11" s="9" t="s">
        <v>29</v>
      </c>
      <c r="E11" s="9" t="s">
        <v>30</v>
      </c>
      <c r="F11" s="9" t="s">
        <v>289</v>
      </c>
      <c r="G11" s="9"/>
      <c r="H11" s="9" t="s">
        <v>31</v>
      </c>
      <c r="I11" s="9" t="s">
        <v>129</v>
      </c>
      <c r="J11" s="9">
        <v>4480</v>
      </c>
      <c r="K11" s="9" t="s">
        <v>271</v>
      </c>
      <c r="L11" s="9" t="s">
        <v>272</v>
      </c>
      <c r="M11" s="9"/>
      <c r="N11" s="9"/>
      <c r="O11" s="9" t="s">
        <v>290</v>
      </c>
      <c r="P11" s="10" t="s">
        <v>9</v>
      </c>
      <c r="Q11" s="27">
        <v>0.2</v>
      </c>
      <c r="R11" s="27">
        <v>1.6</v>
      </c>
      <c r="S11" s="9"/>
      <c r="T11" s="9" t="s">
        <v>20</v>
      </c>
      <c r="U11" s="9"/>
      <c r="V11" s="9"/>
      <c r="W11" s="9" t="s">
        <v>143</v>
      </c>
      <c r="X11" s="9" t="s">
        <v>275</v>
      </c>
      <c r="Y11" s="9"/>
      <c r="Z11" s="11"/>
      <c r="AA11" s="11">
        <v>0</v>
      </c>
      <c r="AB11" s="11">
        <v>6.3650000000000002</v>
      </c>
      <c r="AC11" s="11">
        <v>13.135</v>
      </c>
      <c r="AD11" s="11">
        <v>15.465</v>
      </c>
      <c r="AE11" s="11">
        <v>2.6150000000000002</v>
      </c>
      <c r="AF11" s="11">
        <v>704.12</v>
      </c>
      <c r="AG11" s="7"/>
      <c r="AH11">
        <v>6.0467500000000003</v>
      </c>
      <c r="AI11">
        <v>12.478249999999999</v>
      </c>
      <c r="AJ11">
        <v>14.691750000000001</v>
      </c>
      <c r="AK11">
        <v>2.4842499999999998</v>
      </c>
      <c r="AL11">
        <v>668.91</v>
      </c>
      <c r="AM11" t="s">
        <v>76</v>
      </c>
      <c r="AN11">
        <v>44598.691319444442</v>
      </c>
      <c r="AO11" t="s">
        <v>34</v>
      </c>
    </row>
    <row r="12" spans="1:43" ht="16.5" customHeight="1" x14ac:dyDescent="0.25">
      <c r="A12" s="31"/>
      <c r="B12" s="12">
        <v>44598</v>
      </c>
      <c r="C12" s="9" t="s">
        <v>7</v>
      </c>
      <c r="D12" s="9" t="s">
        <v>29</v>
      </c>
      <c r="E12" s="9" t="s">
        <v>30</v>
      </c>
      <c r="F12" s="9" t="s">
        <v>291</v>
      </c>
      <c r="G12" s="9"/>
      <c r="H12" s="9" t="s">
        <v>31</v>
      </c>
      <c r="I12" s="9" t="s">
        <v>129</v>
      </c>
      <c r="J12" s="9">
        <v>4480</v>
      </c>
      <c r="K12" s="9" t="s">
        <v>271</v>
      </c>
      <c r="L12" s="9" t="s">
        <v>272</v>
      </c>
      <c r="M12" s="9"/>
      <c r="N12" s="9"/>
      <c r="O12" s="9" t="s">
        <v>292</v>
      </c>
      <c r="P12" s="10" t="s">
        <v>11</v>
      </c>
      <c r="Q12" s="27">
        <v>0.2</v>
      </c>
      <c r="R12" s="27">
        <v>1.5</v>
      </c>
      <c r="S12" s="9"/>
      <c r="T12" s="9" t="s">
        <v>20</v>
      </c>
      <c r="U12" s="9"/>
      <c r="V12" s="9"/>
      <c r="W12" s="9" t="s">
        <v>293</v>
      </c>
      <c r="X12" s="9" t="s">
        <v>275</v>
      </c>
      <c r="Y12" s="9"/>
      <c r="Z12" s="11"/>
      <c r="AA12" s="11">
        <v>0</v>
      </c>
      <c r="AB12" s="11">
        <v>1.69</v>
      </c>
      <c r="AC12" s="11">
        <v>2.77</v>
      </c>
      <c r="AD12" s="11">
        <v>2.86</v>
      </c>
      <c r="AE12" s="11">
        <v>1.39</v>
      </c>
      <c r="AF12" s="11">
        <v>181.66</v>
      </c>
      <c r="AG12" s="7"/>
      <c r="AH12">
        <v>1.6054999999999999</v>
      </c>
      <c r="AI12">
        <v>2.6315</v>
      </c>
      <c r="AJ12">
        <v>2.7170000000000001</v>
      </c>
      <c r="AK12">
        <v>1.3205</v>
      </c>
      <c r="AL12">
        <v>172.58</v>
      </c>
      <c r="AM12" t="s">
        <v>76</v>
      </c>
      <c r="AN12">
        <v>44598.691319444442</v>
      </c>
      <c r="AO12" t="s">
        <v>34</v>
      </c>
    </row>
    <row r="13" spans="1:43" ht="16.5" customHeight="1" x14ac:dyDescent="0.25">
      <c r="A13" s="31"/>
      <c r="B13" s="12">
        <v>44598</v>
      </c>
      <c r="C13" s="9" t="s">
        <v>7</v>
      </c>
      <c r="D13" s="9" t="s">
        <v>29</v>
      </c>
      <c r="E13" s="9" t="s">
        <v>30</v>
      </c>
      <c r="F13" s="9" t="s">
        <v>294</v>
      </c>
      <c r="G13" s="9"/>
      <c r="H13" s="9" t="s">
        <v>31</v>
      </c>
      <c r="I13" s="9" t="s">
        <v>129</v>
      </c>
      <c r="J13" s="9">
        <v>4480</v>
      </c>
      <c r="K13" s="9" t="s">
        <v>271</v>
      </c>
      <c r="L13" s="9" t="s">
        <v>272</v>
      </c>
      <c r="M13" s="9"/>
      <c r="N13" s="9"/>
      <c r="O13" s="9" t="s">
        <v>295</v>
      </c>
      <c r="P13" s="10" t="s">
        <v>9</v>
      </c>
      <c r="Q13" s="27">
        <v>0.2</v>
      </c>
      <c r="R13" s="27">
        <v>1.5</v>
      </c>
      <c r="S13" s="9"/>
      <c r="T13" s="9" t="s">
        <v>20</v>
      </c>
      <c r="U13" s="9"/>
      <c r="V13" s="9"/>
      <c r="W13" s="9" t="s">
        <v>206</v>
      </c>
      <c r="X13" s="9" t="s">
        <v>275</v>
      </c>
      <c r="Y13" s="9"/>
      <c r="Z13" s="11"/>
      <c r="AA13" s="11">
        <v>0</v>
      </c>
      <c r="AB13" s="11">
        <v>1.7</v>
      </c>
      <c r="AC13" s="11">
        <v>5.24</v>
      </c>
      <c r="AD13" s="11">
        <v>4.47</v>
      </c>
      <c r="AE13" s="11">
        <v>0.23</v>
      </c>
      <c r="AF13" s="11">
        <v>202.79</v>
      </c>
      <c r="AG13" s="7"/>
      <c r="AH13">
        <v>1.615</v>
      </c>
      <c r="AI13">
        <v>4.9779999999999998</v>
      </c>
      <c r="AJ13">
        <v>4.2465000000000002</v>
      </c>
      <c r="AK13">
        <v>0.2185</v>
      </c>
      <c r="AL13">
        <v>192.65</v>
      </c>
      <c r="AM13" t="s">
        <v>76</v>
      </c>
      <c r="AN13">
        <v>44598.691319444442</v>
      </c>
      <c r="AO13" t="s">
        <v>34</v>
      </c>
    </row>
    <row r="14" spans="1:43" ht="16.5" customHeight="1" x14ac:dyDescent="0.25">
      <c r="A14" s="31"/>
      <c r="B14" s="12">
        <v>44598</v>
      </c>
      <c r="C14" s="9" t="s">
        <v>7</v>
      </c>
      <c r="D14" s="9" t="s">
        <v>29</v>
      </c>
      <c r="E14" s="9" t="s">
        <v>30</v>
      </c>
      <c r="F14" s="9" t="s">
        <v>296</v>
      </c>
      <c r="G14" s="9"/>
      <c r="H14" s="9" t="s">
        <v>31</v>
      </c>
      <c r="I14" s="9" t="s">
        <v>129</v>
      </c>
      <c r="J14" s="9">
        <v>4480</v>
      </c>
      <c r="K14" s="9" t="s">
        <v>271</v>
      </c>
      <c r="L14" s="9" t="s">
        <v>272</v>
      </c>
      <c r="M14" s="9"/>
      <c r="N14" s="9"/>
      <c r="O14" s="9" t="s">
        <v>297</v>
      </c>
      <c r="P14" s="10" t="s">
        <v>11</v>
      </c>
      <c r="Q14" s="27">
        <v>0.2</v>
      </c>
      <c r="R14" s="27">
        <v>1.8</v>
      </c>
      <c r="S14" s="9"/>
      <c r="T14" s="9" t="s">
        <v>20</v>
      </c>
      <c r="U14" s="9"/>
      <c r="V14" s="9"/>
      <c r="W14" s="9" t="s">
        <v>298</v>
      </c>
      <c r="X14" s="9" t="s">
        <v>275</v>
      </c>
      <c r="Y14" s="9"/>
      <c r="Z14" s="11"/>
      <c r="AA14" s="11">
        <v>0</v>
      </c>
      <c r="AB14" s="11">
        <v>2.09</v>
      </c>
      <c r="AC14" s="11">
        <v>5.9</v>
      </c>
      <c r="AD14" s="11">
        <v>6</v>
      </c>
      <c r="AE14" s="11">
        <v>1.47</v>
      </c>
      <c r="AF14" s="11">
        <v>298.72000000000003</v>
      </c>
      <c r="AG14" s="7"/>
      <c r="AH14">
        <v>1.9855</v>
      </c>
      <c r="AI14">
        <v>5.6050000000000004</v>
      </c>
      <c r="AJ14">
        <v>5.7</v>
      </c>
      <c r="AK14">
        <v>1.3965000000000001</v>
      </c>
      <c r="AL14">
        <v>283.79000000000002</v>
      </c>
      <c r="AM14" t="s">
        <v>76</v>
      </c>
      <c r="AN14">
        <v>44598.691319444442</v>
      </c>
      <c r="AO14" t="s">
        <v>34</v>
      </c>
    </row>
    <row r="15" spans="1:43" x14ac:dyDescent="0.25">
      <c r="A15" s="31"/>
      <c r="B15" s="12">
        <v>44598</v>
      </c>
      <c r="C15" s="9" t="s">
        <v>7</v>
      </c>
      <c r="D15" s="9" t="s">
        <v>29</v>
      </c>
      <c r="E15" s="9" t="s">
        <v>30</v>
      </c>
      <c r="F15" s="9" t="s">
        <v>299</v>
      </c>
      <c r="G15" s="9"/>
      <c r="H15" s="9" t="s">
        <v>31</v>
      </c>
      <c r="I15" s="9" t="s">
        <v>129</v>
      </c>
      <c r="J15" s="9">
        <v>4480</v>
      </c>
      <c r="K15" s="9" t="s">
        <v>271</v>
      </c>
      <c r="L15" s="9" t="s">
        <v>272</v>
      </c>
      <c r="M15" s="9"/>
      <c r="N15" s="9"/>
      <c r="O15" s="9" t="s">
        <v>300</v>
      </c>
      <c r="P15" s="10" t="s">
        <v>9</v>
      </c>
      <c r="Q15" s="27">
        <v>0.4</v>
      </c>
      <c r="R15" s="27">
        <v>1.6</v>
      </c>
      <c r="S15" s="9"/>
      <c r="T15" s="9" t="s">
        <v>20</v>
      </c>
      <c r="U15" s="9"/>
      <c r="V15" s="9"/>
      <c r="W15" s="9" t="s">
        <v>301</v>
      </c>
      <c r="X15" s="9" t="s">
        <v>275</v>
      </c>
      <c r="Y15" s="9"/>
      <c r="Z15" s="11"/>
      <c r="AA15" s="11">
        <v>0</v>
      </c>
      <c r="AB15" s="11">
        <v>0.63</v>
      </c>
      <c r="AC15" s="11">
        <v>0.96</v>
      </c>
      <c r="AD15" s="11">
        <v>2.82</v>
      </c>
      <c r="AE15" s="11">
        <v>0.22</v>
      </c>
      <c r="AF15" s="11">
        <v>85.83</v>
      </c>
      <c r="AG15" s="7"/>
      <c r="AH15">
        <v>0.59850000000000003</v>
      </c>
      <c r="AI15">
        <v>0.91200000000000003</v>
      </c>
      <c r="AJ15">
        <v>2.6789999999999998</v>
      </c>
      <c r="AK15">
        <v>0.20899999999999999</v>
      </c>
      <c r="AL15">
        <v>81.540000000000006</v>
      </c>
      <c r="AM15" t="s">
        <v>76</v>
      </c>
      <c r="AN15">
        <v>44598.691319444442</v>
      </c>
      <c r="AO15" t="s">
        <v>34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2">
        <f>SUM(Q5:Q15)/11</f>
        <v>0.2136363636363636</v>
      </c>
      <c r="R16" s="22">
        <f>AVERAGE(R5:R15)</f>
        <v>1.5272727272727273</v>
      </c>
      <c r="S16" s="7"/>
      <c r="T16" s="7"/>
      <c r="U16" s="7"/>
      <c r="V16" s="7"/>
      <c r="W16" s="7"/>
      <c r="X16" s="7"/>
      <c r="Y16" s="7"/>
      <c r="Z16" s="13">
        <f>SUM(Z5:Z15)</f>
        <v>0</v>
      </c>
      <c r="AA16" s="13">
        <f>AVERAGE(AA5:AA15)</f>
        <v>0</v>
      </c>
      <c r="AB16" s="14">
        <f>SUMPRODUCT($Q$5:$Q$15,AB5:AB15)/SUM($Q$5:$Q$15)</f>
        <v>1.6548936170212769</v>
      </c>
      <c r="AC16" s="14">
        <f t="shared" ref="AC16:AF16" si="0">SUMPRODUCT($Q$5:$Q$15,AC5:AC15)/SUM($Q$5:$Q$15)</f>
        <v>3.0789361702127671</v>
      </c>
      <c r="AD16" s="14">
        <f t="shared" si="0"/>
        <v>4.108297872340426</v>
      </c>
      <c r="AE16" s="14">
        <f t="shared" si="0"/>
        <v>0.76574468085106406</v>
      </c>
      <c r="AF16" s="14">
        <f t="shared" si="0"/>
        <v>182.76425531914899</v>
      </c>
      <c r="AG16" s="16">
        <f>Q16*AF16/R16</f>
        <v>25.565238095238094</v>
      </c>
    </row>
    <row r="17" spans="1:4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0"/>
      <c r="Q17" s="28"/>
      <c r="R17" s="2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43" s="1" customFormat="1" ht="27.75" customHeight="1" x14ac:dyDescent="0.25">
      <c r="A18" s="2" t="s">
        <v>19</v>
      </c>
      <c r="B18" s="4" t="s">
        <v>66</v>
      </c>
      <c r="C18" s="4" t="s">
        <v>1</v>
      </c>
      <c r="D18" s="4" t="s">
        <v>37</v>
      </c>
      <c r="E18" s="4" t="s">
        <v>38</v>
      </c>
      <c r="F18" s="4" t="s">
        <v>0</v>
      </c>
      <c r="G18" s="4" t="s">
        <v>39</v>
      </c>
      <c r="H18" s="4" t="s">
        <v>40</v>
      </c>
      <c r="I18" s="4" t="s">
        <v>2</v>
      </c>
      <c r="J18" s="4" t="s">
        <v>4</v>
      </c>
      <c r="K18" s="4" t="s">
        <v>3</v>
      </c>
      <c r="L18" s="4" t="s">
        <v>41</v>
      </c>
      <c r="M18" s="4" t="s">
        <v>42</v>
      </c>
      <c r="N18" s="4" t="s">
        <v>5</v>
      </c>
      <c r="O18" s="4" t="s">
        <v>43</v>
      </c>
      <c r="P18" s="21" t="s">
        <v>6</v>
      </c>
      <c r="Q18" s="29" t="s">
        <v>44</v>
      </c>
      <c r="R18" s="29" t="s">
        <v>45</v>
      </c>
      <c r="S18" s="4" t="s">
        <v>46</v>
      </c>
      <c r="T18" s="4" t="s">
        <v>47</v>
      </c>
      <c r="U18" s="4" t="s">
        <v>48</v>
      </c>
      <c r="V18" s="4" t="s">
        <v>49</v>
      </c>
      <c r="W18" s="4" t="s">
        <v>50</v>
      </c>
      <c r="X18" s="4" t="s">
        <v>51</v>
      </c>
      <c r="Y18" s="4" t="s">
        <v>52</v>
      </c>
      <c r="Z18" s="4" t="s">
        <v>53</v>
      </c>
      <c r="AA18" s="4" t="s">
        <v>54</v>
      </c>
      <c r="AB18" s="4" t="s">
        <v>22</v>
      </c>
      <c r="AC18" s="4" t="s">
        <v>23</v>
      </c>
      <c r="AD18" s="4" t="s">
        <v>24</v>
      </c>
      <c r="AE18" s="4" t="s">
        <v>25</v>
      </c>
      <c r="AF18" s="4" t="s">
        <v>55</v>
      </c>
      <c r="AG18" s="5" t="s">
        <v>65</v>
      </c>
      <c r="AH18" s="1" t="s">
        <v>56</v>
      </c>
      <c r="AI18" s="1" t="s">
        <v>57</v>
      </c>
      <c r="AJ18" s="1" t="s">
        <v>58</v>
      </c>
      <c r="AK18" s="1" t="s">
        <v>59</v>
      </c>
      <c r="AL18" s="1" t="s">
        <v>60</v>
      </c>
      <c r="AM18" s="1" t="s">
        <v>61</v>
      </c>
      <c r="AN18" s="1" t="s">
        <v>21</v>
      </c>
      <c r="AO18" s="1" t="s">
        <v>62</v>
      </c>
      <c r="AP18" s="1" t="s">
        <v>63</v>
      </c>
      <c r="AQ18" s="1" t="s">
        <v>64</v>
      </c>
    </row>
    <row r="19" spans="1:43" ht="18.75" customHeight="1" x14ac:dyDescent="0.25">
      <c r="A19" s="31">
        <v>2</v>
      </c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7"/>
      <c r="R19" s="27"/>
      <c r="S19" s="10"/>
      <c r="T19" s="10"/>
      <c r="U19" s="10"/>
      <c r="V19" s="10"/>
      <c r="W19" s="10"/>
      <c r="X19" s="10"/>
      <c r="Y19" s="10"/>
      <c r="Z19" s="10"/>
      <c r="AA19" s="11"/>
      <c r="AB19" s="11"/>
      <c r="AC19" s="11"/>
      <c r="AD19" s="11"/>
      <c r="AE19" s="11"/>
      <c r="AF19" s="11"/>
      <c r="AG19" s="7"/>
      <c r="AH19">
        <v>4.8734999999999999</v>
      </c>
      <c r="AI19">
        <v>8.8064999999999998</v>
      </c>
      <c r="AJ19">
        <v>3.0495000000000001</v>
      </c>
      <c r="AK19">
        <v>0.1615</v>
      </c>
      <c r="AL19">
        <v>284.39999999999998</v>
      </c>
      <c r="AM19" t="s">
        <v>134</v>
      </c>
      <c r="AN19">
        <v>44597.684004629627</v>
      </c>
      <c r="AO19" t="s">
        <v>34</v>
      </c>
    </row>
    <row r="20" spans="1:43" ht="18.75" customHeight="1" x14ac:dyDescent="0.25">
      <c r="A20" s="31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7"/>
      <c r="R20" s="27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11"/>
      <c r="AG20" s="7"/>
      <c r="AH20">
        <v>3.9140000000000001</v>
      </c>
      <c r="AI20">
        <v>2.9449999999999998</v>
      </c>
      <c r="AJ20">
        <v>3.2774999999999999</v>
      </c>
      <c r="AK20">
        <v>0.1045</v>
      </c>
      <c r="AL20">
        <v>175.62</v>
      </c>
      <c r="AM20" t="s">
        <v>134</v>
      </c>
      <c r="AN20">
        <v>44597.684004629627</v>
      </c>
      <c r="AO20" t="s">
        <v>34</v>
      </c>
    </row>
    <row r="21" spans="1:43" ht="18.75" customHeight="1" x14ac:dyDescent="0.25">
      <c r="A21" s="31"/>
      <c r="B21" s="8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27"/>
      <c r="R21" s="27"/>
      <c r="S21" s="10"/>
      <c r="T21" s="10"/>
      <c r="U21" s="10"/>
      <c r="V21" s="10"/>
      <c r="W21" s="10"/>
      <c r="X21" s="10"/>
      <c r="Y21" s="10"/>
      <c r="Z21" s="10"/>
      <c r="AA21" s="11"/>
      <c r="AB21" s="11"/>
      <c r="AC21" s="11"/>
      <c r="AD21" s="11"/>
      <c r="AE21" s="11"/>
      <c r="AF21" s="11"/>
      <c r="AG21" s="7"/>
    </row>
    <row r="22" spans="1:43" ht="18.75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18.75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t="18.75" customHeight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t="23.25" customHeight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A28" s="31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27"/>
      <c r="R28" s="27"/>
      <c r="S28" s="9"/>
      <c r="T28" s="9"/>
      <c r="U28" s="9"/>
      <c r="V28" s="9"/>
      <c r="W28" s="9"/>
      <c r="X28" s="9"/>
      <c r="Y28" s="9"/>
      <c r="Z28" s="11"/>
      <c r="AA28" s="11"/>
      <c r="AB28" s="11"/>
      <c r="AC28" s="11"/>
      <c r="AD28" s="11"/>
      <c r="AE28" s="11"/>
      <c r="AF28" s="11"/>
      <c r="AG28" s="7"/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2">
        <f>SUM(Q19:Q28)</f>
        <v>0</v>
      </c>
      <c r="R29" s="22" t="e">
        <f>AVERAGE(R19:R28)</f>
        <v>#DIV/0!</v>
      </c>
      <c r="S29" s="7"/>
      <c r="T29" s="7"/>
      <c r="U29" s="7"/>
      <c r="V29" s="7"/>
      <c r="W29" s="7"/>
      <c r="X29" s="7"/>
      <c r="Y29" s="7"/>
      <c r="Z29" s="13">
        <f>SUM(Z19:Z28)</f>
        <v>0</v>
      </c>
      <c r="AA29" s="13" t="e">
        <f>AVERAGE(AA19:AA28)</f>
        <v>#DIV/0!</v>
      </c>
      <c r="AB29" s="14" t="e">
        <f>SUMPRODUCT(AB19:AB28,Q19:Q28)/Q29</f>
        <v>#DIV/0!</v>
      </c>
      <c r="AC29" s="14" t="e">
        <f>SUMPRODUCT(AC19:AC28,Q19:Q28)/Q29</f>
        <v>#DIV/0!</v>
      </c>
      <c r="AD29" s="14" t="e">
        <f>SUMPRODUCT(AD19:AD28,Q19:Q28)/Q29</f>
        <v>#DIV/0!</v>
      </c>
      <c r="AE29" s="14" t="e">
        <f>SUMPRODUCT(AE19:AE28,Q19:Q28)/Q29</f>
        <v>#DIV/0!</v>
      </c>
      <c r="AF29" s="15" t="e">
        <f>SUMPRODUCT(AF19:AF28,Q19:Q28)/SUM(Q19:Q26)</f>
        <v>#DIV/0!</v>
      </c>
      <c r="AG29" s="16" t="e">
        <f>Q29*AF29/R29</f>
        <v>#DIV/0!</v>
      </c>
    </row>
    <row r="30" spans="1:4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0"/>
      <c r="Q30" s="28"/>
      <c r="R30" s="2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43" s="1" customFormat="1" ht="27.75" customHeight="1" x14ac:dyDescent="0.25">
      <c r="A31" s="2" t="s">
        <v>19</v>
      </c>
      <c r="B31" s="4" t="s">
        <v>66</v>
      </c>
      <c r="C31" s="4" t="s">
        <v>1</v>
      </c>
      <c r="D31" s="4" t="s">
        <v>37</v>
      </c>
      <c r="E31" s="4" t="s">
        <v>38</v>
      </c>
      <c r="F31" s="4" t="s">
        <v>0</v>
      </c>
      <c r="G31" s="4" t="s">
        <v>39</v>
      </c>
      <c r="H31" s="4" t="s">
        <v>40</v>
      </c>
      <c r="I31" s="4" t="s">
        <v>2</v>
      </c>
      <c r="J31" s="4" t="s">
        <v>4</v>
      </c>
      <c r="K31" s="4" t="s">
        <v>3</v>
      </c>
      <c r="L31" s="4" t="s">
        <v>41</v>
      </c>
      <c r="M31" s="4" t="s">
        <v>42</v>
      </c>
      <c r="N31" s="4" t="s">
        <v>5</v>
      </c>
      <c r="O31" s="4" t="s">
        <v>43</v>
      </c>
      <c r="P31" s="21" t="s">
        <v>6</v>
      </c>
      <c r="Q31" s="29" t="s">
        <v>44</v>
      </c>
      <c r="R31" s="29" t="s">
        <v>45</v>
      </c>
      <c r="S31" s="4" t="s">
        <v>46</v>
      </c>
      <c r="T31" s="4" t="s">
        <v>47</v>
      </c>
      <c r="U31" s="4" t="s">
        <v>48</v>
      </c>
      <c r="V31" s="4" t="s">
        <v>49</v>
      </c>
      <c r="W31" s="4" t="s">
        <v>50</v>
      </c>
      <c r="X31" s="4" t="s">
        <v>51</v>
      </c>
      <c r="Y31" s="4" t="s">
        <v>52</v>
      </c>
      <c r="Z31" s="4" t="s">
        <v>53</v>
      </c>
      <c r="AA31" s="4" t="s">
        <v>54</v>
      </c>
      <c r="AB31" s="4" t="s">
        <v>22</v>
      </c>
      <c r="AC31" s="4" t="s">
        <v>23</v>
      </c>
      <c r="AD31" s="4" t="s">
        <v>24</v>
      </c>
      <c r="AE31" s="4" t="s">
        <v>25</v>
      </c>
      <c r="AF31" s="4" t="s">
        <v>55</v>
      </c>
      <c r="AG31" s="5" t="s">
        <v>65</v>
      </c>
      <c r="AH31" s="1" t="s">
        <v>56</v>
      </c>
      <c r="AI31" s="1" t="s">
        <v>57</v>
      </c>
      <c r="AJ31" s="1" t="s">
        <v>58</v>
      </c>
      <c r="AK31" s="1" t="s">
        <v>59</v>
      </c>
      <c r="AL31" s="1" t="s">
        <v>60</v>
      </c>
      <c r="AM31" s="1" t="s">
        <v>61</v>
      </c>
      <c r="AN31" s="1" t="s">
        <v>21</v>
      </c>
      <c r="AO31" s="1" t="s">
        <v>62</v>
      </c>
      <c r="AP31" s="1" t="s">
        <v>63</v>
      </c>
      <c r="AQ31" s="1" t="s">
        <v>64</v>
      </c>
    </row>
    <row r="32" spans="1:43" ht="12" customHeight="1" x14ac:dyDescent="0.25">
      <c r="A32" s="31">
        <f>A19+1</f>
        <v>3</v>
      </c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  <c r="AH32">
        <v>4.7500000000000001E-2</v>
      </c>
      <c r="AI32">
        <v>3.7999999999999999E-2</v>
      </c>
      <c r="AJ32">
        <v>6.6500000000000004E-2</v>
      </c>
      <c r="AK32">
        <v>9.4999999999999998E-3</v>
      </c>
      <c r="AL32">
        <v>2.99</v>
      </c>
      <c r="AM32" t="s">
        <v>134</v>
      </c>
      <c r="AN32">
        <v>44597.684004629627</v>
      </c>
      <c r="AO32" t="s">
        <v>34</v>
      </c>
    </row>
    <row r="33" spans="1:43" ht="22.5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</row>
    <row r="34" spans="1:43" ht="15.75" customHeight="1" x14ac:dyDescent="0.25">
      <c r="A34" s="31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27"/>
      <c r="R34" s="27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11"/>
      <c r="AD34" s="11"/>
      <c r="AE34" s="11"/>
      <c r="AF34" s="11"/>
      <c r="AG34" s="7"/>
      <c r="AH34">
        <v>1.9855</v>
      </c>
      <c r="AI34">
        <v>6.0229999999999997</v>
      </c>
      <c r="AJ34">
        <v>8.3409999999999993</v>
      </c>
      <c r="AK34">
        <v>0.40849999999999997</v>
      </c>
      <c r="AL34">
        <v>297.29000000000002</v>
      </c>
      <c r="AM34" t="s">
        <v>134</v>
      </c>
      <c r="AN34">
        <v>44597.684004629627</v>
      </c>
      <c r="AO34" t="s">
        <v>34</v>
      </c>
    </row>
    <row r="35" spans="1:43" ht="22.5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t="28.5" customHeight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A41" s="31"/>
      <c r="B41" s="1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27"/>
      <c r="R41" s="27"/>
      <c r="S41" s="9"/>
      <c r="T41" s="9"/>
      <c r="U41" s="9"/>
      <c r="V41" s="9"/>
      <c r="W41" s="9"/>
      <c r="X41" s="9"/>
      <c r="Y41" s="9"/>
      <c r="Z41" s="11"/>
      <c r="AA41" s="11"/>
      <c r="AB41" s="11"/>
      <c r="AC41" s="11"/>
      <c r="AD41" s="11"/>
      <c r="AE41" s="11"/>
      <c r="AF41" s="11"/>
      <c r="AG41" s="7"/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2">
        <f>SUM(Q32:Q41)</f>
        <v>0</v>
      </c>
      <c r="R42" s="22" t="e">
        <f>AVERAGE(R32:R41)</f>
        <v>#DIV/0!</v>
      </c>
      <c r="S42" s="7"/>
      <c r="T42" s="7"/>
      <c r="U42" s="7"/>
      <c r="V42" s="7"/>
      <c r="W42" s="7"/>
      <c r="X42" s="7"/>
      <c r="Y42" s="7"/>
      <c r="Z42" s="13">
        <f>SUM(Z32:Z41)</f>
        <v>0</v>
      </c>
      <c r="AA42" s="13" t="e">
        <f>AVERAGE(AA32:AA41)</f>
        <v>#DIV/0!</v>
      </c>
      <c r="AB42" s="14" t="e">
        <f>SUMPRODUCT(AB32:AB41,Q32:Q41)/Q42</f>
        <v>#DIV/0!</v>
      </c>
      <c r="AC42" s="14" t="e">
        <f>SUMPRODUCT(AC32:AC41,Q32:Q41)/Q42</f>
        <v>#DIV/0!</v>
      </c>
      <c r="AD42" s="14" t="e">
        <f>SUMPRODUCT(AD32:AD41,Q32:Q41)/Q42</f>
        <v>#DIV/0!</v>
      </c>
      <c r="AE42" s="14" t="e">
        <f>SUMPRODUCT(AE32:AE41,Q32:Q41)/Q42</f>
        <v>#DIV/0!</v>
      </c>
      <c r="AF42" s="15" t="e">
        <f>SUMPRODUCT(AF32:AF41,Q32:Q41)/Q42</f>
        <v>#DIV/0!</v>
      </c>
      <c r="AG42" s="16" t="e">
        <f>Q42*AF42/R42</f>
        <v>#DIV/0!</v>
      </c>
    </row>
    <row r="43" spans="1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0"/>
      <c r="Q43" s="28"/>
      <c r="R43" s="2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43" s="1" customFormat="1" ht="27.75" customHeight="1" x14ac:dyDescent="0.25">
      <c r="A44" s="2" t="s">
        <v>19</v>
      </c>
      <c r="B44" s="4" t="s">
        <v>66</v>
      </c>
      <c r="C44" s="4" t="s">
        <v>1</v>
      </c>
      <c r="D44" s="4" t="s">
        <v>37</v>
      </c>
      <c r="E44" s="4" t="s">
        <v>38</v>
      </c>
      <c r="F44" s="4" t="s">
        <v>0</v>
      </c>
      <c r="G44" s="4" t="s">
        <v>39</v>
      </c>
      <c r="H44" s="4" t="s">
        <v>40</v>
      </c>
      <c r="I44" s="4" t="s">
        <v>2</v>
      </c>
      <c r="J44" s="4" t="s">
        <v>4</v>
      </c>
      <c r="K44" s="4" t="s">
        <v>3</v>
      </c>
      <c r="L44" s="4" t="s">
        <v>41</v>
      </c>
      <c r="M44" s="4" t="s">
        <v>42</v>
      </c>
      <c r="N44" s="4" t="s">
        <v>5</v>
      </c>
      <c r="O44" s="4" t="s">
        <v>43</v>
      </c>
      <c r="P44" s="21" t="s">
        <v>6</v>
      </c>
      <c r="Q44" s="29" t="s">
        <v>44</v>
      </c>
      <c r="R44" s="29" t="s">
        <v>45</v>
      </c>
      <c r="S44" s="4" t="s">
        <v>46</v>
      </c>
      <c r="T44" s="4" t="s">
        <v>47</v>
      </c>
      <c r="U44" s="4" t="s">
        <v>48</v>
      </c>
      <c r="V44" s="4" t="s">
        <v>49</v>
      </c>
      <c r="W44" s="4" t="s">
        <v>50</v>
      </c>
      <c r="X44" s="4" t="s">
        <v>51</v>
      </c>
      <c r="Y44" s="4" t="s">
        <v>52</v>
      </c>
      <c r="Z44" s="4" t="s">
        <v>53</v>
      </c>
      <c r="AA44" s="4" t="s">
        <v>54</v>
      </c>
      <c r="AB44" s="4" t="s">
        <v>22</v>
      </c>
      <c r="AC44" s="4" t="s">
        <v>23</v>
      </c>
      <c r="AD44" s="4" t="s">
        <v>24</v>
      </c>
      <c r="AE44" s="4" t="s">
        <v>25</v>
      </c>
      <c r="AF44" s="4" t="s">
        <v>55</v>
      </c>
      <c r="AG44" s="5" t="s">
        <v>65</v>
      </c>
      <c r="AH44" s="1" t="s">
        <v>56</v>
      </c>
      <c r="AI44" s="1" t="s">
        <v>57</v>
      </c>
      <c r="AJ44" s="1" t="s">
        <v>58</v>
      </c>
      <c r="AK44" s="1" t="s">
        <v>59</v>
      </c>
      <c r="AL44" s="1" t="s">
        <v>60</v>
      </c>
      <c r="AM44" s="1" t="s">
        <v>61</v>
      </c>
      <c r="AN44" s="1" t="s">
        <v>21</v>
      </c>
      <c r="AO44" s="1" t="s">
        <v>62</v>
      </c>
      <c r="AP44" s="1" t="s">
        <v>63</v>
      </c>
      <c r="AQ44" s="1" t="s">
        <v>64</v>
      </c>
    </row>
    <row r="45" spans="1:43" ht="32.25" customHeight="1" x14ac:dyDescent="0.25">
      <c r="A45" s="31">
        <f>A32+1</f>
        <v>4</v>
      </c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7"/>
      <c r="R45" s="27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11"/>
      <c r="AD45" s="11"/>
      <c r="AE45" s="11"/>
      <c r="AF45" s="11"/>
      <c r="AG45" s="7"/>
      <c r="AH45">
        <v>1.9E-2</v>
      </c>
      <c r="AI45">
        <v>9.4999999999999998E-3</v>
      </c>
      <c r="AJ45">
        <v>9.4999999999999998E-3</v>
      </c>
      <c r="AK45">
        <v>9.4999999999999998E-3</v>
      </c>
      <c r="AL45">
        <v>1.03</v>
      </c>
      <c r="AM45" t="s">
        <v>134</v>
      </c>
      <c r="AN45">
        <v>44597.684004629627</v>
      </c>
      <c r="AO45" t="s">
        <v>34</v>
      </c>
    </row>
    <row r="46" spans="1:43" ht="32.25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6.6500000000000004E-2</v>
      </c>
      <c r="AI46">
        <v>0.114</v>
      </c>
      <c r="AJ46">
        <v>0.19</v>
      </c>
      <c r="AK46">
        <v>9.4999999999999998E-3</v>
      </c>
      <c r="AL46">
        <v>6.76</v>
      </c>
      <c r="AM46" t="s">
        <v>134</v>
      </c>
      <c r="AN46">
        <v>44597.684004629627</v>
      </c>
      <c r="AO46" t="s">
        <v>34</v>
      </c>
    </row>
    <row r="47" spans="1:43" ht="32.25" customHeight="1" x14ac:dyDescent="0.25">
      <c r="A47" s="31"/>
      <c r="B47" s="8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27"/>
      <c r="R47" s="27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11"/>
      <c r="AD47" s="11"/>
      <c r="AE47" s="11"/>
      <c r="AF47" s="11"/>
      <c r="AG47" s="7"/>
      <c r="AH47">
        <v>0.13300000000000001</v>
      </c>
      <c r="AI47">
        <v>0.32300000000000001</v>
      </c>
      <c r="AJ47">
        <v>0.73150000000000004</v>
      </c>
      <c r="AK47">
        <v>1.9E-2</v>
      </c>
      <c r="AL47">
        <v>21.38</v>
      </c>
      <c r="AM47" t="s">
        <v>134</v>
      </c>
      <c r="AN47">
        <v>44597.684004629627</v>
      </c>
      <c r="AO47" t="s">
        <v>34</v>
      </c>
    </row>
    <row r="48" spans="1:43" ht="32.25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ht="15" customHeight="1" x14ac:dyDescent="0.25">
      <c r="A54" s="31"/>
      <c r="B54" s="1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27"/>
      <c r="R54" s="27"/>
      <c r="S54" s="9"/>
      <c r="T54" s="9"/>
      <c r="U54" s="9"/>
      <c r="V54" s="9"/>
      <c r="W54" s="9"/>
      <c r="X54" s="9"/>
      <c r="Y54" s="9"/>
      <c r="Z54" s="11"/>
      <c r="AA54" s="11"/>
      <c r="AB54" s="11"/>
      <c r="AC54" s="11"/>
      <c r="AD54" s="11"/>
      <c r="AE54" s="11"/>
      <c r="AF54" s="11"/>
      <c r="AG54" s="7"/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2">
        <f>SUM(Q45:Q54)</f>
        <v>0</v>
      </c>
      <c r="R55" s="22" t="e">
        <f>AVERAGE(R45:R54)</f>
        <v>#DIV/0!</v>
      </c>
      <c r="S55" s="7"/>
      <c r="T55" s="7"/>
      <c r="U55" s="7"/>
      <c r="V55" s="7"/>
      <c r="W55" s="7"/>
      <c r="X55" s="7"/>
      <c r="Y55" s="7"/>
      <c r="Z55" s="13">
        <f>SUM(Z45:Z54)</f>
        <v>0</v>
      </c>
      <c r="AA55" s="13" t="e">
        <f>AVERAGE(AA45:AA54)</f>
        <v>#DIV/0!</v>
      </c>
      <c r="AB55" s="14" t="e">
        <f>SUMPRODUCT(AB45:AB54,Q45:Q54)/Q55</f>
        <v>#DIV/0!</v>
      </c>
      <c r="AC55" s="14" t="e">
        <f>SUMPRODUCT(AC45:AC54,Q45:Q54)/Q55</f>
        <v>#DIV/0!</v>
      </c>
      <c r="AD55" s="14" t="e">
        <f>SUMPRODUCT(AD45:AD54,Q45:Q54)/Q55</f>
        <v>#DIV/0!</v>
      </c>
      <c r="AE55" s="14" t="e">
        <f>SUMPRODUCT(AE45:AE54,Q45:Q54)/Q55</f>
        <v>#DIV/0!</v>
      </c>
      <c r="AF55" s="15" t="e">
        <f>SUMPRODUCT(AF45:AF54,Q45:Q54)/Q55</f>
        <v>#DIV/0!</v>
      </c>
      <c r="AG55" s="16" t="e">
        <f>Q55*AF55/R55</f>
        <v>#DIV/0!</v>
      </c>
    </row>
    <row r="56" spans="1:4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20"/>
      <c r="Q56" s="28"/>
      <c r="R56" s="28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43" s="1" customFormat="1" ht="27.75" customHeight="1" x14ac:dyDescent="0.25">
      <c r="A57" s="2" t="s">
        <v>19</v>
      </c>
      <c r="B57" s="4" t="s">
        <v>66</v>
      </c>
      <c r="C57" s="4" t="s">
        <v>1</v>
      </c>
      <c r="D57" s="4" t="s">
        <v>37</v>
      </c>
      <c r="E57" s="4" t="s">
        <v>38</v>
      </c>
      <c r="F57" s="4" t="s">
        <v>0</v>
      </c>
      <c r="G57" s="4" t="s">
        <v>39</v>
      </c>
      <c r="H57" s="4" t="s">
        <v>40</v>
      </c>
      <c r="I57" s="4" t="s">
        <v>2</v>
      </c>
      <c r="J57" s="4" t="s">
        <v>4</v>
      </c>
      <c r="K57" s="4" t="s">
        <v>3</v>
      </c>
      <c r="L57" s="4" t="s">
        <v>41</v>
      </c>
      <c r="M57" s="4" t="s">
        <v>42</v>
      </c>
      <c r="N57" s="4" t="s">
        <v>5</v>
      </c>
      <c r="O57" s="4" t="s">
        <v>43</v>
      </c>
      <c r="P57" s="21" t="s">
        <v>6</v>
      </c>
      <c r="Q57" s="29" t="s">
        <v>44</v>
      </c>
      <c r="R57" s="29" t="s">
        <v>45</v>
      </c>
      <c r="S57" s="4" t="s">
        <v>46</v>
      </c>
      <c r="T57" s="4" t="s">
        <v>47</v>
      </c>
      <c r="U57" s="4" t="s">
        <v>48</v>
      </c>
      <c r="V57" s="4" t="s">
        <v>49</v>
      </c>
      <c r="W57" s="4" t="s">
        <v>50</v>
      </c>
      <c r="X57" s="4" t="s">
        <v>51</v>
      </c>
      <c r="Y57" s="4" t="s">
        <v>52</v>
      </c>
      <c r="Z57" s="4" t="s">
        <v>53</v>
      </c>
      <c r="AA57" s="4" t="s">
        <v>54</v>
      </c>
      <c r="AB57" s="4" t="s">
        <v>22</v>
      </c>
      <c r="AC57" s="4" t="s">
        <v>23</v>
      </c>
      <c r="AD57" s="4" t="s">
        <v>24</v>
      </c>
      <c r="AE57" s="4" t="s">
        <v>25</v>
      </c>
      <c r="AF57" s="4" t="s">
        <v>55</v>
      </c>
      <c r="AG57" s="5" t="s">
        <v>65</v>
      </c>
      <c r="AH57" s="1" t="s">
        <v>56</v>
      </c>
      <c r="AI57" s="1" t="s">
        <v>57</v>
      </c>
      <c r="AJ57" s="1" t="s">
        <v>58</v>
      </c>
      <c r="AK57" s="1" t="s">
        <v>59</v>
      </c>
      <c r="AL57" s="1" t="s">
        <v>60</v>
      </c>
      <c r="AM57" s="1" t="s">
        <v>61</v>
      </c>
      <c r="AN57" s="1" t="s">
        <v>21</v>
      </c>
      <c r="AO57" s="1" t="s">
        <v>62</v>
      </c>
      <c r="AP57" s="1" t="s">
        <v>63</v>
      </c>
      <c r="AQ57" s="1" t="s">
        <v>64</v>
      </c>
    </row>
    <row r="58" spans="1:43" ht="27" customHeight="1" x14ac:dyDescent="0.25">
      <c r="A58" s="31">
        <f>A45+1</f>
        <v>5</v>
      </c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  <c r="AH58">
        <v>0.38</v>
      </c>
      <c r="AI58">
        <v>0.41799999999999998</v>
      </c>
      <c r="AJ58">
        <v>1.52</v>
      </c>
      <c r="AK58">
        <v>5.7000000000000002E-2</v>
      </c>
      <c r="AL58">
        <v>42.78</v>
      </c>
      <c r="AM58" t="s">
        <v>134</v>
      </c>
      <c r="AN58">
        <v>44597.684004629627</v>
      </c>
      <c r="AO58" t="s">
        <v>34</v>
      </c>
    </row>
    <row r="59" spans="1:43" ht="18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customHeight="1" x14ac:dyDescent="0.25">
      <c r="A60" s="31"/>
      <c r="B60" s="8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27"/>
      <c r="R60" s="27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11"/>
      <c r="AD60" s="11"/>
      <c r="AE60" s="11"/>
      <c r="AF60" s="11"/>
      <c r="AG60" s="7"/>
    </row>
    <row r="61" spans="1:43" ht="15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ht="15" customHeight="1" x14ac:dyDescent="0.25">
      <c r="A67" s="31"/>
      <c r="B67" s="1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  <c r="Q67" s="27"/>
      <c r="R67" s="27"/>
      <c r="S67" s="9"/>
      <c r="T67" s="9"/>
      <c r="U67" s="9"/>
      <c r="V67" s="9"/>
      <c r="W67" s="9"/>
      <c r="X67" s="9"/>
      <c r="Y67" s="9"/>
      <c r="Z67" s="11"/>
      <c r="AA67" s="11"/>
      <c r="AB67" s="11"/>
      <c r="AC67" s="11"/>
      <c r="AD67" s="11"/>
      <c r="AE67" s="11"/>
      <c r="AF67" s="11"/>
      <c r="AG67" s="7"/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2">
        <f>SUM(Q58:Q67)</f>
        <v>0</v>
      </c>
      <c r="R68" s="22" t="e">
        <f>AVERAGE(R58:R67)</f>
        <v>#DIV/0!</v>
      </c>
      <c r="S68" s="7"/>
      <c r="T68" s="7"/>
      <c r="U68" s="7"/>
      <c r="V68" s="7"/>
      <c r="W68" s="7"/>
      <c r="X68" s="7"/>
      <c r="Y68" s="7"/>
      <c r="Z68" s="13">
        <f>SUM(Z58:Z67)</f>
        <v>0</v>
      </c>
      <c r="AA68" s="13" t="e">
        <f>AVERAGE(AA58:AA67)</f>
        <v>#DIV/0!</v>
      </c>
      <c r="AB68" s="14" t="e">
        <f>SUMPRODUCT(AB58:AB67,Q58:Q67)/Q68</f>
        <v>#DIV/0!</v>
      </c>
      <c r="AC68" s="14" t="e">
        <f>SUMPRODUCT(AC58:AC67,Q58:Q67)/Q68</f>
        <v>#DIV/0!</v>
      </c>
      <c r="AD68" s="14" t="e">
        <f>SUMPRODUCT(AD58:AD67,Q58:Q67)/Q68</f>
        <v>#DIV/0!</v>
      </c>
      <c r="AE68" s="14" t="e">
        <f>SUMPRODUCT(AE58:AE67,Q58:Q67)/Q68</f>
        <v>#DIV/0!</v>
      </c>
      <c r="AF68" s="15" t="e">
        <f>SUMPRODUCT(AF58:AF67,Q58:Q67)/Q68</f>
        <v>#DIV/0!</v>
      </c>
      <c r="AG68" s="16" t="e">
        <f>Q68*AF68/R68</f>
        <v>#DIV/0!</v>
      </c>
    </row>
    <row r="69" spans="1:4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20"/>
      <c r="Q69" s="28"/>
      <c r="R69" s="28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43" s="1" customFormat="1" ht="27.75" customHeight="1" x14ac:dyDescent="0.25">
      <c r="A70" s="2" t="s">
        <v>19</v>
      </c>
      <c r="B70" s="4" t="s">
        <v>66</v>
      </c>
      <c r="C70" s="4" t="s">
        <v>1</v>
      </c>
      <c r="D70" s="4" t="s">
        <v>37</v>
      </c>
      <c r="E70" s="4" t="s">
        <v>38</v>
      </c>
      <c r="F70" s="4" t="s">
        <v>0</v>
      </c>
      <c r="G70" s="4" t="s">
        <v>39</v>
      </c>
      <c r="H70" s="4" t="s">
        <v>40</v>
      </c>
      <c r="I70" s="4" t="s">
        <v>2</v>
      </c>
      <c r="J70" s="4" t="s">
        <v>4</v>
      </c>
      <c r="K70" s="4" t="s">
        <v>3</v>
      </c>
      <c r="L70" s="4" t="s">
        <v>41</v>
      </c>
      <c r="M70" s="4" t="s">
        <v>42</v>
      </c>
      <c r="N70" s="4" t="s">
        <v>5</v>
      </c>
      <c r="O70" s="4" t="s">
        <v>43</v>
      </c>
      <c r="P70" s="21" t="s">
        <v>6</v>
      </c>
      <c r="Q70" s="29" t="s">
        <v>44</v>
      </c>
      <c r="R70" s="29" t="s">
        <v>45</v>
      </c>
      <c r="S70" s="4" t="s">
        <v>46</v>
      </c>
      <c r="T70" s="4" t="s">
        <v>47</v>
      </c>
      <c r="U70" s="4" t="s">
        <v>48</v>
      </c>
      <c r="V70" s="4" t="s">
        <v>49</v>
      </c>
      <c r="W70" s="4" t="s">
        <v>50</v>
      </c>
      <c r="X70" s="4" t="s">
        <v>51</v>
      </c>
      <c r="Y70" s="4" t="s">
        <v>52</v>
      </c>
      <c r="Z70" s="4" t="s">
        <v>53</v>
      </c>
      <c r="AA70" s="4" t="s">
        <v>54</v>
      </c>
      <c r="AB70" s="4" t="s">
        <v>22</v>
      </c>
      <c r="AC70" s="4" t="s">
        <v>23</v>
      </c>
      <c r="AD70" s="4" t="s">
        <v>24</v>
      </c>
      <c r="AE70" s="4" t="s">
        <v>25</v>
      </c>
      <c r="AF70" s="4" t="s">
        <v>55</v>
      </c>
      <c r="AG70" s="5" t="s">
        <v>65</v>
      </c>
      <c r="AH70" s="1" t="s">
        <v>56</v>
      </c>
      <c r="AI70" s="1" t="s">
        <v>57</v>
      </c>
      <c r="AJ70" s="1" t="s">
        <v>58</v>
      </c>
      <c r="AK70" s="1" t="s">
        <v>59</v>
      </c>
      <c r="AL70" s="1" t="s">
        <v>60</v>
      </c>
      <c r="AM70" s="1" t="s">
        <v>61</v>
      </c>
      <c r="AN70" s="1" t="s">
        <v>21</v>
      </c>
      <c r="AO70" s="1" t="s">
        <v>62</v>
      </c>
      <c r="AP70" s="1" t="s">
        <v>63</v>
      </c>
      <c r="AQ70" s="1" t="s">
        <v>64</v>
      </c>
    </row>
    <row r="71" spans="1:43" ht="15" customHeight="1" x14ac:dyDescent="0.25">
      <c r="A71" s="31">
        <f>A58+1</f>
        <v>6</v>
      </c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</row>
    <row r="72" spans="1:43" ht="15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</row>
    <row r="73" spans="1:43" ht="15" customHeight="1" x14ac:dyDescent="0.25">
      <c r="A73" s="31"/>
      <c r="B73" s="8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27"/>
      <c r="R73" s="27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11"/>
      <c r="AD73" s="11"/>
      <c r="AE73" s="11"/>
      <c r="AF73" s="11"/>
      <c r="AG73" s="7"/>
    </row>
    <row r="74" spans="1:43" ht="15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t="15" customHeight="1" x14ac:dyDescent="0.25">
      <c r="A80" s="31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27"/>
      <c r="R80" s="27"/>
      <c r="S80" s="9"/>
      <c r="T80" s="9"/>
      <c r="U80" s="9"/>
      <c r="V80" s="9"/>
      <c r="W80" s="9"/>
      <c r="X80" s="9"/>
      <c r="Y80" s="9"/>
      <c r="Z80" s="11"/>
      <c r="AA80" s="11"/>
      <c r="AB80" s="11"/>
      <c r="AC80" s="11"/>
      <c r="AD80" s="11"/>
      <c r="AE80" s="11"/>
      <c r="AF80" s="11"/>
      <c r="AG80" s="7"/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2">
        <f>SUM(Q71:Q80)</f>
        <v>0</v>
      </c>
      <c r="R81" s="22" t="e">
        <f>AVERAGE(R71:R80)</f>
        <v>#DIV/0!</v>
      </c>
      <c r="S81" s="7"/>
      <c r="T81" s="7"/>
      <c r="U81" s="7"/>
      <c r="V81" s="7"/>
      <c r="W81" s="7"/>
      <c r="X81" s="7"/>
      <c r="Y81" s="7"/>
      <c r="Z81" s="13">
        <f>SUM(Z71:Z80)</f>
        <v>0</v>
      </c>
      <c r="AA81" s="13" t="e">
        <f>AVERAGE(AA71:AA80)</f>
        <v>#DIV/0!</v>
      </c>
      <c r="AB81" s="14" t="e">
        <f>SUMPRODUCT(AB71:AB80,Q71:Q80)/Q81</f>
        <v>#DIV/0!</v>
      </c>
      <c r="AC81" s="14" t="e">
        <f>SUMPRODUCT(AC71:AC80,Q71:Q80)/Q81</f>
        <v>#DIV/0!</v>
      </c>
      <c r="AD81" s="14" t="e">
        <f>SUMPRODUCT(AD71:AD80,Q71:Q80)/Q81</f>
        <v>#DIV/0!</v>
      </c>
      <c r="AE81" s="14" t="e">
        <f>SUMPRODUCT(AE71:AE80,Q71:Q80)/Q81</f>
        <v>#DIV/0!</v>
      </c>
      <c r="AF81" s="15" t="e">
        <f>SUMPRODUCT(AF71:AF80,Q71:Q80)/Q81</f>
        <v>#DIV/0!</v>
      </c>
      <c r="AG81" s="16" t="e">
        <f>Q81*AF81/R81</f>
        <v>#DIV/0!</v>
      </c>
    </row>
    <row r="82" spans="1:4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20"/>
      <c r="Q82" s="28"/>
      <c r="R82" s="28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43" s="1" customFormat="1" ht="27.75" customHeight="1" x14ac:dyDescent="0.25">
      <c r="A83" s="2" t="s">
        <v>19</v>
      </c>
      <c r="B83" s="4" t="s">
        <v>66</v>
      </c>
      <c r="C83" s="4" t="s">
        <v>1</v>
      </c>
      <c r="D83" s="4" t="s">
        <v>37</v>
      </c>
      <c r="E83" s="4" t="s">
        <v>38</v>
      </c>
      <c r="F83" s="4" t="s">
        <v>0</v>
      </c>
      <c r="G83" s="4" t="s">
        <v>39</v>
      </c>
      <c r="H83" s="4" t="s">
        <v>40</v>
      </c>
      <c r="I83" s="4" t="s">
        <v>2</v>
      </c>
      <c r="J83" s="4" t="s">
        <v>4</v>
      </c>
      <c r="K83" s="4" t="s">
        <v>3</v>
      </c>
      <c r="L83" s="4" t="s">
        <v>41</v>
      </c>
      <c r="M83" s="4" t="s">
        <v>42</v>
      </c>
      <c r="N83" s="4" t="s">
        <v>5</v>
      </c>
      <c r="O83" s="4" t="s">
        <v>43</v>
      </c>
      <c r="P83" s="21" t="s">
        <v>6</v>
      </c>
      <c r="Q83" s="29" t="s">
        <v>44</v>
      </c>
      <c r="R83" s="29" t="s">
        <v>45</v>
      </c>
      <c r="S83" s="4" t="s">
        <v>46</v>
      </c>
      <c r="T83" s="4" t="s">
        <v>47</v>
      </c>
      <c r="U83" s="4" t="s">
        <v>48</v>
      </c>
      <c r="V83" s="4" t="s">
        <v>49</v>
      </c>
      <c r="W83" s="4" t="s">
        <v>50</v>
      </c>
      <c r="X83" s="4" t="s">
        <v>51</v>
      </c>
      <c r="Y83" s="4" t="s">
        <v>52</v>
      </c>
      <c r="Z83" s="4" t="s">
        <v>53</v>
      </c>
      <c r="AA83" s="4" t="s">
        <v>54</v>
      </c>
      <c r="AB83" s="4" t="s">
        <v>22</v>
      </c>
      <c r="AC83" s="4" t="s">
        <v>23</v>
      </c>
      <c r="AD83" s="4" t="s">
        <v>24</v>
      </c>
      <c r="AE83" s="4" t="s">
        <v>25</v>
      </c>
      <c r="AF83" s="4" t="s">
        <v>55</v>
      </c>
      <c r="AG83" s="5" t="s">
        <v>65</v>
      </c>
      <c r="AH83" s="1" t="s">
        <v>56</v>
      </c>
      <c r="AI83" s="1" t="s">
        <v>57</v>
      </c>
      <c r="AJ83" s="1" t="s">
        <v>58</v>
      </c>
      <c r="AK83" s="1" t="s">
        <v>59</v>
      </c>
      <c r="AL83" s="1" t="s">
        <v>60</v>
      </c>
      <c r="AM83" s="1" t="s">
        <v>61</v>
      </c>
      <c r="AN83" s="1" t="s">
        <v>21</v>
      </c>
      <c r="AO83" s="1" t="s">
        <v>62</v>
      </c>
      <c r="AP83" s="1" t="s">
        <v>63</v>
      </c>
      <c r="AQ83" s="1" t="s">
        <v>64</v>
      </c>
    </row>
    <row r="84" spans="1:43" ht="15" customHeight="1" x14ac:dyDescent="0.25">
      <c r="A84" s="31">
        <f>A71+1</f>
        <v>7</v>
      </c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</row>
    <row r="85" spans="1:43" ht="15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customHeight="1" x14ac:dyDescent="0.25">
      <c r="A86" s="31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27"/>
      <c r="R86" s="27"/>
      <c r="S86" s="10"/>
      <c r="T86" s="10"/>
      <c r="U86" s="10"/>
      <c r="V86" s="10"/>
      <c r="W86" s="10"/>
      <c r="X86" s="10"/>
      <c r="Y86" s="10"/>
      <c r="Z86" s="10"/>
      <c r="AA86" s="11"/>
      <c r="AB86" s="11"/>
      <c r="AC86" s="11"/>
      <c r="AD86" s="11"/>
      <c r="AE86" s="11"/>
      <c r="AF86" s="11"/>
      <c r="AG86" s="7"/>
    </row>
    <row r="87" spans="1:43" ht="15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t="15" customHeight="1" x14ac:dyDescent="0.25">
      <c r="A93" s="31"/>
      <c r="B93" s="1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7"/>
      <c r="R93" s="27"/>
      <c r="S93" s="9"/>
      <c r="T93" s="9"/>
      <c r="U93" s="9"/>
      <c r="V93" s="9"/>
      <c r="W93" s="9"/>
      <c r="X93" s="9"/>
      <c r="Y93" s="9"/>
      <c r="Z93" s="11"/>
      <c r="AA93" s="11"/>
      <c r="AB93" s="11"/>
      <c r="AC93" s="11"/>
      <c r="AD93" s="11"/>
      <c r="AE93" s="11"/>
      <c r="AF93" s="11"/>
      <c r="AG93" s="7"/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2">
        <f>SUM(Q84:Q93)</f>
        <v>0</v>
      </c>
      <c r="R94" s="22">
        <f>R85</f>
        <v>0</v>
      </c>
      <c r="S94" s="7"/>
      <c r="T94" s="7"/>
      <c r="U94" s="7"/>
      <c r="V94" s="7"/>
      <c r="W94" s="7"/>
      <c r="X94" s="7"/>
      <c r="Y94" s="7"/>
      <c r="Z94" s="13">
        <f>SUM(Z84:Z93)</f>
        <v>0</v>
      </c>
      <c r="AA94" s="13" t="e">
        <f>AVERAGE(AA84:AA93)</f>
        <v>#DIV/0!</v>
      </c>
      <c r="AB94" s="14" t="e">
        <f>SUMPRODUCT(AB84:AB93,Q84:Q93)/Q94</f>
        <v>#DIV/0!</v>
      </c>
      <c r="AC94" s="14" t="e">
        <f>SUMPRODUCT(AC84:AC93,Q84:Q93)/Q94</f>
        <v>#DIV/0!</v>
      </c>
      <c r="AD94" s="14" t="e">
        <f>SUMPRODUCT(AD84:AD93,Q84:Q93)/Q94</f>
        <v>#DIV/0!</v>
      </c>
      <c r="AE94" s="14" t="e">
        <f>SUMPRODUCT(AE84:AE93,Q84:Q93)/Q94</f>
        <v>#DIV/0!</v>
      </c>
      <c r="AF94" s="15" t="e">
        <f>SUMPRODUCT(AF84:AF93,Q84:Q93)/Q94</f>
        <v>#DIV/0!</v>
      </c>
      <c r="AG94" s="16" t="e">
        <f>Q94*AF94/R94</f>
        <v>#DIV/0!</v>
      </c>
    </row>
    <row r="95" spans="1:4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20"/>
      <c r="Q95" s="28"/>
      <c r="R95" s="28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43" s="1" customFormat="1" ht="27.75" customHeight="1" x14ac:dyDescent="0.25">
      <c r="A96" s="2" t="s">
        <v>19</v>
      </c>
      <c r="B96" s="4" t="s">
        <v>66</v>
      </c>
      <c r="C96" s="4" t="s">
        <v>1</v>
      </c>
      <c r="D96" s="4" t="s">
        <v>37</v>
      </c>
      <c r="E96" s="4" t="s">
        <v>38</v>
      </c>
      <c r="F96" s="4" t="s">
        <v>0</v>
      </c>
      <c r="G96" s="4" t="s">
        <v>39</v>
      </c>
      <c r="H96" s="4" t="s">
        <v>40</v>
      </c>
      <c r="I96" s="4" t="s">
        <v>2</v>
      </c>
      <c r="J96" s="4" t="s">
        <v>4</v>
      </c>
      <c r="K96" s="4" t="s">
        <v>3</v>
      </c>
      <c r="L96" s="4" t="s">
        <v>41</v>
      </c>
      <c r="M96" s="4" t="s">
        <v>42</v>
      </c>
      <c r="N96" s="4" t="s">
        <v>5</v>
      </c>
      <c r="O96" s="4" t="s">
        <v>43</v>
      </c>
      <c r="P96" s="21" t="s">
        <v>6</v>
      </c>
      <c r="Q96" s="29" t="s">
        <v>44</v>
      </c>
      <c r="R96" s="29" t="s">
        <v>45</v>
      </c>
      <c r="S96" s="4" t="s">
        <v>46</v>
      </c>
      <c r="T96" s="4" t="s">
        <v>47</v>
      </c>
      <c r="U96" s="4" t="s">
        <v>48</v>
      </c>
      <c r="V96" s="4" t="s">
        <v>49</v>
      </c>
      <c r="W96" s="4" t="s">
        <v>50</v>
      </c>
      <c r="X96" s="4" t="s">
        <v>51</v>
      </c>
      <c r="Y96" s="4" t="s">
        <v>52</v>
      </c>
      <c r="Z96" s="4" t="s">
        <v>53</v>
      </c>
      <c r="AA96" s="4" t="s">
        <v>54</v>
      </c>
      <c r="AB96" s="4" t="s">
        <v>22</v>
      </c>
      <c r="AC96" s="4" t="s">
        <v>23</v>
      </c>
      <c r="AD96" s="4" t="s">
        <v>24</v>
      </c>
      <c r="AE96" s="4" t="s">
        <v>25</v>
      </c>
      <c r="AF96" s="4" t="s">
        <v>55</v>
      </c>
      <c r="AG96" s="5" t="s">
        <v>65</v>
      </c>
      <c r="AH96" s="1" t="s">
        <v>56</v>
      </c>
      <c r="AI96" s="1" t="s">
        <v>57</v>
      </c>
      <c r="AJ96" s="1" t="s">
        <v>58</v>
      </c>
      <c r="AK96" s="1" t="s">
        <v>59</v>
      </c>
      <c r="AL96" s="1" t="s">
        <v>60</v>
      </c>
      <c r="AM96" s="1" t="s">
        <v>61</v>
      </c>
      <c r="AN96" s="1" t="s">
        <v>21</v>
      </c>
      <c r="AO96" s="1" t="s">
        <v>62</v>
      </c>
      <c r="AP96" s="1" t="s">
        <v>63</v>
      </c>
      <c r="AQ96" s="1" t="s">
        <v>64</v>
      </c>
    </row>
    <row r="97" spans="1:52" ht="16.5" customHeight="1" x14ac:dyDescent="0.25">
      <c r="A97" s="31">
        <f>A84+1</f>
        <v>8</v>
      </c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customHeight="1" x14ac:dyDescent="0.25">
      <c r="A99" s="31"/>
      <c r="B99" s="8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27"/>
      <c r="R99" s="27"/>
      <c r="S99" s="10"/>
      <c r="T99" s="10"/>
      <c r="U99" s="10"/>
      <c r="V99" s="10"/>
      <c r="W99" s="10"/>
      <c r="X99" s="10"/>
      <c r="Y99" s="10"/>
      <c r="Z99" s="10"/>
      <c r="AA99" s="11"/>
      <c r="AB99" s="11"/>
      <c r="AC99" s="11"/>
      <c r="AD99" s="11"/>
      <c r="AE99" s="11"/>
      <c r="AF99" s="11"/>
      <c r="AG99" s="7"/>
    </row>
    <row r="100" spans="1:52" ht="15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t="15" customHeight="1" x14ac:dyDescent="0.25">
      <c r="A106" s="31"/>
      <c r="B106" s="1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Q106" s="27"/>
      <c r="R106" s="27"/>
      <c r="S106" s="9"/>
      <c r="T106" s="9"/>
      <c r="U106" s="9"/>
      <c r="V106" s="9"/>
      <c r="W106" s="9"/>
      <c r="X106" s="9"/>
      <c r="Y106" s="9"/>
      <c r="Z106" s="11"/>
      <c r="AA106" s="11"/>
      <c r="AB106" s="11"/>
      <c r="AC106" s="11"/>
      <c r="AD106" s="11"/>
      <c r="AE106" s="11"/>
      <c r="AF106" s="11"/>
      <c r="AG106" s="7"/>
    </row>
    <row r="107" spans="1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2">
        <f>SUM(Q97:Q106)</f>
        <v>0</v>
      </c>
      <c r="R107" s="22" t="e">
        <f>AVERAGE(R97:R106)</f>
        <v>#DIV/0!</v>
      </c>
      <c r="S107" s="7"/>
      <c r="T107" s="7"/>
      <c r="U107" s="7"/>
      <c r="V107" s="7"/>
      <c r="W107" s="7"/>
      <c r="X107" s="7"/>
      <c r="Y107" s="7"/>
      <c r="Z107" s="13">
        <f>SUM(Z97:Z106)</f>
        <v>0</v>
      </c>
      <c r="AA107" s="13" t="e">
        <f>AVERAGE(AA97:AA106)</f>
        <v>#DIV/0!</v>
      </c>
      <c r="AB107" s="14" t="e">
        <f>SUMPRODUCT(AB97:AB106,Q97:Q106)/Q107</f>
        <v>#DIV/0!</v>
      </c>
      <c r="AC107" s="14" t="e">
        <f>SUMPRODUCT(AC97:AC106,Q97:Q106)/Q107</f>
        <v>#DIV/0!</v>
      </c>
      <c r="AD107" s="14" t="e">
        <f>SUMPRODUCT(AD97:AD106,Q97:Q106)/Q107</f>
        <v>#DIV/0!</v>
      </c>
      <c r="AE107" s="14" t="e">
        <f>SUMPRODUCT(AE97:AE106,Q97:Q106)/Q107</f>
        <v>#DIV/0!</v>
      </c>
      <c r="AF107" s="15" t="e">
        <f>SUMPRODUCT(AF97:AF106,Q97:Q106)/Q107</f>
        <v>#DIV/0!</v>
      </c>
      <c r="AG107" s="16" t="e">
        <f>Q107*AF107/R107</f>
        <v>#DIV/0!</v>
      </c>
      <c r="AU107" s="3"/>
      <c r="AV107" s="3"/>
      <c r="AW107" s="3"/>
      <c r="AX107" s="3"/>
      <c r="AY107" s="3"/>
      <c r="AZ107" s="3"/>
    </row>
    <row r="108" spans="1:5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26"/>
      <c r="P108" s="20"/>
      <c r="Q108" s="28"/>
      <c r="R108" s="28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52" s="1" customFormat="1" ht="27.75" customHeight="1" x14ac:dyDescent="0.25">
      <c r="A109" s="2" t="s">
        <v>19</v>
      </c>
      <c r="B109" s="4" t="s">
        <v>66</v>
      </c>
      <c r="C109" s="4" t="s">
        <v>1</v>
      </c>
      <c r="D109" s="4" t="s">
        <v>37</v>
      </c>
      <c r="E109" s="4" t="s">
        <v>38</v>
      </c>
      <c r="F109" s="4" t="s">
        <v>0</v>
      </c>
      <c r="G109" s="4" t="s">
        <v>39</v>
      </c>
      <c r="H109" s="4" t="s">
        <v>40</v>
      </c>
      <c r="I109" s="4" t="s">
        <v>2</v>
      </c>
      <c r="J109" s="4" t="s">
        <v>4</v>
      </c>
      <c r="K109" s="4" t="s">
        <v>3</v>
      </c>
      <c r="L109" s="4" t="s">
        <v>41</v>
      </c>
      <c r="M109" s="4" t="s">
        <v>42</v>
      </c>
      <c r="N109" s="4" t="s">
        <v>5</v>
      </c>
      <c r="O109" s="25" t="s">
        <v>43</v>
      </c>
      <c r="P109" s="21" t="s">
        <v>6</v>
      </c>
      <c r="Q109" s="29" t="s">
        <v>44</v>
      </c>
      <c r="R109" s="29" t="s">
        <v>45</v>
      </c>
      <c r="S109" s="4" t="s">
        <v>46</v>
      </c>
      <c r="T109" s="4" t="s">
        <v>47</v>
      </c>
      <c r="U109" s="4" t="s">
        <v>48</v>
      </c>
      <c r="V109" s="4" t="s">
        <v>49</v>
      </c>
      <c r="W109" s="4" t="s">
        <v>50</v>
      </c>
      <c r="X109" s="4" t="s">
        <v>51</v>
      </c>
      <c r="Y109" s="4" t="s">
        <v>52</v>
      </c>
      <c r="Z109" s="4" t="s">
        <v>53</v>
      </c>
      <c r="AA109" s="4" t="s">
        <v>54</v>
      </c>
      <c r="AB109" s="4" t="s">
        <v>22</v>
      </c>
      <c r="AC109" s="4" t="s">
        <v>23</v>
      </c>
      <c r="AD109" s="4" t="s">
        <v>24</v>
      </c>
      <c r="AE109" s="4" t="s">
        <v>25</v>
      </c>
      <c r="AF109" s="4" t="s">
        <v>55</v>
      </c>
      <c r="AG109" s="5" t="s">
        <v>65</v>
      </c>
      <c r="AH109" s="1" t="s">
        <v>56</v>
      </c>
      <c r="AI109" s="1" t="s">
        <v>57</v>
      </c>
      <c r="AJ109" s="1" t="s">
        <v>58</v>
      </c>
      <c r="AK109" s="1" t="s">
        <v>59</v>
      </c>
      <c r="AL109" s="1" t="s">
        <v>60</v>
      </c>
      <c r="AM109" s="1" t="s">
        <v>61</v>
      </c>
      <c r="AN109" s="1" t="s">
        <v>21</v>
      </c>
      <c r="AO109" s="1" t="s">
        <v>62</v>
      </c>
      <c r="AP109" s="1" t="s">
        <v>63</v>
      </c>
      <c r="AQ109" s="1" t="s">
        <v>64</v>
      </c>
    </row>
    <row r="110" spans="1:52" ht="24" customHeight="1" x14ac:dyDescent="0.25">
      <c r="A110" s="31">
        <f>A97+1</f>
        <v>9</v>
      </c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customHeight="1" x14ac:dyDescent="0.25">
      <c r="A112" s="31"/>
      <c r="B112" s="8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27"/>
      <c r="R112" s="27"/>
      <c r="S112" s="10"/>
      <c r="T112" s="10"/>
      <c r="U112" s="10"/>
      <c r="V112" s="10"/>
      <c r="W112" s="10"/>
      <c r="X112" s="10"/>
      <c r="Y112" s="10"/>
      <c r="Z112" s="10"/>
      <c r="AA112" s="11"/>
      <c r="AB112" s="11"/>
      <c r="AC112" s="11"/>
      <c r="AD112" s="11"/>
      <c r="AE112" s="11"/>
      <c r="AF112" s="11"/>
      <c r="AG112" s="7"/>
    </row>
    <row r="113" spans="1:52" ht="15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t="15" customHeight="1" x14ac:dyDescent="0.25">
      <c r="A119" s="31"/>
      <c r="B119" s="1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0"/>
      <c r="Q119" s="27"/>
      <c r="R119" s="27"/>
      <c r="S119" s="9"/>
      <c r="T119" s="9"/>
      <c r="U119" s="9"/>
      <c r="V119" s="9"/>
      <c r="W119" s="9"/>
      <c r="X119" s="9"/>
      <c r="Y119" s="9"/>
      <c r="Z119" s="11"/>
      <c r="AA119" s="11"/>
      <c r="AB119" s="11"/>
      <c r="AC119" s="11"/>
      <c r="AD119" s="11"/>
      <c r="AE119" s="11"/>
      <c r="AF119" s="11"/>
      <c r="AG119" s="7"/>
    </row>
    <row r="120" spans="1:5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2">
        <f>SUM(Q110:Q119)</f>
        <v>0</v>
      </c>
      <c r="R120" s="22" t="e">
        <f>AVERAGE(R110:R119)</f>
        <v>#DIV/0!</v>
      </c>
      <c r="S120" s="7"/>
      <c r="T120" s="7"/>
      <c r="U120" s="7"/>
      <c r="V120" s="7"/>
      <c r="W120" s="7"/>
      <c r="X120" s="7"/>
      <c r="Y120" s="7"/>
      <c r="Z120" s="13">
        <f>SUM(Z110:Z119)</f>
        <v>0</v>
      </c>
      <c r="AA120" s="13" t="e">
        <f>AVERAGE(AA110:AA119)</f>
        <v>#DIV/0!</v>
      </c>
      <c r="AB120" s="14" t="e">
        <f>SUMPRODUCT(AB110:AB119,Q110:Q119)/Q120</f>
        <v>#DIV/0!</v>
      </c>
      <c r="AC120" s="14" t="e">
        <f>SUMPRODUCT(AC110:AC119,Q110:Q119)/Q120</f>
        <v>#DIV/0!</v>
      </c>
      <c r="AD120" s="14" t="e">
        <f>SUMPRODUCT(AD110:AD119,Q110:Q119)/Q120</f>
        <v>#DIV/0!</v>
      </c>
      <c r="AE120" s="14" t="e">
        <f>SUMPRODUCT(AE110:AE119,Q110:Q119)/Q120</f>
        <v>#DIV/0!</v>
      </c>
      <c r="AF120" s="15" t="e">
        <f>SUMPRODUCT(AF110:AF119,Q110:Q119)/Q120</f>
        <v>#DIV/0!</v>
      </c>
      <c r="AG120" s="16" t="e">
        <f>Q120*AF120/R120</f>
        <v>#DIV/0!</v>
      </c>
      <c r="AU120" s="3"/>
      <c r="AV120" s="3"/>
      <c r="AW120" s="3"/>
      <c r="AX120" s="3"/>
      <c r="AY120" s="3"/>
      <c r="AZ120" s="3"/>
    </row>
    <row r="121" spans="1:5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26"/>
      <c r="P121" s="20"/>
      <c r="Q121" s="20"/>
      <c r="R121" s="20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52" s="1" customFormat="1" ht="27.75" customHeight="1" x14ac:dyDescent="0.25">
      <c r="A122" s="2" t="s">
        <v>19</v>
      </c>
      <c r="B122" s="4" t="s">
        <v>66</v>
      </c>
      <c r="C122" s="4" t="s">
        <v>1</v>
      </c>
      <c r="D122" s="4" t="s">
        <v>37</v>
      </c>
      <c r="E122" s="4" t="s">
        <v>38</v>
      </c>
      <c r="F122" s="4" t="s">
        <v>0</v>
      </c>
      <c r="G122" s="4" t="s">
        <v>39</v>
      </c>
      <c r="H122" s="4" t="s">
        <v>40</v>
      </c>
      <c r="I122" s="4" t="s">
        <v>2</v>
      </c>
      <c r="J122" s="4" t="s">
        <v>4</v>
      </c>
      <c r="K122" s="4" t="s">
        <v>3</v>
      </c>
      <c r="L122" s="4" t="s">
        <v>41</v>
      </c>
      <c r="M122" s="4" t="s">
        <v>42</v>
      </c>
      <c r="N122" s="4" t="s">
        <v>5</v>
      </c>
      <c r="O122" s="25" t="s">
        <v>43</v>
      </c>
      <c r="P122" s="21" t="s">
        <v>6</v>
      </c>
      <c r="Q122" s="21" t="s">
        <v>44</v>
      </c>
      <c r="R122" s="21" t="s">
        <v>45</v>
      </c>
      <c r="S122" s="4" t="s">
        <v>46</v>
      </c>
      <c r="T122" s="4" t="s">
        <v>47</v>
      </c>
      <c r="U122" s="4" t="s">
        <v>48</v>
      </c>
      <c r="V122" s="4" t="s">
        <v>49</v>
      </c>
      <c r="W122" s="4" t="s">
        <v>50</v>
      </c>
      <c r="X122" s="4" t="s">
        <v>51</v>
      </c>
      <c r="Y122" s="4" t="s">
        <v>52</v>
      </c>
      <c r="Z122" s="4" t="s">
        <v>53</v>
      </c>
      <c r="AA122" s="4" t="s">
        <v>54</v>
      </c>
      <c r="AB122" s="4" t="s">
        <v>22</v>
      </c>
      <c r="AC122" s="4" t="s">
        <v>23</v>
      </c>
      <c r="AD122" s="4" t="s">
        <v>24</v>
      </c>
      <c r="AE122" s="4" t="s">
        <v>25</v>
      </c>
      <c r="AF122" s="4" t="s">
        <v>55</v>
      </c>
      <c r="AG122" s="5" t="s">
        <v>65</v>
      </c>
      <c r="AH122" s="1" t="s">
        <v>56</v>
      </c>
      <c r="AI122" s="1" t="s">
        <v>57</v>
      </c>
      <c r="AJ122" s="1" t="s">
        <v>58</v>
      </c>
      <c r="AK122" s="1" t="s">
        <v>59</v>
      </c>
      <c r="AL122" s="1" t="s">
        <v>60</v>
      </c>
      <c r="AM122" s="1" t="s">
        <v>61</v>
      </c>
      <c r="AN122" s="1" t="s">
        <v>21</v>
      </c>
      <c r="AO122" s="1" t="s">
        <v>62</v>
      </c>
      <c r="AP122" s="1" t="s">
        <v>63</v>
      </c>
      <c r="AQ122" s="1" t="s">
        <v>64</v>
      </c>
    </row>
    <row r="123" spans="1:52" ht="15" customHeight="1" x14ac:dyDescent="0.25">
      <c r="A123" s="31">
        <f>A110+1</f>
        <v>10</v>
      </c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customHeight="1" x14ac:dyDescent="0.25">
      <c r="A125" s="31"/>
      <c r="B125" s="8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1"/>
      <c r="AB125" s="11"/>
      <c r="AC125" s="11"/>
      <c r="AD125" s="11"/>
      <c r="AE125" s="11"/>
      <c r="AF125" s="11"/>
      <c r="AG125" s="7"/>
    </row>
    <row r="126" spans="1:52" ht="15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</row>
    <row r="131" spans="1:52" ht="15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  <c r="AW131" s="3"/>
      <c r="AX131" s="3"/>
    </row>
    <row r="132" spans="1:52" ht="15" customHeight="1" x14ac:dyDescent="0.25">
      <c r="A132" s="31"/>
      <c r="B132" s="1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0"/>
      <c r="Q132" s="10"/>
      <c r="R132" s="10"/>
      <c r="S132" s="9"/>
      <c r="T132" s="9"/>
      <c r="U132" s="9"/>
      <c r="V132" s="9"/>
      <c r="W132" s="9"/>
      <c r="X132" s="9"/>
      <c r="Y132" s="9"/>
      <c r="Z132" s="11"/>
      <c r="AA132" s="11"/>
      <c r="AB132" s="11"/>
      <c r="AC132" s="11"/>
      <c r="AD132" s="11"/>
      <c r="AE132" s="11"/>
      <c r="AF132" s="11"/>
      <c r="AG132" s="7"/>
    </row>
    <row r="133" spans="1:5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2">
        <f>SUM(Q123:Q132)</f>
        <v>0</v>
      </c>
      <c r="R133" s="22" t="e">
        <f>AVERAGE(R123:R132)</f>
        <v>#DIV/0!</v>
      </c>
      <c r="S133" s="7"/>
      <c r="T133" s="7"/>
      <c r="U133" s="7"/>
      <c r="V133" s="7"/>
      <c r="W133" s="7"/>
      <c r="X133" s="7"/>
      <c r="Y133" s="7"/>
      <c r="Z133" s="13">
        <f>SUM(Z123:Z132)</f>
        <v>0</v>
      </c>
      <c r="AA133" s="13" t="e">
        <f>AVERAGE(AA123:AA132)</f>
        <v>#DIV/0!</v>
      </c>
      <c r="AB133" s="14" t="e">
        <f>SUMPRODUCT(AB123:AB132,Q123:Q132)/Q133</f>
        <v>#DIV/0!</v>
      </c>
      <c r="AC133" s="14" t="e">
        <f>SUMPRODUCT(AC123:AC132,Q123:Q132)/Q133</f>
        <v>#DIV/0!</v>
      </c>
      <c r="AD133" s="14" t="e">
        <f>SUMPRODUCT(AD123:AD132,Q123:Q132)/Q133</f>
        <v>#DIV/0!</v>
      </c>
      <c r="AE133" s="14" t="e">
        <f>SUMPRODUCT(AE123:AE132,Q123:Q132)/Q133</f>
        <v>#DIV/0!</v>
      </c>
      <c r="AF133" s="15" t="e">
        <f>SUMPRODUCT(AF123:AF132,Q123:Q132)/Q133</f>
        <v>#DIV/0!</v>
      </c>
      <c r="AG133" s="16" t="e">
        <f>Q133*AF133/R133</f>
        <v>#DIV/0!</v>
      </c>
      <c r="AU133" s="3"/>
      <c r="AV133" s="3"/>
      <c r="AW133" s="3"/>
      <c r="AX133" s="3"/>
      <c r="AY133" s="3"/>
      <c r="AZ133" s="3"/>
    </row>
    <row r="134" spans="1:5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26"/>
      <c r="P134" s="20"/>
      <c r="Q134" s="20"/>
      <c r="R134" s="20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52" s="1" customFormat="1" ht="27.75" customHeight="1" x14ac:dyDescent="0.25">
      <c r="A135" s="2" t="s">
        <v>19</v>
      </c>
      <c r="B135" s="4" t="s">
        <v>66</v>
      </c>
      <c r="C135" s="4" t="s">
        <v>1</v>
      </c>
      <c r="D135" s="4" t="s">
        <v>37</v>
      </c>
      <c r="E135" s="4" t="s">
        <v>38</v>
      </c>
      <c r="F135" s="4" t="s">
        <v>0</v>
      </c>
      <c r="G135" s="4" t="s">
        <v>39</v>
      </c>
      <c r="H135" s="4" t="s">
        <v>40</v>
      </c>
      <c r="I135" s="4" t="s">
        <v>2</v>
      </c>
      <c r="J135" s="4" t="s">
        <v>4</v>
      </c>
      <c r="K135" s="4" t="s">
        <v>3</v>
      </c>
      <c r="L135" s="4" t="s">
        <v>41</v>
      </c>
      <c r="M135" s="4" t="s">
        <v>42</v>
      </c>
      <c r="N135" s="4" t="s">
        <v>5</v>
      </c>
      <c r="O135" s="25" t="s">
        <v>43</v>
      </c>
      <c r="P135" s="21" t="s">
        <v>6</v>
      </c>
      <c r="Q135" s="21" t="s">
        <v>44</v>
      </c>
      <c r="R135" s="21" t="s">
        <v>45</v>
      </c>
      <c r="S135" s="4" t="s">
        <v>46</v>
      </c>
      <c r="T135" s="4" t="s">
        <v>47</v>
      </c>
      <c r="U135" s="4" t="s">
        <v>48</v>
      </c>
      <c r="V135" s="4" t="s">
        <v>49</v>
      </c>
      <c r="W135" s="4" t="s">
        <v>50</v>
      </c>
      <c r="X135" s="4" t="s">
        <v>51</v>
      </c>
      <c r="Y135" s="4" t="s">
        <v>52</v>
      </c>
      <c r="Z135" s="4" t="s">
        <v>53</v>
      </c>
      <c r="AA135" s="4" t="s">
        <v>54</v>
      </c>
      <c r="AB135" s="4" t="s">
        <v>22</v>
      </c>
      <c r="AC135" s="4" t="s">
        <v>23</v>
      </c>
      <c r="AD135" s="4" t="s">
        <v>24</v>
      </c>
      <c r="AE135" s="4" t="s">
        <v>25</v>
      </c>
      <c r="AF135" s="4" t="s">
        <v>55</v>
      </c>
      <c r="AG135" s="5" t="s">
        <v>65</v>
      </c>
      <c r="AH135" s="1" t="s">
        <v>56</v>
      </c>
      <c r="AI135" s="1" t="s">
        <v>57</v>
      </c>
      <c r="AJ135" s="1" t="s">
        <v>58</v>
      </c>
      <c r="AK135" s="1" t="s">
        <v>59</v>
      </c>
      <c r="AL135" s="1" t="s">
        <v>60</v>
      </c>
      <c r="AM135" s="1" t="s">
        <v>61</v>
      </c>
      <c r="AN135" s="1" t="s">
        <v>21</v>
      </c>
      <c r="AO135" s="1" t="s">
        <v>62</v>
      </c>
      <c r="AP135" s="1" t="s">
        <v>63</v>
      </c>
      <c r="AQ135" s="1" t="s">
        <v>64</v>
      </c>
    </row>
    <row r="136" spans="1:52" ht="15" customHeight="1" x14ac:dyDescent="0.25">
      <c r="A136" s="31">
        <f>A123+1</f>
        <v>11</v>
      </c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customHeight="1" x14ac:dyDescent="0.25">
      <c r="A138" s="31"/>
      <c r="B138" s="8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1"/>
      <c r="AB138" s="11"/>
      <c r="AC138" s="11"/>
      <c r="AD138" s="11"/>
      <c r="AE138" s="11"/>
      <c r="AF138" s="11"/>
      <c r="AG138" s="7"/>
    </row>
    <row r="139" spans="1:52" ht="15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t="15" customHeight="1" x14ac:dyDescent="0.25">
      <c r="A145" s="31"/>
      <c r="B145" s="1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0"/>
      <c r="Q145" s="10"/>
      <c r="R145" s="10"/>
      <c r="S145" s="9"/>
      <c r="T145" s="9"/>
      <c r="U145" s="9"/>
      <c r="V145" s="9"/>
      <c r="W145" s="9"/>
      <c r="X145" s="9"/>
      <c r="Y145" s="9"/>
      <c r="Z145" s="11"/>
      <c r="AA145" s="11"/>
      <c r="AB145" s="11"/>
      <c r="AC145" s="11"/>
      <c r="AD145" s="11"/>
      <c r="AE145" s="11"/>
      <c r="AF145" s="11"/>
      <c r="AG145" s="7"/>
    </row>
    <row r="146" spans="1:5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2">
        <f>SUM(Q136:Q145)</f>
        <v>0</v>
      </c>
      <c r="R146" s="22" t="e">
        <f>AVERAGE(R136:R145)</f>
        <v>#DIV/0!</v>
      </c>
      <c r="S146" s="7"/>
      <c r="T146" s="7"/>
      <c r="U146" s="7"/>
      <c r="V146" s="7"/>
      <c r="W146" s="7"/>
      <c r="X146" s="7"/>
      <c r="Y146" s="7"/>
      <c r="Z146" s="13">
        <f>SUM(Z136:Z145)</f>
        <v>0</v>
      </c>
      <c r="AA146" s="13" t="e">
        <f>AVERAGE(AA136:AA145)</f>
        <v>#DIV/0!</v>
      </c>
      <c r="AB146" s="14" t="e">
        <f>SUMPRODUCT(AB136:AB145,Q136:Q145)/Q146</f>
        <v>#DIV/0!</v>
      </c>
      <c r="AC146" s="14" t="e">
        <f>SUMPRODUCT(AC136:AC145,Q136:Q145)/Q146</f>
        <v>#DIV/0!</v>
      </c>
      <c r="AD146" s="14" t="e">
        <f>SUMPRODUCT(AD136:AD145,Q136:Q145)/Q146</f>
        <v>#DIV/0!</v>
      </c>
      <c r="AE146" s="14" t="e">
        <f>SUMPRODUCT(AE136:AE145,Q136:Q145)/Q146</f>
        <v>#DIV/0!</v>
      </c>
      <c r="AF146" s="15" t="e">
        <f>SUMPRODUCT(AF136:AF145,Q136:Q145)/Q146</f>
        <v>#DIV/0!</v>
      </c>
      <c r="AG146" s="16" t="e">
        <f>Q146*AF146/R146</f>
        <v>#DIV/0!</v>
      </c>
      <c r="AU146" s="3"/>
      <c r="AV146" s="3"/>
      <c r="AW146" s="3"/>
      <c r="AX146" s="3"/>
      <c r="AY146" s="3"/>
      <c r="AZ146" s="3"/>
    </row>
    <row r="147" spans="1:5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26"/>
      <c r="P147" s="20"/>
      <c r="Q147" s="20"/>
      <c r="R147" s="20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52" s="1" customFormat="1" ht="27.75" customHeight="1" x14ac:dyDescent="0.25">
      <c r="A148" s="2" t="s">
        <v>19</v>
      </c>
      <c r="B148" s="4" t="s">
        <v>66</v>
      </c>
      <c r="C148" s="4" t="s">
        <v>1</v>
      </c>
      <c r="D148" s="4" t="s">
        <v>37</v>
      </c>
      <c r="E148" s="4" t="s">
        <v>38</v>
      </c>
      <c r="F148" s="4" t="s">
        <v>0</v>
      </c>
      <c r="G148" s="4" t="s">
        <v>39</v>
      </c>
      <c r="H148" s="4" t="s">
        <v>40</v>
      </c>
      <c r="I148" s="4" t="s">
        <v>2</v>
      </c>
      <c r="J148" s="4" t="s">
        <v>4</v>
      </c>
      <c r="K148" s="4" t="s">
        <v>3</v>
      </c>
      <c r="L148" s="4" t="s">
        <v>41</v>
      </c>
      <c r="M148" s="4" t="s">
        <v>42</v>
      </c>
      <c r="N148" s="4" t="s">
        <v>5</v>
      </c>
      <c r="O148" s="25" t="s">
        <v>43</v>
      </c>
      <c r="P148" s="21" t="s">
        <v>6</v>
      </c>
      <c r="Q148" s="21" t="s">
        <v>44</v>
      </c>
      <c r="R148" s="21" t="s">
        <v>45</v>
      </c>
      <c r="S148" s="4" t="s">
        <v>46</v>
      </c>
      <c r="T148" s="4" t="s">
        <v>47</v>
      </c>
      <c r="U148" s="4" t="s">
        <v>48</v>
      </c>
      <c r="V148" s="4" t="s">
        <v>49</v>
      </c>
      <c r="W148" s="4" t="s">
        <v>50</v>
      </c>
      <c r="X148" s="4" t="s">
        <v>51</v>
      </c>
      <c r="Y148" s="4" t="s">
        <v>52</v>
      </c>
      <c r="Z148" s="4" t="s">
        <v>53</v>
      </c>
      <c r="AA148" s="4" t="s">
        <v>54</v>
      </c>
      <c r="AB148" s="4" t="s">
        <v>22</v>
      </c>
      <c r="AC148" s="4" t="s">
        <v>23</v>
      </c>
      <c r="AD148" s="4" t="s">
        <v>24</v>
      </c>
      <c r="AE148" s="4" t="s">
        <v>25</v>
      </c>
      <c r="AF148" s="4" t="s">
        <v>55</v>
      </c>
      <c r="AG148" s="5" t="s">
        <v>65</v>
      </c>
      <c r="AH148" s="1" t="s">
        <v>56</v>
      </c>
      <c r="AI148" s="1" t="s">
        <v>57</v>
      </c>
      <c r="AJ148" s="1" t="s">
        <v>58</v>
      </c>
      <c r="AK148" s="1" t="s">
        <v>59</v>
      </c>
      <c r="AL148" s="1" t="s">
        <v>60</v>
      </c>
      <c r="AM148" s="1" t="s">
        <v>61</v>
      </c>
      <c r="AN148" s="1" t="s">
        <v>21</v>
      </c>
      <c r="AO148" s="1" t="s">
        <v>62</v>
      </c>
      <c r="AP148" s="1" t="s">
        <v>63</v>
      </c>
      <c r="AQ148" s="1" t="s">
        <v>64</v>
      </c>
      <c r="AS148" s="18"/>
    </row>
    <row r="149" spans="1:52" ht="15" customHeight="1" x14ac:dyDescent="0.25">
      <c r="A149" s="31">
        <f>A136+1</f>
        <v>12</v>
      </c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customHeight="1" x14ac:dyDescent="0.25">
      <c r="A151" s="31"/>
      <c r="B151" s="8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1"/>
      <c r="AB151" s="11"/>
      <c r="AC151" s="11"/>
      <c r="AD151" s="11"/>
      <c r="AE151" s="11"/>
      <c r="AF151" s="11"/>
      <c r="AG151" s="7"/>
    </row>
    <row r="152" spans="1:52" ht="15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t="15" customHeight="1" x14ac:dyDescent="0.25">
      <c r="A158" s="31"/>
      <c r="B158" s="1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0"/>
      <c r="Q158" s="10"/>
      <c r="R158" s="10"/>
      <c r="S158" s="9"/>
      <c r="T158" s="9"/>
      <c r="U158" s="9"/>
      <c r="V158" s="9"/>
      <c r="W158" s="9"/>
      <c r="X158" s="9"/>
      <c r="Y158" s="9"/>
      <c r="Z158" s="11"/>
      <c r="AA158" s="11"/>
      <c r="AB158" s="11"/>
      <c r="AC158" s="11"/>
      <c r="AD158" s="11"/>
      <c r="AE158" s="11"/>
      <c r="AF158" s="11"/>
      <c r="AG158" s="7"/>
    </row>
    <row r="159" spans="1:5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2">
        <f>SUM(Q149:Q158)</f>
        <v>0</v>
      </c>
      <c r="R159" s="22" t="e">
        <f>AVERAGE(R149:R158)</f>
        <v>#DIV/0!</v>
      </c>
      <c r="S159" s="7"/>
      <c r="T159" s="7"/>
      <c r="U159" s="7"/>
      <c r="V159" s="7"/>
      <c r="W159" s="7"/>
      <c r="X159" s="7"/>
      <c r="Y159" s="7"/>
      <c r="Z159" s="13">
        <f>SUM(Z149:Z158)</f>
        <v>0</v>
      </c>
      <c r="AA159" s="13" t="e">
        <f>AVERAGE(AA149:AA158)</f>
        <v>#DIV/0!</v>
      </c>
      <c r="AB159" s="14" t="e">
        <f>SUMPRODUCT(AB149:AB158,Q149:Q158)/Q159</f>
        <v>#DIV/0!</v>
      </c>
      <c r="AC159" s="14" t="e">
        <f>SUMPRODUCT(AC149:AC158,Q149:Q158)/Q159</f>
        <v>#DIV/0!</v>
      </c>
      <c r="AD159" s="14" t="e">
        <f>SUMPRODUCT(AD149:AD158,Q149:Q158)/Q159</f>
        <v>#DIV/0!</v>
      </c>
      <c r="AE159" s="14" t="e">
        <f>SUMPRODUCT(AE149:AE158,Q149:Q158)/Q159</f>
        <v>#DIV/0!</v>
      </c>
      <c r="AF159" s="15" t="e">
        <f>SUMPRODUCT(AF149:AF158,Q149:Q158)/Q159</f>
        <v>#DIV/0!</v>
      </c>
      <c r="AG159" s="16" t="e">
        <f>Q159*AF159/R159</f>
        <v>#DIV/0!</v>
      </c>
      <c r="AU159" s="3"/>
      <c r="AV159" s="3"/>
      <c r="AW159" s="3"/>
      <c r="AX159" s="3"/>
      <c r="AY159" s="3"/>
      <c r="AZ159" s="3"/>
    </row>
    <row r="160" spans="1:5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26"/>
      <c r="P160" s="20"/>
      <c r="Q160" s="20"/>
      <c r="R160" s="20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52" s="1" customFormat="1" ht="27.75" customHeight="1" x14ac:dyDescent="0.25">
      <c r="A161" s="2" t="s">
        <v>19</v>
      </c>
      <c r="B161" s="4" t="s">
        <v>66</v>
      </c>
      <c r="C161" s="4" t="s">
        <v>1</v>
      </c>
      <c r="D161" s="4" t="s">
        <v>37</v>
      </c>
      <c r="E161" s="4" t="s">
        <v>38</v>
      </c>
      <c r="F161" s="4" t="s">
        <v>0</v>
      </c>
      <c r="G161" s="4" t="s">
        <v>39</v>
      </c>
      <c r="H161" s="4" t="s">
        <v>40</v>
      </c>
      <c r="I161" s="4" t="s">
        <v>2</v>
      </c>
      <c r="J161" s="4" t="s">
        <v>4</v>
      </c>
      <c r="K161" s="4" t="s">
        <v>3</v>
      </c>
      <c r="L161" s="4" t="s">
        <v>41</v>
      </c>
      <c r="M161" s="4" t="s">
        <v>42</v>
      </c>
      <c r="N161" s="4" t="s">
        <v>5</v>
      </c>
      <c r="O161" s="25" t="s">
        <v>43</v>
      </c>
      <c r="P161" s="21" t="s">
        <v>6</v>
      </c>
      <c r="Q161" s="21" t="s">
        <v>44</v>
      </c>
      <c r="R161" s="21" t="s">
        <v>45</v>
      </c>
      <c r="S161" s="4" t="s">
        <v>46</v>
      </c>
      <c r="T161" s="4" t="s">
        <v>47</v>
      </c>
      <c r="U161" s="4" t="s">
        <v>48</v>
      </c>
      <c r="V161" s="4" t="s">
        <v>49</v>
      </c>
      <c r="W161" s="4" t="s">
        <v>50</v>
      </c>
      <c r="X161" s="4" t="s">
        <v>51</v>
      </c>
      <c r="Y161" s="4" t="s">
        <v>52</v>
      </c>
      <c r="Z161" s="4" t="s">
        <v>53</v>
      </c>
      <c r="AA161" s="4" t="s">
        <v>54</v>
      </c>
      <c r="AB161" s="4" t="s">
        <v>22</v>
      </c>
      <c r="AC161" s="4" t="s">
        <v>23</v>
      </c>
      <c r="AD161" s="4" t="s">
        <v>24</v>
      </c>
      <c r="AE161" s="4" t="s">
        <v>25</v>
      </c>
      <c r="AF161" s="4" t="s">
        <v>55</v>
      </c>
      <c r="AG161" s="5" t="s">
        <v>65</v>
      </c>
      <c r="AH161" s="1" t="s">
        <v>56</v>
      </c>
      <c r="AI161" s="1" t="s">
        <v>57</v>
      </c>
      <c r="AJ161" s="1" t="s">
        <v>58</v>
      </c>
      <c r="AK161" s="1" t="s">
        <v>59</v>
      </c>
      <c r="AL161" s="1" t="s">
        <v>60</v>
      </c>
      <c r="AM161" s="1" t="s">
        <v>61</v>
      </c>
      <c r="AN161" s="1" t="s">
        <v>21</v>
      </c>
      <c r="AO161" s="1" t="s">
        <v>62</v>
      </c>
      <c r="AP161" s="1" t="s">
        <v>63</v>
      </c>
      <c r="AQ161" s="1" t="s">
        <v>64</v>
      </c>
    </row>
    <row r="162" spans="1:52" ht="15" customHeight="1" x14ac:dyDescent="0.25">
      <c r="A162" s="31">
        <f>A149+1</f>
        <v>13</v>
      </c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  <c r="AH162">
        <v>1.31575</v>
      </c>
      <c r="AI162">
        <v>2.0130499999999998</v>
      </c>
      <c r="AJ162">
        <v>2.3066</v>
      </c>
      <c r="AK162">
        <v>0.20330000000000001</v>
      </c>
      <c r="AL162">
        <v>103.26</v>
      </c>
      <c r="AM162" t="s">
        <v>71</v>
      </c>
      <c r="AN162">
        <v>44547.672569444447</v>
      </c>
      <c r="AO162" t="s">
        <v>34</v>
      </c>
    </row>
    <row r="163" spans="1:52" ht="15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customHeight="1" x14ac:dyDescent="0.25">
      <c r="A164" s="31"/>
      <c r="B164" s="8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2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1"/>
      <c r="AB164" s="11"/>
      <c r="AC164" s="11"/>
      <c r="AD164" s="11"/>
      <c r="AE164" s="11"/>
      <c r="AF164" s="11"/>
      <c r="AG164" s="7"/>
    </row>
    <row r="165" spans="1:52" ht="15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t="15" customHeight="1" x14ac:dyDescent="0.25">
      <c r="A171" s="31"/>
      <c r="B171" s="1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25"/>
      <c r="P171" s="10"/>
      <c r="Q171" s="10"/>
      <c r="R171" s="10"/>
      <c r="S171" s="9"/>
      <c r="T171" s="9"/>
      <c r="U171" s="9"/>
      <c r="V171" s="9"/>
      <c r="W171" s="9"/>
      <c r="X171" s="9"/>
      <c r="Y171" s="9"/>
      <c r="Z171" s="11"/>
      <c r="AA171" s="11"/>
      <c r="AB171" s="11"/>
      <c r="AC171" s="11"/>
      <c r="AD171" s="11"/>
      <c r="AE171" s="11"/>
      <c r="AF171" s="11"/>
      <c r="AG171" s="7"/>
    </row>
    <row r="172" spans="1:5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2">
        <f>SUM(Q162:Q171)</f>
        <v>0</v>
      </c>
      <c r="R172" s="22" t="e">
        <f>AVERAGE(R162:R171)</f>
        <v>#DIV/0!</v>
      </c>
      <c r="S172" s="7"/>
      <c r="T172" s="7"/>
      <c r="U172" s="7"/>
      <c r="V172" s="7"/>
      <c r="W172" s="7"/>
      <c r="X172" s="7"/>
      <c r="Y172" s="7"/>
      <c r="Z172" s="13">
        <f>SUM(Z162:Z171)</f>
        <v>0</v>
      </c>
      <c r="AA172" s="13" t="e">
        <f>AVERAGE(AA162:AA171)</f>
        <v>#DIV/0!</v>
      </c>
      <c r="AB172" s="14" t="e">
        <f>SUMPRODUCT(AB162:AB171,Q162:Q171)/Q172</f>
        <v>#DIV/0!</v>
      </c>
      <c r="AC172" s="14" t="e">
        <f>SUMPRODUCT(AC162:AC171,Q162:Q171)/Q172</f>
        <v>#DIV/0!</v>
      </c>
      <c r="AD172" s="14" t="e">
        <f>SUMPRODUCT(AD162:AD171,Q162:Q171)/Q172</f>
        <v>#DIV/0!</v>
      </c>
      <c r="AE172" s="14" t="e">
        <f>SUMPRODUCT(AE162:AE171,Q162:Q171)/Q172</f>
        <v>#DIV/0!</v>
      </c>
      <c r="AF172" s="15" t="e">
        <f>SUMPRODUCT(AF162:AF171,Q162:Q171)/Q172</f>
        <v>#DIV/0!</v>
      </c>
      <c r="AG172" s="16" t="e">
        <f>Q172*AF172/R172</f>
        <v>#DIV/0!</v>
      </c>
      <c r="AU172" s="3"/>
      <c r="AV172" s="3"/>
      <c r="AW172" s="3"/>
      <c r="AX172" s="3"/>
      <c r="AY172" s="3"/>
      <c r="AZ172" s="3"/>
    </row>
    <row r="173" spans="1:52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26"/>
      <c r="P173" s="20"/>
      <c r="Q173" s="20"/>
      <c r="R173" s="20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52" s="1" customFormat="1" ht="27.75" customHeight="1" x14ac:dyDescent="0.25">
      <c r="A174" s="2" t="s">
        <v>19</v>
      </c>
      <c r="B174" s="4" t="s">
        <v>66</v>
      </c>
      <c r="C174" s="4" t="s">
        <v>1</v>
      </c>
      <c r="D174" s="4" t="s">
        <v>37</v>
      </c>
      <c r="E174" s="4" t="s">
        <v>38</v>
      </c>
      <c r="F174" s="4" t="s">
        <v>0</v>
      </c>
      <c r="G174" s="4" t="s">
        <v>39</v>
      </c>
      <c r="H174" s="4" t="s">
        <v>40</v>
      </c>
      <c r="I174" s="4" t="s">
        <v>2</v>
      </c>
      <c r="J174" s="4" t="s">
        <v>4</v>
      </c>
      <c r="K174" s="4" t="s">
        <v>3</v>
      </c>
      <c r="L174" s="4" t="s">
        <v>41</v>
      </c>
      <c r="M174" s="4" t="s">
        <v>42</v>
      </c>
      <c r="N174" s="4" t="s">
        <v>5</v>
      </c>
      <c r="O174" s="25" t="s">
        <v>43</v>
      </c>
      <c r="P174" s="21" t="s">
        <v>6</v>
      </c>
      <c r="Q174" s="21" t="s">
        <v>44</v>
      </c>
      <c r="R174" s="21" t="s">
        <v>45</v>
      </c>
      <c r="S174" s="4" t="s">
        <v>46</v>
      </c>
      <c r="T174" s="4" t="s">
        <v>47</v>
      </c>
      <c r="U174" s="4" t="s">
        <v>48</v>
      </c>
      <c r="V174" s="4" t="s">
        <v>49</v>
      </c>
      <c r="W174" s="4" t="s">
        <v>50</v>
      </c>
      <c r="X174" s="4" t="s">
        <v>51</v>
      </c>
      <c r="Y174" s="4" t="s">
        <v>52</v>
      </c>
      <c r="Z174" s="4" t="s">
        <v>53</v>
      </c>
      <c r="AA174" s="4" t="s">
        <v>54</v>
      </c>
      <c r="AB174" s="4" t="s">
        <v>22</v>
      </c>
      <c r="AC174" s="4" t="s">
        <v>23</v>
      </c>
      <c r="AD174" s="4" t="s">
        <v>24</v>
      </c>
      <c r="AE174" s="4" t="s">
        <v>25</v>
      </c>
      <c r="AF174" s="4" t="s">
        <v>55</v>
      </c>
      <c r="AG174" s="5" t="s">
        <v>65</v>
      </c>
      <c r="AH174" s="1" t="s">
        <v>56</v>
      </c>
      <c r="AI174" s="1" t="s">
        <v>57</v>
      </c>
      <c r="AJ174" s="1" t="s">
        <v>58</v>
      </c>
      <c r="AK174" s="1" t="s">
        <v>59</v>
      </c>
      <c r="AL174" s="1" t="s">
        <v>60</v>
      </c>
      <c r="AM174" s="1" t="s">
        <v>61</v>
      </c>
      <c r="AN174" s="1" t="s">
        <v>21</v>
      </c>
      <c r="AO174" s="1" t="s">
        <v>62</v>
      </c>
      <c r="AP174" s="1" t="s">
        <v>63</v>
      </c>
      <c r="AQ174" s="1" t="s">
        <v>64</v>
      </c>
    </row>
    <row r="175" spans="1:52" ht="15" customHeight="1" x14ac:dyDescent="0.25">
      <c r="A175" s="31">
        <f>A162+1</f>
        <v>14</v>
      </c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  <c r="AH175">
        <v>3.4523000000000001</v>
      </c>
      <c r="AI175">
        <v>10.4025</v>
      </c>
      <c r="AJ175">
        <v>14.858000000000001</v>
      </c>
      <c r="AK175">
        <v>0.8911</v>
      </c>
      <c r="AL175">
        <v>517.54</v>
      </c>
      <c r="AM175" t="s">
        <v>71</v>
      </c>
      <c r="AN175">
        <v>44547.672569444447</v>
      </c>
      <c r="AO175" t="s">
        <v>34</v>
      </c>
    </row>
    <row r="176" spans="1:52" ht="15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customHeight="1" x14ac:dyDescent="0.25">
      <c r="A177" s="31"/>
      <c r="B177" s="8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2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1"/>
      <c r="AB177" s="11"/>
      <c r="AC177" s="11"/>
      <c r="AD177" s="11"/>
      <c r="AE177" s="11"/>
      <c r="AF177" s="11"/>
      <c r="AG177" s="7"/>
    </row>
    <row r="178" spans="1:52" ht="15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t="15" customHeight="1" x14ac:dyDescent="0.25">
      <c r="A184" s="31"/>
      <c r="B184" s="1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25"/>
      <c r="P184" s="10"/>
      <c r="Q184" s="10"/>
      <c r="R184" s="10"/>
      <c r="S184" s="9"/>
      <c r="T184" s="9"/>
      <c r="U184" s="9"/>
      <c r="V184" s="9"/>
      <c r="W184" s="9"/>
      <c r="X184" s="9"/>
      <c r="Y184" s="9"/>
      <c r="Z184" s="11"/>
      <c r="AA184" s="11"/>
      <c r="AB184" s="11"/>
      <c r="AC184" s="11"/>
      <c r="AD184" s="11"/>
      <c r="AE184" s="11"/>
      <c r="AF184" s="11"/>
      <c r="AG184" s="7"/>
    </row>
    <row r="185" spans="1:5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2">
        <f>SUM(Q175:Q184)</f>
        <v>0</v>
      </c>
      <c r="R185" s="22" t="e">
        <f>AVERAGE(R175:R184)</f>
        <v>#DIV/0!</v>
      </c>
      <c r="S185" s="7"/>
      <c r="T185" s="7"/>
      <c r="U185" s="7"/>
      <c r="V185" s="7"/>
      <c r="W185" s="7"/>
      <c r="X185" s="7"/>
      <c r="Y185" s="7"/>
      <c r="Z185" s="13">
        <f>SUM(Z175:Z184)</f>
        <v>0</v>
      </c>
      <c r="AA185" s="13" t="e">
        <f>AVERAGE(AA175:AA184)</f>
        <v>#DIV/0!</v>
      </c>
      <c r="AB185" s="14" t="e">
        <f>SUMPRODUCT(AB175:AB184,Q175:Q184)/Q185</f>
        <v>#DIV/0!</v>
      </c>
      <c r="AC185" s="14" t="e">
        <f>SUMPRODUCT(AC175:AC184,Q175:Q184)/Q185</f>
        <v>#DIV/0!</v>
      </c>
      <c r="AD185" s="14" t="e">
        <f>SUMPRODUCT(AD175:AD184,Q175:Q184)/Q185</f>
        <v>#DIV/0!</v>
      </c>
      <c r="AE185" s="14" t="e">
        <f>SUMPRODUCT(AE175:AE184,Q175:Q184)/Q185</f>
        <v>#DIV/0!</v>
      </c>
      <c r="AF185" s="15" t="e">
        <f>SUMPRODUCT(AF175:AF184,Q175:Q184)/Q185</f>
        <v>#DIV/0!</v>
      </c>
      <c r="AG185" s="16" t="e">
        <f>Q185*AF185/R185</f>
        <v>#DIV/0!</v>
      </c>
      <c r="AU185" s="3"/>
      <c r="AV185" s="3"/>
      <c r="AW185" s="3"/>
      <c r="AX185" s="3"/>
      <c r="AY185" s="3"/>
      <c r="AZ185" s="3"/>
    </row>
    <row r="186" spans="1:52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26"/>
      <c r="P186" s="20"/>
      <c r="Q186" s="20"/>
      <c r="R186" s="20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52" s="1" customFormat="1" ht="27.75" customHeight="1" x14ac:dyDescent="0.25">
      <c r="A187" s="2" t="s">
        <v>19</v>
      </c>
      <c r="B187" s="4" t="s">
        <v>66</v>
      </c>
      <c r="C187" s="4" t="s">
        <v>1</v>
      </c>
      <c r="D187" s="4" t="s">
        <v>37</v>
      </c>
      <c r="E187" s="4" t="s">
        <v>38</v>
      </c>
      <c r="F187" s="4" t="s">
        <v>0</v>
      </c>
      <c r="G187" s="4" t="s">
        <v>39</v>
      </c>
      <c r="H187" s="4" t="s">
        <v>40</v>
      </c>
      <c r="I187" s="4" t="s">
        <v>2</v>
      </c>
      <c r="J187" s="4" t="s">
        <v>4</v>
      </c>
      <c r="K187" s="4" t="s">
        <v>3</v>
      </c>
      <c r="L187" s="4" t="s">
        <v>41</v>
      </c>
      <c r="M187" s="4" t="s">
        <v>42</v>
      </c>
      <c r="N187" s="4" t="s">
        <v>5</v>
      </c>
      <c r="O187" s="25" t="s">
        <v>43</v>
      </c>
      <c r="P187" s="21" t="s">
        <v>6</v>
      </c>
      <c r="Q187" s="21" t="s">
        <v>44</v>
      </c>
      <c r="R187" s="21" t="s">
        <v>45</v>
      </c>
      <c r="S187" s="4" t="s">
        <v>46</v>
      </c>
      <c r="T187" s="4" t="s">
        <v>47</v>
      </c>
      <c r="U187" s="4" t="s">
        <v>48</v>
      </c>
      <c r="V187" s="4" t="s">
        <v>49</v>
      </c>
      <c r="W187" s="4" t="s">
        <v>50</v>
      </c>
      <c r="X187" s="4" t="s">
        <v>51</v>
      </c>
      <c r="Y187" s="4" t="s">
        <v>52</v>
      </c>
      <c r="Z187" s="4" t="s">
        <v>53</v>
      </c>
      <c r="AA187" s="4" t="s">
        <v>54</v>
      </c>
      <c r="AB187" s="4" t="s">
        <v>22</v>
      </c>
      <c r="AC187" s="4" t="s">
        <v>23</v>
      </c>
      <c r="AD187" s="4" t="s">
        <v>24</v>
      </c>
      <c r="AE187" s="4" t="s">
        <v>25</v>
      </c>
      <c r="AF187" s="4" t="s">
        <v>55</v>
      </c>
      <c r="AG187" s="5" t="s">
        <v>65</v>
      </c>
      <c r="AH187" s="1" t="s">
        <v>56</v>
      </c>
      <c r="AI187" s="1" t="s">
        <v>57</v>
      </c>
      <c r="AJ187" s="1" t="s">
        <v>58</v>
      </c>
      <c r="AK187" s="1" t="s">
        <v>59</v>
      </c>
      <c r="AL187" s="1" t="s">
        <v>60</v>
      </c>
      <c r="AM187" s="1" t="s">
        <v>61</v>
      </c>
      <c r="AN187" s="1" t="s">
        <v>21</v>
      </c>
      <c r="AO187" s="1" t="s">
        <v>62</v>
      </c>
      <c r="AP187" s="1" t="s">
        <v>63</v>
      </c>
      <c r="AQ187" s="1" t="s">
        <v>64</v>
      </c>
    </row>
    <row r="188" spans="1:52" ht="15" customHeight="1" x14ac:dyDescent="0.25">
      <c r="A188" s="31">
        <f>A175+1</f>
        <v>15</v>
      </c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  <c r="AH188">
        <v>2.8186499999999999</v>
      </c>
      <c r="AI188">
        <v>7.7443999999999997</v>
      </c>
      <c r="AJ188">
        <v>11.9985</v>
      </c>
      <c r="AK188">
        <v>2.9250500000000001</v>
      </c>
      <c r="AL188">
        <v>488.48</v>
      </c>
      <c r="AM188" t="s">
        <v>71</v>
      </c>
      <c r="AN188">
        <v>44547.672569444447</v>
      </c>
      <c r="AO188" t="s">
        <v>34</v>
      </c>
    </row>
    <row r="189" spans="1:52" ht="15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customHeight="1" x14ac:dyDescent="0.25">
      <c r="A190" s="31"/>
      <c r="B190" s="8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2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1"/>
      <c r="AB190" s="11"/>
      <c r="AC190" s="11"/>
      <c r="AD190" s="11"/>
      <c r="AE190" s="11"/>
      <c r="AF190" s="11"/>
      <c r="AG190" s="7"/>
    </row>
    <row r="191" spans="1:52" ht="15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t="15" customHeight="1" x14ac:dyDescent="0.25">
      <c r="A197" s="31"/>
      <c r="B197" s="1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25"/>
      <c r="P197" s="10"/>
      <c r="Q197" s="10"/>
      <c r="R197" s="10"/>
      <c r="S197" s="9"/>
      <c r="T197" s="9"/>
      <c r="U197" s="9"/>
      <c r="V197" s="9"/>
      <c r="W197" s="9"/>
      <c r="X197" s="9"/>
      <c r="Y197" s="9"/>
      <c r="Z197" s="11"/>
      <c r="AA197" s="11"/>
      <c r="AB197" s="11"/>
      <c r="AC197" s="11"/>
      <c r="AD197" s="11"/>
      <c r="AE197" s="11"/>
      <c r="AF197" s="11"/>
      <c r="AG197" s="7"/>
    </row>
    <row r="198" spans="1:5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2">
        <f>SUM(Q188:Q197)</f>
        <v>0</v>
      </c>
      <c r="R198" s="22" t="e">
        <f>AVERAGE(R188:R197)</f>
        <v>#DIV/0!</v>
      </c>
      <c r="S198" s="7"/>
      <c r="T198" s="7"/>
      <c r="U198" s="7"/>
      <c r="V198" s="7"/>
      <c r="W198" s="7"/>
      <c r="X198" s="7"/>
      <c r="Y198" s="7"/>
      <c r="Z198" s="13">
        <f>SUM(Z188:Z197)</f>
        <v>0</v>
      </c>
      <c r="AA198" s="13" t="e">
        <f>AVERAGE(AA188:AA197)</f>
        <v>#DIV/0!</v>
      </c>
      <c r="AB198" s="14" t="e">
        <f>SUMPRODUCT(AB188:AB197,Q188:Q197)/Q198</f>
        <v>#DIV/0!</v>
      </c>
      <c r="AC198" s="14" t="e">
        <f>SUMPRODUCT(AC188:AC197,Q188:Q197)/Q198</f>
        <v>#DIV/0!</v>
      </c>
      <c r="AD198" s="14" t="e">
        <f>SUMPRODUCT(AD188:AD197,Q188:Q197)/Q198</f>
        <v>#DIV/0!</v>
      </c>
      <c r="AE198" s="14" t="e">
        <f>SUMPRODUCT(AE188:AE197,Q188:Q197)/Q198</f>
        <v>#DIV/0!</v>
      </c>
      <c r="AF198" s="15" t="e">
        <f>SUMPRODUCT(AF188:AF197,Q188:Q197)/Q198</f>
        <v>#DIV/0!</v>
      </c>
      <c r="AG198" s="16" t="e">
        <f>Q198*AF198/R198</f>
        <v>#DIV/0!</v>
      </c>
      <c r="AU198" s="3"/>
      <c r="AV198" s="3"/>
      <c r="AW198" s="3"/>
      <c r="AX198" s="3"/>
      <c r="AY198" s="3"/>
      <c r="AZ198" s="3"/>
    </row>
    <row r="199" spans="1:52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26"/>
      <c r="P199" s="20"/>
      <c r="Q199" s="20"/>
      <c r="R199" s="20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52" s="1" customFormat="1" ht="27.75" customHeight="1" x14ac:dyDescent="0.25">
      <c r="A200" s="2" t="s">
        <v>19</v>
      </c>
      <c r="B200" s="4" t="s">
        <v>66</v>
      </c>
      <c r="C200" s="4" t="s">
        <v>1</v>
      </c>
      <c r="D200" s="4" t="s">
        <v>37</v>
      </c>
      <c r="E200" s="4" t="s">
        <v>38</v>
      </c>
      <c r="F200" s="4" t="s">
        <v>0</v>
      </c>
      <c r="G200" s="4" t="s">
        <v>39</v>
      </c>
      <c r="H200" s="4" t="s">
        <v>40</v>
      </c>
      <c r="I200" s="4" t="s">
        <v>2</v>
      </c>
      <c r="J200" s="4" t="s">
        <v>4</v>
      </c>
      <c r="K200" s="4" t="s">
        <v>3</v>
      </c>
      <c r="L200" s="4" t="s">
        <v>41</v>
      </c>
      <c r="M200" s="4" t="s">
        <v>42</v>
      </c>
      <c r="N200" s="4" t="s">
        <v>5</v>
      </c>
      <c r="O200" s="25" t="s">
        <v>43</v>
      </c>
      <c r="P200" s="21" t="s">
        <v>6</v>
      </c>
      <c r="Q200" s="21" t="s">
        <v>44</v>
      </c>
      <c r="R200" s="21" t="s">
        <v>45</v>
      </c>
      <c r="S200" s="4" t="s">
        <v>46</v>
      </c>
      <c r="T200" s="4" t="s">
        <v>47</v>
      </c>
      <c r="U200" s="4" t="s">
        <v>48</v>
      </c>
      <c r="V200" s="4" t="s">
        <v>49</v>
      </c>
      <c r="W200" s="4" t="s">
        <v>50</v>
      </c>
      <c r="X200" s="4" t="s">
        <v>51</v>
      </c>
      <c r="Y200" s="4" t="s">
        <v>52</v>
      </c>
      <c r="Z200" s="4" t="s">
        <v>53</v>
      </c>
      <c r="AA200" s="4" t="s">
        <v>54</v>
      </c>
      <c r="AB200" s="4" t="s">
        <v>22</v>
      </c>
      <c r="AC200" s="4" t="s">
        <v>23</v>
      </c>
      <c r="AD200" s="4" t="s">
        <v>24</v>
      </c>
      <c r="AE200" s="4" t="s">
        <v>25</v>
      </c>
      <c r="AF200" s="4" t="s">
        <v>55</v>
      </c>
      <c r="AG200" s="5" t="s">
        <v>65</v>
      </c>
      <c r="AH200" s="1" t="s">
        <v>56</v>
      </c>
      <c r="AI200" s="1" t="s">
        <v>57</v>
      </c>
      <c r="AJ200" s="1" t="s">
        <v>58</v>
      </c>
      <c r="AK200" s="1" t="s">
        <v>59</v>
      </c>
      <c r="AL200" s="1" t="s">
        <v>60</v>
      </c>
      <c r="AM200" s="1" t="s">
        <v>61</v>
      </c>
      <c r="AN200" s="1" t="s">
        <v>21</v>
      </c>
      <c r="AO200" s="1" t="s">
        <v>62</v>
      </c>
      <c r="AP200" s="1" t="s">
        <v>63</v>
      </c>
      <c r="AQ200" s="1" t="s">
        <v>64</v>
      </c>
    </row>
    <row r="201" spans="1:52" ht="15" customHeight="1" x14ac:dyDescent="0.25">
      <c r="A201" s="31">
        <f>A188+1</f>
        <v>16</v>
      </c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  <c r="AH201">
        <v>0.45029999999999998</v>
      </c>
      <c r="AI201">
        <v>1.0991500000000001</v>
      </c>
      <c r="AJ201">
        <v>1.6083499999999999</v>
      </c>
      <c r="AK201">
        <v>0.10355</v>
      </c>
      <c r="AL201">
        <v>57.31</v>
      </c>
      <c r="AM201" t="s">
        <v>71</v>
      </c>
      <c r="AN201">
        <v>44547.672569444447</v>
      </c>
      <c r="AO201" t="s">
        <v>34</v>
      </c>
    </row>
    <row r="202" spans="1:52" ht="15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customHeight="1" x14ac:dyDescent="0.25">
      <c r="A203" s="31"/>
      <c r="B203" s="8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2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1"/>
      <c r="AB203" s="11"/>
      <c r="AC203" s="11"/>
      <c r="AD203" s="11"/>
      <c r="AE203" s="11"/>
      <c r="AF203" s="11"/>
      <c r="AG203" s="7"/>
    </row>
    <row r="204" spans="1:52" ht="15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t="15" customHeight="1" x14ac:dyDescent="0.25">
      <c r="A210" s="31"/>
      <c r="B210" s="12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25"/>
      <c r="P210" s="10"/>
      <c r="Q210" s="10"/>
      <c r="R210" s="10"/>
      <c r="S210" s="9"/>
      <c r="T210" s="9"/>
      <c r="U210" s="9"/>
      <c r="V210" s="9"/>
      <c r="W210" s="9"/>
      <c r="X210" s="9"/>
      <c r="Y210" s="9"/>
      <c r="Z210" s="11"/>
      <c r="AA210" s="11"/>
      <c r="AB210" s="11"/>
      <c r="AC210" s="11"/>
      <c r="AD210" s="11"/>
      <c r="AE210" s="11"/>
      <c r="AF210" s="11"/>
      <c r="AG210" s="7"/>
    </row>
    <row r="211" spans="1:52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2">
        <f>SUM(Q201:Q210)</f>
        <v>0</v>
      </c>
      <c r="R211" s="22" t="e">
        <f>AVERAGE(R201:R210)</f>
        <v>#DIV/0!</v>
      </c>
      <c r="S211" s="7"/>
      <c r="T211" s="7"/>
      <c r="U211" s="7"/>
      <c r="V211" s="7"/>
      <c r="W211" s="7"/>
      <c r="X211" s="7"/>
      <c r="Y211" s="7"/>
      <c r="Z211" s="13">
        <f>SUM(Z201:Z210)</f>
        <v>0</v>
      </c>
      <c r="AA211" s="13" t="e">
        <f>AVERAGE(AA201:AA210)</f>
        <v>#DIV/0!</v>
      </c>
      <c r="AB211" s="14" t="e">
        <f>SUMPRODUCT(AB201:AB210,Q201:Q210)/Q211</f>
        <v>#DIV/0!</v>
      </c>
      <c r="AC211" s="14" t="e">
        <f>SUMPRODUCT(AC201:AC210,Q201:Q210)/Q211</f>
        <v>#DIV/0!</v>
      </c>
      <c r="AD211" s="14" t="e">
        <f>SUMPRODUCT(AD201:AD210,Q201:Q210)/Q211</f>
        <v>#DIV/0!</v>
      </c>
      <c r="AE211" s="14" t="e">
        <f>SUMPRODUCT(AE201:AE210,Q201:Q210)/Q211</f>
        <v>#DIV/0!</v>
      </c>
      <c r="AF211" s="15" t="e">
        <f>SUMPRODUCT(AF201:AF210,Q201:Q210)/Q211</f>
        <v>#DIV/0!</v>
      </c>
      <c r="AG211" s="16" t="e">
        <f>Q211*AF211/R211</f>
        <v>#DIV/0!</v>
      </c>
      <c r="AU211" s="3"/>
      <c r="AV211" s="3"/>
      <c r="AW211" s="3"/>
      <c r="AX211" s="3"/>
      <c r="AY211" s="3"/>
      <c r="AZ211" s="3"/>
    </row>
    <row r="212" spans="1:52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26"/>
      <c r="P212" s="20"/>
      <c r="Q212" s="20"/>
      <c r="R212" s="20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52" s="1" customFormat="1" ht="27.75" customHeight="1" x14ac:dyDescent="0.25">
      <c r="A213" s="2" t="s">
        <v>19</v>
      </c>
      <c r="B213" s="4" t="s">
        <v>66</v>
      </c>
      <c r="C213" s="4" t="s">
        <v>1</v>
      </c>
      <c r="D213" s="4" t="s">
        <v>37</v>
      </c>
      <c r="E213" s="4" t="s">
        <v>38</v>
      </c>
      <c r="F213" s="4" t="s">
        <v>0</v>
      </c>
      <c r="G213" s="4" t="s">
        <v>39</v>
      </c>
      <c r="H213" s="4" t="s">
        <v>40</v>
      </c>
      <c r="I213" s="4" t="s">
        <v>2</v>
      </c>
      <c r="J213" s="4" t="s">
        <v>4</v>
      </c>
      <c r="K213" s="4" t="s">
        <v>3</v>
      </c>
      <c r="L213" s="4" t="s">
        <v>41</v>
      </c>
      <c r="M213" s="4" t="s">
        <v>42</v>
      </c>
      <c r="N213" s="4" t="s">
        <v>5</v>
      </c>
      <c r="O213" s="25" t="s">
        <v>43</v>
      </c>
      <c r="P213" s="21" t="s">
        <v>6</v>
      </c>
      <c r="Q213" s="21" t="s">
        <v>44</v>
      </c>
      <c r="R213" s="21" t="s">
        <v>45</v>
      </c>
      <c r="S213" s="4" t="s">
        <v>46</v>
      </c>
      <c r="T213" s="4" t="s">
        <v>47</v>
      </c>
      <c r="U213" s="4" t="s">
        <v>48</v>
      </c>
      <c r="V213" s="4" t="s">
        <v>49</v>
      </c>
      <c r="W213" s="4" t="s">
        <v>50</v>
      </c>
      <c r="X213" s="4" t="s">
        <v>51</v>
      </c>
      <c r="Y213" s="4" t="s">
        <v>52</v>
      </c>
      <c r="Z213" s="4" t="s">
        <v>53</v>
      </c>
      <c r="AA213" s="4" t="s">
        <v>54</v>
      </c>
      <c r="AB213" s="4" t="s">
        <v>22</v>
      </c>
      <c r="AC213" s="4" t="s">
        <v>23</v>
      </c>
      <c r="AD213" s="4" t="s">
        <v>24</v>
      </c>
      <c r="AE213" s="4" t="s">
        <v>25</v>
      </c>
      <c r="AF213" s="4" t="s">
        <v>55</v>
      </c>
      <c r="AG213" s="5" t="s">
        <v>65</v>
      </c>
      <c r="AH213" s="1" t="s">
        <v>56</v>
      </c>
      <c r="AI213" s="1" t="s">
        <v>57</v>
      </c>
      <c r="AJ213" s="1" t="s">
        <v>58</v>
      </c>
      <c r="AK213" s="1" t="s">
        <v>59</v>
      </c>
      <c r="AL213" s="1" t="s">
        <v>60</v>
      </c>
      <c r="AM213" s="1" t="s">
        <v>61</v>
      </c>
      <c r="AN213" s="1" t="s">
        <v>21</v>
      </c>
      <c r="AO213" s="1" t="s">
        <v>62</v>
      </c>
      <c r="AP213" s="1" t="s">
        <v>63</v>
      </c>
      <c r="AQ213" s="1" t="s">
        <v>64</v>
      </c>
      <c r="AU213" s="19"/>
      <c r="AV213" s="19"/>
      <c r="AW213" s="19"/>
      <c r="AX213" s="19"/>
      <c r="AY213" s="19"/>
      <c r="AZ213" s="19"/>
    </row>
    <row r="214" spans="1:52" ht="15" customHeight="1" x14ac:dyDescent="0.25">
      <c r="A214" s="31">
        <f>A201+1</f>
        <v>17</v>
      </c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1.14E-2</v>
      </c>
      <c r="AI214">
        <v>1.235E-2</v>
      </c>
      <c r="AJ214">
        <v>1.235E-2</v>
      </c>
      <c r="AK214">
        <v>9.4999999999999998E-3</v>
      </c>
      <c r="AL214">
        <v>0.96</v>
      </c>
      <c r="AM214" t="s">
        <v>76</v>
      </c>
      <c r="AN214">
        <v>44547.701944444445</v>
      </c>
      <c r="AO214" t="s">
        <v>34</v>
      </c>
    </row>
    <row r="215" spans="1:52" ht="15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  <c r="AH215">
        <v>9.2482500000000005</v>
      </c>
      <c r="AI215">
        <v>4.7005999999999997</v>
      </c>
      <c r="AJ215">
        <v>3.5568</v>
      </c>
      <c r="AK215">
        <v>0.13585</v>
      </c>
      <c r="AL215">
        <v>311.93</v>
      </c>
      <c r="AM215" t="s">
        <v>76</v>
      </c>
      <c r="AN215">
        <v>44547.701944444445</v>
      </c>
      <c r="AO215" t="s">
        <v>34</v>
      </c>
    </row>
    <row r="216" spans="1:52" ht="15" customHeight="1" x14ac:dyDescent="0.25">
      <c r="A216" s="31"/>
      <c r="B216" s="8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2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1"/>
      <c r="AB216" s="11"/>
      <c r="AC216" s="11"/>
      <c r="AD216" s="11"/>
      <c r="AE216" s="11"/>
      <c r="AF216" s="11"/>
      <c r="AG216" s="7"/>
    </row>
    <row r="217" spans="1:52" ht="15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</row>
    <row r="218" spans="1:52" ht="15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  <c r="AH218">
        <v>1.1552</v>
      </c>
      <c r="AI218">
        <v>0.20424999999999999</v>
      </c>
      <c r="AJ218">
        <v>0.26505000000000001</v>
      </c>
      <c r="AK218">
        <v>1.7575E-2</v>
      </c>
      <c r="AL218">
        <v>30.06</v>
      </c>
      <c r="AM218" t="s">
        <v>76</v>
      </c>
      <c r="AN218">
        <v>44547.701944444445</v>
      </c>
      <c r="AO218" t="s">
        <v>34</v>
      </c>
    </row>
    <row r="219" spans="1:52" ht="15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t="15" customHeight="1" x14ac:dyDescent="0.25">
      <c r="A223" s="31"/>
      <c r="B223" s="12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25"/>
      <c r="P223" s="10"/>
      <c r="Q223" s="10"/>
      <c r="R223" s="10"/>
      <c r="S223" s="9"/>
      <c r="T223" s="9"/>
      <c r="U223" s="9"/>
      <c r="V223" s="9"/>
      <c r="W223" s="9"/>
      <c r="X223" s="9"/>
      <c r="Y223" s="9"/>
      <c r="Z223" s="11"/>
      <c r="AA223" s="11"/>
      <c r="AB223" s="11"/>
      <c r="AC223" s="11"/>
      <c r="AD223" s="11"/>
      <c r="AE223" s="11"/>
      <c r="AF223" s="11"/>
      <c r="AG223" s="7"/>
    </row>
    <row r="224" spans="1:52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2">
        <f>SUM(Q214:Q223)</f>
        <v>0</v>
      </c>
      <c r="R224" s="22" t="e">
        <f>AVERAGE(R214:R223)</f>
        <v>#DIV/0!</v>
      </c>
      <c r="S224" s="7"/>
      <c r="T224" s="7"/>
      <c r="U224" s="7"/>
      <c r="V224" s="7"/>
      <c r="W224" s="7"/>
      <c r="X224" s="7"/>
      <c r="Y224" s="7"/>
      <c r="Z224" s="13">
        <f>SUM(Z214:Z223)</f>
        <v>0</v>
      </c>
      <c r="AA224" s="13" t="e">
        <f>AVERAGE(AA214:AA223)</f>
        <v>#DIV/0!</v>
      </c>
      <c r="AB224" s="14" t="e">
        <f>SUMPRODUCT(AB214:AB223,Q214:Q223)/Q224</f>
        <v>#DIV/0!</v>
      </c>
      <c r="AC224" s="14" t="e">
        <f>SUMPRODUCT(AC214:AC223,Q214:Q223)/Q224</f>
        <v>#DIV/0!</v>
      </c>
      <c r="AD224" s="14" t="e">
        <f>SUMPRODUCT(AD214:AD223,Q214:Q223)/Q224</f>
        <v>#DIV/0!</v>
      </c>
      <c r="AE224" s="14" t="e">
        <f>SUMPRODUCT(AE214:AE223,Q214:Q223)/Q224</f>
        <v>#DIV/0!</v>
      </c>
      <c r="AF224" s="15" t="e">
        <f>SUMPRODUCT(AF214:AF223,Q214:Q223)/Q224</f>
        <v>#DIV/0!</v>
      </c>
      <c r="AG224" s="16" t="e">
        <f>Q224*AF224/R224</f>
        <v>#DIV/0!</v>
      </c>
    </row>
    <row r="225" spans="1:43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26"/>
      <c r="P225" s="20"/>
      <c r="Q225" s="20"/>
      <c r="R225" s="20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43" s="1" customFormat="1" ht="27.75" customHeight="1" x14ac:dyDescent="0.25">
      <c r="A226" s="2" t="s">
        <v>19</v>
      </c>
      <c r="B226" s="4" t="s">
        <v>66</v>
      </c>
      <c r="C226" s="4" t="s">
        <v>1</v>
      </c>
      <c r="D226" s="4" t="s">
        <v>37</v>
      </c>
      <c r="E226" s="4" t="s">
        <v>38</v>
      </c>
      <c r="F226" s="4" t="s">
        <v>0</v>
      </c>
      <c r="G226" s="4" t="s">
        <v>39</v>
      </c>
      <c r="H226" s="4" t="s">
        <v>40</v>
      </c>
      <c r="I226" s="4" t="s">
        <v>2</v>
      </c>
      <c r="J226" s="4" t="s">
        <v>4</v>
      </c>
      <c r="K226" s="4" t="s">
        <v>3</v>
      </c>
      <c r="L226" s="4" t="s">
        <v>41</v>
      </c>
      <c r="M226" s="4" t="s">
        <v>42</v>
      </c>
      <c r="N226" s="4" t="s">
        <v>5</v>
      </c>
      <c r="O226" s="25" t="s">
        <v>43</v>
      </c>
      <c r="P226" s="21" t="s">
        <v>6</v>
      </c>
      <c r="Q226" s="21" t="s">
        <v>44</v>
      </c>
      <c r="R226" s="21" t="s">
        <v>45</v>
      </c>
      <c r="S226" s="4" t="s">
        <v>46</v>
      </c>
      <c r="T226" s="4" t="s">
        <v>47</v>
      </c>
      <c r="U226" s="4" t="s">
        <v>48</v>
      </c>
      <c r="V226" s="4" t="s">
        <v>49</v>
      </c>
      <c r="W226" s="4" t="s">
        <v>50</v>
      </c>
      <c r="X226" s="4" t="s">
        <v>51</v>
      </c>
      <c r="Y226" s="4" t="s">
        <v>52</v>
      </c>
      <c r="Z226" s="4" t="s">
        <v>53</v>
      </c>
      <c r="AA226" s="4" t="s">
        <v>54</v>
      </c>
      <c r="AB226" s="4" t="s">
        <v>22</v>
      </c>
      <c r="AC226" s="4" t="s">
        <v>23</v>
      </c>
      <c r="AD226" s="4" t="s">
        <v>24</v>
      </c>
      <c r="AE226" s="4" t="s">
        <v>25</v>
      </c>
      <c r="AF226" s="4" t="s">
        <v>55</v>
      </c>
      <c r="AG226" s="5" t="s">
        <v>65</v>
      </c>
      <c r="AH226" s="1" t="s">
        <v>56</v>
      </c>
      <c r="AI226" s="1" t="s">
        <v>57</v>
      </c>
      <c r="AJ226" s="1" t="s">
        <v>58</v>
      </c>
      <c r="AK226" s="1" t="s">
        <v>59</v>
      </c>
      <c r="AL226" s="1" t="s">
        <v>60</v>
      </c>
      <c r="AM226" s="1" t="s">
        <v>61</v>
      </c>
      <c r="AN226" s="1" t="s">
        <v>21</v>
      </c>
      <c r="AO226" s="1" t="s">
        <v>62</v>
      </c>
      <c r="AP226" s="1" t="s">
        <v>63</v>
      </c>
      <c r="AQ226" s="1" t="s">
        <v>64</v>
      </c>
    </row>
    <row r="227" spans="1:43" ht="15" customHeight="1" x14ac:dyDescent="0.25">
      <c r="A227" s="31">
        <f>A214+1</f>
        <v>18</v>
      </c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1.47725</v>
      </c>
      <c r="AI227">
        <v>0.38855000000000001</v>
      </c>
      <c r="AJ227">
        <v>0.62605</v>
      </c>
      <c r="AK227">
        <v>3.9899999999999998E-2</v>
      </c>
      <c r="AL227">
        <v>46.09</v>
      </c>
      <c r="AM227" t="s">
        <v>76</v>
      </c>
      <c r="AN227">
        <v>44547.701944444445</v>
      </c>
      <c r="AO227" t="s">
        <v>34</v>
      </c>
    </row>
    <row r="228" spans="1:43" ht="15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1.9E-2</v>
      </c>
      <c r="AI228">
        <v>1.0449999999999999E-2</v>
      </c>
      <c r="AJ228">
        <v>1.14E-2</v>
      </c>
      <c r="AK228">
        <v>9.4999999999999998E-3</v>
      </c>
      <c r="AL228">
        <v>1.06</v>
      </c>
      <c r="AM228" t="s">
        <v>76</v>
      </c>
      <c r="AN228">
        <v>44547.701944444445</v>
      </c>
      <c r="AO228" t="s">
        <v>34</v>
      </c>
    </row>
    <row r="229" spans="1:43" ht="15" customHeight="1" x14ac:dyDescent="0.25">
      <c r="A229" s="31"/>
      <c r="B229" s="8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2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1"/>
      <c r="AB229" s="11"/>
      <c r="AC229" s="11"/>
      <c r="AD229" s="11"/>
      <c r="AE229" s="11"/>
      <c r="AF229" s="11"/>
      <c r="AG229" s="7"/>
      <c r="AH229">
        <v>17.8125</v>
      </c>
      <c r="AI229">
        <v>8.0446000000000009</v>
      </c>
      <c r="AJ229">
        <v>10.801500000000001</v>
      </c>
      <c r="AK229">
        <v>0.78090000000000004</v>
      </c>
      <c r="AL229">
        <v>674.93</v>
      </c>
      <c r="AM229" t="s">
        <v>76</v>
      </c>
      <c r="AN229">
        <v>44547.701944444445</v>
      </c>
      <c r="AO229" t="s">
        <v>34</v>
      </c>
    </row>
    <row r="230" spans="1:43" ht="15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t="15" customHeight="1" x14ac:dyDescent="0.25">
      <c r="A236" s="31"/>
      <c r="B236" s="12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25"/>
      <c r="P236" s="10"/>
      <c r="Q236" s="10"/>
      <c r="R236" s="10"/>
      <c r="S236" s="9"/>
      <c r="T236" s="9"/>
      <c r="U236" s="9"/>
      <c r="V236" s="9"/>
      <c r="W236" s="9"/>
      <c r="X236" s="9"/>
      <c r="Y236" s="9"/>
      <c r="Z236" s="11"/>
      <c r="AA236" s="11"/>
      <c r="AB236" s="11"/>
      <c r="AC236" s="11"/>
      <c r="AD236" s="11"/>
      <c r="AE236" s="11"/>
      <c r="AF236" s="11"/>
      <c r="AG236" s="7"/>
    </row>
    <row r="237" spans="1:43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2">
        <f>SUM(Q227:Q236)</f>
        <v>0</v>
      </c>
      <c r="R237" s="22" t="e">
        <f>AVERAGE(R227:R236)</f>
        <v>#DIV/0!</v>
      </c>
      <c r="S237" s="7"/>
      <c r="T237" s="7"/>
      <c r="U237" s="7"/>
      <c r="V237" s="7"/>
      <c r="W237" s="7"/>
      <c r="X237" s="7"/>
      <c r="Y237" s="7"/>
      <c r="Z237" s="13">
        <f>SUM(Z227:Z236)</f>
        <v>0</v>
      </c>
      <c r="AA237" s="13" t="e">
        <f>AVERAGE(AA227:AA236)</f>
        <v>#DIV/0!</v>
      </c>
      <c r="AB237" s="14" t="e">
        <f>SUMPRODUCT(AB227:AB236,Q227:Q236)/Q237</f>
        <v>#DIV/0!</v>
      </c>
      <c r="AC237" s="14" t="e">
        <f>SUMPRODUCT(AC227:AC236,Q227:Q236)/Q237</f>
        <v>#DIV/0!</v>
      </c>
      <c r="AD237" s="14" t="e">
        <f>SUMPRODUCT(AD227:AD236,Q227:Q236)/Q237</f>
        <v>#DIV/0!</v>
      </c>
      <c r="AE237" s="14" t="e">
        <f>SUMPRODUCT(AE227:AE236,Q227:Q236)/Q237</f>
        <v>#DIV/0!</v>
      </c>
      <c r="AF237" s="15" t="e">
        <f>SUMPRODUCT(AF227:AF236,Q227:Q236)/Q237</f>
        <v>#DIV/0!</v>
      </c>
      <c r="AG237" s="16" t="e">
        <f>Q237*AF237/R237</f>
        <v>#DIV/0!</v>
      </c>
    </row>
    <row r="238" spans="1:43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26"/>
      <c r="P238" s="20"/>
      <c r="Q238" s="20"/>
      <c r="R238" s="20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43" s="1" customFormat="1" ht="27.75" customHeight="1" x14ac:dyDescent="0.25">
      <c r="A239" s="2" t="s">
        <v>19</v>
      </c>
      <c r="B239" s="4" t="s">
        <v>66</v>
      </c>
      <c r="C239" s="4" t="s">
        <v>1</v>
      </c>
      <c r="D239" s="4" t="s">
        <v>37</v>
      </c>
      <c r="E239" s="4" t="s">
        <v>38</v>
      </c>
      <c r="F239" s="4" t="s">
        <v>0</v>
      </c>
      <c r="G239" s="4" t="s">
        <v>39</v>
      </c>
      <c r="H239" s="4" t="s">
        <v>40</v>
      </c>
      <c r="I239" s="4" t="s">
        <v>2</v>
      </c>
      <c r="J239" s="4" t="s">
        <v>4</v>
      </c>
      <c r="K239" s="4" t="s">
        <v>3</v>
      </c>
      <c r="L239" s="4" t="s">
        <v>41</v>
      </c>
      <c r="M239" s="4" t="s">
        <v>42</v>
      </c>
      <c r="N239" s="4" t="s">
        <v>5</v>
      </c>
      <c r="O239" s="25" t="s">
        <v>43</v>
      </c>
      <c r="P239" s="21" t="s">
        <v>6</v>
      </c>
      <c r="Q239" s="21" t="s">
        <v>44</v>
      </c>
      <c r="R239" s="21" t="s">
        <v>45</v>
      </c>
      <c r="S239" s="4" t="s">
        <v>46</v>
      </c>
      <c r="T239" s="4" t="s">
        <v>47</v>
      </c>
      <c r="U239" s="4" t="s">
        <v>48</v>
      </c>
      <c r="V239" s="4" t="s">
        <v>49</v>
      </c>
      <c r="W239" s="4" t="s">
        <v>50</v>
      </c>
      <c r="X239" s="4" t="s">
        <v>51</v>
      </c>
      <c r="Y239" s="4" t="s">
        <v>52</v>
      </c>
      <c r="Z239" s="4" t="s">
        <v>53</v>
      </c>
      <c r="AA239" s="4" t="s">
        <v>54</v>
      </c>
      <c r="AB239" s="4" t="s">
        <v>22</v>
      </c>
      <c r="AC239" s="4" t="s">
        <v>23</v>
      </c>
      <c r="AD239" s="4" t="s">
        <v>24</v>
      </c>
      <c r="AE239" s="4" t="s">
        <v>25</v>
      </c>
      <c r="AF239" s="4" t="s">
        <v>55</v>
      </c>
      <c r="AG239" s="5" t="s">
        <v>65</v>
      </c>
      <c r="AH239" s="1" t="s">
        <v>56</v>
      </c>
      <c r="AI239" s="1" t="s">
        <v>57</v>
      </c>
      <c r="AJ239" s="1" t="s">
        <v>58</v>
      </c>
      <c r="AK239" s="1" t="s">
        <v>59</v>
      </c>
      <c r="AL239" s="1" t="s">
        <v>60</v>
      </c>
      <c r="AM239" s="1" t="s">
        <v>61</v>
      </c>
      <c r="AN239" s="1" t="s">
        <v>21</v>
      </c>
      <c r="AO239" s="1" t="s">
        <v>62</v>
      </c>
      <c r="AP239" s="1" t="s">
        <v>63</v>
      </c>
      <c r="AQ239" s="1" t="s">
        <v>64</v>
      </c>
    </row>
    <row r="240" spans="1:43" ht="15" customHeight="1" x14ac:dyDescent="0.25">
      <c r="A240" s="31">
        <f>A227+1</f>
        <v>19</v>
      </c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  <c r="AH240">
        <v>1.31575</v>
      </c>
      <c r="AI240">
        <v>2.0130499999999998</v>
      </c>
      <c r="AJ240">
        <v>2.3066</v>
      </c>
      <c r="AK240">
        <v>0.20330000000000001</v>
      </c>
      <c r="AL240">
        <v>103.26</v>
      </c>
      <c r="AM240" t="s">
        <v>71</v>
      </c>
      <c r="AN240">
        <v>44547.672569444447</v>
      </c>
      <c r="AO240" t="s">
        <v>34</v>
      </c>
    </row>
    <row r="241" spans="1:43" ht="15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customHeight="1" x14ac:dyDescent="0.25">
      <c r="A242" s="31"/>
      <c r="B242" s="8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2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1"/>
      <c r="AB242" s="11"/>
      <c r="AC242" s="11"/>
      <c r="AD242" s="11"/>
      <c r="AE242" s="11"/>
      <c r="AF242" s="11"/>
      <c r="AG242" s="7"/>
    </row>
    <row r="243" spans="1:43" ht="15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t="15" customHeight="1" x14ac:dyDescent="0.25">
      <c r="A249" s="31"/>
      <c r="B249" s="12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25"/>
      <c r="P249" s="10"/>
      <c r="Q249" s="10"/>
      <c r="R249" s="10"/>
      <c r="S249" s="9"/>
      <c r="T249" s="9"/>
      <c r="U249" s="9"/>
      <c r="V249" s="9"/>
      <c r="W249" s="9"/>
      <c r="X249" s="9"/>
      <c r="Y249" s="9"/>
      <c r="Z249" s="11"/>
      <c r="AA249" s="11"/>
      <c r="AB249" s="11"/>
      <c r="AC249" s="11"/>
      <c r="AD249" s="11"/>
      <c r="AE249" s="11"/>
      <c r="AF249" s="11"/>
      <c r="AG249" s="7"/>
    </row>
    <row r="250" spans="1:43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2">
        <f>SUM(Q240:Q249)</f>
        <v>0</v>
      </c>
      <c r="R250" s="22" t="e">
        <f>AVERAGE(R240:R249)</f>
        <v>#DIV/0!</v>
      </c>
      <c r="S250" s="7"/>
      <c r="T250" s="7"/>
      <c r="U250" s="7"/>
      <c r="V250" s="7"/>
      <c r="W250" s="7"/>
      <c r="X250" s="7"/>
      <c r="Y250" s="7"/>
      <c r="Z250" s="13">
        <f>SUM(Z240:Z249)</f>
        <v>0</v>
      </c>
      <c r="AA250" s="13" t="e">
        <f>AVERAGE(AA240:AA249)</f>
        <v>#DIV/0!</v>
      </c>
      <c r="AB250" s="14" t="e">
        <f>SUMPRODUCT(AB240:AB249,Q240:Q249)/Q250</f>
        <v>#DIV/0!</v>
      </c>
      <c r="AC250" s="14" t="e">
        <f>SUMPRODUCT(AC240:AC249,Q240:Q249)/Q250</f>
        <v>#DIV/0!</v>
      </c>
      <c r="AD250" s="14" t="e">
        <f>SUMPRODUCT(AD240:AD249,Q240:Q249)/Q250</f>
        <v>#DIV/0!</v>
      </c>
      <c r="AE250" s="14" t="e">
        <f>SUMPRODUCT(AE240:AE249,Q240:Q249)/Q250</f>
        <v>#DIV/0!</v>
      </c>
      <c r="AF250" s="15" t="e">
        <f>SUMPRODUCT(AF240:AF249,Q240:Q249)/Q250</f>
        <v>#DIV/0!</v>
      </c>
      <c r="AG250" s="16" t="e">
        <f>Q250*AF250/R250</f>
        <v>#DIV/0!</v>
      </c>
    </row>
    <row r="251" spans="1:43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26"/>
      <c r="P251" s="20"/>
      <c r="Q251" s="20"/>
      <c r="R251" s="20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43" s="1" customFormat="1" ht="27.75" customHeight="1" x14ac:dyDescent="0.25">
      <c r="A252" s="2" t="s">
        <v>19</v>
      </c>
      <c r="B252" s="4" t="s">
        <v>66</v>
      </c>
      <c r="C252" s="4" t="s">
        <v>1</v>
      </c>
      <c r="D252" s="4" t="s">
        <v>37</v>
      </c>
      <c r="E252" s="4" t="s">
        <v>38</v>
      </c>
      <c r="F252" s="4" t="s">
        <v>0</v>
      </c>
      <c r="G252" s="4" t="s">
        <v>39</v>
      </c>
      <c r="H252" s="4" t="s">
        <v>40</v>
      </c>
      <c r="I252" s="4" t="s">
        <v>2</v>
      </c>
      <c r="J252" s="4" t="s">
        <v>4</v>
      </c>
      <c r="K252" s="4" t="s">
        <v>3</v>
      </c>
      <c r="L252" s="4" t="s">
        <v>41</v>
      </c>
      <c r="M252" s="4" t="s">
        <v>42</v>
      </c>
      <c r="N252" s="4" t="s">
        <v>5</v>
      </c>
      <c r="O252" s="25" t="s">
        <v>43</v>
      </c>
      <c r="P252" s="21" t="s">
        <v>6</v>
      </c>
      <c r="Q252" s="21" t="s">
        <v>44</v>
      </c>
      <c r="R252" s="21" t="s">
        <v>45</v>
      </c>
      <c r="S252" s="4" t="s">
        <v>46</v>
      </c>
      <c r="T252" s="4" t="s">
        <v>47</v>
      </c>
      <c r="U252" s="4" t="s">
        <v>48</v>
      </c>
      <c r="V252" s="4" t="s">
        <v>49</v>
      </c>
      <c r="W252" s="4" t="s">
        <v>50</v>
      </c>
      <c r="X252" s="4" t="s">
        <v>51</v>
      </c>
      <c r="Y252" s="4" t="s">
        <v>52</v>
      </c>
      <c r="Z252" s="4" t="s">
        <v>53</v>
      </c>
      <c r="AA252" s="4" t="s">
        <v>54</v>
      </c>
      <c r="AB252" s="4" t="s">
        <v>22</v>
      </c>
      <c r="AC252" s="4" t="s">
        <v>23</v>
      </c>
      <c r="AD252" s="4" t="s">
        <v>24</v>
      </c>
      <c r="AE252" s="4" t="s">
        <v>25</v>
      </c>
      <c r="AF252" s="4" t="s">
        <v>55</v>
      </c>
      <c r="AG252" s="5" t="s">
        <v>65</v>
      </c>
      <c r="AH252" s="1" t="s">
        <v>56</v>
      </c>
      <c r="AI252" s="1" t="s">
        <v>57</v>
      </c>
      <c r="AJ252" s="1" t="s">
        <v>58</v>
      </c>
      <c r="AK252" s="1" t="s">
        <v>59</v>
      </c>
      <c r="AL252" s="1" t="s">
        <v>60</v>
      </c>
      <c r="AM252" s="1" t="s">
        <v>61</v>
      </c>
      <c r="AN252" s="1" t="s">
        <v>21</v>
      </c>
      <c r="AO252" s="1" t="s">
        <v>62</v>
      </c>
      <c r="AP252" s="1" t="s">
        <v>63</v>
      </c>
      <c r="AQ252" s="1" t="s">
        <v>64</v>
      </c>
    </row>
    <row r="253" spans="1:43" ht="15" customHeight="1" x14ac:dyDescent="0.25">
      <c r="A253" s="31">
        <f>A240+1</f>
        <v>20</v>
      </c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  <c r="AH253">
        <v>1.31575</v>
      </c>
      <c r="AI253">
        <v>2.0130499999999998</v>
      </c>
      <c r="AJ253">
        <v>2.3066</v>
      </c>
      <c r="AK253">
        <v>0.20330000000000001</v>
      </c>
      <c r="AL253">
        <v>103.26</v>
      </c>
      <c r="AM253" t="s">
        <v>71</v>
      </c>
      <c r="AN253">
        <v>44547.672569444447</v>
      </c>
      <c r="AO253" t="s">
        <v>34</v>
      </c>
    </row>
    <row r="254" spans="1:43" ht="15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customHeight="1" x14ac:dyDescent="0.25">
      <c r="A255" s="31"/>
      <c r="B255" s="8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2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1"/>
      <c r="AB255" s="11"/>
      <c r="AC255" s="11"/>
      <c r="AD255" s="11"/>
      <c r="AE255" s="11"/>
      <c r="AF255" s="11"/>
      <c r="AG255" s="7"/>
    </row>
    <row r="256" spans="1:43" ht="15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t="15" customHeight="1" x14ac:dyDescent="0.25">
      <c r="A262" s="31"/>
      <c r="B262" s="12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25"/>
      <c r="P262" s="10"/>
      <c r="Q262" s="10"/>
      <c r="R262" s="10"/>
      <c r="S262" s="9"/>
      <c r="T262" s="9"/>
      <c r="U262" s="9"/>
      <c r="V262" s="9"/>
      <c r="W262" s="9"/>
      <c r="X262" s="9"/>
      <c r="Y262" s="9"/>
      <c r="Z262" s="11"/>
      <c r="AA262" s="11"/>
      <c r="AB262" s="11"/>
      <c r="AC262" s="11"/>
      <c r="AD262" s="11"/>
      <c r="AE262" s="11"/>
      <c r="AF262" s="11"/>
      <c r="AG262" s="7"/>
    </row>
    <row r="263" spans="1:3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2">
        <f>SUM(Q253:Q262)</f>
        <v>0</v>
      </c>
      <c r="R263" s="22" t="e">
        <f>AVERAGE(R253:R262)</f>
        <v>#DIV/0!</v>
      </c>
      <c r="S263" s="7"/>
      <c r="T263" s="7"/>
      <c r="U263" s="7"/>
      <c r="V263" s="7"/>
      <c r="W263" s="7"/>
      <c r="X263" s="7"/>
      <c r="Y263" s="7"/>
      <c r="Z263" s="13">
        <f>SUM(Z253:Z262)</f>
        <v>0</v>
      </c>
      <c r="AA263" s="13" t="e">
        <f>AVERAGE(AA253:AA262)</f>
        <v>#DIV/0!</v>
      </c>
      <c r="AB263" s="14" t="e">
        <f>SUMPRODUCT(AB253:AB262,Q253:Q262)/Q263</f>
        <v>#DIV/0!</v>
      </c>
      <c r="AC263" s="14" t="e">
        <f>SUMPRODUCT(AC253:AC262,Q253:Q262)/Q263</f>
        <v>#DIV/0!</v>
      </c>
      <c r="AD263" s="14" t="e">
        <f>SUMPRODUCT(AD253:AD262,Q253:Q262)/Q263</f>
        <v>#DIV/0!</v>
      </c>
      <c r="AE263" s="14" t="e">
        <f>SUMPRODUCT(AE253:AE262,Q253:Q262)/Q263</f>
        <v>#DIV/0!</v>
      </c>
      <c r="AF263" s="15" t="e">
        <f>SUMPRODUCT(AF253:AF262,Q253:Q262)/Q263</f>
        <v>#DIV/0!</v>
      </c>
      <c r="AG263" s="16" t="e">
        <f>Q263*AF263/R263</f>
        <v>#DIV/0!</v>
      </c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26"/>
      <c r="P270" s="20"/>
      <c r="Q270" s="20"/>
      <c r="R270" s="20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</sheetData>
  <mergeCells count="22">
    <mergeCell ref="A123:A132"/>
    <mergeCell ref="A1:AD1"/>
    <mergeCell ref="AF1:AG1"/>
    <mergeCell ref="A5:A15"/>
    <mergeCell ref="A19:A28"/>
    <mergeCell ref="A32:A41"/>
    <mergeCell ref="A45:A54"/>
    <mergeCell ref="A58:A67"/>
    <mergeCell ref="A71:A80"/>
    <mergeCell ref="A84:A93"/>
    <mergeCell ref="A97:A106"/>
    <mergeCell ref="A110:A119"/>
    <mergeCell ref="A214:A223"/>
    <mergeCell ref="A227:A236"/>
    <mergeCell ref="A240:A249"/>
    <mergeCell ref="A253:A262"/>
    <mergeCell ref="A136:A145"/>
    <mergeCell ref="A149:A158"/>
    <mergeCell ref="A162:A171"/>
    <mergeCell ref="A175:A184"/>
    <mergeCell ref="A188:A197"/>
    <mergeCell ref="A201:A210"/>
  </mergeCells>
  <conditionalFormatting sqref="AB5:AE15 AB16:AF16">
    <cfRule type="containsBlanks" dxfId="533" priority="57">
      <formula>LEN(TRIM(AB5))=0</formula>
    </cfRule>
    <cfRule type="cellIs" dxfId="532" priority="58" operator="equal">
      <formula>0</formula>
    </cfRule>
  </conditionalFormatting>
  <conditionalFormatting sqref="AB4:AE4">
    <cfRule type="containsBlanks" dxfId="531" priority="55">
      <formula>LEN(TRIM(AB4))=0</formula>
    </cfRule>
    <cfRule type="cellIs" dxfId="530" priority="56" operator="equal">
      <formula>0</formula>
    </cfRule>
  </conditionalFormatting>
  <conditionalFormatting sqref="AB172:AE172 AB159:AE159 AB146:AE146 AB133:AE133 AB120:AE120 AB107:AE107 AB94:AE94 AB81:AE81 AB68:AE68 AB55:AE55 AB29:AE29">
    <cfRule type="containsBlanks" dxfId="529" priority="53">
      <formula>LEN(TRIM(AB29))=0</formula>
    </cfRule>
    <cfRule type="cellIs" dxfId="528" priority="54" operator="equal">
      <formula>0</formula>
    </cfRule>
  </conditionalFormatting>
  <conditionalFormatting sqref="AB161:AE161 AB148:AE148 AB135:AE135 AB122:AE122 AB109:AE109 AB96:AE96 AB83:AE83 AB70:AE70 AB57:AE57 AB44:AE44 AB31:AE31 AB18:AE18">
    <cfRule type="containsBlanks" dxfId="527" priority="51">
      <formula>LEN(TRIM(AB18))=0</formula>
    </cfRule>
    <cfRule type="cellIs" dxfId="526" priority="52" operator="equal">
      <formula>0</formula>
    </cfRule>
  </conditionalFormatting>
  <conditionalFormatting sqref="AB185:AE185">
    <cfRule type="containsBlanks" dxfId="525" priority="49">
      <formula>LEN(TRIM(AB185))=0</formula>
    </cfRule>
    <cfRule type="cellIs" dxfId="524" priority="50" operator="equal">
      <formula>0</formula>
    </cfRule>
  </conditionalFormatting>
  <conditionalFormatting sqref="AB174:AE174">
    <cfRule type="containsBlanks" dxfId="523" priority="47">
      <formula>LEN(TRIM(AB174))=0</formula>
    </cfRule>
    <cfRule type="cellIs" dxfId="522" priority="48" operator="equal">
      <formula>0</formula>
    </cfRule>
  </conditionalFormatting>
  <conditionalFormatting sqref="AB198:AE198">
    <cfRule type="containsBlanks" dxfId="521" priority="45">
      <formula>LEN(TRIM(AB198))=0</formula>
    </cfRule>
    <cfRule type="cellIs" dxfId="520" priority="46" operator="equal">
      <formula>0</formula>
    </cfRule>
  </conditionalFormatting>
  <conditionalFormatting sqref="AB187:AE187">
    <cfRule type="containsBlanks" dxfId="519" priority="43">
      <formula>LEN(TRIM(AB187))=0</formula>
    </cfRule>
    <cfRule type="cellIs" dxfId="518" priority="44" operator="equal">
      <formula>0</formula>
    </cfRule>
  </conditionalFormatting>
  <conditionalFormatting sqref="AB211:AE211">
    <cfRule type="containsBlanks" dxfId="517" priority="41">
      <formula>LEN(TRIM(AB211))=0</formula>
    </cfRule>
    <cfRule type="cellIs" dxfId="516" priority="42" operator="equal">
      <formula>0</formula>
    </cfRule>
  </conditionalFormatting>
  <conditionalFormatting sqref="AB200:AE200">
    <cfRule type="containsBlanks" dxfId="515" priority="39">
      <formula>LEN(TRIM(AB200))=0</formula>
    </cfRule>
    <cfRule type="cellIs" dxfId="514" priority="40" operator="equal">
      <formula>0</formula>
    </cfRule>
  </conditionalFormatting>
  <conditionalFormatting sqref="AB224:AE224">
    <cfRule type="containsBlanks" dxfId="513" priority="37">
      <formula>LEN(TRIM(AB224))=0</formula>
    </cfRule>
    <cfRule type="cellIs" dxfId="512" priority="38" operator="equal">
      <formula>0</formula>
    </cfRule>
  </conditionalFormatting>
  <conditionalFormatting sqref="AB213:AE213">
    <cfRule type="containsBlanks" dxfId="511" priority="35">
      <formula>LEN(TRIM(AB213))=0</formula>
    </cfRule>
    <cfRule type="cellIs" dxfId="510" priority="36" operator="equal">
      <formula>0</formula>
    </cfRule>
  </conditionalFormatting>
  <conditionalFormatting sqref="AB237:AE237">
    <cfRule type="containsBlanks" dxfId="509" priority="33">
      <formula>LEN(TRIM(AB237))=0</formula>
    </cfRule>
    <cfRule type="cellIs" dxfId="508" priority="34" operator="equal">
      <formula>0</formula>
    </cfRule>
  </conditionalFormatting>
  <conditionalFormatting sqref="AB226:AE226">
    <cfRule type="containsBlanks" dxfId="507" priority="31">
      <formula>LEN(TRIM(AB226))=0</formula>
    </cfRule>
    <cfRule type="cellIs" dxfId="506" priority="32" operator="equal">
      <formula>0</formula>
    </cfRule>
  </conditionalFormatting>
  <conditionalFormatting sqref="AB250:AE250">
    <cfRule type="containsBlanks" dxfId="505" priority="29">
      <formula>LEN(TRIM(AB250))=0</formula>
    </cfRule>
    <cfRule type="cellIs" dxfId="504" priority="30" operator="equal">
      <formula>0</formula>
    </cfRule>
  </conditionalFormatting>
  <conditionalFormatting sqref="AB239:AE239">
    <cfRule type="containsBlanks" dxfId="503" priority="27">
      <formula>LEN(TRIM(AB239))=0</formula>
    </cfRule>
    <cfRule type="cellIs" dxfId="502" priority="28" operator="equal">
      <formula>0</formula>
    </cfRule>
  </conditionalFormatting>
  <conditionalFormatting sqref="AB240:AE249">
    <cfRule type="containsBlanks" dxfId="501" priority="25">
      <formula>LEN(TRIM(AB240))=0</formula>
    </cfRule>
    <cfRule type="cellIs" dxfId="500" priority="26" operator="equal">
      <formula>0</formula>
    </cfRule>
  </conditionalFormatting>
  <conditionalFormatting sqref="AB263:AE263">
    <cfRule type="containsBlanks" dxfId="499" priority="23">
      <formula>LEN(TRIM(AB263))=0</formula>
    </cfRule>
    <cfRule type="cellIs" dxfId="498" priority="24" operator="equal">
      <formula>0</formula>
    </cfRule>
  </conditionalFormatting>
  <conditionalFormatting sqref="AB252:AE252">
    <cfRule type="containsBlanks" dxfId="497" priority="21">
      <formula>LEN(TRIM(AB252))=0</formula>
    </cfRule>
    <cfRule type="cellIs" dxfId="496" priority="22" operator="equal">
      <formula>0</formula>
    </cfRule>
  </conditionalFormatting>
  <conditionalFormatting sqref="AB253:AE262">
    <cfRule type="containsBlanks" dxfId="495" priority="19">
      <formula>LEN(TRIM(AB253))=0</formula>
    </cfRule>
    <cfRule type="cellIs" dxfId="494" priority="20" operator="equal">
      <formula>0</formula>
    </cfRule>
  </conditionalFormatting>
  <conditionalFormatting sqref="AB227:AE236 AB214:AE223 AB201:AE210 AB188:AE197 AB175:AE184 AB162:AE171">
    <cfRule type="containsBlanks" dxfId="493" priority="17">
      <formula>LEN(TRIM(AB162))=0</formula>
    </cfRule>
    <cfRule type="cellIs" dxfId="492" priority="18" operator="equal">
      <formula>0</formula>
    </cfRule>
  </conditionalFormatting>
  <conditionalFormatting sqref="AB149:AE158">
    <cfRule type="containsBlanks" dxfId="491" priority="15">
      <formula>LEN(TRIM(AB149))=0</formula>
    </cfRule>
    <cfRule type="cellIs" dxfId="490" priority="16" operator="equal">
      <formula>0</formula>
    </cfRule>
  </conditionalFormatting>
  <conditionalFormatting sqref="AB123:AE132 AB136:AE145">
    <cfRule type="containsBlanks" dxfId="489" priority="13">
      <formula>LEN(TRIM(AB123))=0</formula>
    </cfRule>
    <cfRule type="cellIs" dxfId="488" priority="14" operator="equal">
      <formula>0</formula>
    </cfRule>
  </conditionalFormatting>
  <conditionalFormatting sqref="AB110:AE119">
    <cfRule type="containsBlanks" dxfId="487" priority="11">
      <formula>LEN(TRIM(AB110))=0</formula>
    </cfRule>
    <cfRule type="cellIs" dxfId="486" priority="12" operator="equal">
      <formula>0</formula>
    </cfRule>
  </conditionalFormatting>
  <conditionalFormatting sqref="AB97:AE106 AB84:AE93 AB71:AE80">
    <cfRule type="containsBlanks" dxfId="485" priority="9">
      <formula>LEN(TRIM(AB71))=0</formula>
    </cfRule>
    <cfRule type="cellIs" dxfId="484" priority="10" operator="equal">
      <formula>0</formula>
    </cfRule>
  </conditionalFormatting>
  <conditionalFormatting sqref="AB58:AE67 AB45:AE54 AB32:AE41 AB19:AE28">
    <cfRule type="containsBlanks" dxfId="483" priority="3">
      <formula>LEN(TRIM(AB19))=0</formula>
    </cfRule>
    <cfRule type="cellIs" dxfId="482" priority="4" operator="equal">
      <formula>0</formula>
    </cfRule>
  </conditionalFormatting>
  <conditionalFormatting sqref="AB42:AE42">
    <cfRule type="containsBlanks" dxfId="481" priority="1">
      <formula>LEN(TRIM(AB42))=0</formula>
    </cfRule>
    <cfRule type="cellIs" dxfId="480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A09D-5ABB-4626-A15B-29D57413DBBB}">
  <sheetPr>
    <pageSetUpPr fitToPage="1"/>
  </sheetPr>
  <dimension ref="A1:AZ269"/>
  <sheetViews>
    <sheetView topLeftCell="A18" zoomScale="85" zoomScaleNormal="85" workbookViewId="0">
      <selection activeCell="W263" sqref="W263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21" style="23" customWidth="1"/>
    <col min="17" max="17" width="8" style="23" customWidth="1"/>
    <col min="18" max="18" width="9.5703125" style="23" customWidth="1"/>
    <col min="19" max="19" width="10.42578125" style="17" hidden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44599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9" t="s">
        <v>44</v>
      </c>
      <c r="R4" s="29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12" customHeight="1" x14ac:dyDescent="0.25">
      <c r="A5" s="31">
        <f>1</f>
        <v>1</v>
      </c>
      <c r="B5" s="8">
        <v>44599</v>
      </c>
      <c r="C5" s="9" t="s">
        <v>7</v>
      </c>
      <c r="D5" s="10" t="s">
        <v>29</v>
      </c>
      <c r="E5" s="10" t="s">
        <v>30</v>
      </c>
      <c r="F5" s="10" t="s">
        <v>302</v>
      </c>
      <c r="G5" s="10"/>
      <c r="H5" s="10" t="s">
        <v>31</v>
      </c>
      <c r="I5" s="10" t="s">
        <v>129</v>
      </c>
      <c r="J5" s="10">
        <v>4480</v>
      </c>
      <c r="K5" s="10" t="s">
        <v>130</v>
      </c>
      <c r="L5" s="10" t="s">
        <v>32</v>
      </c>
      <c r="M5" s="10"/>
      <c r="N5" s="10" t="s">
        <v>27</v>
      </c>
      <c r="O5" s="10" t="s">
        <v>303</v>
      </c>
      <c r="P5" s="10" t="s">
        <v>9</v>
      </c>
      <c r="Q5" s="27">
        <v>0.3</v>
      </c>
      <c r="R5" s="27">
        <v>2.2000000000000002</v>
      </c>
      <c r="S5" s="10" t="s">
        <v>33</v>
      </c>
      <c r="T5" s="10" t="s">
        <v>73</v>
      </c>
      <c r="U5" s="10"/>
      <c r="V5" s="10"/>
      <c r="W5" s="10" t="s">
        <v>304</v>
      </c>
      <c r="X5" s="10" t="s">
        <v>305</v>
      </c>
      <c r="Y5" s="10"/>
      <c r="Z5" s="10"/>
      <c r="AA5" s="11">
        <v>0</v>
      </c>
      <c r="AB5" s="11">
        <v>0.15</v>
      </c>
      <c r="AC5" s="11">
        <v>0.05</v>
      </c>
      <c r="AD5" s="11">
        <v>0.04</v>
      </c>
      <c r="AE5" s="11">
        <v>0.01</v>
      </c>
      <c r="AF5" s="11">
        <v>4.42</v>
      </c>
      <c r="AG5" s="7"/>
      <c r="AH5">
        <v>0.14249999999999999</v>
      </c>
      <c r="AI5">
        <v>4.7500000000000001E-2</v>
      </c>
      <c r="AJ5">
        <v>3.7999999999999999E-2</v>
      </c>
      <c r="AK5">
        <v>9.4999999999999998E-3</v>
      </c>
      <c r="AL5">
        <v>4.2</v>
      </c>
      <c r="AM5" t="s">
        <v>134</v>
      </c>
      <c r="AN5">
        <v>44599.683171296296</v>
      </c>
      <c r="AO5" t="s">
        <v>34</v>
      </c>
    </row>
    <row r="6" spans="1:43" ht="22.5" hidden="1" customHeight="1" x14ac:dyDescent="0.25">
      <c r="A6" s="31"/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7"/>
      <c r="R6" s="27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  <c r="AD6" s="11"/>
      <c r="AE6" s="11"/>
      <c r="AF6" s="11"/>
      <c r="AG6" s="7"/>
    </row>
    <row r="7" spans="1:43" ht="15.75" customHeight="1" x14ac:dyDescent="0.25">
      <c r="A7" s="31"/>
      <c r="B7" s="8">
        <v>44599</v>
      </c>
      <c r="C7" s="9" t="s">
        <v>7</v>
      </c>
      <c r="D7" s="10" t="s">
        <v>29</v>
      </c>
      <c r="E7" s="10" t="s">
        <v>30</v>
      </c>
      <c r="F7" s="10" t="s">
        <v>306</v>
      </c>
      <c r="G7" s="10"/>
      <c r="H7" s="10" t="s">
        <v>31</v>
      </c>
      <c r="I7" s="10" t="s">
        <v>129</v>
      </c>
      <c r="J7" s="10">
        <v>4480</v>
      </c>
      <c r="K7" s="10" t="s">
        <v>130</v>
      </c>
      <c r="L7" s="10" t="s">
        <v>32</v>
      </c>
      <c r="M7" s="10"/>
      <c r="N7" s="10" t="s">
        <v>27</v>
      </c>
      <c r="O7" s="10" t="s">
        <v>303</v>
      </c>
      <c r="P7" s="10" t="s">
        <v>9</v>
      </c>
      <c r="Q7" s="27">
        <v>0.5</v>
      </c>
      <c r="R7" s="27">
        <v>2.2000000000000002</v>
      </c>
      <c r="S7" s="10" t="s">
        <v>35</v>
      </c>
      <c r="T7" s="10" t="s">
        <v>20</v>
      </c>
      <c r="U7" s="10"/>
      <c r="V7" s="10"/>
      <c r="W7" s="10" t="s">
        <v>307</v>
      </c>
      <c r="X7" s="10" t="s">
        <v>305</v>
      </c>
      <c r="Y7" s="10"/>
      <c r="Z7" s="10"/>
      <c r="AA7" s="11">
        <v>0</v>
      </c>
      <c r="AB7" s="11">
        <v>1.64</v>
      </c>
      <c r="AC7" s="11">
        <v>1.4</v>
      </c>
      <c r="AD7" s="11">
        <v>1.75</v>
      </c>
      <c r="AE7" s="11">
        <v>0.17</v>
      </c>
      <c r="AF7" s="11">
        <v>88.28</v>
      </c>
      <c r="AG7" s="7"/>
      <c r="AH7">
        <v>1.5580000000000001</v>
      </c>
      <c r="AI7">
        <v>1.33</v>
      </c>
      <c r="AJ7">
        <v>1.6625000000000001</v>
      </c>
      <c r="AK7">
        <v>0.1615</v>
      </c>
      <c r="AL7">
        <v>83.86</v>
      </c>
      <c r="AM7" t="s">
        <v>134</v>
      </c>
      <c r="AN7">
        <v>44599.683171296296</v>
      </c>
      <c r="AO7" t="s">
        <v>34</v>
      </c>
    </row>
    <row r="8" spans="1:43" ht="22.5" customHeight="1" x14ac:dyDescent="0.25">
      <c r="A8" s="31"/>
      <c r="B8" s="12">
        <v>44599</v>
      </c>
      <c r="C8" s="9" t="s">
        <v>7</v>
      </c>
      <c r="D8" s="9" t="s">
        <v>29</v>
      </c>
      <c r="E8" s="9" t="s">
        <v>30</v>
      </c>
      <c r="F8" s="9" t="s">
        <v>308</v>
      </c>
      <c r="G8" s="9"/>
      <c r="H8" s="9" t="s">
        <v>31</v>
      </c>
      <c r="I8" s="9" t="s">
        <v>129</v>
      </c>
      <c r="J8" s="9">
        <v>4480</v>
      </c>
      <c r="K8" s="9" t="s">
        <v>130</v>
      </c>
      <c r="L8" s="9" t="s">
        <v>32</v>
      </c>
      <c r="M8" s="9"/>
      <c r="N8" s="9" t="s">
        <v>27</v>
      </c>
      <c r="O8" s="9" t="s">
        <v>303</v>
      </c>
      <c r="P8" s="10" t="s">
        <v>9</v>
      </c>
      <c r="Q8" s="27">
        <v>0.75</v>
      </c>
      <c r="R8" s="27">
        <v>2.2000000000000002</v>
      </c>
      <c r="S8" s="9" t="s">
        <v>36</v>
      </c>
      <c r="T8" s="9" t="s">
        <v>73</v>
      </c>
      <c r="U8" s="9"/>
      <c r="V8" s="9"/>
      <c r="W8" s="9" t="s">
        <v>309</v>
      </c>
      <c r="X8" s="9" t="s">
        <v>305</v>
      </c>
      <c r="Y8" s="9"/>
      <c r="Z8" s="11"/>
      <c r="AA8" s="11">
        <v>0</v>
      </c>
      <c r="AB8" s="11">
        <v>0.1</v>
      </c>
      <c r="AC8" s="11">
        <v>7.0000000000000007E-2</v>
      </c>
      <c r="AD8" s="11">
        <v>0.12</v>
      </c>
      <c r="AE8" s="11">
        <v>0.01</v>
      </c>
      <c r="AF8" s="11">
        <v>5.36</v>
      </c>
      <c r="AG8" s="7"/>
      <c r="AH8">
        <v>9.5000000000000001E-2</v>
      </c>
      <c r="AI8">
        <v>6.6500000000000004E-2</v>
      </c>
      <c r="AJ8">
        <v>0.114</v>
      </c>
      <c r="AK8">
        <v>9.4999999999999998E-3</v>
      </c>
      <c r="AL8">
        <v>5.09</v>
      </c>
      <c r="AM8" t="s">
        <v>134</v>
      </c>
      <c r="AN8">
        <v>44599.683171296296</v>
      </c>
      <c r="AO8" t="s">
        <v>34</v>
      </c>
    </row>
    <row r="9" spans="1:43" ht="28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28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idden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idden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idden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1.55</v>
      </c>
      <c r="R15" s="22">
        <f>AVERAGE(R5:R14)</f>
        <v>2.2000000000000002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0.6064516129032258</v>
      </c>
      <c r="AC15" s="14">
        <f>SUMPRODUCT(AC5:AC14,Q5:Q14)/Q15</f>
        <v>0.49516129032258061</v>
      </c>
      <c r="AD15" s="14">
        <f>SUMPRODUCT(AD5:AD14,Q5:Q14)/Q15</f>
        <v>0.63032258064516122</v>
      </c>
      <c r="AE15" s="14">
        <f>SUMPRODUCT(AE5:AE14,Q5:Q14)/Q15</f>
        <v>6.1612903225806454E-2</v>
      </c>
      <c r="AF15" s="15">
        <f>SUMPRODUCT(AF5:AF14,Q5:Q14)/Q15</f>
        <v>31.926451612903229</v>
      </c>
      <c r="AG15" s="16">
        <f>Q15*AF15/R15</f>
        <v>22.493636363636362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2" customHeight="1" x14ac:dyDescent="0.25">
      <c r="A18" s="31">
        <f>A5+1</f>
        <v>2</v>
      </c>
      <c r="B18" s="8">
        <v>44599</v>
      </c>
      <c r="C18" s="9" t="s">
        <v>7</v>
      </c>
      <c r="D18" s="10" t="s">
        <v>29</v>
      </c>
      <c r="E18" s="10" t="s">
        <v>30</v>
      </c>
      <c r="F18" s="10" t="s">
        <v>310</v>
      </c>
      <c r="G18" s="10"/>
      <c r="H18" s="10" t="s">
        <v>31</v>
      </c>
      <c r="I18" s="10" t="s">
        <v>129</v>
      </c>
      <c r="J18" s="10">
        <v>4480</v>
      </c>
      <c r="K18" s="10" t="s">
        <v>130</v>
      </c>
      <c r="L18" s="10" t="s">
        <v>32</v>
      </c>
      <c r="M18" s="10"/>
      <c r="N18" s="10" t="s">
        <v>311</v>
      </c>
      <c r="O18" s="10" t="s">
        <v>312</v>
      </c>
      <c r="P18" s="10" t="s">
        <v>11</v>
      </c>
      <c r="Q18" s="27">
        <v>0.15</v>
      </c>
      <c r="R18" s="27">
        <v>2.1</v>
      </c>
      <c r="S18" s="10"/>
      <c r="T18" s="10" t="s">
        <v>158</v>
      </c>
      <c r="U18" s="10"/>
      <c r="V18" s="10"/>
      <c r="W18" s="10" t="s">
        <v>175</v>
      </c>
      <c r="X18" s="10" t="s">
        <v>305</v>
      </c>
      <c r="Y18" s="10"/>
      <c r="Z18" s="10"/>
      <c r="AA18" s="11">
        <v>0</v>
      </c>
      <c r="AB18" s="11">
        <v>1.08</v>
      </c>
      <c r="AC18" s="11">
        <v>3.42</v>
      </c>
      <c r="AD18" s="11">
        <v>2.99</v>
      </c>
      <c r="AE18" s="11">
        <v>0.08</v>
      </c>
      <c r="AF18" s="11">
        <v>130.28</v>
      </c>
      <c r="AG18" s="7"/>
      <c r="AH18">
        <v>1.026</v>
      </c>
      <c r="AI18">
        <v>3.2490000000000001</v>
      </c>
      <c r="AJ18">
        <v>2.8405</v>
      </c>
      <c r="AK18">
        <v>7.5999999999999998E-2</v>
      </c>
      <c r="AL18">
        <v>123.76</v>
      </c>
      <c r="AM18" t="s">
        <v>134</v>
      </c>
      <c r="AN18">
        <v>44599.683171296296</v>
      </c>
      <c r="AO18" t="s">
        <v>34</v>
      </c>
    </row>
    <row r="19" spans="1:43" ht="22.5" hidden="1" customHeight="1" x14ac:dyDescent="0.25">
      <c r="A19" s="31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7"/>
      <c r="R19" s="27"/>
      <c r="S19" s="10"/>
      <c r="T19" s="10"/>
      <c r="U19" s="10"/>
      <c r="V19" s="10"/>
      <c r="W19" s="10"/>
      <c r="X19" s="10"/>
      <c r="Y19" s="10"/>
      <c r="Z19" s="10"/>
      <c r="AA19" s="11"/>
      <c r="AB19" s="11"/>
      <c r="AC19" s="11"/>
      <c r="AD19" s="11"/>
      <c r="AE19" s="11"/>
      <c r="AF19" s="11"/>
      <c r="AG19" s="7"/>
    </row>
    <row r="20" spans="1:43" ht="15.75" hidden="1" customHeight="1" x14ac:dyDescent="0.25">
      <c r="A20" s="31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7"/>
      <c r="R20" s="27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11"/>
      <c r="AG20" s="7"/>
      <c r="AH20">
        <v>1.9855</v>
      </c>
      <c r="AI20">
        <v>6.0229999999999997</v>
      </c>
      <c r="AJ20">
        <v>8.3409999999999993</v>
      </c>
      <c r="AK20">
        <v>0.40849999999999997</v>
      </c>
      <c r="AL20">
        <v>297.29000000000002</v>
      </c>
      <c r="AM20" t="s">
        <v>134</v>
      </c>
      <c r="AN20">
        <v>44597.684004629627</v>
      </c>
      <c r="AO20" t="s">
        <v>34</v>
      </c>
    </row>
    <row r="21" spans="1:43" ht="22.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28.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28.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idden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0.15</v>
      </c>
      <c r="R28" s="22">
        <f>AVERAGE(R18:R27)</f>
        <v>2.1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1.08</v>
      </c>
      <c r="AC28" s="14">
        <f>SUMPRODUCT(AC18:AC27,Q18:Q27)/Q28</f>
        <v>3.4200000000000004</v>
      </c>
      <c r="AD28" s="14">
        <f>SUMPRODUCT(AD18:AD27,Q18:Q27)/Q28</f>
        <v>2.99</v>
      </c>
      <c r="AE28" s="14">
        <f>SUMPRODUCT(AE18:AE27,Q18:Q27)/Q28</f>
        <v>0.08</v>
      </c>
      <c r="AF28" s="15">
        <f>SUMPRODUCT(AF18:AF27,Q18:Q27)/Q28</f>
        <v>130.28</v>
      </c>
      <c r="AG28" s="16">
        <f>Q28*AF28/R28</f>
        <v>9.3057142857142843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44599</v>
      </c>
      <c r="C31" s="9" t="s">
        <v>7</v>
      </c>
      <c r="D31" s="10" t="s">
        <v>29</v>
      </c>
      <c r="E31" s="10" t="s">
        <v>30</v>
      </c>
      <c r="F31" s="10" t="s">
        <v>313</v>
      </c>
      <c r="G31" s="10"/>
      <c r="H31" s="10" t="s">
        <v>31</v>
      </c>
      <c r="I31" s="10" t="s">
        <v>8</v>
      </c>
      <c r="J31" s="10">
        <v>4480</v>
      </c>
      <c r="K31" s="10" t="s">
        <v>258</v>
      </c>
      <c r="L31" s="10" t="s">
        <v>259</v>
      </c>
      <c r="M31" s="10"/>
      <c r="N31" s="10" t="s">
        <v>27</v>
      </c>
      <c r="O31" s="10" t="s">
        <v>314</v>
      </c>
      <c r="P31" s="10" t="s">
        <v>16</v>
      </c>
      <c r="Q31" s="27">
        <v>0.6</v>
      </c>
      <c r="R31" s="27">
        <v>0.6</v>
      </c>
      <c r="S31" s="10"/>
      <c r="T31" s="10" t="s">
        <v>73</v>
      </c>
      <c r="U31" s="10"/>
      <c r="V31" s="10"/>
      <c r="W31" s="10" t="s">
        <v>315</v>
      </c>
      <c r="X31" s="10" t="s">
        <v>305</v>
      </c>
      <c r="Y31" s="10"/>
      <c r="Z31" s="10"/>
      <c r="AA31" s="11">
        <v>0</v>
      </c>
      <c r="AB31" s="11">
        <v>0.08</v>
      </c>
      <c r="AC31" s="11">
        <v>0.14000000000000001</v>
      </c>
      <c r="AD31" s="11">
        <v>0.30499999999999999</v>
      </c>
      <c r="AE31" s="11">
        <v>0.02</v>
      </c>
      <c r="AF31" s="11">
        <v>9.91</v>
      </c>
      <c r="AG31" s="7"/>
      <c r="AH31">
        <v>7.5999999999999998E-2</v>
      </c>
      <c r="AI31">
        <v>0.13300000000000001</v>
      </c>
      <c r="AJ31">
        <v>0.28975000000000001</v>
      </c>
      <c r="AK31">
        <v>1.9E-2</v>
      </c>
      <c r="AL31">
        <v>9.41</v>
      </c>
      <c r="AM31" t="s">
        <v>134</v>
      </c>
      <c r="AN31">
        <v>44599.683171296296</v>
      </c>
      <c r="AO31" t="s">
        <v>34</v>
      </c>
    </row>
    <row r="32" spans="1:43" ht="22.5" customHeight="1" x14ac:dyDescent="0.25">
      <c r="A32" s="31"/>
      <c r="B32" s="8">
        <v>44599</v>
      </c>
      <c r="C32" s="9" t="s">
        <v>7</v>
      </c>
      <c r="D32" s="10" t="s">
        <v>29</v>
      </c>
      <c r="E32" s="10" t="s">
        <v>30</v>
      </c>
      <c r="F32" s="10" t="s">
        <v>316</v>
      </c>
      <c r="G32" s="10"/>
      <c r="H32" s="10" t="s">
        <v>31</v>
      </c>
      <c r="I32" s="10" t="s">
        <v>8</v>
      </c>
      <c r="J32" s="10">
        <v>4480</v>
      </c>
      <c r="K32" s="10" t="s">
        <v>258</v>
      </c>
      <c r="L32" s="10" t="s">
        <v>259</v>
      </c>
      <c r="M32" s="10"/>
      <c r="N32" s="10" t="s">
        <v>27</v>
      </c>
      <c r="O32" s="10" t="s">
        <v>317</v>
      </c>
      <c r="P32" s="10" t="s">
        <v>16</v>
      </c>
      <c r="Q32" s="27">
        <v>0.4</v>
      </c>
      <c r="R32" s="27">
        <v>0.4</v>
      </c>
      <c r="S32" s="10"/>
      <c r="T32" s="10" t="s">
        <v>20</v>
      </c>
      <c r="U32" s="10"/>
      <c r="V32" s="10"/>
      <c r="W32" s="10" t="s">
        <v>318</v>
      </c>
      <c r="X32" s="10" t="s">
        <v>305</v>
      </c>
      <c r="Y32" s="10"/>
      <c r="Z32" s="10"/>
      <c r="AA32" s="11">
        <v>0</v>
      </c>
      <c r="AB32" s="11">
        <v>3.45</v>
      </c>
      <c r="AC32" s="11">
        <v>7.36</v>
      </c>
      <c r="AD32" s="11">
        <v>10.26</v>
      </c>
      <c r="AE32" s="11">
        <v>0.83</v>
      </c>
      <c r="AF32" s="11">
        <v>395.09</v>
      </c>
      <c r="AG32" s="7"/>
      <c r="AH32">
        <v>3.2774999999999999</v>
      </c>
      <c r="AI32">
        <v>6.992</v>
      </c>
      <c r="AJ32">
        <v>9.7469999999999999</v>
      </c>
      <c r="AK32">
        <v>0.78849999999999998</v>
      </c>
      <c r="AL32">
        <v>375.34</v>
      </c>
      <c r="AM32" t="s">
        <v>134</v>
      </c>
      <c r="AN32">
        <v>44599.683171296296</v>
      </c>
      <c r="AO32" t="s">
        <v>34</v>
      </c>
    </row>
    <row r="33" spans="1:43" ht="15.75" hidden="1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  <c r="AH33">
        <v>1.9855</v>
      </c>
      <c r="AI33">
        <v>6.0229999999999997</v>
      </c>
      <c r="AJ33">
        <v>8.3409999999999993</v>
      </c>
      <c r="AK33">
        <v>0.40849999999999997</v>
      </c>
      <c r="AL33">
        <v>297.29000000000002</v>
      </c>
      <c r="AM33" t="s">
        <v>134</v>
      </c>
      <c r="AN33">
        <v>44597.684004629627</v>
      </c>
      <c r="AO33" t="s">
        <v>34</v>
      </c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</v>
      </c>
      <c r="R41" s="22">
        <f>AVERAGE(R31:R40)</f>
        <v>0.5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1.4280000000000002</v>
      </c>
      <c r="AC41" s="14">
        <f>SUMPRODUCT(AC31:AC40,Q31:Q40)/Q41</f>
        <v>3.0280000000000005</v>
      </c>
      <c r="AD41" s="14">
        <f>SUMPRODUCT(AD31:AD40,Q31:Q40)/Q41</f>
        <v>4.2869999999999999</v>
      </c>
      <c r="AE41" s="14">
        <f>SUMPRODUCT(AE31:AE40,Q31:Q40)/Q41</f>
        <v>0.34400000000000003</v>
      </c>
      <c r="AF41" s="15">
        <f>SUMPRODUCT(AF31:AF40,Q31:Q40)/Q41</f>
        <v>163.982</v>
      </c>
      <c r="AG41" s="16">
        <f>Q41*AF41/R41</f>
        <v>327.964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32.25" customHeight="1" x14ac:dyDescent="0.25">
      <c r="A44" s="31">
        <f>A31+1</f>
        <v>4</v>
      </c>
      <c r="B44" s="8">
        <v>44599</v>
      </c>
      <c r="C44" s="9" t="s">
        <v>7</v>
      </c>
      <c r="D44" s="10" t="s">
        <v>29</v>
      </c>
      <c r="E44" s="10" t="s">
        <v>30</v>
      </c>
      <c r="F44" s="10" t="s">
        <v>319</v>
      </c>
      <c r="G44" s="10"/>
      <c r="H44" s="10" t="s">
        <v>31</v>
      </c>
      <c r="I44" s="10" t="s">
        <v>8</v>
      </c>
      <c r="J44" s="10">
        <v>4480</v>
      </c>
      <c r="K44" s="10" t="s">
        <v>258</v>
      </c>
      <c r="L44" s="10" t="s">
        <v>259</v>
      </c>
      <c r="M44" s="10"/>
      <c r="N44" s="10" t="s">
        <v>27</v>
      </c>
      <c r="O44" s="10" t="s">
        <v>320</v>
      </c>
      <c r="P44" s="10" t="s">
        <v>15</v>
      </c>
      <c r="Q44" s="27">
        <v>0.2</v>
      </c>
      <c r="R44" s="27">
        <v>0.2</v>
      </c>
      <c r="S44" s="10"/>
      <c r="T44" s="10" t="s">
        <v>20</v>
      </c>
      <c r="U44" s="10"/>
      <c r="V44" s="10"/>
      <c r="W44" s="10" t="s">
        <v>321</v>
      </c>
      <c r="X44" s="10" t="s">
        <v>305</v>
      </c>
      <c r="Y44" s="10"/>
      <c r="Z44" s="10"/>
      <c r="AA44" s="11">
        <v>0</v>
      </c>
      <c r="AB44" s="11">
        <v>2.34</v>
      </c>
      <c r="AC44" s="11">
        <v>5.52</v>
      </c>
      <c r="AD44" s="11">
        <v>10.18</v>
      </c>
      <c r="AE44" s="11">
        <v>0.6</v>
      </c>
      <c r="AF44" s="11">
        <v>336.08</v>
      </c>
      <c r="AG44" s="7"/>
      <c r="AH44">
        <v>2.2229999999999999</v>
      </c>
      <c r="AI44">
        <v>5.2439999999999998</v>
      </c>
      <c r="AJ44">
        <v>9.6709999999999994</v>
      </c>
      <c r="AK44">
        <v>0.56999999999999995</v>
      </c>
      <c r="AL44">
        <v>319.27999999999997</v>
      </c>
      <c r="AM44" t="s">
        <v>134</v>
      </c>
      <c r="AN44">
        <v>44599.683171296296</v>
      </c>
      <c r="AO44" t="s">
        <v>34</v>
      </c>
    </row>
    <row r="45" spans="1:43" ht="32.25" customHeight="1" x14ac:dyDescent="0.25">
      <c r="A45" s="31"/>
      <c r="B45" s="8">
        <v>44599</v>
      </c>
      <c r="C45" s="9" t="s">
        <v>7</v>
      </c>
      <c r="D45" s="10" t="s">
        <v>29</v>
      </c>
      <c r="E45" s="10" t="s">
        <v>30</v>
      </c>
      <c r="F45" s="10" t="s">
        <v>322</v>
      </c>
      <c r="G45" s="10"/>
      <c r="H45" s="10" t="s">
        <v>31</v>
      </c>
      <c r="I45" s="10" t="s">
        <v>8</v>
      </c>
      <c r="J45" s="10">
        <v>4480</v>
      </c>
      <c r="K45" s="10" t="s">
        <v>258</v>
      </c>
      <c r="L45" s="10" t="s">
        <v>259</v>
      </c>
      <c r="M45" s="10"/>
      <c r="N45" s="10" t="s">
        <v>27</v>
      </c>
      <c r="O45" s="10" t="s">
        <v>323</v>
      </c>
      <c r="P45" s="10" t="s">
        <v>15</v>
      </c>
      <c r="Q45" s="27">
        <v>0.15</v>
      </c>
      <c r="R45" s="27">
        <v>0.15</v>
      </c>
      <c r="S45" s="10"/>
      <c r="T45" s="10" t="s">
        <v>20</v>
      </c>
      <c r="U45" s="10"/>
      <c r="V45" s="10"/>
      <c r="W45" s="10" t="s">
        <v>324</v>
      </c>
      <c r="X45" s="10" t="s">
        <v>305</v>
      </c>
      <c r="Y45" s="10"/>
      <c r="Z45" s="10"/>
      <c r="AA45" s="11">
        <v>0</v>
      </c>
      <c r="AB45" s="11">
        <v>0.43</v>
      </c>
      <c r="AC45" s="11">
        <v>0.48</v>
      </c>
      <c r="AD45" s="11">
        <v>1.7</v>
      </c>
      <c r="AE45" s="11">
        <v>0.12</v>
      </c>
      <c r="AF45" s="11">
        <v>50.45</v>
      </c>
      <c r="AG45" s="7"/>
      <c r="AH45">
        <v>0.40849999999999997</v>
      </c>
      <c r="AI45">
        <v>0.45600000000000002</v>
      </c>
      <c r="AJ45">
        <v>1.615</v>
      </c>
      <c r="AK45">
        <v>0.114</v>
      </c>
      <c r="AL45">
        <v>47.93</v>
      </c>
      <c r="AM45" t="s">
        <v>134</v>
      </c>
      <c r="AN45">
        <v>44599.683171296296</v>
      </c>
      <c r="AO45" t="s">
        <v>34</v>
      </c>
    </row>
    <row r="46" spans="1:43" ht="32.2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0.13300000000000001</v>
      </c>
      <c r="AI46">
        <v>0.32300000000000001</v>
      </c>
      <c r="AJ46">
        <v>0.73150000000000004</v>
      </c>
      <c r="AK46">
        <v>1.9E-2</v>
      </c>
      <c r="AL46">
        <v>21.38</v>
      </c>
      <c r="AM46" t="s">
        <v>134</v>
      </c>
      <c r="AN46">
        <v>44597.684004629627</v>
      </c>
      <c r="AO46" t="s">
        <v>34</v>
      </c>
    </row>
    <row r="47" spans="1:43" ht="32.2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0.35</v>
      </c>
      <c r="R54" s="22">
        <f>AVERAGE(R44:R53)</f>
        <v>0.17499999999999999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1.5214285714285714</v>
      </c>
      <c r="AC54" s="14">
        <f>SUMPRODUCT(AC44:AC53,Q44:Q53)/Q54</f>
        <v>3.36</v>
      </c>
      <c r="AD54" s="14">
        <f>SUMPRODUCT(AD44:AD53,Q44:Q53)/Q54</f>
        <v>6.5457142857142863</v>
      </c>
      <c r="AE54" s="14">
        <f>SUMPRODUCT(AE44:AE53,Q44:Q53)/Q54</f>
        <v>0.39428571428571424</v>
      </c>
      <c r="AF54" s="15">
        <f>SUMPRODUCT(AF44:AF53,Q44:Q53)/Q54</f>
        <v>213.66714285714284</v>
      </c>
      <c r="AG54" s="16">
        <f>Q54*AF54/R54</f>
        <v>427.33428571428567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customHeight="1" x14ac:dyDescent="0.25">
      <c r="A57" s="31">
        <f>A44+1</f>
        <v>5</v>
      </c>
      <c r="B57" s="8">
        <v>44599</v>
      </c>
      <c r="C57" s="9" t="s">
        <v>7</v>
      </c>
      <c r="D57" s="10" t="s">
        <v>29</v>
      </c>
      <c r="E57" s="10" t="s">
        <v>30</v>
      </c>
      <c r="F57" s="10" t="s">
        <v>325</v>
      </c>
      <c r="G57" s="10"/>
      <c r="H57" s="10" t="s">
        <v>31</v>
      </c>
      <c r="I57" s="10" t="s">
        <v>17</v>
      </c>
      <c r="J57" s="10">
        <v>4480</v>
      </c>
      <c r="K57" s="10" t="s">
        <v>18</v>
      </c>
      <c r="L57" s="10" t="s">
        <v>32</v>
      </c>
      <c r="M57" s="10"/>
      <c r="N57" s="10" t="s">
        <v>27</v>
      </c>
      <c r="O57" s="10" t="s">
        <v>326</v>
      </c>
      <c r="P57" s="10" t="s">
        <v>9</v>
      </c>
      <c r="Q57" s="27">
        <v>0.3</v>
      </c>
      <c r="R57" s="27">
        <v>1.8</v>
      </c>
      <c r="S57" s="10"/>
      <c r="T57" s="10" t="s">
        <v>20</v>
      </c>
      <c r="U57" s="10"/>
      <c r="V57" s="10"/>
      <c r="W57" s="10" t="s">
        <v>143</v>
      </c>
      <c r="X57" s="10" t="s">
        <v>305</v>
      </c>
      <c r="Y57" s="10"/>
      <c r="Z57" s="10"/>
      <c r="AA57" s="11">
        <v>0</v>
      </c>
      <c r="AB57" s="11">
        <v>1.45</v>
      </c>
      <c r="AC57" s="11">
        <v>4.1399999999999997</v>
      </c>
      <c r="AD57" s="11">
        <v>6.77</v>
      </c>
      <c r="AE57" s="11">
        <v>0.75</v>
      </c>
      <c r="AF57" s="11">
        <v>243.83</v>
      </c>
      <c r="AG57" s="7"/>
      <c r="AH57">
        <v>1.3774999999999999</v>
      </c>
      <c r="AI57">
        <v>3.9329999999999998</v>
      </c>
      <c r="AJ57">
        <v>6.4314999999999998</v>
      </c>
      <c r="AK57">
        <v>0.71250000000000002</v>
      </c>
      <c r="AL57">
        <v>231.64</v>
      </c>
      <c r="AM57" t="s">
        <v>134</v>
      </c>
      <c r="AN57">
        <v>44599.683171296296</v>
      </c>
      <c r="AO57" t="s">
        <v>34</v>
      </c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0.3</v>
      </c>
      <c r="R67" s="22">
        <f>AVERAGE(R57:R66)</f>
        <v>1.8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1.45</v>
      </c>
      <c r="AC67" s="14">
        <f>SUMPRODUCT(AC57:AC66,Q57:Q66)/Q67</f>
        <v>4.1399999999999997</v>
      </c>
      <c r="AD67" s="14">
        <f>SUMPRODUCT(AD57:AD66,Q57:Q66)/Q67</f>
        <v>6.77</v>
      </c>
      <c r="AE67" s="14">
        <f>SUMPRODUCT(AE57:AE66,Q57:Q66)/Q67</f>
        <v>0.75</v>
      </c>
      <c r="AF67" s="15">
        <f>SUMPRODUCT(AF57:AF66,Q57:Q66)/Q67</f>
        <v>243.83</v>
      </c>
      <c r="AG67" s="16">
        <f>Q67*AF67/R67</f>
        <v>40.638333333333335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44599</v>
      </c>
      <c r="C70" s="9" t="s">
        <v>7</v>
      </c>
      <c r="D70" s="10" t="s">
        <v>29</v>
      </c>
      <c r="E70" s="10" t="s">
        <v>30</v>
      </c>
      <c r="F70" s="10" t="s">
        <v>327</v>
      </c>
      <c r="G70" s="10"/>
      <c r="H70" s="10" t="s">
        <v>70</v>
      </c>
      <c r="I70" s="10" t="s">
        <v>8</v>
      </c>
      <c r="J70" s="10">
        <v>4080</v>
      </c>
      <c r="K70" s="10" t="s">
        <v>328</v>
      </c>
      <c r="L70" s="10" t="s">
        <v>198</v>
      </c>
      <c r="M70" s="10"/>
      <c r="N70" s="10" t="s">
        <v>27</v>
      </c>
      <c r="O70" s="10" t="s">
        <v>329</v>
      </c>
      <c r="P70" s="10" t="s">
        <v>16</v>
      </c>
      <c r="Q70" s="27">
        <v>0.5</v>
      </c>
      <c r="R70" s="27">
        <v>0.5</v>
      </c>
      <c r="S70" s="10"/>
      <c r="T70" s="10" t="s">
        <v>73</v>
      </c>
      <c r="U70" s="10"/>
      <c r="V70" s="10"/>
      <c r="W70" s="10" t="s">
        <v>330</v>
      </c>
      <c r="X70" s="10" t="s">
        <v>331</v>
      </c>
      <c r="Y70" s="10"/>
      <c r="Z70" s="10"/>
      <c r="AA70" s="11">
        <v>0</v>
      </c>
      <c r="AB70" s="11">
        <v>0.38</v>
      </c>
      <c r="AC70" s="11">
        <v>0.13</v>
      </c>
      <c r="AD70" s="11">
        <v>0.43</v>
      </c>
      <c r="AE70" s="11">
        <v>0.03</v>
      </c>
      <c r="AF70" s="11">
        <v>17.37</v>
      </c>
      <c r="AG70" s="7"/>
      <c r="AH70">
        <v>0.36099999999999999</v>
      </c>
      <c r="AI70">
        <v>0.1235</v>
      </c>
      <c r="AJ70">
        <v>0.40849999999999997</v>
      </c>
      <c r="AK70">
        <v>2.8500000000000001E-2</v>
      </c>
      <c r="AL70">
        <v>16.5</v>
      </c>
      <c r="AM70" t="s">
        <v>76</v>
      </c>
      <c r="AN70">
        <v>44599.785787037035</v>
      </c>
      <c r="AO70" t="s">
        <v>34</v>
      </c>
    </row>
    <row r="71" spans="1:43" ht="15" customHeight="1" x14ac:dyDescent="0.25">
      <c r="A71" s="31"/>
      <c r="B71" s="8">
        <v>44599</v>
      </c>
      <c r="C71" s="9" t="s">
        <v>7</v>
      </c>
      <c r="D71" s="10" t="s">
        <v>29</v>
      </c>
      <c r="E71" s="10" t="s">
        <v>30</v>
      </c>
      <c r="F71" s="10" t="s">
        <v>332</v>
      </c>
      <c r="G71" s="10"/>
      <c r="H71" s="10" t="s">
        <v>70</v>
      </c>
      <c r="I71" s="10" t="s">
        <v>8</v>
      </c>
      <c r="J71" s="10">
        <v>4080</v>
      </c>
      <c r="K71" s="10" t="s">
        <v>328</v>
      </c>
      <c r="L71" s="10" t="s">
        <v>198</v>
      </c>
      <c r="M71" s="10"/>
      <c r="N71" s="10" t="s">
        <v>27</v>
      </c>
      <c r="O71" s="10" t="s">
        <v>333</v>
      </c>
      <c r="P71" s="10" t="s">
        <v>16</v>
      </c>
      <c r="Q71" s="27">
        <v>0.8</v>
      </c>
      <c r="R71" s="27">
        <v>0.8</v>
      </c>
      <c r="S71" s="10"/>
      <c r="T71" s="10" t="s">
        <v>73</v>
      </c>
      <c r="U71" s="10"/>
      <c r="V71" s="10"/>
      <c r="W71" s="10" t="s">
        <v>334</v>
      </c>
      <c r="X71" s="10" t="s">
        <v>331</v>
      </c>
      <c r="Y71" s="10"/>
      <c r="Z71" s="10"/>
      <c r="AA71" s="11">
        <v>0</v>
      </c>
      <c r="AB71" s="11">
        <v>0.04</v>
      </c>
      <c r="AC71" s="11">
        <v>0.06</v>
      </c>
      <c r="AD71" s="11">
        <v>0.15</v>
      </c>
      <c r="AE71" s="11">
        <v>0.01</v>
      </c>
      <c r="AF71" s="11">
        <v>4.75</v>
      </c>
      <c r="AG71" s="7"/>
      <c r="AH71">
        <v>3.7999999999999999E-2</v>
      </c>
      <c r="AI71">
        <v>5.7000000000000002E-2</v>
      </c>
      <c r="AJ71">
        <v>0.14249999999999999</v>
      </c>
      <c r="AK71">
        <v>9.4999999999999998E-3</v>
      </c>
      <c r="AL71">
        <v>4.51</v>
      </c>
      <c r="AM71" t="s">
        <v>76</v>
      </c>
      <c r="AN71">
        <v>44599.785787037035</v>
      </c>
      <c r="AO71" t="s">
        <v>34</v>
      </c>
    </row>
    <row r="72" spans="1:43" ht="15" customHeight="1" x14ac:dyDescent="0.25">
      <c r="A72" s="31"/>
      <c r="B72" s="8">
        <v>44599</v>
      </c>
      <c r="C72" s="9" t="s">
        <v>7</v>
      </c>
      <c r="D72" s="10" t="s">
        <v>29</v>
      </c>
      <c r="E72" s="10" t="s">
        <v>30</v>
      </c>
      <c r="F72" s="10" t="s">
        <v>335</v>
      </c>
      <c r="G72" s="10"/>
      <c r="H72" s="10" t="s">
        <v>70</v>
      </c>
      <c r="I72" s="10" t="s">
        <v>8</v>
      </c>
      <c r="J72" s="10">
        <v>4080</v>
      </c>
      <c r="K72" s="10" t="s">
        <v>328</v>
      </c>
      <c r="L72" s="10" t="s">
        <v>198</v>
      </c>
      <c r="M72" s="10"/>
      <c r="N72" s="10" t="s">
        <v>27</v>
      </c>
      <c r="O72" s="10" t="s">
        <v>336</v>
      </c>
      <c r="P72" s="10" t="s">
        <v>16</v>
      </c>
      <c r="Q72" s="27">
        <v>0.7</v>
      </c>
      <c r="R72" s="27">
        <v>0.7</v>
      </c>
      <c r="S72" s="10"/>
      <c r="T72" s="10" t="s">
        <v>20</v>
      </c>
      <c r="U72" s="10"/>
      <c r="V72" s="10"/>
      <c r="W72" s="10" t="s">
        <v>337</v>
      </c>
      <c r="X72" s="10" t="s">
        <v>331</v>
      </c>
      <c r="Y72" s="10"/>
      <c r="Z72" s="10"/>
      <c r="AA72" s="11">
        <v>0</v>
      </c>
      <c r="AB72" s="11">
        <v>0.01</v>
      </c>
      <c r="AC72" s="11">
        <v>0.01</v>
      </c>
      <c r="AD72" s="11">
        <v>0.04</v>
      </c>
      <c r="AE72" s="11">
        <v>0.01</v>
      </c>
      <c r="AF72" s="11">
        <v>1.46</v>
      </c>
      <c r="AG72" s="7"/>
      <c r="AH72">
        <v>9.4999999999999998E-3</v>
      </c>
      <c r="AI72">
        <v>9.4999999999999998E-3</v>
      </c>
      <c r="AJ72">
        <v>3.7999999999999999E-2</v>
      </c>
      <c r="AK72">
        <v>9.4999999999999998E-3</v>
      </c>
      <c r="AL72">
        <v>1.39</v>
      </c>
      <c r="AM72" t="s">
        <v>76</v>
      </c>
      <c r="AN72">
        <v>44599.785787037035</v>
      </c>
      <c r="AO72" t="s">
        <v>34</v>
      </c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2</v>
      </c>
      <c r="R80" s="22">
        <f>AVERAGE(R70:R79)</f>
        <v>0.66666666666666663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0.1145</v>
      </c>
      <c r="AC80" s="14">
        <f>SUMPRODUCT(AC70:AC79,Q70:Q79)/Q80</f>
        <v>0.06</v>
      </c>
      <c r="AD80" s="14">
        <f>SUMPRODUCT(AD70:AD79,Q70:Q79)/Q80</f>
        <v>0.18149999999999999</v>
      </c>
      <c r="AE80" s="14">
        <f>SUMPRODUCT(AE70:AE79,Q70:Q79)/Q80</f>
        <v>1.4999999999999999E-2</v>
      </c>
      <c r="AF80" s="15">
        <f>SUMPRODUCT(AF70:AF79,Q70:Q79)/Q80</f>
        <v>6.7535000000000007</v>
      </c>
      <c r="AG80" s="16">
        <f>Q80*AF80/R80</f>
        <v>20.260500000000004</v>
      </c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customHeight="1" x14ac:dyDescent="0.25">
      <c r="A83" s="31">
        <f>A70+1</f>
        <v>7</v>
      </c>
      <c r="B83" s="8">
        <v>44599</v>
      </c>
      <c r="C83" s="9" t="s">
        <v>7</v>
      </c>
      <c r="D83" s="10" t="s">
        <v>29</v>
      </c>
      <c r="E83" s="10" t="s">
        <v>30</v>
      </c>
      <c r="F83" s="10" t="s">
        <v>338</v>
      </c>
      <c r="G83" s="10"/>
      <c r="H83" s="10" t="s">
        <v>70</v>
      </c>
      <c r="I83" s="10" t="s">
        <v>8</v>
      </c>
      <c r="J83" s="10">
        <v>4080</v>
      </c>
      <c r="K83" s="10" t="s">
        <v>328</v>
      </c>
      <c r="L83" s="10" t="s">
        <v>198</v>
      </c>
      <c r="M83" s="10"/>
      <c r="N83" s="10" t="s">
        <v>27</v>
      </c>
      <c r="O83" s="10" t="s">
        <v>339</v>
      </c>
      <c r="P83" s="10" t="s">
        <v>15</v>
      </c>
      <c r="Q83" s="27">
        <v>0.2</v>
      </c>
      <c r="R83" s="27">
        <v>0.2</v>
      </c>
      <c r="S83" s="10"/>
      <c r="T83" s="10" t="s">
        <v>20</v>
      </c>
      <c r="U83" s="10"/>
      <c r="V83" s="10"/>
      <c r="W83" s="10" t="s">
        <v>206</v>
      </c>
      <c r="X83" s="10" t="s">
        <v>331</v>
      </c>
      <c r="Y83" s="10"/>
      <c r="Z83" s="10"/>
      <c r="AA83" s="11">
        <v>0</v>
      </c>
      <c r="AB83" s="11">
        <v>0.56999999999999995</v>
      </c>
      <c r="AC83" s="11">
        <v>0.11</v>
      </c>
      <c r="AD83" s="11">
        <v>1</v>
      </c>
      <c r="AE83" s="11">
        <v>0.04</v>
      </c>
      <c r="AF83" s="11">
        <v>30.87</v>
      </c>
      <c r="AG83" s="7"/>
      <c r="AH83">
        <v>0.54149999999999998</v>
      </c>
      <c r="AI83">
        <v>0.1045</v>
      </c>
      <c r="AJ83">
        <v>0.95</v>
      </c>
      <c r="AK83">
        <v>3.7999999999999999E-2</v>
      </c>
      <c r="AL83">
        <v>29.33</v>
      </c>
      <c r="AM83" t="s">
        <v>76</v>
      </c>
      <c r="AN83">
        <v>44599.785787037035</v>
      </c>
      <c r="AO83" t="s">
        <v>34</v>
      </c>
    </row>
    <row r="84" spans="1:43" ht="15" customHeight="1" x14ac:dyDescent="0.25">
      <c r="A84" s="31"/>
      <c r="B84" s="8">
        <v>44599</v>
      </c>
      <c r="C84" s="9" t="s">
        <v>7</v>
      </c>
      <c r="D84" s="10" t="s">
        <v>29</v>
      </c>
      <c r="E84" s="10" t="s">
        <v>30</v>
      </c>
      <c r="F84" s="10" t="s">
        <v>340</v>
      </c>
      <c r="G84" s="10"/>
      <c r="H84" s="10" t="s">
        <v>70</v>
      </c>
      <c r="I84" s="10" t="s">
        <v>8</v>
      </c>
      <c r="J84" s="10">
        <v>4080</v>
      </c>
      <c r="K84" s="10" t="s">
        <v>328</v>
      </c>
      <c r="L84" s="10" t="s">
        <v>198</v>
      </c>
      <c r="M84" s="10"/>
      <c r="N84" s="10" t="s">
        <v>27</v>
      </c>
      <c r="O84" s="10" t="s">
        <v>341</v>
      </c>
      <c r="P84" s="10" t="s">
        <v>15</v>
      </c>
      <c r="Q84" s="27">
        <v>0.7</v>
      </c>
      <c r="R84" s="27">
        <v>0.7</v>
      </c>
      <c r="S84" s="10"/>
      <c r="T84" s="10" t="s">
        <v>20</v>
      </c>
      <c r="U84" s="10"/>
      <c r="V84" s="10"/>
      <c r="W84" s="10" t="s">
        <v>342</v>
      </c>
      <c r="X84" s="10" t="s">
        <v>331</v>
      </c>
      <c r="Y84" s="10"/>
      <c r="Z84" s="10"/>
      <c r="AA84" s="11">
        <v>0</v>
      </c>
      <c r="AB84" s="11">
        <v>0.06</v>
      </c>
      <c r="AC84" s="11">
        <v>0.05</v>
      </c>
      <c r="AD84" s="11">
        <v>0.09</v>
      </c>
      <c r="AE84" s="11">
        <v>0.01</v>
      </c>
      <c r="AF84" s="11">
        <v>3.83</v>
      </c>
      <c r="AG84" s="7"/>
      <c r="AH84">
        <v>5.7000000000000002E-2</v>
      </c>
      <c r="AI84">
        <v>4.7500000000000001E-2</v>
      </c>
      <c r="AJ84">
        <v>8.5500000000000007E-2</v>
      </c>
      <c r="AK84">
        <v>9.4999999999999998E-3</v>
      </c>
      <c r="AL84">
        <v>3.64</v>
      </c>
      <c r="AM84" t="s">
        <v>76</v>
      </c>
      <c r="AN84">
        <v>44599.785787037035</v>
      </c>
      <c r="AO84" t="s">
        <v>34</v>
      </c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</row>
    <row r="86" spans="1:43" ht="15" customHeight="1" x14ac:dyDescent="0.25">
      <c r="A86" s="31"/>
      <c r="B86" s="12">
        <v>44599</v>
      </c>
      <c r="C86" s="9" t="s">
        <v>7</v>
      </c>
      <c r="D86" s="9" t="s">
        <v>29</v>
      </c>
      <c r="E86" s="9" t="s">
        <v>30</v>
      </c>
      <c r="F86" s="9" t="s">
        <v>343</v>
      </c>
      <c r="G86" s="9"/>
      <c r="H86" s="9" t="s">
        <v>70</v>
      </c>
      <c r="I86" s="9" t="s">
        <v>8</v>
      </c>
      <c r="J86" s="9">
        <v>4080</v>
      </c>
      <c r="K86" s="9" t="s">
        <v>328</v>
      </c>
      <c r="L86" s="9" t="s">
        <v>198</v>
      </c>
      <c r="M86" s="9"/>
      <c r="N86" s="9" t="s">
        <v>27</v>
      </c>
      <c r="O86" s="9" t="s">
        <v>344</v>
      </c>
      <c r="P86" s="10" t="s">
        <v>15</v>
      </c>
      <c r="Q86" s="27">
        <v>0.9</v>
      </c>
      <c r="R86" s="27">
        <v>0.9</v>
      </c>
      <c r="S86" s="9"/>
      <c r="T86" s="9" t="s">
        <v>20</v>
      </c>
      <c r="U86" s="9"/>
      <c r="V86" s="9"/>
      <c r="W86" s="9" t="s">
        <v>345</v>
      </c>
      <c r="X86" s="9" t="s">
        <v>331</v>
      </c>
      <c r="Y86" s="9"/>
      <c r="Z86" s="11"/>
      <c r="AA86" s="11">
        <v>0</v>
      </c>
      <c r="AB86" s="11">
        <v>0.15</v>
      </c>
      <c r="AC86" s="11">
        <v>0.43</v>
      </c>
      <c r="AD86" s="11">
        <v>0.21</v>
      </c>
      <c r="AE86" s="11">
        <v>0.01</v>
      </c>
      <c r="AF86" s="11">
        <v>13.62</v>
      </c>
      <c r="AG86" s="7"/>
      <c r="AH86">
        <v>0.14249999999999999</v>
      </c>
      <c r="AI86">
        <v>0.40849999999999997</v>
      </c>
      <c r="AJ86">
        <v>0.19950000000000001</v>
      </c>
      <c r="AK86">
        <v>9.4999999999999998E-3</v>
      </c>
      <c r="AL86">
        <v>12.94</v>
      </c>
      <c r="AM86" t="s">
        <v>76</v>
      </c>
      <c r="AN86">
        <v>44599.785787037035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1.7999999999999998</v>
      </c>
      <c r="R93" s="22">
        <f>R84</f>
        <v>0.7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>
        <f>AVERAGE(AA83:AA92)</f>
        <v>0</v>
      </c>
      <c r="AB93" s="14">
        <f>SUMPRODUCT(AB83:AB92,Q83:Q92)/Q93</f>
        <v>0.16166666666666668</v>
      </c>
      <c r="AC93" s="14">
        <f>SUMPRODUCT(AC83:AC92,Q83:Q92)/Q93</f>
        <v>0.2466666666666667</v>
      </c>
      <c r="AD93" s="14">
        <f>SUMPRODUCT(AD83:AD92,Q83:Q92)/Q93</f>
        <v>0.25111111111111112</v>
      </c>
      <c r="AE93" s="14">
        <f>SUMPRODUCT(AE83:AE92,Q83:Q92)/Q93</f>
        <v>1.3333333333333334E-2</v>
      </c>
      <c r="AF93" s="15">
        <f>SUMPRODUCT(AF83:AF92,Q83:Q92)/Q93</f>
        <v>11.729444444444445</v>
      </c>
      <c r="AG93" s="16">
        <f>Q93*AF93/R93</f>
        <v>30.161428571428573</v>
      </c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</mergeCells>
  <conditionalFormatting sqref="AB171:AE171 AB158:AE158 AB145:AE145 AB132:AE132 AB119:AE119 AB106:AE106 AB93:AE93 AB80:AE80 AB67:AE67 AB54:AE54">
    <cfRule type="containsBlanks" dxfId="479" priority="63">
      <formula>LEN(TRIM(AB54))=0</formula>
    </cfRule>
    <cfRule type="cellIs" dxfId="478" priority="64" operator="equal">
      <formula>0</formula>
    </cfRule>
  </conditionalFormatting>
  <conditionalFormatting sqref="AB160:AE160 AB147:AE147 AB134:AE134 AB121:AE121 AB108:AE108 AB95:AE95 AB82:AE82 AB69:AE69 AB56:AE56 AB43:AE43 AB30:AE30">
    <cfRule type="containsBlanks" dxfId="477" priority="61">
      <formula>LEN(TRIM(AB30))=0</formula>
    </cfRule>
    <cfRule type="cellIs" dxfId="476" priority="62" operator="equal">
      <formula>0</formula>
    </cfRule>
  </conditionalFormatting>
  <conditionalFormatting sqref="AB184:AE184">
    <cfRule type="containsBlanks" dxfId="475" priority="59">
      <formula>LEN(TRIM(AB184))=0</formula>
    </cfRule>
    <cfRule type="cellIs" dxfId="474" priority="60" operator="equal">
      <formula>0</formula>
    </cfRule>
  </conditionalFormatting>
  <conditionalFormatting sqref="AB173:AE173">
    <cfRule type="containsBlanks" dxfId="473" priority="57">
      <formula>LEN(TRIM(AB173))=0</formula>
    </cfRule>
    <cfRule type="cellIs" dxfId="472" priority="58" operator="equal">
      <formula>0</formula>
    </cfRule>
  </conditionalFormatting>
  <conditionalFormatting sqref="AB197:AE197">
    <cfRule type="containsBlanks" dxfId="471" priority="55">
      <formula>LEN(TRIM(AB197))=0</formula>
    </cfRule>
    <cfRule type="cellIs" dxfId="470" priority="56" operator="equal">
      <formula>0</formula>
    </cfRule>
  </conditionalFormatting>
  <conditionalFormatting sqref="AB186:AE186">
    <cfRule type="containsBlanks" dxfId="469" priority="53">
      <formula>LEN(TRIM(AB186))=0</formula>
    </cfRule>
    <cfRule type="cellIs" dxfId="468" priority="54" operator="equal">
      <formula>0</formula>
    </cfRule>
  </conditionalFormatting>
  <conditionalFormatting sqref="AB210:AE210">
    <cfRule type="containsBlanks" dxfId="467" priority="51">
      <formula>LEN(TRIM(AB210))=0</formula>
    </cfRule>
    <cfRule type="cellIs" dxfId="466" priority="52" operator="equal">
      <formula>0</formula>
    </cfRule>
  </conditionalFormatting>
  <conditionalFormatting sqref="AB199:AE199">
    <cfRule type="containsBlanks" dxfId="465" priority="49">
      <formula>LEN(TRIM(AB199))=0</formula>
    </cfRule>
    <cfRule type="cellIs" dxfId="464" priority="50" operator="equal">
      <formula>0</formula>
    </cfRule>
  </conditionalFormatting>
  <conditionalFormatting sqref="AB223:AE223">
    <cfRule type="containsBlanks" dxfId="463" priority="47">
      <formula>LEN(TRIM(AB223))=0</formula>
    </cfRule>
    <cfRule type="cellIs" dxfId="462" priority="48" operator="equal">
      <formula>0</formula>
    </cfRule>
  </conditionalFormatting>
  <conditionalFormatting sqref="AB212:AE212">
    <cfRule type="containsBlanks" dxfId="461" priority="45">
      <formula>LEN(TRIM(AB212))=0</formula>
    </cfRule>
    <cfRule type="cellIs" dxfId="460" priority="46" operator="equal">
      <formula>0</formula>
    </cfRule>
  </conditionalFormatting>
  <conditionalFormatting sqref="AB236:AE236">
    <cfRule type="containsBlanks" dxfId="459" priority="43">
      <formula>LEN(TRIM(AB236))=0</formula>
    </cfRule>
    <cfRule type="cellIs" dxfId="458" priority="44" operator="equal">
      <formula>0</formula>
    </cfRule>
  </conditionalFormatting>
  <conditionalFormatting sqref="AB225:AE225">
    <cfRule type="containsBlanks" dxfId="457" priority="41">
      <formula>LEN(TRIM(AB225))=0</formula>
    </cfRule>
    <cfRule type="cellIs" dxfId="456" priority="42" operator="equal">
      <formula>0</formula>
    </cfRule>
  </conditionalFormatting>
  <conditionalFormatting sqref="AB249:AE249">
    <cfRule type="containsBlanks" dxfId="455" priority="39">
      <formula>LEN(TRIM(AB249))=0</formula>
    </cfRule>
    <cfRule type="cellIs" dxfId="454" priority="40" operator="equal">
      <formula>0</formula>
    </cfRule>
  </conditionalFormatting>
  <conditionalFormatting sqref="AB238:AE238">
    <cfRule type="containsBlanks" dxfId="453" priority="37">
      <formula>LEN(TRIM(AB238))=0</formula>
    </cfRule>
    <cfRule type="cellIs" dxfId="452" priority="38" operator="equal">
      <formula>0</formula>
    </cfRule>
  </conditionalFormatting>
  <conditionalFormatting sqref="AB239:AE248">
    <cfRule type="containsBlanks" dxfId="451" priority="35">
      <formula>LEN(TRIM(AB239))=0</formula>
    </cfRule>
    <cfRule type="cellIs" dxfId="450" priority="36" operator="equal">
      <formula>0</formula>
    </cfRule>
  </conditionalFormatting>
  <conditionalFormatting sqref="AB262:AE262">
    <cfRule type="containsBlanks" dxfId="449" priority="33">
      <formula>LEN(TRIM(AB262))=0</formula>
    </cfRule>
    <cfRule type="cellIs" dxfId="448" priority="34" operator="equal">
      <formula>0</formula>
    </cfRule>
  </conditionalFormatting>
  <conditionalFormatting sqref="AB251:AE251">
    <cfRule type="containsBlanks" dxfId="447" priority="31">
      <formula>LEN(TRIM(AB251))=0</formula>
    </cfRule>
    <cfRule type="cellIs" dxfId="446" priority="32" operator="equal">
      <formula>0</formula>
    </cfRule>
  </conditionalFormatting>
  <conditionalFormatting sqref="AB252:AE261">
    <cfRule type="containsBlanks" dxfId="445" priority="29">
      <formula>LEN(TRIM(AB252))=0</formula>
    </cfRule>
    <cfRule type="cellIs" dxfId="444" priority="30" operator="equal">
      <formula>0</formula>
    </cfRule>
  </conditionalFormatting>
  <conditionalFormatting sqref="AB226:AE235 AB213:AE222 AB200:AE209 AB187:AE196 AB174:AE183 AB161:AE170">
    <cfRule type="containsBlanks" dxfId="443" priority="27">
      <formula>LEN(TRIM(AB161))=0</formula>
    </cfRule>
    <cfRule type="cellIs" dxfId="442" priority="28" operator="equal">
      <formula>0</formula>
    </cfRule>
  </conditionalFormatting>
  <conditionalFormatting sqref="AB148:AE157">
    <cfRule type="containsBlanks" dxfId="441" priority="25">
      <formula>LEN(TRIM(AB148))=0</formula>
    </cfRule>
    <cfRule type="cellIs" dxfId="440" priority="26" operator="equal">
      <formula>0</formula>
    </cfRule>
  </conditionalFormatting>
  <conditionalFormatting sqref="AB122:AE131 AB135:AE144">
    <cfRule type="containsBlanks" dxfId="439" priority="23">
      <formula>LEN(TRIM(AB122))=0</formula>
    </cfRule>
    <cfRule type="cellIs" dxfId="438" priority="24" operator="equal">
      <formula>0</formula>
    </cfRule>
  </conditionalFormatting>
  <conditionalFormatting sqref="AB109:AE118">
    <cfRule type="containsBlanks" dxfId="437" priority="21">
      <formula>LEN(TRIM(AB109))=0</formula>
    </cfRule>
    <cfRule type="cellIs" dxfId="436" priority="22" operator="equal">
      <formula>0</formula>
    </cfRule>
  </conditionalFormatting>
  <conditionalFormatting sqref="AB96:AE105 AB83:AE92 AB70:AE79">
    <cfRule type="containsBlanks" dxfId="435" priority="19">
      <formula>LEN(TRIM(AB70))=0</formula>
    </cfRule>
    <cfRule type="cellIs" dxfId="434" priority="20" operator="equal">
      <formula>0</formula>
    </cfRule>
  </conditionalFormatting>
  <conditionalFormatting sqref="AB57:AE66 AB44:AE53 AB31:AE40">
    <cfRule type="containsBlanks" dxfId="433" priority="17">
      <formula>LEN(TRIM(AB31))=0</formula>
    </cfRule>
    <cfRule type="cellIs" dxfId="432" priority="18" operator="equal">
      <formula>0</formula>
    </cfRule>
  </conditionalFormatting>
  <conditionalFormatting sqref="AB41:AE41">
    <cfRule type="containsBlanks" dxfId="431" priority="15">
      <formula>LEN(TRIM(AB41))=0</formula>
    </cfRule>
    <cfRule type="cellIs" dxfId="430" priority="16" operator="equal">
      <formula>0</formula>
    </cfRule>
  </conditionalFormatting>
  <conditionalFormatting sqref="AB4:AE4">
    <cfRule type="containsBlanks" dxfId="429" priority="11">
      <formula>LEN(TRIM(AB4))=0</formula>
    </cfRule>
    <cfRule type="cellIs" dxfId="428" priority="12" operator="equal">
      <formula>0</formula>
    </cfRule>
  </conditionalFormatting>
  <conditionalFormatting sqref="AB5:AE14">
    <cfRule type="containsBlanks" dxfId="427" priority="9">
      <formula>LEN(TRIM(AB5))=0</formula>
    </cfRule>
    <cfRule type="cellIs" dxfId="426" priority="10" operator="equal">
      <formula>0</formula>
    </cfRule>
  </conditionalFormatting>
  <conditionalFormatting sqref="AB15:AE15">
    <cfRule type="containsBlanks" dxfId="425" priority="7">
      <formula>LEN(TRIM(AB15))=0</formula>
    </cfRule>
    <cfRule type="cellIs" dxfId="424" priority="8" operator="equal">
      <formula>0</formula>
    </cfRule>
  </conditionalFormatting>
  <conditionalFormatting sqref="AB17:AE17">
    <cfRule type="containsBlanks" dxfId="423" priority="5">
      <formula>LEN(TRIM(AB17))=0</formula>
    </cfRule>
    <cfRule type="cellIs" dxfId="422" priority="6" operator="equal">
      <formula>0</formula>
    </cfRule>
  </conditionalFormatting>
  <conditionalFormatting sqref="AB18:AE27">
    <cfRule type="containsBlanks" dxfId="421" priority="3">
      <formula>LEN(TRIM(AB18))=0</formula>
    </cfRule>
    <cfRule type="cellIs" dxfId="420" priority="4" operator="equal">
      <formula>0</formula>
    </cfRule>
  </conditionalFormatting>
  <conditionalFormatting sqref="AB28:AE28">
    <cfRule type="containsBlanks" dxfId="419" priority="1">
      <formula>LEN(TRIM(AB28))=0</formula>
    </cfRule>
    <cfRule type="cellIs" dxfId="418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EE0A-48E8-4885-97F7-6CFC061452A8}">
  <sheetPr>
    <pageSetUpPr fitToPage="1"/>
  </sheetPr>
  <dimension ref="A1:AZ269"/>
  <sheetViews>
    <sheetView topLeftCell="A31" zoomScale="85" zoomScaleNormal="85" workbookViewId="0">
      <selection activeCell="AD267" sqref="AD267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21" style="23" customWidth="1"/>
    <col min="17" max="17" width="8" style="23" customWidth="1"/>
    <col min="18" max="18" width="9.85546875" style="23" customWidth="1"/>
    <col min="19" max="19" width="10.42578125" style="17" hidden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44600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9" t="s">
        <v>44</v>
      </c>
      <c r="R4" s="29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12" customHeight="1" x14ac:dyDescent="0.25">
      <c r="A5" s="31">
        <f>1</f>
        <v>1</v>
      </c>
      <c r="B5" s="8">
        <v>44600</v>
      </c>
      <c r="C5" s="9" t="s">
        <v>7</v>
      </c>
      <c r="D5" s="10" t="s">
        <v>29</v>
      </c>
      <c r="E5" s="10" t="s">
        <v>30</v>
      </c>
      <c r="F5" s="10" t="s">
        <v>346</v>
      </c>
      <c r="G5" s="10"/>
      <c r="H5" s="10" t="s">
        <v>31</v>
      </c>
      <c r="I5" s="10" t="s">
        <v>12</v>
      </c>
      <c r="J5" s="10">
        <v>4330</v>
      </c>
      <c r="K5" s="10" t="s">
        <v>347</v>
      </c>
      <c r="L5" s="10" t="s">
        <v>259</v>
      </c>
      <c r="M5" s="10"/>
      <c r="N5" s="10" t="s">
        <v>27</v>
      </c>
      <c r="O5" s="10" t="s">
        <v>348</v>
      </c>
      <c r="P5" s="10" t="s">
        <v>16</v>
      </c>
      <c r="Q5" s="27">
        <v>0.3</v>
      </c>
      <c r="R5" s="27">
        <v>0.3</v>
      </c>
      <c r="S5" s="10"/>
      <c r="T5" s="10" t="s">
        <v>20</v>
      </c>
      <c r="U5" s="10"/>
      <c r="V5" s="10"/>
      <c r="W5" s="10" t="s">
        <v>349</v>
      </c>
      <c r="X5" s="10" t="s">
        <v>350</v>
      </c>
      <c r="Y5" s="10"/>
      <c r="Z5" s="10"/>
      <c r="AA5" s="11">
        <v>0</v>
      </c>
      <c r="AB5" s="11">
        <v>4.62</v>
      </c>
      <c r="AC5" s="11">
        <v>3.91</v>
      </c>
      <c r="AD5" s="11">
        <v>14.97</v>
      </c>
      <c r="AE5" s="11">
        <v>0.35</v>
      </c>
      <c r="AF5" s="11">
        <v>423.74</v>
      </c>
      <c r="AG5" s="7"/>
      <c r="AH5">
        <v>4.3890000000000002</v>
      </c>
      <c r="AI5">
        <v>3.7145000000000001</v>
      </c>
      <c r="AJ5">
        <v>14.221500000000001</v>
      </c>
      <c r="AK5">
        <v>0.33250000000000002</v>
      </c>
      <c r="AL5">
        <v>402.55</v>
      </c>
      <c r="AM5" t="s">
        <v>134</v>
      </c>
      <c r="AN5">
        <v>44600.701678240737</v>
      </c>
      <c r="AO5" t="s">
        <v>34</v>
      </c>
    </row>
    <row r="6" spans="1:43" ht="22.5" customHeight="1" x14ac:dyDescent="0.25">
      <c r="A6" s="31"/>
      <c r="B6" s="8">
        <v>44600</v>
      </c>
      <c r="C6" s="9" t="s">
        <v>7</v>
      </c>
      <c r="D6" s="10" t="s">
        <v>29</v>
      </c>
      <c r="E6" s="10" t="s">
        <v>30</v>
      </c>
      <c r="F6" s="10" t="s">
        <v>351</v>
      </c>
      <c r="G6" s="10"/>
      <c r="H6" s="10" t="s">
        <v>31</v>
      </c>
      <c r="I6" s="10" t="s">
        <v>12</v>
      </c>
      <c r="J6" s="10">
        <v>4330</v>
      </c>
      <c r="K6" s="10" t="s">
        <v>347</v>
      </c>
      <c r="L6" s="10" t="s">
        <v>259</v>
      </c>
      <c r="M6" s="10"/>
      <c r="N6" s="10" t="s">
        <v>27</v>
      </c>
      <c r="O6" s="10" t="s">
        <v>352</v>
      </c>
      <c r="P6" s="10" t="s">
        <v>16</v>
      </c>
      <c r="Q6" s="27">
        <v>0.5</v>
      </c>
      <c r="R6" s="27">
        <v>0.5</v>
      </c>
      <c r="S6" s="10"/>
      <c r="T6" s="10" t="s">
        <v>73</v>
      </c>
      <c r="U6" s="10"/>
      <c r="V6" s="10"/>
      <c r="W6" s="10" t="s">
        <v>353</v>
      </c>
      <c r="X6" s="10" t="s">
        <v>350</v>
      </c>
      <c r="Y6" s="10"/>
      <c r="Z6" s="10"/>
      <c r="AA6" s="11">
        <v>0</v>
      </c>
      <c r="AB6" s="11">
        <v>0.8</v>
      </c>
      <c r="AC6" s="11">
        <v>0.73</v>
      </c>
      <c r="AD6" s="11">
        <v>0.75</v>
      </c>
      <c r="AE6" s="11">
        <v>0.05</v>
      </c>
      <c r="AF6" s="11">
        <v>40.590000000000003</v>
      </c>
      <c r="AG6" s="7"/>
      <c r="AH6">
        <v>0.76</v>
      </c>
      <c r="AI6">
        <v>0.69350000000000001</v>
      </c>
      <c r="AJ6">
        <v>0.71250000000000002</v>
      </c>
      <c r="AK6">
        <v>4.7500000000000001E-2</v>
      </c>
      <c r="AL6">
        <v>38.56</v>
      </c>
      <c r="AM6" t="s">
        <v>134</v>
      </c>
      <c r="AN6">
        <v>44600.701678240737</v>
      </c>
      <c r="AO6" t="s">
        <v>34</v>
      </c>
    </row>
    <row r="7" spans="1:43" ht="15.75" hidden="1" customHeight="1" x14ac:dyDescent="0.25">
      <c r="A7" s="31"/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7"/>
      <c r="R7" s="27"/>
      <c r="S7" s="10"/>
      <c r="T7" s="10"/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7"/>
      <c r="AH7">
        <v>9.0250000000000004</v>
      </c>
      <c r="AI7">
        <v>10.355</v>
      </c>
      <c r="AJ7">
        <v>15.9695</v>
      </c>
      <c r="AK7">
        <v>0.32300000000000001</v>
      </c>
      <c r="AL7">
        <v>617.52</v>
      </c>
      <c r="AM7" t="s">
        <v>134</v>
      </c>
      <c r="AN7">
        <v>44600.701678240737</v>
      </c>
      <c r="AO7" t="s">
        <v>34</v>
      </c>
    </row>
    <row r="8" spans="1:43" ht="22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  <c r="AH8">
        <v>9.5000000000000001E-2</v>
      </c>
      <c r="AI8">
        <v>6.6500000000000004E-2</v>
      </c>
      <c r="AJ8">
        <v>0.114</v>
      </c>
      <c r="AK8">
        <v>9.4999999999999998E-3</v>
      </c>
      <c r="AL8">
        <v>5.09</v>
      </c>
      <c r="AM8" t="s">
        <v>134</v>
      </c>
      <c r="AN8">
        <v>44599.683171296296</v>
      </c>
      <c r="AO8" t="s">
        <v>34</v>
      </c>
    </row>
    <row r="9" spans="1:43" ht="28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28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idden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idden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idden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0.8</v>
      </c>
      <c r="R15" s="22">
        <f>AVERAGE(R5:R14)</f>
        <v>0.4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2.2324999999999999</v>
      </c>
      <c r="AC15" s="14">
        <f>SUMPRODUCT(AC5:AC14,Q5:Q14)/Q15</f>
        <v>1.9224999999999999</v>
      </c>
      <c r="AD15" s="14">
        <f>SUMPRODUCT(AD5:AD14,Q5:Q14)/Q15</f>
        <v>6.0824999999999996</v>
      </c>
      <c r="AE15" s="14">
        <f>SUMPRODUCT(AE5:AE14,Q5:Q14)/Q15</f>
        <v>0.16250000000000001</v>
      </c>
      <c r="AF15" s="15">
        <f>SUMPRODUCT(AF5:AF14,Q5:Q14)/Q15</f>
        <v>184.27124999999998</v>
      </c>
      <c r="AG15" s="16">
        <f>Q15*AF15/R15</f>
        <v>368.54249999999996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2" customHeight="1" x14ac:dyDescent="0.25">
      <c r="A18" s="31">
        <f>A5+1</f>
        <v>2</v>
      </c>
      <c r="B18" s="8">
        <v>44600</v>
      </c>
      <c r="C18" s="9" t="s">
        <v>7</v>
      </c>
      <c r="D18" s="10" t="s">
        <v>29</v>
      </c>
      <c r="E18" s="10" t="s">
        <v>30</v>
      </c>
      <c r="F18" s="10" t="s">
        <v>354</v>
      </c>
      <c r="G18" s="10"/>
      <c r="H18" s="10" t="s">
        <v>31</v>
      </c>
      <c r="I18" s="10" t="s">
        <v>12</v>
      </c>
      <c r="J18" s="10">
        <v>4330</v>
      </c>
      <c r="K18" s="10" t="s">
        <v>347</v>
      </c>
      <c r="L18" s="10" t="s">
        <v>259</v>
      </c>
      <c r="M18" s="10"/>
      <c r="N18" s="10" t="s">
        <v>27</v>
      </c>
      <c r="O18" s="10" t="s">
        <v>355</v>
      </c>
      <c r="P18" s="10" t="s">
        <v>15</v>
      </c>
      <c r="Q18" s="27">
        <v>0.4</v>
      </c>
      <c r="R18" s="27">
        <v>0.4</v>
      </c>
      <c r="S18" s="10"/>
      <c r="T18" s="10" t="s">
        <v>73</v>
      </c>
      <c r="U18" s="10"/>
      <c r="V18" s="10"/>
      <c r="W18" s="10" t="s">
        <v>353</v>
      </c>
      <c r="X18" s="10" t="s">
        <v>350</v>
      </c>
      <c r="Y18" s="10"/>
      <c r="Z18" s="10"/>
      <c r="AA18" s="11">
        <v>0</v>
      </c>
      <c r="AB18" s="11">
        <v>0.43</v>
      </c>
      <c r="AC18" s="11">
        <v>0.37</v>
      </c>
      <c r="AD18" s="11">
        <v>0.38</v>
      </c>
      <c r="AE18" s="11">
        <v>0.02</v>
      </c>
      <c r="AF18" s="11">
        <v>20.76</v>
      </c>
      <c r="AG18" s="7"/>
      <c r="AH18">
        <v>0.40849999999999997</v>
      </c>
      <c r="AI18">
        <v>0.35149999999999998</v>
      </c>
      <c r="AJ18">
        <v>0.36099999999999999</v>
      </c>
      <c r="AK18">
        <v>1.9E-2</v>
      </c>
      <c r="AL18">
        <v>19.72</v>
      </c>
      <c r="AM18" t="s">
        <v>134</v>
      </c>
      <c r="AN18">
        <v>44600.701678240737</v>
      </c>
      <c r="AO18" t="s">
        <v>34</v>
      </c>
    </row>
    <row r="19" spans="1:43" ht="22.5" customHeight="1" x14ac:dyDescent="0.25">
      <c r="A19" s="31"/>
      <c r="B19" s="8">
        <v>44600</v>
      </c>
      <c r="C19" s="9" t="s">
        <v>7</v>
      </c>
      <c r="D19" s="10" t="s">
        <v>29</v>
      </c>
      <c r="E19" s="10" t="s">
        <v>30</v>
      </c>
      <c r="F19" s="10" t="s">
        <v>356</v>
      </c>
      <c r="G19" s="10"/>
      <c r="H19" s="10" t="s">
        <v>31</v>
      </c>
      <c r="I19" s="10" t="s">
        <v>12</v>
      </c>
      <c r="J19" s="10">
        <v>4330</v>
      </c>
      <c r="K19" s="10" t="s">
        <v>347</v>
      </c>
      <c r="L19" s="10" t="s">
        <v>259</v>
      </c>
      <c r="M19" s="10"/>
      <c r="N19" s="10" t="s">
        <v>27</v>
      </c>
      <c r="O19" s="10" t="s">
        <v>357</v>
      </c>
      <c r="P19" s="10" t="s">
        <v>15</v>
      </c>
      <c r="Q19" s="27">
        <v>0.35</v>
      </c>
      <c r="R19" s="27">
        <v>0.35</v>
      </c>
      <c r="S19" s="10"/>
      <c r="T19" s="10" t="s">
        <v>20</v>
      </c>
      <c r="U19" s="10"/>
      <c r="V19" s="10"/>
      <c r="W19" s="10" t="s">
        <v>358</v>
      </c>
      <c r="X19" s="10" t="s">
        <v>350</v>
      </c>
      <c r="Y19" s="10"/>
      <c r="Z19" s="10"/>
      <c r="AA19" s="11">
        <v>0</v>
      </c>
      <c r="AB19" s="11">
        <v>40.94</v>
      </c>
      <c r="AC19" s="11">
        <v>37.86</v>
      </c>
      <c r="AD19" s="11">
        <v>4.96</v>
      </c>
      <c r="AE19" s="11">
        <v>1.44</v>
      </c>
      <c r="AF19" s="11">
        <v>1436.87</v>
      </c>
      <c r="AG19" s="7"/>
      <c r="AH19">
        <v>38.893000000000001</v>
      </c>
      <c r="AI19">
        <v>35.966999999999999</v>
      </c>
      <c r="AJ19">
        <v>4.7119999999999997</v>
      </c>
      <c r="AK19">
        <v>1.3680000000000001</v>
      </c>
      <c r="AL19">
        <v>1365.02</v>
      </c>
      <c r="AM19" t="s">
        <v>134</v>
      </c>
      <c r="AN19">
        <v>44600.701678240737</v>
      </c>
      <c r="AO19" t="s">
        <v>34</v>
      </c>
    </row>
    <row r="20" spans="1:43" ht="15.75" hidden="1" customHeight="1" x14ac:dyDescent="0.25">
      <c r="A20" s="31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7"/>
      <c r="R20" s="27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11"/>
      <c r="AG20" s="7"/>
      <c r="AH20">
        <v>1.9855</v>
      </c>
      <c r="AI20">
        <v>6.0229999999999997</v>
      </c>
      <c r="AJ20">
        <v>8.3409999999999993</v>
      </c>
      <c r="AK20">
        <v>0.40849999999999997</v>
      </c>
      <c r="AL20">
        <v>297.29000000000002</v>
      </c>
      <c r="AM20" t="s">
        <v>134</v>
      </c>
      <c r="AN20">
        <v>44597.684004629627</v>
      </c>
      <c r="AO20" t="s">
        <v>34</v>
      </c>
    </row>
    <row r="21" spans="1:43" ht="22.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28.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28.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idden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0.75</v>
      </c>
      <c r="R28" s="22">
        <f>AVERAGE(R18:R27)</f>
        <v>0.375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19.334666666666667</v>
      </c>
      <c r="AC28" s="14">
        <f>SUMPRODUCT(AC18:AC27,Q18:Q27)/Q28</f>
        <v>17.865333333333332</v>
      </c>
      <c r="AD28" s="14">
        <f>SUMPRODUCT(AD18:AD27,Q18:Q27)/Q28</f>
        <v>2.5173333333333332</v>
      </c>
      <c r="AE28" s="14">
        <f>SUMPRODUCT(AE18:AE27,Q18:Q27)/Q28</f>
        <v>0.68266666666666664</v>
      </c>
      <c r="AF28" s="15">
        <f>SUMPRODUCT(AF18:AF27,Q18:Q27)/Q28</f>
        <v>681.61133333333316</v>
      </c>
      <c r="AG28" s="16">
        <f>Q28*AF28/R28</f>
        <v>1363.2226666666663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44600</v>
      </c>
      <c r="C31" s="9" t="s">
        <v>7</v>
      </c>
      <c r="D31" s="10" t="s">
        <v>29</v>
      </c>
      <c r="E31" s="10" t="s">
        <v>30</v>
      </c>
      <c r="F31" s="10" t="s">
        <v>359</v>
      </c>
      <c r="G31" s="10"/>
      <c r="H31" s="10" t="s">
        <v>31</v>
      </c>
      <c r="I31" s="10" t="s">
        <v>360</v>
      </c>
      <c r="J31" s="10">
        <v>4380</v>
      </c>
      <c r="K31" s="10" t="s">
        <v>361</v>
      </c>
      <c r="L31" s="10" t="s">
        <v>72</v>
      </c>
      <c r="M31" s="10"/>
      <c r="N31" s="10" t="s">
        <v>241</v>
      </c>
      <c r="O31" s="10" t="s">
        <v>362</v>
      </c>
      <c r="P31" s="10" t="s">
        <v>11</v>
      </c>
      <c r="Q31" s="27">
        <v>0.5</v>
      </c>
      <c r="R31" s="27">
        <v>1.8</v>
      </c>
      <c r="S31" s="10" t="s">
        <v>33</v>
      </c>
      <c r="T31" s="10" t="s">
        <v>73</v>
      </c>
      <c r="U31" s="10"/>
      <c r="V31" s="10"/>
      <c r="W31" s="10" t="s">
        <v>363</v>
      </c>
      <c r="X31" s="10" t="s">
        <v>350</v>
      </c>
      <c r="Y31" s="10"/>
      <c r="Z31" s="10"/>
      <c r="AA31" s="11">
        <v>0</v>
      </c>
      <c r="AB31" s="11">
        <v>0.28000000000000003</v>
      </c>
      <c r="AC31" s="11">
        <v>0.56000000000000005</v>
      </c>
      <c r="AD31" s="11">
        <v>7.0000000000000007E-2</v>
      </c>
      <c r="AE31" s="11">
        <v>7.0000000000000007E-2</v>
      </c>
      <c r="AF31" s="11">
        <v>17.829999999999998</v>
      </c>
      <c r="AG31" s="7"/>
      <c r="AH31">
        <v>0.26600000000000001</v>
      </c>
      <c r="AI31">
        <v>0.53200000000000003</v>
      </c>
      <c r="AJ31">
        <v>6.6500000000000004E-2</v>
      </c>
      <c r="AK31">
        <v>6.6500000000000004E-2</v>
      </c>
      <c r="AL31">
        <v>16.940000000000001</v>
      </c>
      <c r="AM31" t="s">
        <v>134</v>
      </c>
      <c r="AN31">
        <v>44600.701678240737</v>
      </c>
      <c r="AO31" t="s">
        <v>34</v>
      </c>
    </row>
    <row r="32" spans="1:43" ht="22.5" customHeight="1" x14ac:dyDescent="0.25">
      <c r="A32" s="31"/>
      <c r="B32" s="8">
        <v>44600</v>
      </c>
      <c r="C32" s="9" t="s">
        <v>7</v>
      </c>
      <c r="D32" s="10" t="s">
        <v>29</v>
      </c>
      <c r="E32" s="10" t="s">
        <v>30</v>
      </c>
      <c r="F32" s="10" t="s">
        <v>364</v>
      </c>
      <c r="G32" s="10"/>
      <c r="H32" s="10" t="s">
        <v>31</v>
      </c>
      <c r="I32" s="10" t="s">
        <v>360</v>
      </c>
      <c r="J32" s="10">
        <v>4380</v>
      </c>
      <c r="K32" s="10" t="s">
        <v>361</v>
      </c>
      <c r="L32" s="10" t="s">
        <v>72</v>
      </c>
      <c r="M32" s="10"/>
      <c r="N32" s="10" t="s">
        <v>241</v>
      </c>
      <c r="O32" s="10" t="s">
        <v>362</v>
      </c>
      <c r="P32" s="10" t="s">
        <v>11</v>
      </c>
      <c r="Q32" s="27">
        <v>0.3</v>
      </c>
      <c r="R32" s="27">
        <v>1.8</v>
      </c>
      <c r="S32" s="10" t="s">
        <v>35</v>
      </c>
      <c r="T32" s="10" t="s">
        <v>73</v>
      </c>
      <c r="U32" s="10"/>
      <c r="V32" s="10"/>
      <c r="W32" s="10" t="s">
        <v>173</v>
      </c>
      <c r="X32" s="10" t="s">
        <v>350</v>
      </c>
      <c r="Y32" s="10"/>
      <c r="Z32" s="10"/>
      <c r="AA32" s="11">
        <v>0</v>
      </c>
      <c r="AB32" s="11">
        <v>0.14000000000000001</v>
      </c>
      <c r="AC32" s="11">
        <v>0.15</v>
      </c>
      <c r="AD32" s="11">
        <v>0.1</v>
      </c>
      <c r="AE32" s="11">
        <v>0.01</v>
      </c>
      <c r="AF32" s="11">
        <v>6.95</v>
      </c>
      <c r="AG32" s="7"/>
      <c r="AH32">
        <v>0.13300000000000001</v>
      </c>
      <c r="AI32">
        <v>0.14249999999999999</v>
      </c>
      <c r="AJ32">
        <v>9.5000000000000001E-2</v>
      </c>
      <c r="AK32">
        <v>9.4999999999999998E-3</v>
      </c>
      <c r="AL32">
        <v>6.6</v>
      </c>
      <c r="AM32" t="s">
        <v>134</v>
      </c>
      <c r="AN32">
        <v>44600.701678240737</v>
      </c>
      <c r="AO32" t="s">
        <v>34</v>
      </c>
    </row>
    <row r="33" spans="1:43" ht="15.75" hidden="1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  <c r="AH33">
        <v>0.89300000000000002</v>
      </c>
      <c r="AI33">
        <v>1.8145</v>
      </c>
      <c r="AJ33">
        <v>1.5105</v>
      </c>
      <c r="AK33">
        <v>0.19</v>
      </c>
      <c r="AL33">
        <v>79.14</v>
      </c>
      <c r="AM33" t="s">
        <v>134</v>
      </c>
      <c r="AN33">
        <v>44600.701678240737</v>
      </c>
      <c r="AO33" t="s">
        <v>34</v>
      </c>
    </row>
    <row r="34" spans="1:43" ht="22.5" customHeight="1" x14ac:dyDescent="0.25">
      <c r="A34" s="31"/>
      <c r="B34" s="12">
        <v>44600</v>
      </c>
      <c r="C34" s="9" t="s">
        <v>7</v>
      </c>
      <c r="D34" s="9" t="s">
        <v>29</v>
      </c>
      <c r="E34" s="9" t="s">
        <v>30</v>
      </c>
      <c r="F34" s="9" t="s">
        <v>365</v>
      </c>
      <c r="G34" s="9"/>
      <c r="H34" s="9" t="s">
        <v>31</v>
      </c>
      <c r="I34" s="9" t="s">
        <v>360</v>
      </c>
      <c r="J34" s="9">
        <v>4380</v>
      </c>
      <c r="K34" s="9" t="s">
        <v>361</v>
      </c>
      <c r="L34" s="9" t="s">
        <v>72</v>
      </c>
      <c r="M34" s="9"/>
      <c r="N34" s="9" t="s">
        <v>241</v>
      </c>
      <c r="O34" s="9" t="s">
        <v>362</v>
      </c>
      <c r="P34" s="10" t="s">
        <v>11</v>
      </c>
      <c r="Q34" s="27">
        <v>0.2</v>
      </c>
      <c r="R34" s="27">
        <v>1.8</v>
      </c>
      <c r="S34" s="9" t="s">
        <v>36</v>
      </c>
      <c r="T34" s="9" t="s">
        <v>20</v>
      </c>
      <c r="U34" s="9"/>
      <c r="V34" s="9"/>
      <c r="W34" s="9" t="s">
        <v>77</v>
      </c>
      <c r="X34" s="9" t="s">
        <v>350</v>
      </c>
      <c r="Y34" s="9"/>
      <c r="Z34" s="11"/>
      <c r="AA34" s="11">
        <v>0</v>
      </c>
      <c r="AB34" s="11">
        <v>2.1800000000000002</v>
      </c>
      <c r="AC34" s="11">
        <v>7.77</v>
      </c>
      <c r="AD34" s="11">
        <v>9.58</v>
      </c>
      <c r="AE34" s="11">
        <v>0.95</v>
      </c>
      <c r="AF34" s="11">
        <v>373.44</v>
      </c>
      <c r="AG34" s="7"/>
      <c r="AH34">
        <v>2.0710000000000002</v>
      </c>
      <c r="AI34">
        <v>7.3815</v>
      </c>
      <c r="AJ34">
        <v>9.1010000000000009</v>
      </c>
      <c r="AK34">
        <v>0.90249999999999997</v>
      </c>
      <c r="AL34">
        <v>354.76</v>
      </c>
      <c r="AM34" t="s">
        <v>134</v>
      </c>
      <c r="AN34">
        <v>44600.701678240737</v>
      </c>
      <c r="AO34" t="s">
        <v>34</v>
      </c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</v>
      </c>
      <c r="R41" s="22">
        <f>AVERAGE(R31:R40)</f>
        <v>1.8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0.6180000000000001</v>
      </c>
      <c r="AC41" s="14">
        <f>SUMPRODUCT(AC31:AC40,Q31:Q40)/Q41</f>
        <v>1.879</v>
      </c>
      <c r="AD41" s="14">
        <f>SUMPRODUCT(AD31:AD40,Q31:Q40)/Q41</f>
        <v>1.9810000000000001</v>
      </c>
      <c r="AE41" s="14">
        <f>SUMPRODUCT(AE31:AE40,Q31:Q40)/Q41</f>
        <v>0.22800000000000001</v>
      </c>
      <c r="AF41" s="15">
        <f>SUMPRODUCT(AF31:AF40,Q31:Q40)/Q41</f>
        <v>85.688000000000002</v>
      </c>
      <c r="AG41" s="16">
        <f>Q41*AF41/R41</f>
        <v>47.604444444444447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32.25" customHeight="1" x14ac:dyDescent="0.25">
      <c r="A44" s="31">
        <f>A31+1</f>
        <v>4</v>
      </c>
      <c r="B44" s="8">
        <v>44600</v>
      </c>
      <c r="C44" s="9" t="s">
        <v>7</v>
      </c>
      <c r="D44" s="10" t="s">
        <v>29</v>
      </c>
      <c r="E44" s="10" t="s">
        <v>30</v>
      </c>
      <c r="F44" s="10" t="s">
        <v>366</v>
      </c>
      <c r="G44" s="10"/>
      <c r="H44" s="10" t="s">
        <v>31</v>
      </c>
      <c r="I44" s="10" t="s">
        <v>129</v>
      </c>
      <c r="J44" s="10">
        <v>4555</v>
      </c>
      <c r="K44" s="10" t="s">
        <v>367</v>
      </c>
      <c r="L44" s="10" t="s">
        <v>72</v>
      </c>
      <c r="M44" s="10"/>
      <c r="N44" s="10" t="s">
        <v>28</v>
      </c>
      <c r="O44" s="10" t="s">
        <v>368</v>
      </c>
      <c r="P44" s="10" t="s">
        <v>9</v>
      </c>
      <c r="Q44" s="27">
        <v>0.2</v>
      </c>
      <c r="R44" s="27">
        <v>2</v>
      </c>
      <c r="S44" s="10"/>
      <c r="T44" s="10" t="s">
        <v>20</v>
      </c>
      <c r="U44" s="10"/>
      <c r="V44" s="10"/>
      <c r="W44" s="10" t="s">
        <v>369</v>
      </c>
      <c r="X44" s="10" t="s">
        <v>350</v>
      </c>
      <c r="Y44" s="10"/>
      <c r="Z44" s="10"/>
      <c r="AA44" s="11">
        <v>0</v>
      </c>
      <c r="AB44" s="11">
        <v>3.875</v>
      </c>
      <c r="AC44" s="11">
        <v>4.165</v>
      </c>
      <c r="AD44" s="11">
        <v>1.9350000000000001</v>
      </c>
      <c r="AE44" s="11">
        <v>0.48</v>
      </c>
      <c r="AF44" s="11">
        <v>186.01</v>
      </c>
      <c r="AG44" s="7"/>
      <c r="AH44">
        <v>3.6812499999999999</v>
      </c>
      <c r="AI44">
        <v>3.95675</v>
      </c>
      <c r="AJ44">
        <v>1.8382499999999999</v>
      </c>
      <c r="AK44">
        <v>0.45600000000000002</v>
      </c>
      <c r="AL44">
        <v>176.71</v>
      </c>
      <c r="AM44" t="s">
        <v>134</v>
      </c>
      <c r="AN44">
        <v>44600.701678240737</v>
      </c>
      <c r="AO44" t="s">
        <v>34</v>
      </c>
    </row>
    <row r="45" spans="1:43" ht="32.25" hidden="1" customHeight="1" x14ac:dyDescent="0.25">
      <c r="A45" s="31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7"/>
      <c r="R45" s="27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11"/>
      <c r="AD45" s="11"/>
      <c r="AE45" s="11"/>
      <c r="AF45" s="11"/>
      <c r="AG45" s="7"/>
      <c r="AH45">
        <v>0.40849999999999997</v>
      </c>
      <c r="AI45">
        <v>0.45600000000000002</v>
      </c>
      <c r="AJ45">
        <v>1.615</v>
      </c>
      <c r="AK45">
        <v>0.114</v>
      </c>
      <c r="AL45">
        <v>47.93</v>
      </c>
      <c r="AM45" t="s">
        <v>134</v>
      </c>
      <c r="AN45">
        <v>44599.683171296296</v>
      </c>
      <c r="AO45" t="s">
        <v>34</v>
      </c>
    </row>
    <row r="46" spans="1:43" ht="32.2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0.13300000000000001</v>
      </c>
      <c r="AI46">
        <v>0.32300000000000001</v>
      </c>
      <c r="AJ46">
        <v>0.73150000000000004</v>
      </c>
      <c r="AK46">
        <v>1.9E-2</v>
      </c>
      <c r="AL46">
        <v>21.38</v>
      </c>
      <c r="AM46" t="s">
        <v>134</v>
      </c>
      <c r="AN46">
        <v>44597.684004629627</v>
      </c>
      <c r="AO46" t="s">
        <v>34</v>
      </c>
    </row>
    <row r="47" spans="1:43" ht="32.2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0.2</v>
      </c>
      <c r="R54" s="22">
        <f>AVERAGE(R44:R53)</f>
        <v>2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3.875</v>
      </c>
      <c r="AC54" s="14">
        <f>SUMPRODUCT(AC44:AC53,Q44:Q53)/Q54</f>
        <v>4.165</v>
      </c>
      <c r="AD54" s="14">
        <f>SUMPRODUCT(AD44:AD53,Q44:Q53)/Q54</f>
        <v>1.9350000000000001</v>
      </c>
      <c r="AE54" s="14">
        <f>SUMPRODUCT(AE44:AE53,Q44:Q53)/Q54</f>
        <v>0.48</v>
      </c>
      <c r="AF54" s="15">
        <f>SUMPRODUCT(AF44:AF53,Q44:Q53)/Q54</f>
        <v>186.01</v>
      </c>
      <c r="AG54" s="16">
        <f>Q54*AF54/R54</f>
        <v>18.600999999999999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customHeight="1" x14ac:dyDescent="0.25">
      <c r="A57" s="31">
        <f>A44+1</f>
        <v>5</v>
      </c>
      <c r="B57" s="8">
        <v>44600</v>
      </c>
      <c r="C57" s="9" t="s">
        <v>7</v>
      </c>
      <c r="D57" s="10" t="s">
        <v>29</v>
      </c>
      <c r="E57" s="10" t="s">
        <v>30</v>
      </c>
      <c r="F57" s="10" t="s">
        <v>370</v>
      </c>
      <c r="G57" s="10"/>
      <c r="H57" s="10" t="s">
        <v>31</v>
      </c>
      <c r="I57" s="10" t="s">
        <v>129</v>
      </c>
      <c r="J57" s="10">
        <v>4555</v>
      </c>
      <c r="K57" s="10" t="s">
        <v>367</v>
      </c>
      <c r="L57" s="10" t="s">
        <v>72</v>
      </c>
      <c r="M57" s="10"/>
      <c r="N57" s="10" t="s">
        <v>28</v>
      </c>
      <c r="O57" s="10" t="s">
        <v>371</v>
      </c>
      <c r="P57" s="10" t="s">
        <v>9</v>
      </c>
      <c r="Q57" s="27">
        <v>0.4</v>
      </c>
      <c r="R57" s="27">
        <v>1.9</v>
      </c>
      <c r="S57" s="10"/>
      <c r="T57" s="10" t="s">
        <v>20</v>
      </c>
      <c r="U57" s="10"/>
      <c r="V57" s="10"/>
      <c r="W57" s="10" t="s">
        <v>143</v>
      </c>
      <c r="X57" s="10" t="s">
        <v>350</v>
      </c>
      <c r="Y57" s="10"/>
      <c r="Z57" s="10"/>
      <c r="AA57" s="11">
        <v>0</v>
      </c>
      <c r="AB57" s="11">
        <v>4.3</v>
      </c>
      <c r="AC57" s="11">
        <v>12.57</v>
      </c>
      <c r="AD57" s="11">
        <v>13.18</v>
      </c>
      <c r="AE57" s="11">
        <v>0.42</v>
      </c>
      <c r="AF57" s="11">
        <v>528.96</v>
      </c>
      <c r="AG57" s="7"/>
      <c r="AH57">
        <v>4.085</v>
      </c>
      <c r="AI57">
        <v>11.9415</v>
      </c>
      <c r="AJ57">
        <v>12.521000000000001</v>
      </c>
      <c r="AK57">
        <v>0.39900000000000002</v>
      </c>
      <c r="AL57">
        <v>502.51</v>
      </c>
      <c r="AM57" t="s">
        <v>134</v>
      </c>
      <c r="AN57">
        <v>44600.701678240737</v>
      </c>
      <c r="AO57" t="s">
        <v>34</v>
      </c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0.4</v>
      </c>
      <c r="R67" s="22">
        <f>AVERAGE(R57:R66)</f>
        <v>1.9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>
        <f>AVERAGE(AA57:AA66)</f>
        <v>0</v>
      </c>
      <c r="AB67" s="14">
        <f>SUMPRODUCT(AB57:AB66,Q57:Q66)/Q67</f>
        <v>4.3</v>
      </c>
      <c r="AC67" s="14">
        <f>SUMPRODUCT(AC57:AC66,Q57:Q66)/Q67</f>
        <v>12.57</v>
      </c>
      <c r="AD67" s="14">
        <f>SUMPRODUCT(AD57:AD66,Q57:Q66)/Q67</f>
        <v>13.18</v>
      </c>
      <c r="AE67" s="14">
        <f>SUMPRODUCT(AE57:AE66,Q57:Q66)/Q67</f>
        <v>0.42</v>
      </c>
      <c r="AF67" s="15">
        <f>SUMPRODUCT(AF57:AF66,Q57:Q66)/Q67</f>
        <v>528.96</v>
      </c>
      <c r="AG67" s="16">
        <f>Q67*AF67/R67</f>
        <v>111.36000000000003</v>
      </c>
    </row>
    <row r="68" spans="1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customHeight="1" x14ac:dyDescent="0.25">
      <c r="A70" s="31">
        <f>A57+1</f>
        <v>6</v>
      </c>
      <c r="B70" s="8">
        <v>44600</v>
      </c>
      <c r="C70" s="9" t="s">
        <v>7</v>
      </c>
      <c r="D70" s="10" t="s">
        <v>29</v>
      </c>
      <c r="E70" s="10" t="s">
        <v>30</v>
      </c>
      <c r="F70" s="10" t="s">
        <v>372</v>
      </c>
      <c r="G70" s="10"/>
      <c r="H70" s="10" t="s">
        <v>31</v>
      </c>
      <c r="I70" s="10" t="s">
        <v>129</v>
      </c>
      <c r="J70" s="10">
        <v>4555</v>
      </c>
      <c r="K70" s="10" t="s">
        <v>367</v>
      </c>
      <c r="L70" s="10" t="s">
        <v>72</v>
      </c>
      <c r="M70" s="10"/>
      <c r="N70" s="10" t="s">
        <v>28</v>
      </c>
      <c r="O70" s="10" t="s">
        <v>373</v>
      </c>
      <c r="P70" s="10" t="s">
        <v>9</v>
      </c>
      <c r="Q70" s="27">
        <v>0.4</v>
      </c>
      <c r="R70" s="27">
        <v>1.6</v>
      </c>
      <c r="S70" s="10"/>
      <c r="T70" s="10" t="s">
        <v>20</v>
      </c>
      <c r="U70" s="10"/>
      <c r="V70" s="10"/>
      <c r="W70" s="10" t="s">
        <v>77</v>
      </c>
      <c r="X70" s="10" t="s">
        <v>350</v>
      </c>
      <c r="Y70" s="10"/>
      <c r="Z70" s="10"/>
      <c r="AA70" s="11">
        <v>0</v>
      </c>
      <c r="AB70" s="11">
        <v>5.53</v>
      </c>
      <c r="AC70" s="11">
        <v>16.829999999999998</v>
      </c>
      <c r="AD70" s="11">
        <v>17.260000000000002</v>
      </c>
      <c r="AE70" s="11">
        <v>0.54</v>
      </c>
      <c r="AF70" s="11">
        <v>696.58</v>
      </c>
      <c r="AG70" s="7"/>
      <c r="AH70">
        <v>5.2534999999999998</v>
      </c>
      <c r="AI70">
        <v>15.9885</v>
      </c>
      <c r="AJ70">
        <v>16.396999999999998</v>
      </c>
      <c r="AK70">
        <v>0.51300000000000001</v>
      </c>
      <c r="AL70">
        <v>661.75</v>
      </c>
      <c r="AM70" t="s">
        <v>134</v>
      </c>
      <c r="AN70">
        <v>44600.701678240737</v>
      </c>
      <c r="AO70" t="s">
        <v>34</v>
      </c>
    </row>
    <row r="71" spans="1:43" ht="15" hidden="1" customHeight="1" x14ac:dyDescent="0.25">
      <c r="A71" s="31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  <c r="AH71">
        <v>3.7999999999999999E-2</v>
      </c>
      <c r="AI71">
        <v>5.7000000000000002E-2</v>
      </c>
      <c r="AJ71">
        <v>0.14249999999999999</v>
      </c>
      <c r="AK71">
        <v>9.4999999999999998E-3</v>
      </c>
      <c r="AL71">
        <v>4.51</v>
      </c>
      <c r="AM71" t="s">
        <v>76</v>
      </c>
      <c r="AN71">
        <v>44599.785787037035</v>
      </c>
      <c r="AO71" t="s">
        <v>34</v>
      </c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  <c r="AH72">
        <v>9.4999999999999998E-3</v>
      </c>
      <c r="AI72">
        <v>9.4999999999999998E-3</v>
      </c>
      <c r="AJ72">
        <v>3.7999999999999999E-2</v>
      </c>
      <c r="AK72">
        <v>9.4999999999999998E-3</v>
      </c>
      <c r="AL72">
        <v>1.39</v>
      </c>
      <c r="AM72" t="s">
        <v>76</v>
      </c>
      <c r="AN72">
        <v>44599.785787037035</v>
      </c>
      <c r="AO72" t="s">
        <v>34</v>
      </c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0.4</v>
      </c>
      <c r="R80" s="22">
        <f>AVERAGE(R70:R79)</f>
        <v>1.6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>
        <f>AVERAGE(AA70:AA79)</f>
        <v>0</v>
      </c>
      <c r="AB80" s="14">
        <f>SUMPRODUCT(AB70:AB79,Q70:Q79)/Q80</f>
        <v>5.53</v>
      </c>
      <c r="AC80" s="14">
        <f>SUMPRODUCT(AC70:AC79,Q70:Q79)/Q80</f>
        <v>16.829999999999998</v>
      </c>
      <c r="AD80" s="14">
        <f>SUMPRODUCT(AD70:AD79,Q70:Q79)/Q80</f>
        <v>17.260000000000002</v>
      </c>
      <c r="AE80" s="14">
        <f>SUMPRODUCT(AE70:AE79,Q70:Q79)/Q80</f>
        <v>0.54</v>
      </c>
      <c r="AF80" s="15">
        <f>SUMPRODUCT(AF70:AF79,Q70:Q79)/Q80</f>
        <v>696.57999999999993</v>
      </c>
      <c r="AG80" s="16">
        <f>Q80*AF80/R80</f>
        <v>174.14499999999998</v>
      </c>
    </row>
    <row r="81" spans="1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customHeight="1" x14ac:dyDescent="0.25">
      <c r="A83" s="31">
        <f>A70+1</f>
        <v>7</v>
      </c>
      <c r="B83" s="8">
        <v>44600</v>
      </c>
      <c r="C83" s="9" t="s">
        <v>7</v>
      </c>
      <c r="D83" s="10" t="s">
        <v>29</v>
      </c>
      <c r="E83" s="10" t="s">
        <v>30</v>
      </c>
      <c r="F83" s="10" t="s">
        <v>374</v>
      </c>
      <c r="G83" s="10"/>
      <c r="H83" s="10" t="s">
        <v>31</v>
      </c>
      <c r="I83" s="10" t="s">
        <v>129</v>
      </c>
      <c r="J83" s="10">
        <v>4555</v>
      </c>
      <c r="K83" s="10" t="s">
        <v>367</v>
      </c>
      <c r="L83" s="10" t="s">
        <v>72</v>
      </c>
      <c r="M83" s="10"/>
      <c r="N83" s="10" t="s">
        <v>28</v>
      </c>
      <c r="O83" s="10" t="s">
        <v>375</v>
      </c>
      <c r="P83" s="10" t="s">
        <v>9</v>
      </c>
      <c r="Q83" s="27">
        <v>0.6</v>
      </c>
      <c r="R83" s="27">
        <v>1.7</v>
      </c>
      <c r="S83" s="10"/>
      <c r="T83" s="10" t="s">
        <v>20</v>
      </c>
      <c r="U83" s="10"/>
      <c r="V83" s="10"/>
      <c r="W83" s="10" t="s">
        <v>77</v>
      </c>
      <c r="X83" s="10" t="s">
        <v>350</v>
      </c>
      <c r="Y83" s="10"/>
      <c r="Z83" s="10"/>
      <c r="AA83" s="11">
        <v>0</v>
      </c>
      <c r="AB83" s="11">
        <v>5.96</v>
      </c>
      <c r="AC83" s="11">
        <v>10.74</v>
      </c>
      <c r="AD83" s="11">
        <v>12.08</v>
      </c>
      <c r="AE83" s="11">
        <v>0.49</v>
      </c>
      <c r="AF83" s="11">
        <v>509.9</v>
      </c>
      <c r="AG83" s="7"/>
      <c r="AH83">
        <v>5.6619999999999999</v>
      </c>
      <c r="AI83">
        <v>10.202999999999999</v>
      </c>
      <c r="AJ83">
        <v>11.476000000000001</v>
      </c>
      <c r="AK83">
        <v>0.46550000000000002</v>
      </c>
      <c r="AL83">
        <v>484.41</v>
      </c>
      <c r="AM83" t="s">
        <v>134</v>
      </c>
      <c r="AN83">
        <v>44600.701678240737</v>
      </c>
      <c r="AO83" t="s">
        <v>34</v>
      </c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  <c r="AH84">
        <v>9.4999999999999998E-3</v>
      </c>
      <c r="AI84">
        <v>9.4999999999999998E-3</v>
      </c>
      <c r="AJ84">
        <v>9.4999999999999998E-3</v>
      </c>
      <c r="AK84">
        <v>9.4999999999999998E-3</v>
      </c>
      <c r="AL84">
        <v>0.87</v>
      </c>
      <c r="AM84" t="s">
        <v>134</v>
      </c>
      <c r="AN84">
        <v>44600.701678240737</v>
      </c>
      <c r="AO84" t="s">
        <v>34</v>
      </c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  <c r="AH85">
        <v>9.4999999999999998E-3</v>
      </c>
      <c r="AI85">
        <v>9.4999999999999998E-3</v>
      </c>
      <c r="AJ85">
        <v>9.4999999999999998E-3</v>
      </c>
      <c r="AK85">
        <v>9.4999999999999998E-3</v>
      </c>
      <c r="AL85">
        <v>0.87</v>
      </c>
      <c r="AM85" t="s">
        <v>134</v>
      </c>
      <c r="AN85">
        <v>44600.701678240737</v>
      </c>
      <c r="AO85" t="s">
        <v>34</v>
      </c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  <c r="AH86">
        <v>0.14249999999999999</v>
      </c>
      <c r="AI86">
        <v>0.40849999999999997</v>
      </c>
      <c r="AJ86">
        <v>0.19950000000000001</v>
      </c>
      <c r="AK86">
        <v>9.4999999999999998E-3</v>
      </c>
      <c r="AL86">
        <v>12.94</v>
      </c>
      <c r="AM86" t="s">
        <v>76</v>
      </c>
      <c r="AN86">
        <v>44599.785787037035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0.6</v>
      </c>
      <c r="R93" s="22">
        <f>AVERAGE(R83:R92)</f>
        <v>1.7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>
        <f>AVERAGE(AA83:AA92)</f>
        <v>0</v>
      </c>
      <c r="AB93" s="14">
        <f>SUMPRODUCT(AB83:AB92,Q83:Q92)/Q93</f>
        <v>5.96</v>
      </c>
      <c r="AC93" s="14">
        <f>SUMPRODUCT(AC83:AC92,Q83:Q92)/Q93</f>
        <v>10.74</v>
      </c>
      <c r="AD93" s="14">
        <f>SUMPRODUCT(AD83:AD92,Q83:Q92)/Q93</f>
        <v>12.08</v>
      </c>
      <c r="AE93" s="14">
        <f>SUMPRODUCT(AE83:AE92,Q83:Q92)/Q93</f>
        <v>0.49</v>
      </c>
      <c r="AF93" s="15">
        <f>SUMPRODUCT(AF83:AF92,Q83:Q92)/Q93</f>
        <v>509.90000000000003</v>
      </c>
      <c r="AG93" s="16">
        <f>Q93*AF93/R93</f>
        <v>179.96470588235294</v>
      </c>
    </row>
    <row r="94" spans="1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customHeight="1" x14ac:dyDescent="0.25">
      <c r="A96" s="31">
        <f>A83+1</f>
        <v>8</v>
      </c>
      <c r="B96" s="8">
        <v>44600</v>
      </c>
      <c r="C96" s="9" t="s">
        <v>7</v>
      </c>
      <c r="D96" s="10" t="s">
        <v>29</v>
      </c>
      <c r="E96" s="10" t="s">
        <v>30</v>
      </c>
      <c r="F96" s="10" t="s">
        <v>376</v>
      </c>
      <c r="G96" s="10"/>
      <c r="H96" s="10" t="s">
        <v>31</v>
      </c>
      <c r="I96" s="10" t="s">
        <v>129</v>
      </c>
      <c r="J96" s="10">
        <v>4555</v>
      </c>
      <c r="K96" s="10" t="s">
        <v>367</v>
      </c>
      <c r="L96" s="10" t="s">
        <v>72</v>
      </c>
      <c r="M96" s="10"/>
      <c r="N96" s="10" t="s">
        <v>28</v>
      </c>
      <c r="O96" s="10" t="s">
        <v>377</v>
      </c>
      <c r="P96" s="10" t="s">
        <v>9</v>
      </c>
      <c r="Q96" s="27">
        <v>0.2</v>
      </c>
      <c r="R96" s="27">
        <v>1.5</v>
      </c>
      <c r="S96" s="10"/>
      <c r="T96" s="10" t="s">
        <v>20</v>
      </c>
      <c r="U96" s="10"/>
      <c r="V96" s="10"/>
      <c r="W96" s="10" t="s">
        <v>378</v>
      </c>
      <c r="X96" s="10" t="s">
        <v>350</v>
      </c>
      <c r="Y96" s="10"/>
      <c r="Z96" s="10"/>
      <c r="AA96" s="11">
        <v>0</v>
      </c>
      <c r="AB96" s="11">
        <v>38.31</v>
      </c>
      <c r="AC96" s="11">
        <v>7.96</v>
      </c>
      <c r="AD96" s="11">
        <v>6.72</v>
      </c>
      <c r="AE96" s="11">
        <v>1.1100000000000001</v>
      </c>
      <c r="AF96" s="11">
        <v>928.56</v>
      </c>
      <c r="AG96" s="7"/>
      <c r="AH96">
        <v>36.394500000000001</v>
      </c>
      <c r="AI96">
        <v>7.5620000000000003</v>
      </c>
      <c r="AJ96">
        <v>6.3840000000000003</v>
      </c>
      <c r="AK96">
        <v>1.0545</v>
      </c>
      <c r="AL96">
        <v>882.13</v>
      </c>
      <c r="AM96" t="s">
        <v>134</v>
      </c>
      <c r="AN96">
        <v>44600.701678240737</v>
      </c>
      <c r="AO96" t="s">
        <v>34</v>
      </c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0.2</v>
      </c>
      <c r="R106" s="22">
        <f>AVERAGE(R96:R105)</f>
        <v>1.5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>
        <f>AVERAGE(AA96:AA105)</f>
        <v>0</v>
      </c>
      <c r="AB106" s="14">
        <f>SUMPRODUCT(AB96:AB105,Q96:Q105)/Q106</f>
        <v>38.31</v>
      </c>
      <c r="AC106" s="14">
        <f>SUMPRODUCT(AC96:AC105,Q96:Q105)/Q106</f>
        <v>7.96</v>
      </c>
      <c r="AD106" s="14">
        <f>SUMPRODUCT(AD96:AD105,Q96:Q105)/Q106</f>
        <v>6.72</v>
      </c>
      <c r="AE106" s="14">
        <f>SUMPRODUCT(AE96:AE105,Q96:Q105)/Q106</f>
        <v>1.1100000000000001</v>
      </c>
      <c r="AF106" s="15">
        <f>SUMPRODUCT(AF96:AF105,Q96:Q105)/Q106</f>
        <v>928.56</v>
      </c>
      <c r="AG106" s="16">
        <f>Q106*AF106/R106</f>
        <v>123.80799999999999</v>
      </c>
      <c r="AU106" s="3"/>
      <c r="AV106" s="3"/>
      <c r="AW106" s="3"/>
      <c r="AX106" s="3"/>
      <c r="AY106" s="3"/>
      <c r="AZ106" s="3"/>
    </row>
    <row r="107" spans="1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</mergeCells>
  <conditionalFormatting sqref="AB171:AE171 AB158:AE158 AB145:AE145 AB132:AE132 AB119:AE119 AB106:AE106 AB93:AE93 AB80:AE80 AB67:AE67 AB54:AE54">
    <cfRule type="containsBlanks" dxfId="417" priority="61">
      <formula>LEN(TRIM(AB54))=0</formula>
    </cfRule>
    <cfRule type="cellIs" dxfId="416" priority="62" operator="equal">
      <formula>0</formula>
    </cfRule>
  </conditionalFormatting>
  <conditionalFormatting sqref="AB160:AE160 AB147:AE147 AB134:AE134 AB121:AE121 AB108:AE108 AB95:AE95 AB82:AE82 AB69:AE69 AB56:AE56 AB43:AE43 AB30:AE30">
    <cfRule type="containsBlanks" dxfId="415" priority="59">
      <formula>LEN(TRIM(AB30))=0</formula>
    </cfRule>
    <cfRule type="cellIs" dxfId="414" priority="60" operator="equal">
      <formula>0</formula>
    </cfRule>
  </conditionalFormatting>
  <conditionalFormatting sqref="AB184:AE184">
    <cfRule type="containsBlanks" dxfId="413" priority="57">
      <formula>LEN(TRIM(AB184))=0</formula>
    </cfRule>
    <cfRule type="cellIs" dxfId="412" priority="58" operator="equal">
      <formula>0</formula>
    </cfRule>
  </conditionalFormatting>
  <conditionalFormatting sqref="AB173:AE173">
    <cfRule type="containsBlanks" dxfId="411" priority="55">
      <formula>LEN(TRIM(AB173))=0</formula>
    </cfRule>
    <cfRule type="cellIs" dxfId="410" priority="56" operator="equal">
      <formula>0</formula>
    </cfRule>
  </conditionalFormatting>
  <conditionalFormatting sqref="AB197:AE197">
    <cfRule type="containsBlanks" dxfId="409" priority="53">
      <formula>LEN(TRIM(AB197))=0</formula>
    </cfRule>
    <cfRule type="cellIs" dxfId="408" priority="54" operator="equal">
      <formula>0</formula>
    </cfRule>
  </conditionalFormatting>
  <conditionalFormatting sqref="AB186:AE186">
    <cfRule type="containsBlanks" dxfId="407" priority="51">
      <formula>LEN(TRIM(AB186))=0</formula>
    </cfRule>
    <cfRule type="cellIs" dxfId="406" priority="52" operator="equal">
      <formula>0</formula>
    </cfRule>
  </conditionalFormatting>
  <conditionalFormatting sqref="AB210:AE210">
    <cfRule type="containsBlanks" dxfId="405" priority="49">
      <formula>LEN(TRIM(AB210))=0</formula>
    </cfRule>
    <cfRule type="cellIs" dxfId="404" priority="50" operator="equal">
      <formula>0</formula>
    </cfRule>
  </conditionalFormatting>
  <conditionalFormatting sqref="AB199:AE199">
    <cfRule type="containsBlanks" dxfId="403" priority="47">
      <formula>LEN(TRIM(AB199))=0</formula>
    </cfRule>
    <cfRule type="cellIs" dxfId="402" priority="48" operator="equal">
      <formula>0</formula>
    </cfRule>
  </conditionalFormatting>
  <conditionalFormatting sqref="AB223:AE223">
    <cfRule type="containsBlanks" dxfId="401" priority="45">
      <formula>LEN(TRIM(AB223))=0</formula>
    </cfRule>
    <cfRule type="cellIs" dxfId="400" priority="46" operator="equal">
      <formula>0</formula>
    </cfRule>
  </conditionalFormatting>
  <conditionalFormatting sqref="AB212:AE212">
    <cfRule type="containsBlanks" dxfId="399" priority="43">
      <formula>LEN(TRIM(AB212))=0</formula>
    </cfRule>
    <cfRule type="cellIs" dxfId="398" priority="44" operator="equal">
      <formula>0</formula>
    </cfRule>
  </conditionalFormatting>
  <conditionalFormatting sqref="AB236:AE236">
    <cfRule type="containsBlanks" dxfId="397" priority="41">
      <formula>LEN(TRIM(AB236))=0</formula>
    </cfRule>
    <cfRule type="cellIs" dxfId="396" priority="42" operator="equal">
      <formula>0</formula>
    </cfRule>
  </conditionalFormatting>
  <conditionalFormatting sqref="AB225:AE225">
    <cfRule type="containsBlanks" dxfId="395" priority="39">
      <formula>LEN(TRIM(AB225))=0</formula>
    </cfRule>
    <cfRule type="cellIs" dxfId="394" priority="40" operator="equal">
      <formula>0</formula>
    </cfRule>
  </conditionalFormatting>
  <conditionalFormatting sqref="AB249:AE249">
    <cfRule type="containsBlanks" dxfId="393" priority="37">
      <formula>LEN(TRIM(AB249))=0</formula>
    </cfRule>
    <cfRule type="cellIs" dxfId="392" priority="38" operator="equal">
      <formula>0</formula>
    </cfRule>
  </conditionalFormatting>
  <conditionalFormatting sqref="AB238:AE238">
    <cfRule type="containsBlanks" dxfId="391" priority="35">
      <formula>LEN(TRIM(AB238))=0</formula>
    </cfRule>
    <cfRule type="cellIs" dxfId="390" priority="36" operator="equal">
      <formula>0</formula>
    </cfRule>
  </conditionalFormatting>
  <conditionalFormatting sqref="AB239:AE248">
    <cfRule type="containsBlanks" dxfId="389" priority="33">
      <formula>LEN(TRIM(AB239))=0</formula>
    </cfRule>
    <cfRule type="cellIs" dxfId="388" priority="34" operator="equal">
      <formula>0</formula>
    </cfRule>
  </conditionalFormatting>
  <conditionalFormatting sqref="AB262:AE262">
    <cfRule type="containsBlanks" dxfId="387" priority="31">
      <formula>LEN(TRIM(AB262))=0</formula>
    </cfRule>
    <cfRule type="cellIs" dxfId="386" priority="32" operator="equal">
      <formula>0</formula>
    </cfRule>
  </conditionalFormatting>
  <conditionalFormatting sqref="AB251:AE251">
    <cfRule type="containsBlanks" dxfId="385" priority="29">
      <formula>LEN(TRIM(AB251))=0</formula>
    </cfRule>
    <cfRule type="cellIs" dxfId="384" priority="30" operator="equal">
      <formula>0</formula>
    </cfRule>
  </conditionalFormatting>
  <conditionalFormatting sqref="AB252:AE261">
    <cfRule type="containsBlanks" dxfId="383" priority="27">
      <formula>LEN(TRIM(AB252))=0</formula>
    </cfRule>
    <cfRule type="cellIs" dxfId="382" priority="28" operator="equal">
      <formula>0</formula>
    </cfRule>
  </conditionalFormatting>
  <conditionalFormatting sqref="AB226:AE235 AB213:AE222 AB200:AE209 AB187:AE196 AB174:AE183 AB161:AE170">
    <cfRule type="containsBlanks" dxfId="381" priority="25">
      <formula>LEN(TRIM(AB161))=0</formula>
    </cfRule>
    <cfRule type="cellIs" dxfId="380" priority="26" operator="equal">
      <formula>0</formula>
    </cfRule>
  </conditionalFormatting>
  <conditionalFormatting sqref="AB148:AE157">
    <cfRule type="containsBlanks" dxfId="379" priority="23">
      <formula>LEN(TRIM(AB148))=0</formula>
    </cfRule>
    <cfRule type="cellIs" dxfId="378" priority="24" operator="equal">
      <formula>0</formula>
    </cfRule>
  </conditionalFormatting>
  <conditionalFormatting sqref="AB122:AE131 AB135:AE144">
    <cfRule type="containsBlanks" dxfId="377" priority="21">
      <formula>LEN(TRIM(AB122))=0</formula>
    </cfRule>
    <cfRule type="cellIs" dxfId="376" priority="22" operator="equal">
      <formula>0</formula>
    </cfRule>
  </conditionalFormatting>
  <conditionalFormatting sqref="AB109:AE118">
    <cfRule type="containsBlanks" dxfId="375" priority="19">
      <formula>LEN(TRIM(AB109))=0</formula>
    </cfRule>
    <cfRule type="cellIs" dxfId="374" priority="20" operator="equal">
      <formula>0</formula>
    </cfRule>
  </conditionalFormatting>
  <conditionalFormatting sqref="AB96:AE105 AB83:AE92 AB70:AE79">
    <cfRule type="containsBlanks" dxfId="373" priority="17">
      <formula>LEN(TRIM(AB70))=0</formula>
    </cfRule>
    <cfRule type="cellIs" dxfId="372" priority="18" operator="equal">
      <formula>0</formula>
    </cfRule>
  </conditionalFormatting>
  <conditionalFormatting sqref="AB57:AE66 AB44:AE53 AB31:AE40">
    <cfRule type="containsBlanks" dxfId="371" priority="15">
      <formula>LEN(TRIM(AB31))=0</formula>
    </cfRule>
    <cfRule type="cellIs" dxfId="370" priority="16" operator="equal">
      <formula>0</formula>
    </cfRule>
  </conditionalFormatting>
  <conditionalFormatting sqref="AB41:AE41">
    <cfRule type="containsBlanks" dxfId="369" priority="13">
      <formula>LEN(TRIM(AB41))=0</formula>
    </cfRule>
    <cfRule type="cellIs" dxfId="368" priority="14" operator="equal">
      <formula>0</formula>
    </cfRule>
  </conditionalFormatting>
  <conditionalFormatting sqref="AB4:AE4">
    <cfRule type="containsBlanks" dxfId="367" priority="11">
      <formula>LEN(TRIM(AB4))=0</formula>
    </cfRule>
    <cfRule type="cellIs" dxfId="366" priority="12" operator="equal">
      <formula>0</formula>
    </cfRule>
  </conditionalFormatting>
  <conditionalFormatting sqref="AB5:AE14">
    <cfRule type="containsBlanks" dxfId="365" priority="9">
      <formula>LEN(TRIM(AB5))=0</formula>
    </cfRule>
    <cfRule type="cellIs" dxfId="364" priority="10" operator="equal">
      <formula>0</formula>
    </cfRule>
  </conditionalFormatting>
  <conditionalFormatting sqref="AB15:AE15">
    <cfRule type="containsBlanks" dxfId="363" priority="7">
      <formula>LEN(TRIM(AB15))=0</formula>
    </cfRule>
    <cfRule type="cellIs" dxfId="362" priority="8" operator="equal">
      <formula>0</formula>
    </cfRule>
  </conditionalFormatting>
  <conditionalFormatting sqref="AB17:AE17">
    <cfRule type="containsBlanks" dxfId="361" priority="5">
      <formula>LEN(TRIM(AB17))=0</formula>
    </cfRule>
    <cfRule type="cellIs" dxfId="360" priority="6" operator="equal">
      <formula>0</formula>
    </cfRule>
  </conditionalFormatting>
  <conditionalFormatting sqref="AB18:AE27">
    <cfRule type="containsBlanks" dxfId="359" priority="3">
      <formula>LEN(TRIM(AB18))=0</formula>
    </cfRule>
    <cfRule type="cellIs" dxfId="358" priority="4" operator="equal">
      <formula>0</formula>
    </cfRule>
  </conditionalFormatting>
  <conditionalFormatting sqref="AB28:AE28">
    <cfRule type="containsBlanks" dxfId="357" priority="1">
      <formula>LEN(TRIM(AB28))=0</formula>
    </cfRule>
    <cfRule type="cellIs" dxfId="356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0E73-0AC7-41AA-AF52-405C700C4D5A}">
  <sheetPr>
    <pageSetUpPr fitToPage="1"/>
  </sheetPr>
  <dimension ref="A1:AZ269"/>
  <sheetViews>
    <sheetView zoomScale="85" zoomScaleNormal="85" workbookViewId="0">
      <selection activeCell="AU16" sqref="AU16"/>
    </sheetView>
  </sheetViews>
  <sheetFormatPr baseColWidth="10" defaultRowHeight="15" x14ac:dyDescent="0.25"/>
  <cols>
    <col min="1" max="1" width="5.5703125" bestFit="1" customWidth="1"/>
    <col min="2" max="2" width="13.28515625" style="17" bestFit="1" customWidth="1"/>
    <col min="3" max="3" width="15.85546875" style="17" hidden="1" customWidth="1"/>
    <col min="4" max="4" width="12.7109375" style="17" hidden="1" customWidth="1"/>
    <col min="5" max="6" width="7.5703125" style="17" hidden="1" customWidth="1"/>
    <col min="7" max="7" width="13.85546875" style="17" hidden="1" customWidth="1"/>
    <col min="8" max="8" width="12.42578125" style="17" hidden="1" customWidth="1"/>
    <col min="9" max="9" width="19.140625" style="17" customWidth="1"/>
    <col min="10" max="10" width="5.85546875" style="17" bestFit="1" customWidth="1"/>
    <col min="11" max="11" width="12.5703125" style="17" customWidth="1"/>
    <col min="12" max="12" width="14" style="17" customWidth="1"/>
    <col min="13" max="13" width="19" style="17" hidden="1" customWidth="1"/>
    <col min="14" max="14" width="5.85546875" style="17" customWidth="1"/>
    <col min="15" max="15" width="13.28515625" style="17" customWidth="1"/>
    <col min="16" max="16" width="21" style="23" customWidth="1"/>
    <col min="17" max="17" width="8" style="23" customWidth="1"/>
    <col min="18" max="18" width="9.85546875" style="23" customWidth="1"/>
    <col min="19" max="19" width="10.42578125" style="17" hidden="1" customWidth="1"/>
    <col min="20" max="20" width="14.140625" style="17" bestFit="1" customWidth="1"/>
    <col min="21" max="22" width="12.42578125" style="17" hidden="1" customWidth="1"/>
    <col min="23" max="23" width="26.140625" style="17" customWidth="1"/>
    <col min="24" max="24" width="12.42578125" style="17" hidden="1" customWidth="1"/>
    <col min="25" max="25" width="9.140625" style="17" hidden="1" customWidth="1"/>
    <col min="26" max="26" width="7.140625" style="17" hidden="1" customWidth="1"/>
    <col min="27" max="27" width="6.28515625" style="17" hidden="1" customWidth="1"/>
    <col min="28" max="31" width="8" style="17" customWidth="1"/>
    <col min="32" max="32" width="9.85546875" style="17" customWidth="1"/>
    <col min="33" max="33" width="13.5703125" style="17" customWidth="1"/>
    <col min="34" max="44" width="11.42578125" hidden="1" customWidth="1"/>
    <col min="48" max="48" width="13.5703125" bestFit="1" customWidth="1"/>
  </cols>
  <sheetData>
    <row r="1" spans="1:43" ht="19.5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6"/>
      <c r="AF1" s="33">
        <v>44601</v>
      </c>
      <c r="AG1" s="34"/>
    </row>
    <row r="2" spans="1:4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0"/>
      <c r="Q2" s="20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4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0"/>
      <c r="Q3" s="20"/>
      <c r="R3" s="2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43" s="1" customFormat="1" ht="27.75" customHeight="1" x14ac:dyDescent="0.25">
      <c r="A4" s="2" t="s">
        <v>19</v>
      </c>
      <c r="B4" s="4" t="s">
        <v>66</v>
      </c>
      <c r="C4" s="4" t="s">
        <v>1</v>
      </c>
      <c r="D4" s="4" t="s">
        <v>37</v>
      </c>
      <c r="E4" s="4" t="s">
        <v>38</v>
      </c>
      <c r="F4" s="4" t="s">
        <v>0</v>
      </c>
      <c r="G4" s="4" t="s">
        <v>39</v>
      </c>
      <c r="H4" s="4" t="s">
        <v>40</v>
      </c>
      <c r="I4" s="4" t="s">
        <v>2</v>
      </c>
      <c r="J4" s="4" t="s">
        <v>4</v>
      </c>
      <c r="K4" s="4" t="s">
        <v>3</v>
      </c>
      <c r="L4" s="4" t="s">
        <v>41</v>
      </c>
      <c r="M4" s="4" t="s">
        <v>42</v>
      </c>
      <c r="N4" s="4" t="s">
        <v>5</v>
      </c>
      <c r="O4" s="4" t="s">
        <v>43</v>
      </c>
      <c r="P4" s="21" t="s">
        <v>6</v>
      </c>
      <c r="Q4" s="29" t="s">
        <v>44</v>
      </c>
      <c r="R4" s="29" t="s">
        <v>45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55</v>
      </c>
      <c r="AG4" s="5" t="s">
        <v>65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21</v>
      </c>
      <c r="AO4" s="1" t="s">
        <v>62</v>
      </c>
      <c r="AP4" s="1" t="s">
        <v>63</v>
      </c>
      <c r="AQ4" s="1" t="s">
        <v>64</v>
      </c>
    </row>
    <row r="5" spans="1:43" ht="12" customHeight="1" x14ac:dyDescent="0.25">
      <c r="A5" s="31">
        <f>1</f>
        <v>1</v>
      </c>
      <c r="B5" s="8">
        <v>44601</v>
      </c>
      <c r="C5" s="9" t="s">
        <v>7</v>
      </c>
      <c r="D5" s="10" t="s">
        <v>29</v>
      </c>
      <c r="E5" s="10" t="s">
        <v>30</v>
      </c>
      <c r="F5" s="10" t="s">
        <v>379</v>
      </c>
      <c r="G5" s="10"/>
      <c r="H5" s="10" t="s">
        <v>31</v>
      </c>
      <c r="I5" s="10" t="s">
        <v>129</v>
      </c>
      <c r="J5" s="10">
        <v>4480</v>
      </c>
      <c r="K5" s="10" t="s">
        <v>130</v>
      </c>
      <c r="L5" s="10" t="s">
        <v>32</v>
      </c>
      <c r="M5" s="10"/>
      <c r="N5" s="10" t="s">
        <v>27</v>
      </c>
      <c r="O5" s="10" t="s">
        <v>380</v>
      </c>
      <c r="P5" s="10" t="s">
        <v>9</v>
      </c>
      <c r="Q5" s="27">
        <v>0.2</v>
      </c>
      <c r="R5" s="27">
        <v>2.1</v>
      </c>
      <c r="S5" s="10" t="s">
        <v>33</v>
      </c>
      <c r="T5" s="10" t="s">
        <v>20</v>
      </c>
      <c r="U5" s="10"/>
      <c r="V5" s="10"/>
      <c r="W5" s="10" t="s">
        <v>381</v>
      </c>
      <c r="X5" s="10" t="s">
        <v>382</v>
      </c>
      <c r="Y5" s="10"/>
      <c r="Z5" s="10"/>
      <c r="AA5" s="11">
        <v>0</v>
      </c>
      <c r="AB5" s="11">
        <v>2.97</v>
      </c>
      <c r="AC5" s="11">
        <v>3.8</v>
      </c>
      <c r="AD5" s="11">
        <v>3.64</v>
      </c>
      <c r="AE5" s="11">
        <v>0.46</v>
      </c>
      <c r="AF5" s="11">
        <v>195.06</v>
      </c>
      <c r="AG5" s="7"/>
      <c r="AH5">
        <v>2.8214999999999999</v>
      </c>
      <c r="AI5">
        <v>3.61</v>
      </c>
      <c r="AJ5">
        <v>3.4580000000000002</v>
      </c>
      <c r="AK5">
        <v>0.437</v>
      </c>
      <c r="AL5">
        <v>185.31</v>
      </c>
      <c r="AM5" t="s">
        <v>71</v>
      </c>
      <c r="AN5">
        <v>44601.702881944446</v>
      </c>
      <c r="AO5" t="s">
        <v>34</v>
      </c>
    </row>
    <row r="6" spans="1:43" ht="22.5" customHeight="1" x14ac:dyDescent="0.25">
      <c r="A6" s="31"/>
      <c r="B6" s="8">
        <v>44601</v>
      </c>
      <c r="C6" s="9" t="s">
        <v>7</v>
      </c>
      <c r="D6" s="10" t="s">
        <v>29</v>
      </c>
      <c r="E6" s="10" t="s">
        <v>30</v>
      </c>
      <c r="F6" s="10" t="s">
        <v>383</v>
      </c>
      <c r="G6" s="10"/>
      <c r="H6" s="10" t="s">
        <v>31</v>
      </c>
      <c r="I6" s="10" t="s">
        <v>129</v>
      </c>
      <c r="J6" s="10">
        <v>4480</v>
      </c>
      <c r="K6" s="10" t="s">
        <v>130</v>
      </c>
      <c r="L6" s="10" t="s">
        <v>32</v>
      </c>
      <c r="M6" s="10"/>
      <c r="N6" s="10" t="s">
        <v>27</v>
      </c>
      <c r="O6" s="10" t="s">
        <v>380</v>
      </c>
      <c r="P6" s="10" t="s">
        <v>9</v>
      </c>
      <c r="Q6" s="27">
        <v>1</v>
      </c>
      <c r="R6" s="27">
        <v>2.1</v>
      </c>
      <c r="S6" s="10" t="s">
        <v>35</v>
      </c>
      <c r="T6" s="10" t="s">
        <v>73</v>
      </c>
      <c r="U6" s="10"/>
      <c r="V6" s="10"/>
      <c r="W6" s="10" t="s">
        <v>384</v>
      </c>
      <c r="X6" s="10" t="s">
        <v>382</v>
      </c>
      <c r="Y6" s="10"/>
      <c r="Z6" s="10"/>
      <c r="AA6" s="11">
        <v>0</v>
      </c>
      <c r="AB6" s="11">
        <v>0.05</v>
      </c>
      <c r="AC6" s="11">
        <v>0.02</v>
      </c>
      <c r="AD6" s="11">
        <v>0.02</v>
      </c>
      <c r="AE6" s="11">
        <v>0.01</v>
      </c>
      <c r="AF6" s="11">
        <v>1.92</v>
      </c>
      <c r="AG6" s="7"/>
      <c r="AH6">
        <v>4.7500000000000001E-2</v>
      </c>
      <c r="AI6">
        <v>1.9E-2</v>
      </c>
      <c r="AJ6">
        <v>1.9E-2</v>
      </c>
      <c r="AK6">
        <v>9.4999999999999998E-3</v>
      </c>
      <c r="AL6">
        <v>1.83</v>
      </c>
      <c r="AM6" t="s">
        <v>71</v>
      </c>
      <c r="AN6">
        <v>44601.702881944446</v>
      </c>
      <c r="AO6" t="s">
        <v>34</v>
      </c>
    </row>
    <row r="7" spans="1:43" ht="15.75" customHeight="1" x14ac:dyDescent="0.25">
      <c r="A7" s="31"/>
      <c r="B7" s="8">
        <v>44601</v>
      </c>
      <c r="C7" s="9" t="s">
        <v>7</v>
      </c>
      <c r="D7" s="10" t="s">
        <v>29</v>
      </c>
      <c r="E7" s="10" t="s">
        <v>30</v>
      </c>
      <c r="F7" s="10" t="s">
        <v>385</v>
      </c>
      <c r="G7" s="10"/>
      <c r="H7" s="10" t="s">
        <v>31</v>
      </c>
      <c r="I7" s="10" t="s">
        <v>129</v>
      </c>
      <c r="J7" s="10">
        <v>4480</v>
      </c>
      <c r="K7" s="10" t="s">
        <v>130</v>
      </c>
      <c r="L7" s="10" t="s">
        <v>32</v>
      </c>
      <c r="M7" s="10"/>
      <c r="N7" s="10" t="s">
        <v>27</v>
      </c>
      <c r="O7" s="10" t="s">
        <v>380</v>
      </c>
      <c r="P7" s="10" t="s">
        <v>9</v>
      </c>
      <c r="Q7" s="27">
        <v>0.2</v>
      </c>
      <c r="R7" s="27">
        <v>2.1</v>
      </c>
      <c r="S7" s="10" t="s">
        <v>36</v>
      </c>
      <c r="T7" s="10" t="s">
        <v>158</v>
      </c>
      <c r="U7" s="10"/>
      <c r="V7" s="10"/>
      <c r="W7" s="10" t="s">
        <v>386</v>
      </c>
      <c r="X7" s="10" t="s">
        <v>382</v>
      </c>
      <c r="Y7" s="10"/>
      <c r="Z7" s="10"/>
      <c r="AA7" s="11">
        <v>0</v>
      </c>
      <c r="AB7" s="11">
        <v>0.04</v>
      </c>
      <c r="AC7" s="11">
        <v>0.02</v>
      </c>
      <c r="AD7" s="11">
        <v>0.04</v>
      </c>
      <c r="AE7" s="11">
        <v>0.01</v>
      </c>
      <c r="AF7" s="11">
        <v>2.12</v>
      </c>
      <c r="AG7" s="7"/>
      <c r="AH7">
        <v>3.7999999999999999E-2</v>
      </c>
      <c r="AI7">
        <v>1.9E-2</v>
      </c>
      <c r="AJ7">
        <v>3.7999999999999999E-2</v>
      </c>
      <c r="AK7">
        <v>9.4999999999999998E-3</v>
      </c>
      <c r="AL7">
        <v>2.0099999999999998</v>
      </c>
      <c r="AM7" t="s">
        <v>71</v>
      </c>
      <c r="AN7">
        <v>44601.702881944446</v>
      </c>
      <c r="AO7" t="s">
        <v>34</v>
      </c>
    </row>
    <row r="8" spans="1:43" ht="22.5" hidden="1" customHeight="1" x14ac:dyDescent="0.25">
      <c r="A8" s="31"/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27"/>
      <c r="R8" s="27"/>
      <c r="S8" s="9"/>
      <c r="T8" s="9"/>
      <c r="U8" s="9"/>
      <c r="V8" s="9"/>
      <c r="W8" s="9"/>
      <c r="X8" s="9"/>
      <c r="Y8" s="9"/>
      <c r="Z8" s="11"/>
      <c r="AA8" s="11"/>
      <c r="AB8" s="11"/>
      <c r="AC8" s="11"/>
      <c r="AD8" s="11"/>
      <c r="AE8" s="11"/>
      <c r="AF8" s="11"/>
      <c r="AG8" s="7"/>
    </row>
    <row r="9" spans="1:43" ht="28.5" hidden="1" customHeight="1" x14ac:dyDescent="0.25">
      <c r="A9" s="31"/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27"/>
      <c r="R9" s="27"/>
      <c r="S9" s="9"/>
      <c r="T9" s="9"/>
      <c r="U9" s="9"/>
      <c r="V9" s="9"/>
      <c r="W9" s="9"/>
      <c r="X9" s="9"/>
      <c r="Y9" s="9"/>
      <c r="Z9" s="11"/>
      <c r="AA9" s="11"/>
      <c r="AB9" s="11"/>
      <c r="AC9" s="11"/>
      <c r="AD9" s="11"/>
      <c r="AE9" s="11"/>
      <c r="AF9" s="11"/>
      <c r="AG9" s="7"/>
    </row>
    <row r="10" spans="1:43" ht="28.5" hidden="1" customHeight="1" x14ac:dyDescent="0.25">
      <c r="A10" s="31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27"/>
      <c r="R10" s="27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7"/>
    </row>
    <row r="11" spans="1:43" hidden="1" x14ac:dyDescent="0.25">
      <c r="A11" s="31"/>
      <c r="B11" s="1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27"/>
      <c r="R11" s="27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7"/>
    </row>
    <row r="12" spans="1:43" hidden="1" x14ac:dyDescent="0.25">
      <c r="A12" s="31"/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27"/>
      <c r="R12" s="27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7"/>
    </row>
    <row r="13" spans="1:43" hidden="1" x14ac:dyDescent="0.25">
      <c r="A13" s="31"/>
      <c r="B13" s="1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27"/>
      <c r="R13" s="27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7"/>
    </row>
    <row r="14" spans="1:43" hidden="1" x14ac:dyDescent="0.25">
      <c r="A14" s="31"/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27"/>
      <c r="R14" s="27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7"/>
    </row>
    <row r="15" spans="1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0"/>
      <c r="Q15" s="22">
        <f>SUM(Q5:Q14)</f>
        <v>1.4</v>
      </c>
      <c r="R15" s="22">
        <f>AVERAGE(R5:R14)</f>
        <v>2.1</v>
      </c>
      <c r="S15" s="7"/>
      <c r="T15" s="7"/>
      <c r="U15" s="7"/>
      <c r="V15" s="7"/>
      <c r="W15" s="7"/>
      <c r="X15" s="7"/>
      <c r="Y15" s="7"/>
      <c r="Z15" s="13">
        <f>SUM(Z5:Z14)</f>
        <v>0</v>
      </c>
      <c r="AA15" s="13">
        <f>AVERAGE(AA5:AA14)</f>
        <v>0</v>
      </c>
      <c r="AB15" s="14">
        <f>SUMPRODUCT(AB5:AB14,Q5:Q14)/Q15</f>
        <v>0.46571428571428586</v>
      </c>
      <c r="AC15" s="14">
        <f>SUMPRODUCT(AC5:AC14,Q5:Q14)/Q15</f>
        <v>0.56000000000000005</v>
      </c>
      <c r="AD15" s="14">
        <f>SUMPRODUCT(AD5:AD14,Q5:Q14)/Q15</f>
        <v>0.54000000000000015</v>
      </c>
      <c r="AE15" s="14">
        <f>SUMPRODUCT(AE5:AE14,Q5:Q14)/Q15</f>
        <v>7.4285714285714302E-2</v>
      </c>
      <c r="AF15" s="15">
        <f>SUMPRODUCT(AF5:AF14,Q5:Q14)/Q15</f>
        <v>29.540000000000003</v>
      </c>
      <c r="AG15" s="16">
        <f>Q15*AF15/R15</f>
        <v>19.693333333333332</v>
      </c>
    </row>
    <row r="16" spans="1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/>
      <c r="Q16" s="28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43" s="1" customFormat="1" ht="27.75" customHeight="1" x14ac:dyDescent="0.25">
      <c r="A17" s="2" t="s">
        <v>19</v>
      </c>
      <c r="B17" s="4" t="s">
        <v>66</v>
      </c>
      <c r="C17" s="4" t="s">
        <v>1</v>
      </c>
      <c r="D17" s="4" t="s">
        <v>37</v>
      </c>
      <c r="E17" s="4" t="s">
        <v>38</v>
      </c>
      <c r="F17" s="4" t="s">
        <v>0</v>
      </c>
      <c r="G17" s="4" t="s">
        <v>39</v>
      </c>
      <c r="H17" s="4" t="s">
        <v>40</v>
      </c>
      <c r="I17" s="4" t="s">
        <v>2</v>
      </c>
      <c r="J17" s="4" t="s">
        <v>4</v>
      </c>
      <c r="K17" s="4" t="s">
        <v>3</v>
      </c>
      <c r="L17" s="4" t="s">
        <v>41</v>
      </c>
      <c r="M17" s="4" t="s">
        <v>42</v>
      </c>
      <c r="N17" s="4" t="s">
        <v>5</v>
      </c>
      <c r="O17" s="4" t="s">
        <v>43</v>
      </c>
      <c r="P17" s="21" t="s">
        <v>6</v>
      </c>
      <c r="Q17" s="29" t="s">
        <v>44</v>
      </c>
      <c r="R17" s="29" t="s">
        <v>45</v>
      </c>
      <c r="S17" s="4" t="s">
        <v>46</v>
      </c>
      <c r="T17" s="4" t="s">
        <v>47</v>
      </c>
      <c r="U17" s="4" t="s">
        <v>48</v>
      </c>
      <c r="V17" s="4" t="s">
        <v>49</v>
      </c>
      <c r="W17" s="4" t="s">
        <v>50</v>
      </c>
      <c r="X17" s="4" t="s">
        <v>51</v>
      </c>
      <c r="Y17" s="4" t="s">
        <v>52</v>
      </c>
      <c r="Z17" s="4" t="s">
        <v>53</v>
      </c>
      <c r="AA17" s="4" t="s">
        <v>54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55</v>
      </c>
      <c r="AG17" s="5" t="s">
        <v>65</v>
      </c>
      <c r="AH17" s="1" t="s">
        <v>56</v>
      </c>
      <c r="AI17" s="1" t="s">
        <v>57</v>
      </c>
      <c r="AJ17" s="1" t="s">
        <v>58</v>
      </c>
      <c r="AK17" s="1" t="s">
        <v>59</v>
      </c>
      <c r="AL17" s="1" t="s">
        <v>60</v>
      </c>
      <c r="AM17" s="1" t="s">
        <v>61</v>
      </c>
      <c r="AN17" s="1" t="s">
        <v>21</v>
      </c>
      <c r="AO17" s="1" t="s">
        <v>62</v>
      </c>
      <c r="AP17" s="1" t="s">
        <v>63</v>
      </c>
      <c r="AQ17" s="1" t="s">
        <v>64</v>
      </c>
    </row>
    <row r="18" spans="1:43" ht="12" customHeight="1" x14ac:dyDescent="0.25">
      <c r="A18" s="31">
        <f>A5+1</f>
        <v>2</v>
      </c>
      <c r="B18" s="8">
        <v>44601</v>
      </c>
      <c r="C18" s="9" t="s">
        <v>7</v>
      </c>
      <c r="D18" s="10" t="s">
        <v>29</v>
      </c>
      <c r="E18" s="10" t="s">
        <v>30</v>
      </c>
      <c r="F18" s="10" t="s">
        <v>387</v>
      </c>
      <c r="G18" s="10"/>
      <c r="H18" s="10" t="s">
        <v>70</v>
      </c>
      <c r="I18" s="10" t="s">
        <v>153</v>
      </c>
      <c r="J18" s="10">
        <v>4230</v>
      </c>
      <c r="K18" s="10" t="s">
        <v>388</v>
      </c>
      <c r="L18" s="10" t="s">
        <v>72</v>
      </c>
      <c r="M18" s="10"/>
      <c r="N18" s="10" t="s">
        <v>28</v>
      </c>
      <c r="O18" s="10" t="s">
        <v>389</v>
      </c>
      <c r="P18" s="10" t="s">
        <v>11</v>
      </c>
      <c r="Q18" s="27">
        <v>0.8</v>
      </c>
      <c r="R18" s="27">
        <v>2.2000000000000002</v>
      </c>
      <c r="S18" s="10" t="s">
        <v>33</v>
      </c>
      <c r="T18" s="10" t="s">
        <v>73</v>
      </c>
      <c r="U18" s="10"/>
      <c r="V18" s="10"/>
      <c r="W18" s="10" t="s">
        <v>390</v>
      </c>
      <c r="X18" s="10" t="s">
        <v>382</v>
      </c>
      <c r="Y18" s="10"/>
      <c r="Z18" s="10"/>
      <c r="AA18" s="11">
        <v>0</v>
      </c>
      <c r="AB18" s="11">
        <v>0.01</v>
      </c>
      <c r="AC18" s="11">
        <v>0.01</v>
      </c>
      <c r="AD18" s="11">
        <v>0.01</v>
      </c>
      <c r="AE18" s="11">
        <v>0.01</v>
      </c>
      <c r="AF18" s="11">
        <v>0.92</v>
      </c>
      <c r="AG18" s="7"/>
      <c r="AH18">
        <v>9.4999999999999998E-3</v>
      </c>
      <c r="AI18">
        <v>9.4999999999999998E-3</v>
      </c>
      <c r="AJ18">
        <v>9.4999999999999998E-3</v>
      </c>
      <c r="AK18">
        <v>9.4999999999999998E-3</v>
      </c>
      <c r="AL18">
        <v>0.87</v>
      </c>
      <c r="AM18" t="s">
        <v>71</v>
      </c>
      <c r="AN18">
        <v>44601.702881944446</v>
      </c>
      <c r="AO18" t="s">
        <v>34</v>
      </c>
    </row>
    <row r="19" spans="1:43" ht="22.5" customHeight="1" x14ac:dyDescent="0.25">
      <c r="A19" s="31"/>
      <c r="B19" s="8">
        <v>44601</v>
      </c>
      <c r="C19" s="9" t="s">
        <v>7</v>
      </c>
      <c r="D19" s="10" t="s">
        <v>29</v>
      </c>
      <c r="E19" s="10" t="s">
        <v>30</v>
      </c>
      <c r="F19" s="10" t="s">
        <v>391</v>
      </c>
      <c r="G19" s="10"/>
      <c r="H19" s="10" t="s">
        <v>70</v>
      </c>
      <c r="I19" s="10" t="s">
        <v>153</v>
      </c>
      <c r="J19" s="10">
        <v>4230</v>
      </c>
      <c r="K19" s="10" t="s">
        <v>388</v>
      </c>
      <c r="L19" s="10" t="s">
        <v>72</v>
      </c>
      <c r="M19" s="10"/>
      <c r="N19" s="10" t="s">
        <v>28</v>
      </c>
      <c r="O19" s="10" t="s">
        <v>389</v>
      </c>
      <c r="P19" s="10" t="s">
        <v>11</v>
      </c>
      <c r="Q19" s="27">
        <v>0.5</v>
      </c>
      <c r="R19" s="27">
        <v>2.2000000000000002</v>
      </c>
      <c r="S19" s="10" t="s">
        <v>35</v>
      </c>
      <c r="T19" s="10" t="s">
        <v>73</v>
      </c>
      <c r="U19" s="10"/>
      <c r="V19" s="10"/>
      <c r="W19" s="10" t="s">
        <v>392</v>
      </c>
      <c r="X19" s="10" t="s">
        <v>382</v>
      </c>
      <c r="Y19" s="10"/>
      <c r="Z19" s="10"/>
      <c r="AA19" s="11">
        <v>0</v>
      </c>
      <c r="AB19" s="11">
        <v>0.01</v>
      </c>
      <c r="AC19" s="11">
        <v>0.01</v>
      </c>
      <c r="AD19" s="11">
        <v>0.01</v>
      </c>
      <c r="AE19" s="11">
        <v>0.01</v>
      </c>
      <c r="AF19" s="11">
        <v>0.92</v>
      </c>
      <c r="AG19" s="7"/>
      <c r="AH19">
        <v>9.4999999999999998E-3</v>
      </c>
      <c r="AI19">
        <v>9.4999999999999998E-3</v>
      </c>
      <c r="AJ19">
        <v>9.4999999999999998E-3</v>
      </c>
      <c r="AK19">
        <v>9.4999999999999998E-3</v>
      </c>
      <c r="AL19">
        <v>0.87</v>
      </c>
      <c r="AM19" t="s">
        <v>71</v>
      </c>
      <c r="AN19">
        <v>44601.702881944446</v>
      </c>
      <c r="AO19" t="s">
        <v>34</v>
      </c>
    </row>
    <row r="20" spans="1:43" ht="15.75" customHeight="1" x14ac:dyDescent="0.25">
      <c r="A20" s="31"/>
      <c r="B20" s="8">
        <v>44601</v>
      </c>
      <c r="C20" s="9" t="s">
        <v>7</v>
      </c>
      <c r="D20" s="10" t="s">
        <v>29</v>
      </c>
      <c r="E20" s="10" t="s">
        <v>30</v>
      </c>
      <c r="F20" s="10" t="s">
        <v>393</v>
      </c>
      <c r="G20" s="10"/>
      <c r="H20" s="10" t="s">
        <v>70</v>
      </c>
      <c r="I20" s="10" t="s">
        <v>153</v>
      </c>
      <c r="J20" s="10">
        <v>4230</v>
      </c>
      <c r="K20" s="10" t="s">
        <v>388</v>
      </c>
      <c r="L20" s="10" t="s">
        <v>72</v>
      </c>
      <c r="M20" s="10"/>
      <c r="N20" s="10" t="s">
        <v>28</v>
      </c>
      <c r="O20" s="10" t="s">
        <v>389</v>
      </c>
      <c r="P20" s="10" t="s">
        <v>11</v>
      </c>
      <c r="Q20" s="27">
        <v>0.5</v>
      </c>
      <c r="R20" s="27">
        <v>2.2000000000000002</v>
      </c>
      <c r="S20" s="10" t="s">
        <v>36</v>
      </c>
      <c r="T20" s="10" t="s">
        <v>20</v>
      </c>
      <c r="U20" s="10"/>
      <c r="V20" s="10"/>
      <c r="W20" s="10" t="s">
        <v>394</v>
      </c>
      <c r="X20" s="10" t="s">
        <v>382</v>
      </c>
      <c r="Y20" s="10"/>
      <c r="Z20" s="10"/>
      <c r="AA20" s="11">
        <v>0</v>
      </c>
      <c r="AB20" s="11">
        <v>5.13</v>
      </c>
      <c r="AC20" s="11">
        <v>4.49</v>
      </c>
      <c r="AD20" s="11">
        <v>0.84</v>
      </c>
      <c r="AE20" s="11">
        <v>0.1</v>
      </c>
      <c r="AF20" s="11">
        <v>176.56</v>
      </c>
      <c r="AG20" s="7"/>
      <c r="AH20">
        <v>4.8734999999999999</v>
      </c>
      <c r="AI20">
        <v>4.2655000000000003</v>
      </c>
      <c r="AJ20">
        <v>0.79800000000000004</v>
      </c>
      <c r="AK20">
        <v>9.5000000000000001E-2</v>
      </c>
      <c r="AL20">
        <v>167.73</v>
      </c>
      <c r="AM20" t="s">
        <v>71</v>
      </c>
      <c r="AN20">
        <v>44601.702881944446</v>
      </c>
      <c r="AO20" t="s">
        <v>34</v>
      </c>
    </row>
    <row r="21" spans="1:43" ht="22.5" hidden="1" customHeight="1" x14ac:dyDescent="0.25">
      <c r="A21" s="3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27"/>
      <c r="R21" s="27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7"/>
    </row>
    <row r="22" spans="1:43" ht="28.5" hidden="1" customHeight="1" x14ac:dyDescent="0.25">
      <c r="A22" s="3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27"/>
      <c r="R22" s="27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7"/>
    </row>
    <row r="23" spans="1:43" ht="28.5" hidden="1" customHeight="1" x14ac:dyDescent="0.25">
      <c r="A23" s="31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27"/>
      <c r="R23" s="27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7"/>
    </row>
    <row r="24" spans="1:43" hidden="1" x14ac:dyDescent="0.25">
      <c r="A24" s="3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7"/>
      <c r="R24" s="27"/>
      <c r="S24" s="9"/>
      <c r="T24" s="9"/>
      <c r="U24" s="9"/>
      <c r="V24" s="9"/>
      <c r="W24" s="9"/>
      <c r="X24" s="9"/>
      <c r="Y24" s="9"/>
      <c r="Z24" s="11"/>
      <c r="AA24" s="11"/>
      <c r="AB24" s="11"/>
      <c r="AC24" s="11"/>
      <c r="AD24" s="11"/>
      <c r="AE24" s="11"/>
      <c r="AF24" s="11"/>
      <c r="AG24" s="7"/>
    </row>
    <row r="25" spans="1:43" hidden="1" x14ac:dyDescent="0.25">
      <c r="A25" s="3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27"/>
      <c r="R25" s="27"/>
      <c r="S25" s="9"/>
      <c r="T25" s="9"/>
      <c r="U25" s="9"/>
      <c r="V25" s="9"/>
      <c r="W25" s="9"/>
      <c r="X25" s="9"/>
      <c r="Y25" s="9"/>
      <c r="Z25" s="11"/>
      <c r="AA25" s="11"/>
      <c r="AB25" s="11"/>
      <c r="AC25" s="11"/>
      <c r="AD25" s="11"/>
      <c r="AE25" s="11"/>
      <c r="AF25" s="11"/>
      <c r="AG25" s="7"/>
    </row>
    <row r="26" spans="1:43" hidden="1" x14ac:dyDescent="0.25">
      <c r="A26" s="3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27"/>
      <c r="R26" s="27"/>
      <c r="S26" s="9"/>
      <c r="T26" s="9"/>
      <c r="U26" s="9"/>
      <c r="V26" s="9"/>
      <c r="W26" s="9"/>
      <c r="X26" s="9"/>
      <c r="Y26" s="9"/>
      <c r="Z26" s="11"/>
      <c r="AA26" s="11"/>
      <c r="AB26" s="11"/>
      <c r="AC26" s="11"/>
      <c r="AD26" s="11"/>
      <c r="AE26" s="11"/>
      <c r="AF26" s="11"/>
      <c r="AG26" s="7"/>
    </row>
    <row r="27" spans="1:43" hidden="1" x14ac:dyDescent="0.25">
      <c r="A27" s="3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27"/>
      <c r="R27" s="27"/>
      <c r="S27" s="9"/>
      <c r="T27" s="9"/>
      <c r="U27" s="9"/>
      <c r="V27" s="9"/>
      <c r="W27" s="9"/>
      <c r="X27" s="9"/>
      <c r="Y27" s="9"/>
      <c r="Z27" s="11"/>
      <c r="AA27" s="11"/>
      <c r="AB27" s="11"/>
      <c r="AC27" s="11"/>
      <c r="AD27" s="11"/>
      <c r="AE27" s="11"/>
      <c r="AF27" s="11"/>
      <c r="AG27" s="7"/>
    </row>
    <row r="28" spans="1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0"/>
      <c r="Q28" s="22">
        <f>SUM(Q18:Q27)</f>
        <v>1.8</v>
      </c>
      <c r="R28" s="22">
        <f>AVERAGE(R18:R27)</f>
        <v>2.2000000000000002</v>
      </c>
      <c r="S28" s="7"/>
      <c r="T28" s="7"/>
      <c r="U28" s="7"/>
      <c r="V28" s="7"/>
      <c r="W28" s="7"/>
      <c r="X28" s="7"/>
      <c r="Y28" s="7"/>
      <c r="Z28" s="13">
        <f>SUM(Z18:Z27)</f>
        <v>0</v>
      </c>
      <c r="AA28" s="13">
        <f>AVERAGE(AA18:AA27)</f>
        <v>0</v>
      </c>
      <c r="AB28" s="14">
        <f>SUMPRODUCT(AB18:AB27,Q18:Q27)/Q28</f>
        <v>1.4322222222222221</v>
      </c>
      <c r="AC28" s="14">
        <f>SUMPRODUCT(AC18:AC27,Q18:Q27)/Q28</f>
        <v>1.2544444444444445</v>
      </c>
      <c r="AD28" s="14">
        <f>SUMPRODUCT(AD18:AD27,Q18:Q27)/Q28</f>
        <v>0.24055555555555555</v>
      </c>
      <c r="AE28" s="14">
        <f>SUMPRODUCT(AE18:AE27,Q18:Q27)/Q28</f>
        <v>3.4999999999999996E-2</v>
      </c>
      <c r="AF28" s="15">
        <f>SUMPRODUCT(AF18:AF27,Q18:Q27)/Q28</f>
        <v>49.708888888888886</v>
      </c>
      <c r="AG28" s="16">
        <f>Q28*AF28/R28</f>
        <v>40.670909090909085</v>
      </c>
    </row>
    <row r="29" spans="1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0"/>
      <c r="Q29" s="28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3" s="1" customFormat="1" ht="27.75" customHeight="1" x14ac:dyDescent="0.25">
      <c r="A30" s="2" t="s">
        <v>19</v>
      </c>
      <c r="B30" s="4" t="s">
        <v>66</v>
      </c>
      <c r="C30" s="4" t="s">
        <v>1</v>
      </c>
      <c r="D30" s="4" t="s">
        <v>37</v>
      </c>
      <c r="E30" s="4" t="s">
        <v>38</v>
      </c>
      <c r="F30" s="4" t="s">
        <v>0</v>
      </c>
      <c r="G30" s="4" t="s">
        <v>39</v>
      </c>
      <c r="H30" s="4" t="s">
        <v>40</v>
      </c>
      <c r="I30" s="4" t="s">
        <v>2</v>
      </c>
      <c r="J30" s="4" t="s">
        <v>4</v>
      </c>
      <c r="K30" s="4" t="s">
        <v>3</v>
      </c>
      <c r="L30" s="4" t="s">
        <v>41</v>
      </c>
      <c r="M30" s="4" t="s">
        <v>42</v>
      </c>
      <c r="N30" s="4" t="s">
        <v>5</v>
      </c>
      <c r="O30" s="4" t="s">
        <v>43</v>
      </c>
      <c r="P30" s="21" t="s">
        <v>6</v>
      </c>
      <c r="Q30" s="29" t="s">
        <v>44</v>
      </c>
      <c r="R30" s="29" t="s">
        <v>45</v>
      </c>
      <c r="S30" s="4" t="s">
        <v>46</v>
      </c>
      <c r="T30" s="4" t="s">
        <v>47</v>
      </c>
      <c r="U30" s="4" t="s">
        <v>48</v>
      </c>
      <c r="V30" s="4" t="s">
        <v>49</v>
      </c>
      <c r="W30" s="4" t="s">
        <v>50</v>
      </c>
      <c r="X30" s="4" t="s">
        <v>51</v>
      </c>
      <c r="Y30" s="4" t="s">
        <v>52</v>
      </c>
      <c r="Z30" s="4" t="s">
        <v>53</v>
      </c>
      <c r="AA30" s="4" t="s">
        <v>54</v>
      </c>
      <c r="AB30" s="4" t="s">
        <v>22</v>
      </c>
      <c r="AC30" s="4" t="s">
        <v>23</v>
      </c>
      <c r="AD30" s="4" t="s">
        <v>24</v>
      </c>
      <c r="AE30" s="4" t="s">
        <v>25</v>
      </c>
      <c r="AF30" s="4" t="s">
        <v>55</v>
      </c>
      <c r="AG30" s="5" t="s">
        <v>65</v>
      </c>
      <c r="AH30" s="1" t="s">
        <v>56</v>
      </c>
      <c r="AI30" s="1" t="s">
        <v>57</v>
      </c>
      <c r="AJ30" s="1" t="s">
        <v>58</v>
      </c>
      <c r="AK30" s="1" t="s">
        <v>59</v>
      </c>
      <c r="AL30" s="1" t="s">
        <v>60</v>
      </c>
      <c r="AM30" s="1" t="s">
        <v>61</v>
      </c>
      <c r="AN30" s="1" t="s">
        <v>21</v>
      </c>
      <c r="AO30" s="1" t="s">
        <v>62</v>
      </c>
      <c r="AP30" s="1" t="s">
        <v>63</v>
      </c>
      <c r="AQ30" s="1" t="s">
        <v>64</v>
      </c>
    </row>
    <row r="31" spans="1:43" ht="12" customHeight="1" x14ac:dyDescent="0.25">
      <c r="A31" s="31">
        <f>A18+1</f>
        <v>3</v>
      </c>
      <c r="B31" s="8">
        <v>44601</v>
      </c>
      <c r="C31" s="9" t="s">
        <v>7</v>
      </c>
      <c r="D31" s="10" t="s">
        <v>29</v>
      </c>
      <c r="E31" s="10" t="s">
        <v>30</v>
      </c>
      <c r="F31" s="10" t="s">
        <v>395</v>
      </c>
      <c r="G31" s="10"/>
      <c r="H31" s="10" t="s">
        <v>31</v>
      </c>
      <c r="I31" s="10" t="s">
        <v>129</v>
      </c>
      <c r="J31" s="10">
        <v>4480</v>
      </c>
      <c r="K31" s="10" t="s">
        <v>396</v>
      </c>
      <c r="L31" s="10" t="s">
        <v>67</v>
      </c>
      <c r="M31" s="10"/>
      <c r="N31" s="10" t="s">
        <v>28</v>
      </c>
      <c r="O31" s="10" t="s">
        <v>397</v>
      </c>
      <c r="P31" s="10" t="s">
        <v>9</v>
      </c>
      <c r="Q31" s="27">
        <v>1</v>
      </c>
      <c r="R31" s="27">
        <v>1.7</v>
      </c>
      <c r="S31" s="10"/>
      <c r="T31" s="10" t="s">
        <v>73</v>
      </c>
      <c r="U31" s="10"/>
      <c r="V31" s="10"/>
      <c r="W31" s="10" t="s">
        <v>75</v>
      </c>
      <c r="X31" s="10" t="s">
        <v>382</v>
      </c>
      <c r="Y31" s="10"/>
      <c r="Z31" s="10"/>
      <c r="AA31" s="11">
        <v>0</v>
      </c>
      <c r="AB31" s="11">
        <v>0.3</v>
      </c>
      <c r="AC31" s="11">
        <v>0.35</v>
      </c>
      <c r="AD31" s="11">
        <v>0.69</v>
      </c>
      <c r="AE31" s="11">
        <v>0.01</v>
      </c>
      <c r="AF31" s="11">
        <v>23.46</v>
      </c>
      <c r="AG31" s="7"/>
      <c r="AH31">
        <v>0.28499999999999998</v>
      </c>
      <c r="AI31">
        <v>0.33250000000000002</v>
      </c>
      <c r="AJ31">
        <v>0.65549999999999997</v>
      </c>
      <c r="AK31">
        <v>9.4999999999999998E-3</v>
      </c>
      <c r="AL31">
        <v>22.29</v>
      </c>
      <c r="AM31" t="s">
        <v>71</v>
      </c>
      <c r="AN31">
        <v>44601.702881944446</v>
      </c>
      <c r="AO31" t="s">
        <v>34</v>
      </c>
    </row>
    <row r="32" spans="1:43" ht="22.5" hidden="1" customHeight="1" x14ac:dyDescent="0.25">
      <c r="A32" s="31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7"/>
      <c r="R32" s="27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11"/>
      <c r="AD32" s="11"/>
      <c r="AE32" s="11"/>
      <c r="AF32" s="11"/>
      <c r="AG32" s="7"/>
      <c r="AH32">
        <v>1.9950000000000001</v>
      </c>
      <c r="AI32">
        <v>3.5815000000000001</v>
      </c>
      <c r="AJ32">
        <v>2.09</v>
      </c>
      <c r="AK32">
        <v>0.247</v>
      </c>
      <c r="AL32">
        <v>138.69</v>
      </c>
      <c r="AM32" t="s">
        <v>71</v>
      </c>
      <c r="AN32">
        <v>44601.702881944446</v>
      </c>
      <c r="AO32" t="s">
        <v>34</v>
      </c>
    </row>
    <row r="33" spans="1:43" ht="15.75" hidden="1" customHeight="1" x14ac:dyDescent="0.25">
      <c r="A33" s="31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7"/>
      <c r="R33" s="27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1"/>
      <c r="AE33" s="11"/>
      <c r="AF33" s="11"/>
      <c r="AG33" s="7"/>
      <c r="AH33">
        <v>0.89300000000000002</v>
      </c>
      <c r="AI33">
        <v>1.8145</v>
      </c>
      <c r="AJ33">
        <v>1.5105</v>
      </c>
      <c r="AK33">
        <v>0.19</v>
      </c>
      <c r="AL33">
        <v>79.14</v>
      </c>
      <c r="AM33" t="s">
        <v>134</v>
      </c>
      <c r="AN33">
        <v>44600.701678240737</v>
      </c>
      <c r="AO33" t="s">
        <v>34</v>
      </c>
    </row>
    <row r="34" spans="1:43" ht="22.5" hidden="1" customHeight="1" x14ac:dyDescent="0.25">
      <c r="A34" s="3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27"/>
      <c r="R34" s="27"/>
      <c r="S34" s="9"/>
      <c r="T34" s="9"/>
      <c r="U34" s="9"/>
      <c r="V34" s="9"/>
      <c r="W34" s="9"/>
      <c r="X34" s="9"/>
      <c r="Y34" s="9"/>
      <c r="Z34" s="11"/>
      <c r="AA34" s="11"/>
      <c r="AB34" s="11"/>
      <c r="AC34" s="11"/>
      <c r="AD34" s="11"/>
      <c r="AE34" s="11"/>
      <c r="AF34" s="11"/>
      <c r="AG34" s="7"/>
      <c r="AH34">
        <v>2.0710000000000002</v>
      </c>
      <c r="AI34">
        <v>7.3815</v>
      </c>
      <c r="AJ34">
        <v>9.1010000000000009</v>
      </c>
      <c r="AK34">
        <v>0.90249999999999997</v>
      </c>
      <c r="AL34">
        <v>354.76</v>
      </c>
      <c r="AM34" t="s">
        <v>134</v>
      </c>
      <c r="AN34">
        <v>44600.701678240737</v>
      </c>
      <c r="AO34" t="s">
        <v>34</v>
      </c>
    </row>
    <row r="35" spans="1:43" ht="28.5" hidden="1" customHeight="1" x14ac:dyDescent="0.25">
      <c r="A35" s="3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27"/>
      <c r="R35" s="27"/>
      <c r="S35" s="9"/>
      <c r="T35" s="9"/>
      <c r="U35" s="9"/>
      <c r="V35" s="9"/>
      <c r="W35" s="9"/>
      <c r="X35" s="9"/>
      <c r="Y35" s="9"/>
      <c r="Z35" s="11"/>
      <c r="AA35" s="11"/>
      <c r="AB35" s="11"/>
      <c r="AC35" s="11"/>
      <c r="AD35" s="11"/>
      <c r="AE35" s="11"/>
      <c r="AF35" s="11"/>
      <c r="AG35" s="7"/>
    </row>
    <row r="36" spans="1:43" ht="28.5" hidden="1" customHeight="1" x14ac:dyDescent="0.25">
      <c r="A36" s="3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27"/>
      <c r="R36" s="27"/>
      <c r="S36" s="9"/>
      <c r="T36" s="9"/>
      <c r="U36" s="9"/>
      <c r="V36" s="9"/>
      <c r="W36" s="9"/>
      <c r="X36" s="9"/>
      <c r="Y36" s="9"/>
      <c r="Z36" s="11"/>
      <c r="AA36" s="11"/>
      <c r="AB36" s="11"/>
      <c r="AC36" s="11"/>
      <c r="AD36" s="11"/>
      <c r="AE36" s="11"/>
      <c r="AF36" s="11"/>
      <c r="AG36" s="7"/>
    </row>
    <row r="37" spans="1:43" hidden="1" x14ac:dyDescent="0.25">
      <c r="A37" s="3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27"/>
      <c r="R37" s="27"/>
      <c r="S37" s="9"/>
      <c r="T37" s="9"/>
      <c r="U37" s="9"/>
      <c r="V37" s="9"/>
      <c r="W37" s="9"/>
      <c r="X37" s="9"/>
      <c r="Y37" s="9"/>
      <c r="Z37" s="11"/>
      <c r="AA37" s="11"/>
      <c r="AB37" s="11"/>
      <c r="AC37" s="11"/>
      <c r="AD37" s="11"/>
      <c r="AE37" s="11"/>
      <c r="AF37" s="11"/>
      <c r="AG37" s="7"/>
    </row>
    <row r="38" spans="1:43" hidden="1" x14ac:dyDescent="0.25">
      <c r="A38" s="3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27"/>
      <c r="R38" s="27"/>
      <c r="S38" s="9"/>
      <c r="T38" s="9"/>
      <c r="U38" s="9"/>
      <c r="V38" s="9"/>
      <c r="W38" s="9"/>
      <c r="X38" s="9"/>
      <c r="Y38" s="9"/>
      <c r="Z38" s="11"/>
      <c r="AA38" s="11"/>
      <c r="AB38" s="11"/>
      <c r="AC38" s="11"/>
      <c r="AD38" s="11"/>
      <c r="AE38" s="11"/>
      <c r="AF38" s="11"/>
      <c r="AG38" s="7"/>
    </row>
    <row r="39" spans="1:43" hidden="1" x14ac:dyDescent="0.25">
      <c r="A39" s="3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27"/>
      <c r="R39" s="27"/>
      <c r="S39" s="9"/>
      <c r="T39" s="9"/>
      <c r="U39" s="9"/>
      <c r="V39" s="9"/>
      <c r="W39" s="9"/>
      <c r="X39" s="9"/>
      <c r="Y39" s="9"/>
      <c r="Z39" s="11"/>
      <c r="AA39" s="11"/>
      <c r="AB39" s="11"/>
      <c r="AC39" s="11"/>
      <c r="AD39" s="11"/>
      <c r="AE39" s="11"/>
      <c r="AF39" s="11"/>
      <c r="AG39" s="7"/>
    </row>
    <row r="40" spans="1:43" hidden="1" x14ac:dyDescent="0.25">
      <c r="A40" s="31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27"/>
      <c r="R40" s="27"/>
      <c r="S40" s="9"/>
      <c r="T40" s="9"/>
      <c r="U40" s="9"/>
      <c r="V40" s="9"/>
      <c r="W40" s="9"/>
      <c r="X40" s="9"/>
      <c r="Y40" s="9"/>
      <c r="Z40" s="11"/>
      <c r="AA40" s="11"/>
      <c r="AB40" s="11"/>
      <c r="AC40" s="11"/>
      <c r="AD40" s="11"/>
      <c r="AE40" s="11"/>
      <c r="AF40" s="11"/>
      <c r="AG40" s="7"/>
    </row>
    <row r="41" spans="1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0"/>
      <c r="Q41" s="22">
        <f>SUM(Q31:Q40)</f>
        <v>1</v>
      </c>
      <c r="R41" s="22">
        <f>AVERAGE(R31:R40)</f>
        <v>1.7</v>
      </c>
      <c r="S41" s="7"/>
      <c r="T41" s="7"/>
      <c r="U41" s="7"/>
      <c r="V41" s="7"/>
      <c r="W41" s="7"/>
      <c r="X41" s="7"/>
      <c r="Y41" s="7"/>
      <c r="Z41" s="13">
        <f>SUM(Z31:Z40)</f>
        <v>0</v>
      </c>
      <c r="AA41" s="13">
        <f>AVERAGE(AA31:AA40)</f>
        <v>0</v>
      </c>
      <c r="AB41" s="14">
        <f>SUMPRODUCT(AB31:AB40,Q31:Q40)/Q41</f>
        <v>0.3</v>
      </c>
      <c r="AC41" s="14">
        <f>SUMPRODUCT(AC31:AC40,Q31:Q40)/Q41</f>
        <v>0.35</v>
      </c>
      <c r="AD41" s="14">
        <f>SUMPRODUCT(AD31:AD40,Q31:Q40)/Q41</f>
        <v>0.69</v>
      </c>
      <c r="AE41" s="14">
        <f>SUMPRODUCT(AE31:AE40,Q31:Q40)/Q41</f>
        <v>0.01</v>
      </c>
      <c r="AF41" s="15">
        <f>SUMPRODUCT(AF31:AF40,Q31:Q40)/Q41</f>
        <v>23.46</v>
      </c>
      <c r="AG41" s="16">
        <f>Q41*AF41/R41</f>
        <v>13.8</v>
      </c>
    </row>
    <row r="42" spans="1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0"/>
      <c r="Q42" s="28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43" s="1" customFormat="1" ht="27.75" customHeight="1" x14ac:dyDescent="0.25">
      <c r="A43" s="2" t="s">
        <v>19</v>
      </c>
      <c r="B43" s="4" t="s">
        <v>66</v>
      </c>
      <c r="C43" s="4" t="s">
        <v>1</v>
      </c>
      <c r="D43" s="4" t="s">
        <v>37</v>
      </c>
      <c r="E43" s="4" t="s">
        <v>38</v>
      </c>
      <c r="F43" s="4" t="s">
        <v>0</v>
      </c>
      <c r="G43" s="4" t="s">
        <v>39</v>
      </c>
      <c r="H43" s="4" t="s">
        <v>40</v>
      </c>
      <c r="I43" s="4" t="s">
        <v>2</v>
      </c>
      <c r="J43" s="4" t="s">
        <v>4</v>
      </c>
      <c r="K43" s="4" t="s">
        <v>3</v>
      </c>
      <c r="L43" s="4" t="s">
        <v>41</v>
      </c>
      <c r="M43" s="4" t="s">
        <v>42</v>
      </c>
      <c r="N43" s="4" t="s">
        <v>5</v>
      </c>
      <c r="O43" s="4" t="s">
        <v>43</v>
      </c>
      <c r="P43" s="21" t="s">
        <v>6</v>
      </c>
      <c r="Q43" s="29" t="s">
        <v>44</v>
      </c>
      <c r="R43" s="29" t="s">
        <v>45</v>
      </c>
      <c r="S43" s="4" t="s">
        <v>46</v>
      </c>
      <c r="T43" s="4" t="s">
        <v>47</v>
      </c>
      <c r="U43" s="4" t="s">
        <v>48</v>
      </c>
      <c r="V43" s="4" t="s">
        <v>49</v>
      </c>
      <c r="W43" s="4" t="s">
        <v>50</v>
      </c>
      <c r="X43" s="4" t="s">
        <v>51</v>
      </c>
      <c r="Y43" s="4" t="s">
        <v>52</v>
      </c>
      <c r="Z43" s="4" t="s">
        <v>53</v>
      </c>
      <c r="AA43" s="4" t="s">
        <v>54</v>
      </c>
      <c r="AB43" s="4" t="s">
        <v>22</v>
      </c>
      <c r="AC43" s="4" t="s">
        <v>23</v>
      </c>
      <c r="AD43" s="4" t="s">
        <v>24</v>
      </c>
      <c r="AE43" s="4" t="s">
        <v>25</v>
      </c>
      <c r="AF43" s="4" t="s">
        <v>55</v>
      </c>
      <c r="AG43" s="5" t="s">
        <v>65</v>
      </c>
      <c r="AH43" s="1" t="s">
        <v>56</v>
      </c>
      <c r="AI43" s="1" t="s">
        <v>57</v>
      </c>
      <c r="AJ43" s="1" t="s">
        <v>58</v>
      </c>
      <c r="AK43" s="1" t="s">
        <v>59</v>
      </c>
      <c r="AL43" s="1" t="s">
        <v>60</v>
      </c>
      <c r="AM43" s="1" t="s">
        <v>61</v>
      </c>
      <c r="AN43" s="1" t="s">
        <v>21</v>
      </c>
      <c r="AO43" s="1" t="s">
        <v>62</v>
      </c>
      <c r="AP43" s="1" t="s">
        <v>63</v>
      </c>
      <c r="AQ43" s="1" t="s">
        <v>64</v>
      </c>
    </row>
    <row r="44" spans="1:43" ht="32.25" customHeight="1" x14ac:dyDescent="0.25">
      <c r="A44" s="31">
        <f>A31+1</f>
        <v>4</v>
      </c>
      <c r="B44" s="8">
        <v>44601</v>
      </c>
      <c r="C44" s="9" t="s">
        <v>7</v>
      </c>
      <c r="D44" s="10" t="s">
        <v>29</v>
      </c>
      <c r="E44" s="10" t="s">
        <v>30</v>
      </c>
      <c r="F44" s="10" t="s">
        <v>398</v>
      </c>
      <c r="G44" s="10"/>
      <c r="H44" s="10" t="s">
        <v>31</v>
      </c>
      <c r="I44" s="10" t="s">
        <v>12</v>
      </c>
      <c r="J44" s="10">
        <v>4330</v>
      </c>
      <c r="K44" s="10" t="s">
        <v>399</v>
      </c>
      <c r="L44" s="10" t="s">
        <v>72</v>
      </c>
      <c r="M44" s="10"/>
      <c r="N44" s="10" t="s">
        <v>241</v>
      </c>
      <c r="O44" s="10" t="s">
        <v>400</v>
      </c>
      <c r="P44" s="10" t="s">
        <v>9</v>
      </c>
      <c r="Q44" s="27">
        <v>1</v>
      </c>
      <c r="R44" s="27">
        <v>2.2000000000000002</v>
      </c>
      <c r="S44" s="10" t="s">
        <v>33</v>
      </c>
      <c r="T44" s="10" t="s">
        <v>20</v>
      </c>
      <c r="U44" s="10"/>
      <c r="V44" s="10"/>
      <c r="W44" s="10" t="s">
        <v>401</v>
      </c>
      <c r="X44" s="10" t="s">
        <v>382</v>
      </c>
      <c r="Y44" s="10"/>
      <c r="Z44" s="10"/>
      <c r="AA44" s="11">
        <v>0</v>
      </c>
      <c r="AB44" s="11">
        <v>0.60499999999999998</v>
      </c>
      <c r="AC44" s="11">
        <v>2.105</v>
      </c>
      <c r="AD44" s="11">
        <v>1.0049999999999999</v>
      </c>
      <c r="AE44" s="11">
        <v>0.13</v>
      </c>
      <c r="AF44" s="11">
        <v>67.48</v>
      </c>
      <c r="AG44" s="7"/>
      <c r="AH44">
        <v>0.57474999999999998</v>
      </c>
      <c r="AI44">
        <v>1.9997499999999999</v>
      </c>
      <c r="AJ44">
        <v>0.95474999999999999</v>
      </c>
      <c r="AK44">
        <v>0.1235</v>
      </c>
      <c r="AL44">
        <v>64.11</v>
      </c>
      <c r="AM44" t="s">
        <v>71</v>
      </c>
      <c r="AN44">
        <v>44601.702881944446</v>
      </c>
      <c r="AO44" t="s">
        <v>34</v>
      </c>
    </row>
    <row r="45" spans="1:43" ht="32.25" customHeight="1" x14ac:dyDescent="0.25">
      <c r="A45" s="31"/>
      <c r="B45" s="8">
        <v>44601</v>
      </c>
      <c r="C45" s="9" t="s">
        <v>7</v>
      </c>
      <c r="D45" s="10" t="s">
        <v>29</v>
      </c>
      <c r="E45" s="10" t="s">
        <v>30</v>
      </c>
      <c r="F45" s="10" t="s">
        <v>402</v>
      </c>
      <c r="G45" s="10"/>
      <c r="H45" s="10" t="s">
        <v>31</v>
      </c>
      <c r="I45" s="10" t="s">
        <v>12</v>
      </c>
      <c r="J45" s="10">
        <v>4330</v>
      </c>
      <c r="K45" s="10" t="s">
        <v>399</v>
      </c>
      <c r="L45" s="10" t="s">
        <v>72</v>
      </c>
      <c r="M45" s="10"/>
      <c r="N45" s="10" t="s">
        <v>241</v>
      </c>
      <c r="O45" s="10" t="s">
        <v>400</v>
      </c>
      <c r="P45" s="10" t="s">
        <v>9</v>
      </c>
      <c r="Q45" s="27">
        <v>0.3</v>
      </c>
      <c r="R45" s="27">
        <v>2.2000000000000002</v>
      </c>
      <c r="S45" s="10" t="s">
        <v>36</v>
      </c>
      <c r="T45" s="10" t="s">
        <v>20</v>
      </c>
      <c r="U45" s="10"/>
      <c r="V45" s="10"/>
      <c r="W45" s="10" t="s">
        <v>394</v>
      </c>
      <c r="X45" s="10" t="s">
        <v>382</v>
      </c>
      <c r="Y45" s="10"/>
      <c r="Z45" s="10"/>
      <c r="AA45" s="11">
        <v>0</v>
      </c>
      <c r="AB45" s="11">
        <v>9.3000000000000007</v>
      </c>
      <c r="AC45" s="11">
        <v>6.9</v>
      </c>
      <c r="AD45" s="11">
        <v>8.39</v>
      </c>
      <c r="AE45" s="11">
        <v>1.29</v>
      </c>
      <c r="AF45" s="11">
        <v>469.64</v>
      </c>
      <c r="AG45" s="7"/>
      <c r="AH45">
        <v>8.8350000000000009</v>
      </c>
      <c r="AI45">
        <v>6.5549999999999997</v>
      </c>
      <c r="AJ45">
        <v>7.9705000000000004</v>
      </c>
      <c r="AK45">
        <v>1.2255</v>
      </c>
      <c r="AL45">
        <v>446.15</v>
      </c>
      <c r="AM45" t="s">
        <v>71</v>
      </c>
      <c r="AN45">
        <v>44601.702881944446</v>
      </c>
      <c r="AO45" t="s">
        <v>34</v>
      </c>
    </row>
    <row r="46" spans="1:43" ht="32.25" hidden="1" customHeight="1" x14ac:dyDescent="0.25">
      <c r="A46" s="31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7"/>
      <c r="R46" s="27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11"/>
      <c r="AD46" s="11"/>
      <c r="AE46" s="11"/>
      <c r="AF46" s="11"/>
      <c r="AG46" s="7"/>
      <c r="AH46">
        <v>0.13300000000000001</v>
      </c>
      <c r="AI46">
        <v>0.32300000000000001</v>
      </c>
      <c r="AJ46">
        <v>0.73150000000000004</v>
      </c>
      <c r="AK46">
        <v>1.9E-2</v>
      </c>
      <c r="AL46">
        <v>21.38</v>
      </c>
      <c r="AM46" t="s">
        <v>134</v>
      </c>
      <c r="AN46">
        <v>44597.684004629627</v>
      </c>
      <c r="AO46" t="s">
        <v>34</v>
      </c>
    </row>
    <row r="47" spans="1:43" ht="32.25" hidden="1" customHeight="1" x14ac:dyDescent="0.25">
      <c r="A47" s="31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27"/>
      <c r="R47" s="27"/>
      <c r="S47" s="9"/>
      <c r="T47" s="9"/>
      <c r="U47" s="9"/>
      <c r="V47" s="9"/>
      <c r="W47" s="9"/>
      <c r="X47" s="9"/>
      <c r="Y47" s="9"/>
      <c r="Z47" s="11"/>
      <c r="AA47" s="11"/>
      <c r="AB47" s="11"/>
      <c r="AC47" s="11"/>
      <c r="AD47" s="11"/>
      <c r="AE47" s="11"/>
      <c r="AF47" s="11"/>
      <c r="AG47" s="7"/>
    </row>
    <row r="48" spans="1:43" ht="15" hidden="1" customHeight="1" x14ac:dyDescent="0.25">
      <c r="A48" s="31"/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27"/>
      <c r="R48" s="27"/>
      <c r="S48" s="9"/>
      <c r="T48" s="9"/>
      <c r="U48" s="9"/>
      <c r="V48" s="9"/>
      <c r="W48" s="9"/>
      <c r="X48" s="9"/>
      <c r="Y48" s="9"/>
      <c r="Z48" s="11"/>
      <c r="AA48" s="11"/>
      <c r="AB48" s="11"/>
      <c r="AC48" s="11"/>
      <c r="AD48" s="11"/>
      <c r="AE48" s="11"/>
      <c r="AF48" s="11"/>
      <c r="AG48" s="7"/>
    </row>
    <row r="49" spans="1:43" ht="15" hidden="1" customHeight="1" x14ac:dyDescent="0.25">
      <c r="A49" s="31"/>
      <c r="B49" s="1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27"/>
      <c r="R49" s="27"/>
      <c r="S49" s="9"/>
      <c r="T49" s="9"/>
      <c r="U49" s="9"/>
      <c r="V49" s="9"/>
      <c r="W49" s="9"/>
      <c r="X49" s="9"/>
      <c r="Y49" s="9"/>
      <c r="Z49" s="11"/>
      <c r="AA49" s="11"/>
      <c r="AB49" s="11"/>
      <c r="AC49" s="11"/>
      <c r="AD49" s="11"/>
      <c r="AE49" s="11"/>
      <c r="AF49" s="11"/>
      <c r="AG49" s="7"/>
    </row>
    <row r="50" spans="1:43" ht="15" hidden="1" customHeight="1" x14ac:dyDescent="0.25">
      <c r="A50" s="31"/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27"/>
      <c r="R50" s="27"/>
      <c r="S50" s="9"/>
      <c r="T50" s="9"/>
      <c r="U50" s="9"/>
      <c r="V50" s="9"/>
      <c r="W50" s="9"/>
      <c r="X50" s="9"/>
      <c r="Y50" s="9"/>
      <c r="Z50" s="11"/>
      <c r="AA50" s="11"/>
      <c r="AB50" s="11"/>
      <c r="AC50" s="11"/>
      <c r="AD50" s="11"/>
      <c r="AE50" s="11"/>
      <c r="AF50" s="11"/>
      <c r="AG50" s="7"/>
    </row>
    <row r="51" spans="1:43" ht="15" hidden="1" customHeight="1" x14ac:dyDescent="0.25">
      <c r="A51" s="31"/>
      <c r="B51" s="1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27"/>
      <c r="R51" s="27"/>
      <c r="S51" s="9"/>
      <c r="T51" s="9"/>
      <c r="U51" s="9"/>
      <c r="V51" s="9"/>
      <c r="W51" s="9"/>
      <c r="X51" s="9"/>
      <c r="Y51" s="9"/>
      <c r="Z51" s="11"/>
      <c r="AA51" s="11"/>
      <c r="AB51" s="11"/>
      <c r="AC51" s="11"/>
      <c r="AD51" s="11"/>
      <c r="AE51" s="11"/>
      <c r="AF51" s="11"/>
      <c r="AG51" s="7"/>
    </row>
    <row r="52" spans="1:43" ht="15" hidden="1" customHeight="1" x14ac:dyDescent="0.25">
      <c r="A52" s="31"/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27"/>
      <c r="R52" s="27"/>
      <c r="S52" s="9"/>
      <c r="T52" s="9"/>
      <c r="U52" s="9"/>
      <c r="V52" s="9"/>
      <c r="W52" s="9"/>
      <c r="X52" s="9"/>
      <c r="Y52" s="9"/>
      <c r="Z52" s="11"/>
      <c r="AA52" s="11"/>
      <c r="AB52" s="11"/>
      <c r="AC52" s="11"/>
      <c r="AD52" s="11"/>
      <c r="AE52" s="11"/>
      <c r="AF52" s="11"/>
      <c r="AG52" s="7"/>
    </row>
    <row r="53" spans="1:43" ht="15" hidden="1" customHeight="1" x14ac:dyDescent="0.25">
      <c r="A53" s="31"/>
      <c r="B53" s="1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27"/>
      <c r="R53" s="27"/>
      <c r="S53" s="9"/>
      <c r="T53" s="9"/>
      <c r="U53" s="9"/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11"/>
      <c r="AG53" s="7"/>
    </row>
    <row r="54" spans="1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0"/>
      <c r="Q54" s="22">
        <f>SUM(Q44:Q53)</f>
        <v>1.3</v>
      </c>
      <c r="R54" s="22">
        <f>AVERAGE(R44:R53)</f>
        <v>2.2000000000000002</v>
      </c>
      <c r="S54" s="7"/>
      <c r="T54" s="7"/>
      <c r="U54" s="7"/>
      <c r="V54" s="7"/>
      <c r="W54" s="7"/>
      <c r="X54" s="7"/>
      <c r="Y54" s="7"/>
      <c r="Z54" s="13">
        <f>SUM(Z44:Z53)</f>
        <v>0</v>
      </c>
      <c r="AA54" s="13">
        <f>AVERAGE(AA44:AA53)</f>
        <v>0</v>
      </c>
      <c r="AB54" s="14">
        <f>SUMPRODUCT(AB44:AB53,Q44:Q53)/Q54</f>
        <v>2.6115384615384616</v>
      </c>
      <c r="AC54" s="14">
        <f>SUMPRODUCT(AC44:AC53,Q44:Q53)/Q54</f>
        <v>3.2115384615384612</v>
      </c>
      <c r="AD54" s="14">
        <f>SUMPRODUCT(AD44:AD53,Q44:Q53)/Q54</f>
        <v>2.7092307692307691</v>
      </c>
      <c r="AE54" s="14">
        <f>SUMPRODUCT(AE44:AE53,Q44:Q53)/Q54</f>
        <v>0.39769230769230768</v>
      </c>
      <c r="AF54" s="15">
        <f>SUMPRODUCT(AF44:AF53,Q44:Q53)/Q54</f>
        <v>160.28615384615384</v>
      </c>
      <c r="AG54" s="16">
        <f>Q54*AF54/R54</f>
        <v>94.714545454545444</v>
      </c>
    </row>
    <row r="55" spans="1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0"/>
      <c r="Q55" s="28"/>
      <c r="R55" s="2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3" s="1" customFormat="1" ht="27.75" hidden="1" customHeight="1" x14ac:dyDescent="0.25">
      <c r="A56" s="2" t="s">
        <v>19</v>
      </c>
      <c r="B56" s="4" t="s">
        <v>66</v>
      </c>
      <c r="C56" s="4" t="s">
        <v>1</v>
      </c>
      <c r="D56" s="4" t="s">
        <v>37</v>
      </c>
      <c r="E56" s="4" t="s">
        <v>38</v>
      </c>
      <c r="F56" s="4" t="s">
        <v>0</v>
      </c>
      <c r="G56" s="4" t="s">
        <v>39</v>
      </c>
      <c r="H56" s="4" t="s">
        <v>40</v>
      </c>
      <c r="I56" s="4" t="s">
        <v>2</v>
      </c>
      <c r="J56" s="4" t="s">
        <v>4</v>
      </c>
      <c r="K56" s="4" t="s">
        <v>3</v>
      </c>
      <c r="L56" s="4" t="s">
        <v>41</v>
      </c>
      <c r="M56" s="4" t="s">
        <v>42</v>
      </c>
      <c r="N56" s="4" t="s">
        <v>5</v>
      </c>
      <c r="O56" s="4" t="s">
        <v>43</v>
      </c>
      <c r="P56" s="21" t="s">
        <v>6</v>
      </c>
      <c r="Q56" s="29" t="s">
        <v>44</v>
      </c>
      <c r="R56" s="29" t="s">
        <v>45</v>
      </c>
      <c r="S56" s="4" t="s">
        <v>46</v>
      </c>
      <c r="T56" s="4" t="s">
        <v>47</v>
      </c>
      <c r="U56" s="4" t="s">
        <v>48</v>
      </c>
      <c r="V56" s="4" t="s">
        <v>49</v>
      </c>
      <c r="W56" s="4" t="s">
        <v>50</v>
      </c>
      <c r="X56" s="4" t="s">
        <v>51</v>
      </c>
      <c r="Y56" s="4" t="s">
        <v>52</v>
      </c>
      <c r="Z56" s="4" t="s">
        <v>53</v>
      </c>
      <c r="AA56" s="4" t="s">
        <v>54</v>
      </c>
      <c r="AB56" s="4" t="s">
        <v>22</v>
      </c>
      <c r="AC56" s="4" t="s">
        <v>23</v>
      </c>
      <c r="AD56" s="4" t="s">
        <v>24</v>
      </c>
      <c r="AE56" s="4" t="s">
        <v>25</v>
      </c>
      <c r="AF56" s="4" t="s">
        <v>55</v>
      </c>
      <c r="AG56" s="5" t="s">
        <v>65</v>
      </c>
      <c r="AH56" s="1" t="s">
        <v>56</v>
      </c>
      <c r="AI56" s="1" t="s">
        <v>57</v>
      </c>
      <c r="AJ56" s="1" t="s">
        <v>58</v>
      </c>
      <c r="AK56" s="1" t="s">
        <v>59</v>
      </c>
      <c r="AL56" s="1" t="s">
        <v>60</v>
      </c>
      <c r="AM56" s="1" t="s">
        <v>61</v>
      </c>
      <c r="AN56" s="1" t="s">
        <v>21</v>
      </c>
      <c r="AO56" s="1" t="s">
        <v>62</v>
      </c>
      <c r="AP56" s="1" t="s">
        <v>63</v>
      </c>
      <c r="AQ56" s="1" t="s">
        <v>64</v>
      </c>
    </row>
    <row r="57" spans="1:43" ht="27" hidden="1" customHeight="1" x14ac:dyDescent="0.25">
      <c r="A57" s="31">
        <f>A44+1</f>
        <v>5</v>
      </c>
      <c r="B57" s="8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27"/>
      <c r="R57" s="27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11"/>
      <c r="AD57" s="11"/>
      <c r="AE57" s="11"/>
      <c r="AF57" s="11"/>
      <c r="AG57" s="7"/>
      <c r="AH57">
        <v>4.085</v>
      </c>
      <c r="AI57">
        <v>11.9415</v>
      </c>
      <c r="AJ57">
        <v>12.521000000000001</v>
      </c>
      <c r="AK57">
        <v>0.39900000000000002</v>
      </c>
      <c r="AL57">
        <v>502.51</v>
      </c>
      <c r="AM57" t="s">
        <v>134</v>
      </c>
      <c r="AN57">
        <v>44600.701678240737</v>
      </c>
      <c r="AO57" t="s">
        <v>34</v>
      </c>
    </row>
    <row r="58" spans="1:43" ht="18" hidden="1" customHeight="1" x14ac:dyDescent="0.25">
      <c r="A58" s="31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27"/>
      <c r="R58" s="27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/>
      <c r="AE58" s="11"/>
      <c r="AF58" s="11"/>
      <c r="AG58" s="7"/>
    </row>
    <row r="59" spans="1:43" ht="15" hidden="1" customHeight="1" x14ac:dyDescent="0.25">
      <c r="A59" s="31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7"/>
      <c r="R59" s="27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/>
      <c r="AE59" s="11"/>
      <c r="AF59" s="11"/>
      <c r="AG59" s="7"/>
    </row>
    <row r="60" spans="1:43" ht="15" hidden="1" customHeight="1" x14ac:dyDescent="0.25">
      <c r="A60" s="31"/>
      <c r="B60" s="1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27"/>
      <c r="R60" s="27"/>
      <c r="S60" s="9"/>
      <c r="T60" s="9"/>
      <c r="U60" s="9"/>
      <c r="V60" s="9"/>
      <c r="W60" s="9"/>
      <c r="X60" s="9"/>
      <c r="Y60" s="9"/>
      <c r="Z60" s="11"/>
      <c r="AA60" s="11"/>
      <c r="AB60" s="11"/>
      <c r="AC60" s="11"/>
      <c r="AD60" s="11"/>
      <c r="AE60" s="11"/>
      <c r="AF60" s="11"/>
      <c r="AG60" s="7"/>
    </row>
    <row r="61" spans="1:43" ht="15" hidden="1" customHeight="1" x14ac:dyDescent="0.25">
      <c r="A61" s="31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27"/>
      <c r="R61" s="27"/>
      <c r="S61" s="9"/>
      <c r="T61" s="9"/>
      <c r="U61" s="9"/>
      <c r="V61" s="9"/>
      <c r="W61" s="9"/>
      <c r="X61" s="9"/>
      <c r="Y61" s="9"/>
      <c r="Z61" s="11"/>
      <c r="AA61" s="11"/>
      <c r="AB61" s="11"/>
      <c r="AC61" s="11"/>
      <c r="AD61" s="11"/>
      <c r="AE61" s="11"/>
      <c r="AF61" s="11"/>
      <c r="AG61" s="7"/>
    </row>
    <row r="62" spans="1:43" ht="15" hidden="1" customHeight="1" x14ac:dyDescent="0.25">
      <c r="A62" s="31"/>
      <c r="B62" s="1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27"/>
      <c r="R62" s="27"/>
      <c r="S62" s="9"/>
      <c r="T62" s="9"/>
      <c r="U62" s="9"/>
      <c r="V62" s="9"/>
      <c r="W62" s="9"/>
      <c r="X62" s="9"/>
      <c r="Y62" s="9"/>
      <c r="Z62" s="11"/>
      <c r="AA62" s="11"/>
      <c r="AB62" s="11"/>
      <c r="AC62" s="11"/>
      <c r="AD62" s="11"/>
      <c r="AE62" s="11"/>
      <c r="AF62" s="11"/>
      <c r="AG62" s="7"/>
    </row>
    <row r="63" spans="1:43" ht="15" hidden="1" customHeight="1" x14ac:dyDescent="0.25">
      <c r="A63" s="31"/>
      <c r="B63" s="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27"/>
      <c r="R63" s="27"/>
      <c r="S63" s="9"/>
      <c r="T63" s="9"/>
      <c r="U63" s="9"/>
      <c r="V63" s="9"/>
      <c r="W63" s="9"/>
      <c r="X63" s="9"/>
      <c r="Y63" s="9"/>
      <c r="Z63" s="11"/>
      <c r="AA63" s="11"/>
      <c r="AB63" s="11"/>
      <c r="AC63" s="11"/>
      <c r="AD63" s="11"/>
      <c r="AE63" s="11"/>
      <c r="AF63" s="11"/>
      <c r="AG63" s="7"/>
    </row>
    <row r="64" spans="1:43" ht="15" hidden="1" customHeight="1" x14ac:dyDescent="0.25">
      <c r="A64" s="31"/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27"/>
      <c r="R64" s="27"/>
      <c r="S64" s="9"/>
      <c r="T64" s="9"/>
      <c r="U64" s="9"/>
      <c r="V64" s="9"/>
      <c r="W64" s="9"/>
      <c r="X64" s="9"/>
      <c r="Y64" s="9"/>
      <c r="Z64" s="11"/>
      <c r="AA64" s="11"/>
      <c r="AB64" s="11"/>
      <c r="AC64" s="11"/>
      <c r="AD64" s="11"/>
      <c r="AE64" s="11"/>
      <c r="AF64" s="11"/>
      <c r="AG64" s="7"/>
    </row>
    <row r="65" spans="1:43" ht="15" hidden="1" customHeight="1" x14ac:dyDescent="0.25">
      <c r="A65" s="31"/>
      <c r="B65" s="1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27"/>
      <c r="R65" s="27"/>
      <c r="S65" s="9"/>
      <c r="T65" s="9"/>
      <c r="U65" s="9"/>
      <c r="V65" s="9"/>
      <c r="W65" s="9"/>
      <c r="X65" s="9"/>
      <c r="Y65" s="9"/>
      <c r="Z65" s="11"/>
      <c r="AA65" s="11"/>
      <c r="AB65" s="11"/>
      <c r="AC65" s="11"/>
      <c r="AD65" s="11"/>
      <c r="AE65" s="11"/>
      <c r="AF65" s="11"/>
      <c r="AG65" s="7"/>
    </row>
    <row r="66" spans="1:43" ht="15" hidden="1" customHeight="1" x14ac:dyDescent="0.25">
      <c r="A66" s="31"/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27"/>
      <c r="R66" s="27"/>
      <c r="S66" s="9"/>
      <c r="T66" s="9"/>
      <c r="U66" s="9"/>
      <c r="V66" s="9"/>
      <c r="W66" s="9"/>
      <c r="X66" s="9"/>
      <c r="Y66" s="9"/>
      <c r="Z66" s="11"/>
      <c r="AA66" s="11"/>
      <c r="AB66" s="11"/>
      <c r="AC66" s="11"/>
      <c r="AD66" s="11"/>
      <c r="AE66" s="11"/>
      <c r="AF66" s="11"/>
      <c r="AG66" s="7"/>
    </row>
    <row r="67" spans="1:43" hidden="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0"/>
      <c r="Q67" s="22">
        <f>SUM(Q57:Q66)</f>
        <v>0</v>
      </c>
      <c r="R67" s="22" t="e">
        <f>AVERAGE(R57:R66)</f>
        <v>#DIV/0!</v>
      </c>
      <c r="S67" s="7"/>
      <c r="T67" s="7"/>
      <c r="U67" s="7"/>
      <c r="V67" s="7"/>
      <c r="W67" s="7"/>
      <c r="X67" s="7"/>
      <c r="Y67" s="7"/>
      <c r="Z67" s="13">
        <f>SUM(Z57:Z66)</f>
        <v>0</v>
      </c>
      <c r="AA67" s="13" t="e">
        <f>AVERAGE(AA57:AA66)</f>
        <v>#DIV/0!</v>
      </c>
      <c r="AB67" s="14" t="e">
        <f>SUMPRODUCT(AB57:AB66,Q57:Q66)/Q67</f>
        <v>#DIV/0!</v>
      </c>
      <c r="AC67" s="14" t="e">
        <f>SUMPRODUCT(AC57:AC66,Q57:Q66)/Q67</f>
        <v>#DIV/0!</v>
      </c>
      <c r="AD67" s="14" t="e">
        <f>SUMPRODUCT(AD57:AD66,Q57:Q66)/Q67</f>
        <v>#DIV/0!</v>
      </c>
      <c r="AE67" s="14" t="e">
        <f>SUMPRODUCT(AE57:AE66,Q57:Q66)/Q67</f>
        <v>#DIV/0!</v>
      </c>
      <c r="AF67" s="15" t="e">
        <f>SUMPRODUCT(AF57:AF66,Q57:Q66)/Q67</f>
        <v>#DIV/0!</v>
      </c>
      <c r="AG67" s="16" t="e">
        <f>Q67*AF67/R67</f>
        <v>#DIV/0!</v>
      </c>
    </row>
    <row r="68" spans="1:43" hidden="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0"/>
      <c r="Q68" s="28"/>
      <c r="R68" s="2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43" s="1" customFormat="1" ht="27.75" hidden="1" customHeight="1" x14ac:dyDescent="0.25">
      <c r="A69" s="2" t="s">
        <v>19</v>
      </c>
      <c r="B69" s="4" t="s">
        <v>66</v>
      </c>
      <c r="C69" s="4" t="s">
        <v>1</v>
      </c>
      <c r="D69" s="4" t="s">
        <v>37</v>
      </c>
      <c r="E69" s="4" t="s">
        <v>38</v>
      </c>
      <c r="F69" s="4" t="s">
        <v>0</v>
      </c>
      <c r="G69" s="4" t="s">
        <v>39</v>
      </c>
      <c r="H69" s="4" t="s">
        <v>40</v>
      </c>
      <c r="I69" s="4" t="s">
        <v>2</v>
      </c>
      <c r="J69" s="4" t="s">
        <v>4</v>
      </c>
      <c r="K69" s="4" t="s">
        <v>3</v>
      </c>
      <c r="L69" s="4" t="s">
        <v>41</v>
      </c>
      <c r="M69" s="4" t="s">
        <v>42</v>
      </c>
      <c r="N69" s="4" t="s">
        <v>5</v>
      </c>
      <c r="O69" s="4" t="s">
        <v>43</v>
      </c>
      <c r="P69" s="21" t="s">
        <v>6</v>
      </c>
      <c r="Q69" s="29" t="s">
        <v>44</v>
      </c>
      <c r="R69" s="29" t="s">
        <v>45</v>
      </c>
      <c r="S69" s="4" t="s">
        <v>46</v>
      </c>
      <c r="T69" s="4" t="s">
        <v>47</v>
      </c>
      <c r="U69" s="4" t="s">
        <v>48</v>
      </c>
      <c r="V69" s="4" t="s">
        <v>49</v>
      </c>
      <c r="W69" s="4" t="s">
        <v>50</v>
      </c>
      <c r="X69" s="4" t="s">
        <v>51</v>
      </c>
      <c r="Y69" s="4" t="s">
        <v>52</v>
      </c>
      <c r="Z69" s="4" t="s">
        <v>53</v>
      </c>
      <c r="AA69" s="4" t="s">
        <v>54</v>
      </c>
      <c r="AB69" s="4" t="s">
        <v>22</v>
      </c>
      <c r="AC69" s="4" t="s">
        <v>23</v>
      </c>
      <c r="AD69" s="4" t="s">
        <v>24</v>
      </c>
      <c r="AE69" s="4" t="s">
        <v>25</v>
      </c>
      <c r="AF69" s="4" t="s">
        <v>55</v>
      </c>
      <c r="AG69" s="5" t="s">
        <v>65</v>
      </c>
      <c r="AH69" s="1" t="s">
        <v>56</v>
      </c>
      <c r="AI69" s="1" t="s">
        <v>57</v>
      </c>
      <c r="AJ69" s="1" t="s">
        <v>58</v>
      </c>
      <c r="AK69" s="1" t="s">
        <v>59</v>
      </c>
      <c r="AL69" s="1" t="s">
        <v>60</v>
      </c>
      <c r="AM69" s="1" t="s">
        <v>61</v>
      </c>
      <c r="AN69" s="1" t="s">
        <v>21</v>
      </c>
      <c r="AO69" s="1" t="s">
        <v>62</v>
      </c>
      <c r="AP69" s="1" t="s">
        <v>63</v>
      </c>
      <c r="AQ69" s="1" t="s">
        <v>64</v>
      </c>
    </row>
    <row r="70" spans="1:43" ht="15" hidden="1" customHeight="1" x14ac:dyDescent="0.25">
      <c r="A70" s="31">
        <f>A57+1</f>
        <v>6</v>
      </c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27"/>
      <c r="R70" s="27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11"/>
      <c r="AD70" s="11"/>
      <c r="AE70" s="11"/>
      <c r="AF70" s="11"/>
      <c r="AG70" s="7"/>
      <c r="AH70">
        <v>5.2534999999999998</v>
      </c>
      <c r="AI70">
        <v>15.9885</v>
      </c>
      <c r="AJ70">
        <v>16.396999999999998</v>
      </c>
      <c r="AK70">
        <v>0.51300000000000001</v>
      </c>
      <c r="AL70">
        <v>661.75</v>
      </c>
      <c r="AM70" t="s">
        <v>134</v>
      </c>
      <c r="AN70">
        <v>44600.701678240737</v>
      </c>
      <c r="AO70" t="s">
        <v>34</v>
      </c>
    </row>
    <row r="71" spans="1:43" ht="15" hidden="1" customHeight="1" x14ac:dyDescent="0.25">
      <c r="A71" s="31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27"/>
      <c r="R71" s="27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11"/>
      <c r="AD71" s="11"/>
      <c r="AE71" s="11"/>
      <c r="AF71" s="11"/>
      <c r="AG71" s="7"/>
      <c r="AH71">
        <v>3.7999999999999999E-2</v>
      </c>
      <c r="AI71">
        <v>5.7000000000000002E-2</v>
      </c>
      <c r="AJ71">
        <v>0.14249999999999999</v>
      </c>
      <c r="AK71">
        <v>9.4999999999999998E-3</v>
      </c>
      <c r="AL71">
        <v>4.51</v>
      </c>
      <c r="AM71" t="s">
        <v>76</v>
      </c>
      <c r="AN71">
        <v>44599.785787037035</v>
      </c>
      <c r="AO71" t="s">
        <v>34</v>
      </c>
    </row>
    <row r="72" spans="1:43" ht="15" hidden="1" customHeight="1" x14ac:dyDescent="0.25">
      <c r="A72" s="31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7"/>
      <c r="R72" s="27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11"/>
      <c r="AD72" s="11"/>
      <c r="AE72" s="11"/>
      <c r="AF72" s="11"/>
      <c r="AG72" s="7"/>
      <c r="AH72">
        <v>9.4999999999999998E-3</v>
      </c>
      <c r="AI72">
        <v>9.4999999999999998E-3</v>
      </c>
      <c r="AJ72">
        <v>3.7999999999999999E-2</v>
      </c>
      <c r="AK72">
        <v>9.4999999999999998E-3</v>
      </c>
      <c r="AL72">
        <v>1.39</v>
      </c>
      <c r="AM72" t="s">
        <v>76</v>
      </c>
      <c r="AN72">
        <v>44599.785787037035</v>
      </c>
      <c r="AO72" t="s">
        <v>34</v>
      </c>
    </row>
    <row r="73" spans="1:43" ht="15" hidden="1" customHeight="1" x14ac:dyDescent="0.25">
      <c r="A73" s="31"/>
      <c r="B73" s="1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27"/>
      <c r="R73" s="27"/>
      <c r="S73" s="9"/>
      <c r="T73" s="9"/>
      <c r="U73" s="9"/>
      <c r="V73" s="9"/>
      <c r="W73" s="9"/>
      <c r="X73" s="9"/>
      <c r="Y73" s="9"/>
      <c r="Z73" s="11"/>
      <c r="AA73" s="11"/>
      <c r="AB73" s="11"/>
      <c r="AC73" s="11"/>
      <c r="AD73" s="11"/>
      <c r="AE73" s="11"/>
      <c r="AF73" s="11"/>
      <c r="AG73" s="7"/>
    </row>
    <row r="74" spans="1:43" ht="15" hidden="1" customHeight="1" x14ac:dyDescent="0.25">
      <c r="A74" s="31"/>
      <c r="B74" s="1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27"/>
      <c r="R74" s="27"/>
      <c r="S74" s="9"/>
      <c r="T74" s="9"/>
      <c r="U74" s="9"/>
      <c r="V74" s="9"/>
      <c r="W74" s="9"/>
      <c r="X74" s="9"/>
      <c r="Y74" s="9"/>
      <c r="Z74" s="11"/>
      <c r="AA74" s="11"/>
      <c r="AB74" s="11"/>
      <c r="AC74" s="11"/>
      <c r="AD74" s="11"/>
      <c r="AE74" s="11"/>
      <c r="AF74" s="11"/>
      <c r="AG74" s="7"/>
    </row>
    <row r="75" spans="1:43" ht="15" hidden="1" customHeight="1" x14ac:dyDescent="0.25">
      <c r="A75" s="31"/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27"/>
      <c r="R75" s="27"/>
      <c r="S75" s="9"/>
      <c r="T75" s="9"/>
      <c r="U75" s="9"/>
      <c r="V75" s="9"/>
      <c r="W75" s="9"/>
      <c r="X75" s="9"/>
      <c r="Y75" s="9"/>
      <c r="Z75" s="11"/>
      <c r="AA75" s="11"/>
      <c r="AB75" s="11"/>
      <c r="AC75" s="11"/>
      <c r="AD75" s="11"/>
      <c r="AE75" s="11"/>
      <c r="AF75" s="11"/>
      <c r="AG75" s="7"/>
    </row>
    <row r="76" spans="1:43" ht="15" hidden="1" customHeight="1" x14ac:dyDescent="0.25">
      <c r="A76" s="31"/>
      <c r="B76" s="1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27"/>
      <c r="R76" s="27"/>
      <c r="S76" s="9"/>
      <c r="T76" s="9"/>
      <c r="U76" s="9"/>
      <c r="V76" s="9"/>
      <c r="W76" s="9"/>
      <c r="X76" s="9"/>
      <c r="Y76" s="9"/>
      <c r="Z76" s="11"/>
      <c r="AA76" s="11"/>
      <c r="AB76" s="11"/>
      <c r="AC76" s="11"/>
      <c r="AD76" s="11"/>
      <c r="AE76" s="11"/>
      <c r="AF76" s="11"/>
      <c r="AG76" s="7"/>
    </row>
    <row r="77" spans="1:43" ht="15" hidden="1" customHeight="1" x14ac:dyDescent="0.25">
      <c r="A77" s="31"/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27"/>
      <c r="R77" s="27"/>
      <c r="S77" s="9"/>
      <c r="T77" s="9"/>
      <c r="U77" s="9"/>
      <c r="V77" s="9"/>
      <c r="W77" s="9"/>
      <c r="X77" s="9"/>
      <c r="Y77" s="9"/>
      <c r="Z77" s="11"/>
      <c r="AA77" s="11"/>
      <c r="AB77" s="11"/>
      <c r="AC77" s="11"/>
      <c r="AD77" s="11"/>
      <c r="AE77" s="11"/>
      <c r="AF77" s="11"/>
      <c r="AG77" s="7"/>
    </row>
    <row r="78" spans="1:43" ht="15" hidden="1" customHeight="1" x14ac:dyDescent="0.25">
      <c r="A78" s="31"/>
      <c r="B78" s="1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27"/>
      <c r="R78" s="27"/>
      <c r="S78" s="9"/>
      <c r="T78" s="9"/>
      <c r="U78" s="9"/>
      <c r="V78" s="9"/>
      <c r="W78" s="9"/>
      <c r="X78" s="9"/>
      <c r="Y78" s="9"/>
      <c r="Z78" s="11"/>
      <c r="AA78" s="11"/>
      <c r="AB78" s="11"/>
      <c r="AC78" s="11"/>
      <c r="AD78" s="11"/>
      <c r="AE78" s="11"/>
      <c r="AF78" s="11"/>
      <c r="AG78" s="7"/>
    </row>
    <row r="79" spans="1:43" ht="15" hidden="1" customHeight="1" x14ac:dyDescent="0.25">
      <c r="A79" s="31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27"/>
      <c r="R79" s="27"/>
      <c r="S79" s="9"/>
      <c r="T79" s="9"/>
      <c r="U79" s="9"/>
      <c r="V79" s="9"/>
      <c r="W79" s="9"/>
      <c r="X79" s="9"/>
      <c r="Y79" s="9"/>
      <c r="Z79" s="11"/>
      <c r="AA79" s="11"/>
      <c r="AB79" s="11"/>
      <c r="AC79" s="11"/>
      <c r="AD79" s="11"/>
      <c r="AE79" s="11"/>
      <c r="AF79" s="11"/>
      <c r="AG79" s="7"/>
    </row>
    <row r="80" spans="1:43" hidden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0"/>
      <c r="Q80" s="22">
        <f>SUM(Q70:Q79)</f>
        <v>0</v>
      </c>
      <c r="R80" s="22" t="e">
        <f>AVERAGE(R70:R79)</f>
        <v>#DIV/0!</v>
      </c>
      <c r="S80" s="7"/>
      <c r="T80" s="7"/>
      <c r="U80" s="7"/>
      <c r="V80" s="7"/>
      <c r="W80" s="7"/>
      <c r="X80" s="7"/>
      <c r="Y80" s="7"/>
      <c r="Z80" s="13">
        <f>SUM(Z70:Z79)</f>
        <v>0</v>
      </c>
      <c r="AA80" s="13" t="e">
        <f>AVERAGE(AA70:AA79)</f>
        <v>#DIV/0!</v>
      </c>
      <c r="AB80" s="14" t="e">
        <f>SUMPRODUCT(AB70:AB79,Q70:Q79)/Q80</f>
        <v>#DIV/0!</v>
      </c>
      <c r="AC80" s="14" t="e">
        <f>SUMPRODUCT(AC70:AC79,Q70:Q79)/Q80</f>
        <v>#DIV/0!</v>
      </c>
      <c r="AD80" s="14" t="e">
        <f>SUMPRODUCT(AD70:AD79,Q70:Q79)/Q80</f>
        <v>#DIV/0!</v>
      </c>
      <c r="AE80" s="14" t="e">
        <f>SUMPRODUCT(AE70:AE79,Q70:Q79)/Q80</f>
        <v>#DIV/0!</v>
      </c>
      <c r="AF80" s="15" t="e">
        <f>SUMPRODUCT(AF70:AF79,Q70:Q79)/Q80</f>
        <v>#DIV/0!</v>
      </c>
      <c r="AG80" s="16" t="e">
        <f>Q80*AF80/R80</f>
        <v>#DIV/0!</v>
      </c>
    </row>
    <row r="81" spans="1:43" hidden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0"/>
      <c r="Q81" s="28"/>
      <c r="R81" s="2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43" s="1" customFormat="1" ht="27.75" hidden="1" customHeight="1" x14ac:dyDescent="0.25">
      <c r="A82" s="2" t="s">
        <v>19</v>
      </c>
      <c r="B82" s="4" t="s">
        <v>66</v>
      </c>
      <c r="C82" s="4" t="s">
        <v>1</v>
      </c>
      <c r="D82" s="4" t="s">
        <v>37</v>
      </c>
      <c r="E82" s="4" t="s">
        <v>38</v>
      </c>
      <c r="F82" s="4" t="s">
        <v>0</v>
      </c>
      <c r="G82" s="4" t="s">
        <v>39</v>
      </c>
      <c r="H82" s="4" t="s">
        <v>40</v>
      </c>
      <c r="I82" s="4" t="s">
        <v>2</v>
      </c>
      <c r="J82" s="4" t="s">
        <v>4</v>
      </c>
      <c r="K82" s="4" t="s">
        <v>3</v>
      </c>
      <c r="L82" s="4" t="s">
        <v>41</v>
      </c>
      <c r="M82" s="4" t="s">
        <v>42</v>
      </c>
      <c r="N82" s="4" t="s">
        <v>5</v>
      </c>
      <c r="O82" s="4" t="s">
        <v>43</v>
      </c>
      <c r="P82" s="21" t="s">
        <v>6</v>
      </c>
      <c r="Q82" s="29" t="s">
        <v>44</v>
      </c>
      <c r="R82" s="29" t="s">
        <v>45</v>
      </c>
      <c r="S82" s="4" t="s">
        <v>46</v>
      </c>
      <c r="T82" s="4" t="s">
        <v>47</v>
      </c>
      <c r="U82" s="4" t="s">
        <v>48</v>
      </c>
      <c r="V82" s="4" t="s">
        <v>49</v>
      </c>
      <c r="W82" s="4" t="s">
        <v>50</v>
      </c>
      <c r="X82" s="4" t="s">
        <v>51</v>
      </c>
      <c r="Y82" s="4" t="s">
        <v>52</v>
      </c>
      <c r="Z82" s="4" t="s">
        <v>53</v>
      </c>
      <c r="AA82" s="4" t="s">
        <v>54</v>
      </c>
      <c r="AB82" s="4" t="s">
        <v>22</v>
      </c>
      <c r="AC82" s="4" t="s">
        <v>23</v>
      </c>
      <c r="AD82" s="4" t="s">
        <v>24</v>
      </c>
      <c r="AE82" s="4" t="s">
        <v>25</v>
      </c>
      <c r="AF82" s="4" t="s">
        <v>55</v>
      </c>
      <c r="AG82" s="5" t="s">
        <v>65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21</v>
      </c>
      <c r="AO82" s="1" t="s">
        <v>62</v>
      </c>
      <c r="AP82" s="1" t="s">
        <v>63</v>
      </c>
      <c r="AQ82" s="1" t="s">
        <v>64</v>
      </c>
    </row>
    <row r="83" spans="1:43" ht="15" hidden="1" customHeight="1" x14ac:dyDescent="0.25">
      <c r="A83" s="31">
        <f>A70+1</f>
        <v>7</v>
      </c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27"/>
      <c r="R83" s="27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11"/>
      <c r="AD83" s="11"/>
      <c r="AE83" s="11"/>
      <c r="AF83" s="11"/>
      <c r="AG83" s="7"/>
      <c r="AH83">
        <v>5.6619999999999999</v>
      </c>
      <c r="AI83">
        <v>10.202999999999999</v>
      </c>
      <c r="AJ83">
        <v>11.476000000000001</v>
      </c>
      <c r="AK83">
        <v>0.46550000000000002</v>
      </c>
      <c r="AL83">
        <v>484.41</v>
      </c>
      <c r="AM83" t="s">
        <v>134</v>
      </c>
      <c r="AN83">
        <v>44600.701678240737</v>
      </c>
      <c r="AO83" t="s">
        <v>34</v>
      </c>
    </row>
    <row r="84" spans="1:43" ht="15" hidden="1" customHeight="1" x14ac:dyDescent="0.25">
      <c r="A84" s="31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7"/>
      <c r="R84" s="27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11"/>
      <c r="AD84" s="11"/>
      <c r="AE84" s="11"/>
      <c r="AF84" s="11"/>
      <c r="AG84" s="7"/>
      <c r="AH84">
        <v>9.4999999999999998E-3</v>
      </c>
      <c r="AI84">
        <v>9.4999999999999998E-3</v>
      </c>
      <c r="AJ84">
        <v>9.4999999999999998E-3</v>
      </c>
      <c r="AK84">
        <v>9.4999999999999998E-3</v>
      </c>
      <c r="AL84">
        <v>0.87</v>
      </c>
      <c r="AM84" t="s">
        <v>134</v>
      </c>
      <c r="AN84">
        <v>44600.701678240737</v>
      </c>
      <c r="AO84" t="s">
        <v>34</v>
      </c>
    </row>
    <row r="85" spans="1:43" ht="15" hidden="1" customHeight="1" x14ac:dyDescent="0.25">
      <c r="A85" s="31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27"/>
      <c r="R85" s="27"/>
      <c r="S85" s="10"/>
      <c r="T85" s="10"/>
      <c r="U85" s="10"/>
      <c r="V85" s="10"/>
      <c r="W85" s="10"/>
      <c r="X85" s="10"/>
      <c r="Y85" s="10"/>
      <c r="Z85" s="10"/>
      <c r="AA85" s="11"/>
      <c r="AB85" s="11"/>
      <c r="AC85" s="11"/>
      <c r="AD85" s="11"/>
      <c r="AE85" s="11"/>
      <c r="AF85" s="11"/>
      <c r="AG85" s="7"/>
      <c r="AH85">
        <v>9.4999999999999998E-3</v>
      </c>
      <c r="AI85">
        <v>9.4999999999999998E-3</v>
      </c>
      <c r="AJ85">
        <v>9.4999999999999998E-3</v>
      </c>
      <c r="AK85">
        <v>9.4999999999999998E-3</v>
      </c>
      <c r="AL85">
        <v>0.87</v>
      </c>
      <c r="AM85" t="s">
        <v>134</v>
      </c>
      <c r="AN85">
        <v>44600.701678240737</v>
      </c>
      <c r="AO85" t="s">
        <v>34</v>
      </c>
    </row>
    <row r="86" spans="1:43" ht="15" hidden="1" customHeight="1" x14ac:dyDescent="0.25">
      <c r="A86" s="31"/>
      <c r="B86" s="1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27"/>
      <c r="R86" s="27"/>
      <c r="S86" s="9"/>
      <c r="T86" s="9"/>
      <c r="U86" s="9"/>
      <c r="V86" s="9"/>
      <c r="W86" s="9"/>
      <c r="X86" s="9"/>
      <c r="Y86" s="9"/>
      <c r="Z86" s="11"/>
      <c r="AA86" s="11"/>
      <c r="AB86" s="11"/>
      <c r="AC86" s="11"/>
      <c r="AD86" s="11"/>
      <c r="AE86" s="11"/>
      <c r="AF86" s="11"/>
      <c r="AG86" s="7"/>
      <c r="AH86">
        <v>0.14249999999999999</v>
      </c>
      <c r="AI86">
        <v>0.40849999999999997</v>
      </c>
      <c r="AJ86">
        <v>0.19950000000000001</v>
      </c>
      <c r="AK86">
        <v>9.4999999999999998E-3</v>
      </c>
      <c r="AL86">
        <v>12.94</v>
      </c>
      <c r="AM86" t="s">
        <v>76</v>
      </c>
      <c r="AN86">
        <v>44599.785787037035</v>
      </c>
      <c r="AO86" t="s">
        <v>34</v>
      </c>
    </row>
    <row r="87" spans="1:43" ht="15" hidden="1" customHeight="1" x14ac:dyDescent="0.25">
      <c r="A87" s="31"/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27"/>
      <c r="R87" s="27"/>
      <c r="S87" s="9"/>
      <c r="T87" s="9"/>
      <c r="U87" s="9"/>
      <c r="V87" s="9"/>
      <c r="W87" s="9"/>
      <c r="X87" s="9"/>
      <c r="Y87" s="9"/>
      <c r="Z87" s="11"/>
      <c r="AA87" s="11"/>
      <c r="AB87" s="11"/>
      <c r="AC87" s="11"/>
      <c r="AD87" s="11"/>
      <c r="AE87" s="11"/>
      <c r="AF87" s="11"/>
      <c r="AG87" s="7"/>
    </row>
    <row r="88" spans="1:43" ht="15" hidden="1" customHeight="1" x14ac:dyDescent="0.25">
      <c r="A88" s="31"/>
      <c r="B88" s="1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27"/>
      <c r="R88" s="27"/>
      <c r="S88" s="9"/>
      <c r="T88" s="9"/>
      <c r="U88" s="9"/>
      <c r="V88" s="9"/>
      <c r="W88" s="9"/>
      <c r="X88" s="9"/>
      <c r="Y88" s="9"/>
      <c r="Z88" s="11"/>
      <c r="AA88" s="11"/>
      <c r="AB88" s="11"/>
      <c r="AC88" s="11"/>
      <c r="AD88" s="11"/>
      <c r="AE88" s="11"/>
      <c r="AF88" s="11"/>
      <c r="AG88" s="7"/>
    </row>
    <row r="89" spans="1:43" ht="15" hidden="1" customHeight="1" x14ac:dyDescent="0.25">
      <c r="A89" s="31"/>
      <c r="B89" s="1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27"/>
      <c r="R89" s="27"/>
      <c r="S89" s="9"/>
      <c r="T89" s="9"/>
      <c r="U89" s="9"/>
      <c r="V89" s="9"/>
      <c r="W89" s="9"/>
      <c r="X89" s="9"/>
      <c r="Y89" s="9"/>
      <c r="Z89" s="11"/>
      <c r="AA89" s="11"/>
      <c r="AB89" s="11"/>
      <c r="AC89" s="11"/>
      <c r="AD89" s="11"/>
      <c r="AE89" s="11"/>
      <c r="AF89" s="11"/>
      <c r="AG89" s="7"/>
    </row>
    <row r="90" spans="1:43" ht="15" hidden="1" customHeight="1" x14ac:dyDescent="0.25">
      <c r="A90" s="31"/>
      <c r="B90" s="1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27"/>
      <c r="R90" s="27"/>
      <c r="S90" s="9"/>
      <c r="T90" s="9"/>
      <c r="U90" s="9"/>
      <c r="V90" s="9"/>
      <c r="W90" s="9"/>
      <c r="X90" s="9"/>
      <c r="Y90" s="9"/>
      <c r="Z90" s="11"/>
      <c r="AA90" s="11"/>
      <c r="AB90" s="11"/>
      <c r="AC90" s="11"/>
      <c r="AD90" s="11"/>
      <c r="AE90" s="11"/>
      <c r="AF90" s="11"/>
      <c r="AG90" s="7"/>
    </row>
    <row r="91" spans="1:43" ht="15" hidden="1" customHeight="1" x14ac:dyDescent="0.25">
      <c r="A91" s="31"/>
      <c r="B91" s="1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27"/>
      <c r="R91" s="27"/>
      <c r="S91" s="9"/>
      <c r="T91" s="9"/>
      <c r="U91" s="9"/>
      <c r="V91" s="9"/>
      <c r="W91" s="9"/>
      <c r="X91" s="9"/>
      <c r="Y91" s="9"/>
      <c r="Z91" s="11"/>
      <c r="AA91" s="11"/>
      <c r="AB91" s="11"/>
      <c r="AC91" s="11"/>
      <c r="AD91" s="11"/>
      <c r="AE91" s="11"/>
      <c r="AF91" s="11"/>
      <c r="AG91" s="7"/>
    </row>
    <row r="92" spans="1:43" ht="15" hidden="1" customHeight="1" x14ac:dyDescent="0.25">
      <c r="A92" s="31"/>
      <c r="B92" s="1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27"/>
      <c r="R92" s="27"/>
      <c r="S92" s="9"/>
      <c r="T92" s="9"/>
      <c r="U92" s="9"/>
      <c r="V92" s="9"/>
      <c r="W92" s="9"/>
      <c r="X92" s="9"/>
      <c r="Y92" s="9"/>
      <c r="Z92" s="11"/>
      <c r="AA92" s="11"/>
      <c r="AB92" s="11"/>
      <c r="AC92" s="11"/>
      <c r="AD92" s="11"/>
      <c r="AE92" s="11"/>
      <c r="AF92" s="11"/>
      <c r="AG92" s="7"/>
    </row>
    <row r="93" spans="1:43" hidden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0"/>
      <c r="Q93" s="22">
        <f>SUM(Q83:Q92)</f>
        <v>0</v>
      </c>
      <c r="R93" s="22" t="e">
        <f>AVERAGE(R83:R92)</f>
        <v>#DIV/0!</v>
      </c>
      <c r="S93" s="7"/>
      <c r="T93" s="7"/>
      <c r="U93" s="7"/>
      <c r="V93" s="7"/>
      <c r="W93" s="7"/>
      <c r="X93" s="7"/>
      <c r="Y93" s="7"/>
      <c r="Z93" s="13">
        <f>SUM(Z83:Z92)</f>
        <v>0</v>
      </c>
      <c r="AA93" s="13" t="e">
        <f>AVERAGE(AA83:AA92)</f>
        <v>#DIV/0!</v>
      </c>
      <c r="AB93" s="14" t="e">
        <f>SUMPRODUCT(AB83:AB92,Q83:Q92)/Q93</f>
        <v>#DIV/0!</v>
      </c>
      <c r="AC93" s="14" t="e">
        <f>SUMPRODUCT(AC83:AC92,Q83:Q92)/Q93</f>
        <v>#DIV/0!</v>
      </c>
      <c r="AD93" s="14" t="e">
        <f>SUMPRODUCT(AD83:AD92,Q83:Q92)/Q93</f>
        <v>#DIV/0!</v>
      </c>
      <c r="AE93" s="14" t="e">
        <f>SUMPRODUCT(AE83:AE92,Q83:Q92)/Q93</f>
        <v>#DIV/0!</v>
      </c>
      <c r="AF93" s="15" t="e">
        <f>SUMPRODUCT(AF83:AF92,Q83:Q92)/Q93</f>
        <v>#DIV/0!</v>
      </c>
      <c r="AG93" s="16" t="e">
        <f>Q93*AF93/R93</f>
        <v>#DIV/0!</v>
      </c>
    </row>
    <row r="94" spans="1:43" hidden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0"/>
      <c r="Q94" s="28"/>
      <c r="R94" s="2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3" s="1" customFormat="1" ht="27.75" hidden="1" customHeight="1" x14ac:dyDescent="0.25">
      <c r="A95" s="2" t="s">
        <v>19</v>
      </c>
      <c r="B95" s="4" t="s">
        <v>66</v>
      </c>
      <c r="C95" s="4" t="s">
        <v>1</v>
      </c>
      <c r="D95" s="4" t="s">
        <v>37</v>
      </c>
      <c r="E95" s="4" t="s">
        <v>38</v>
      </c>
      <c r="F95" s="4" t="s">
        <v>0</v>
      </c>
      <c r="G95" s="4" t="s">
        <v>39</v>
      </c>
      <c r="H95" s="4" t="s">
        <v>40</v>
      </c>
      <c r="I95" s="4" t="s">
        <v>2</v>
      </c>
      <c r="J95" s="4" t="s">
        <v>4</v>
      </c>
      <c r="K95" s="4" t="s">
        <v>3</v>
      </c>
      <c r="L95" s="4" t="s">
        <v>41</v>
      </c>
      <c r="M95" s="4" t="s">
        <v>42</v>
      </c>
      <c r="N95" s="4" t="s">
        <v>5</v>
      </c>
      <c r="O95" s="4" t="s">
        <v>43</v>
      </c>
      <c r="P95" s="21" t="s">
        <v>6</v>
      </c>
      <c r="Q95" s="29" t="s">
        <v>44</v>
      </c>
      <c r="R95" s="29" t="s">
        <v>45</v>
      </c>
      <c r="S95" s="4" t="s">
        <v>46</v>
      </c>
      <c r="T95" s="4" t="s">
        <v>47</v>
      </c>
      <c r="U95" s="4" t="s">
        <v>48</v>
      </c>
      <c r="V95" s="4" t="s">
        <v>49</v>
      </c>
      <c r="W95" s="4" t="s">
        <v>50</v>
      </c>
      <c r="X95" s="4" t="s">
        <v>51</v>
      </c>
      <c r="Y95" s="4" t="s">
        <v>52</v>
      </c>
      <c r="Z95" s="4" t="s">
        <v>53</v>
      </c>
      <c r="AA95" s="4" t="s">
        <v>54</v>
      </c>
      <c r="AB95" s="4" t="s">
        <v>22</v>
      </c>
      <c r="AC95" s="4" t="s">
        <v>23</v>
      </c>
      <c r="AD95" s="4" t="s">
        <v>24</v>
      </c>
      <c r="AE95" s="4" t="s">
        <v>25</v>
      </c>
      <c r="AF95" s="4" t="s">
        <v>55</v>
      </c>
      <c r="AG95" s="5" t="s">
        <v>65</v>
      </c>
      <c r="AH95" s="1" t="s">
        <v>56</v>
      </c>
      <c r="AI95" s="1" t="s">
        <v>57</v>
      </c>
      <c r="AJ95" s="1" t="s">
        <v>58</v>
      </c>
      <c r="AK95" s="1" t="s">
        <v>59</v>
      </c>
      <c r="AL95" s="1" t="s">
        <v>60</v>
      </c>
      <c r="AM95" s="1" t="s">
        <v>61</v>
      </c>
      <c r="AN95" s="1" t="s">
        <v>21</v>
      </c>
      <c r="AO95" s="1" t="s">
        <v>62</v>
      </c>
      <c r="AP95" s="1" t="s">
        <v>63</v>
      </c>
      <c r="AQ95" s="1" t="s">
        <v>64</v>
      </c>
    </row>
    <row r="96" spans="1:43" ht="16.5" hidden="1" customHeight="1" x14ac:dyDescent="0.25">
      <c r="A96" s="31">
        <f>A83+1</f>
        <v>8</v>
      </c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27"/>
      <c r="R96" s="27"/>
      <c r="S96" s="10"/>
      <c r="T96" s="10"/>
      <c r="U96" s="10"/>
      <c r="V96" s="10"/>
      <c r="W96" s="10"/>
      <c r="X96" s="10"/>
      <c r="Y96" s="10"/>
      <c r="Z96" s="10"/>
      <c r="AA96" s="11"/>
      <c r="AB96" s="11"/>
      <c r="AC96" s="11"/>
      <c r="AD96" s="11"/>
      <c r="AE96" s="11"/>
      <c r="AF96" s="11"/>
      <c r="AG96" s="7"/>
      <c r="AH96">
        <v>36.394500000000001</v>
      </c>
      <c r="AI96">
        <v>7.5620000000000003</v>
      </c>
      <c r="AJ96">
        <v>6.3840000000000003</v>
      </c>
      <c r="AK96">
        <v>1.0545</v>
      </c>
      <c r="AL96">
        <v>882.13</v>
      </c>
      <c r="AM96" t="s">
        <v>134</v>
      </c>
      <c r="AN96">
        <v>44600.701678240737</v>
      </c>
      <c r="AO96" t="s">
        <v>34</v>
      </c>
    </row>
    <row r="97" spans="1:52" ht="15" hidden="1" customHeight="1" x14ac:dyDescent="0.25">
      <c r="A97" s="31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7"/>
      <c r="R97" s="27"/>
      <c r="S97" s="10"/>
      <c r="T97" s="10"/>
      <c r="U97" s="10"/>
      <c r="V97" s="10"/>
      <c r="W97" s="10"/>
      <c r="X97" s="10"/>
      <c r="Y97" s="10"/>
      <c r="Z97" s="10"/>
      <c r="AA97" s="11"/>
      <c r="AB97" s="11"/>
      <c r="AC97" s="11"/>
      <c r="AD97" s="11"/>
      <c r="AE97" s="11"/>
      <c r="AF97" s="11"/>
      <c r="AG97" s="7"/>
    </row>
    <row r="98" spans="1:52" ht="15" hidden="1" customHeight="1" x14ac:dyDescent="0.25">
      <c r="A98" s="31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27"/>
      <c r="R98" s="27"/>
      <c r="S98" s="10"/>
      <c r="T98" s="10"/>
      <c r="U98" s="10"/>
      <c r="V98" s="10"/>
      <c r="W98" s="10"/>
      <c r="X98" s="10"/>
      <c r="Y98" s="10"/>
      <c r="Z98" s="10"/>
      <c r="AA98" s="11"/>
      <c r="AB98" s="11"/>
      <c r="AC98" s="11"/>
      <c r="AD98" s="11"/>
      <c r="AE98" s="11"/>
      <c r="AF98" s="11"/>
      <c r="AG98" s="7"/>
    </row>
    <row r="99" spans="1:52" ht="15" hidden="1" customHeight="1" x14ac:dyDescent="0.25">
      <c r="A99" s="31"/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27"/>
      <c r="R99" s="27"/>
      <c r="S99" s="9"/>
      <c r="T99" s="9"/>
      <c r="U99" s="9"/>
      <c r="V99" s="9"/>
      <c r="W99" s="9"/>
      <c r="X99" s="9"/>
      <c r="Y99" s="9"/>
      <c r="Z99" s="11"/>
      <c r="AA99" s="11"/>
      <c r="AB99" s="11"/>
      <c r="AC99" s="11"/>
      <c r="AD99" s="11"/>
      <c r="AE99" s="11"/>
      <c r="AF99" s="11"/>
      <c r="AG99" s="7"/>
    </row>
    <row r="100" spans="1:52" ht="15" hidden="1" customHeight="1" x14ac:dyDescent="0.25">
      <c r="A100" s="31"/>
      <c r="B100" s="1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27"/>
      <c r="R100" s="27"/>
      <c r="S100" s="9"/>
      <c r="T100" s="9"/>
      <c r="U100" s="9"/>
      <c r="V100" s="9"/>
      <c r="W100" s="9"/>
      <c r="X100" s="9"/>
      <c r="Y100" s="9"/>
      <c r="Z100" s="11"/>
      <c r="AA100" s="11"/>
      <c r="AB100" s="11"/>
      <c r="AC100" s="11"/>
      <c r="AD100" s="11"/>
      <c r="AE100" s="11"/>
      <c r="AF100" s="11"/>
      <c r="AG100" s="7"/>
    </row>
    <row r="101" spans="1:52" ht="15" hidden="1" customHeight="1" x14ac:dyDescent="0.25">
      <c r="A101" s="31"/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27"/>
      <c r="R101" s="27"/>
      <c r="S101" s="9"/>
      <c r="T101" s="9"/>
      <c r="U101" s="9"/>
      <c r="V101" s="9"/>
      <c r="W101" s="9"/>
      <c r="X101" s="9"/>
      <c r="Y101" s="9"/>
      <c r="Z101" s="11"/>
      <c r="AA101" s="11"/>
      <c r="AB101" s="11"/>
      <c r="AC101" s="11"/>
      <c r="AD101" s="11"/>
      <c r="AE101" s="11"/>
      <c r="AF101" s="11"/>
      <c r="AG101" s="7"/>
    </row>
    <row r="102" spans="1:52" ht="15" hidden="1" customHeight="1" x14ac:dyDescent="0.25">
      <c r="A102" s="31"/>
      <c r="B102" s="1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27"/>
      <c r="R102" s="27"/>
      <c r="S102" s="9"/>
      <c r="T102" s="9"/>
      <c r="U102" s="9"/>
      <c r="V102" s="9"/>
      <c r="W102" s="9"/>
      <c r="X102" s="9"/>
      <c r="Y102" s="9"/>
      <c r="Z102" s="11"/>
      <c r="AA102" s="11"/>
      <c r="AB102" s="11"/>
      <c r="AC102" s="11"/>
      <c r="AD102" s="11"/>
      <c r="AE102" s="11"/>
      <c r="AF102" s="11"/>
      <c r="AG102" s="7"/>
    </row>
    <row r="103" spans="1:52" ht="15" hidden="1" customHeight="1" x14ac:dyDescent="0.25">
      <c r="A103" s="31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27"/>
      <c r="R103" s="27"/>
      <c r="S103" s="9"/>
      <c r="T103" s="9"/>
      <c r="U103" s="9"/>
      <c r="V103" s="9"/>
      <c r="W103" s="9"/>
      <c r="X103" s="9"/>
      <c r="Y103" s="9"/>
      <c r="Z103" s="11"/>
      <c r="AA103" s="11"/>
      <c r="AB103" s="11"/>
      <c r="AC103" s="11"/>
      <c r="AD103" s="11"/>
      <c r="AE103" s="11"/>
      <c r="AF103" s="11"/>
      <c r="AG103" s="7"/>
    </row>
    <row r="104" spans="1:52" ht="15" hidden="1" customHeight="1" x14ac:dyDescent="0.25">
      <c r="A104" s="31"/>
      <c r="B104" s="1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27"/>
      <c r="R104" s="27"/>
      <c r="S104" s="9"/>
      <c r="T104" s="9"/>
      <c r="U104" s="9"/>
      <c r="V104" s="9"/>
      <c r="W104" s="9"/>
      <c r="X104" s="9"/>
      <c r="Y104" s="9"/>
      <c r="Z104" s="11"/>
      <c r="AA104" s="11"/>
      <c r="AB104" s="11"/>
      <c r="AC104" s="11"/>
      <c r="AD104" s="11"/>
      <c r="AE104" s="11"/>
      <c r="AF104" s="11"/>
      <c r="AG104" s="7"/>
    </row>
    <row r="105" spans="1:52" ht="15" hidden="1" customHeight="1" x14ac:dyDescent="0.25">
      <c r="A105" s="31"/>
      <c r="B105" s="1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27"/>
      <c r="R105" s="27"/>
      <c r="S105" s="9"/>
      <c r="T105" s="9"/>
      <c r="U105" s="9"/>
      <c r="V105" s="9"/>
      <c r="W105" s="9"/>
      <c r="X105" s="9"/>
      <c r="Y105" s="9"/>
      <c r="Z105" s="11"/>
      <c r="AA105" s="11"/>
      <c r="AB105" s="11"/>
      <c r="AC105" s="11"/>
      <c r="AD105" s="11"/>
      <c r="AE105" s="11"/>
      <c r="AF105" s="11"/>
      <c r="AG105" s="7"/>
    </row>
    <row r="106" spans="1:52" hidden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6"/>
      <c r="P106" s="20"/>
      <c r="Q106" s="22">
        <f>SUM(Q96:Q105)</f>
        <v>0</v>
      </c>
      <c r="R106" s="22" t="e">
        <f>AVERAGE(R96:R105)</f>
        <v>#DIV/0!</v>
      </c>
      <c r="S106" s="7"/>
      <c r="T106" s="7"/>
      <c r="U106" s="7"/>
      <c r="V106" s="7"/>
      <c r="W106" s="7"/>
      <c r="X106" s="7"/>
      <c r="Y106" s="7"/>
      <c r="Z106" s="13">
        <f>SUM(Z96:Z105)</f>
        <v>0</v>
      </c>
      <c r="AA106" s="13" t="e">
        <f>AVERAGE(AA96:AA105)</f>
        <v>#DIV/0!</v>
      </c>
      <c r="AB106" s="14" t="e">
        <f>SUMPRODUCT(AB96:AB105,Q96:Q105)/Q106</f>
        <v>#DIV/0!</v>
      </c>
      <c r="AC106" s="14" t="e">
        <f>SUMPRODUCT(AC96:AC105,Q96:Q105)/Q106</f>
        <v>#DIV/0!</v>
      </c>
      <c r="AD106" s="14" t="e">
        <f>SUMPRODUCT(AD96:AD105,Q96:Q105)/Q106</f>
        <v>#DIV/0!</v>
      </c>
      <c r="AE106" s="14" t="e">
        <f>SUMPRODUCT(AE96:AE105,Q96:Q105)/Q106</f>
        <v>#DIV/0!</v>
      </c>
      <c r="AF106" s="15" t="e">
        <f>SUMPRODUCT(AF96:AF105,Q96:Q105)/Q106</f>
        <v>#DIV/0!</v>
      </c>
      <c r="AG106" s="16" t="e">
        <f>Q106*AF106/R106</f>
        <v>#DIV/0!</v>
      </c>
      <c r="AU106" s="3"/>
      <c r="AV106" s="3"/>
      <c r="AW106" s="3"/>
      <c r="AX106" s="3"/>
      <c r="AY106" s="3"/>
      <c r="AZ106" s="3"/>
    </row>
    <row r="107" spans="1:52" hidden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6"/>
      <c r="P107" s="20"/>
      <c r="Q107" s="28"/>
      <c r="R107" s="2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52" s="1" customFormat="1" ht="27.75" hidden="1" customHeight="1" x14ac:dyDescent="0.25">
      <c r="A108" s="2" t="s">
        <v>19</v>
      </c>
      <c r="B108" s="4" t="s">
        <v>66</v>
      </c>
      <c r="C108" s="4" t="s">
        <v>1</v>
      </c>
      <c r="D108" s="4" t="s">
        <v>37</v>
      </c>
      <c r="E108" s="4" t="s">
        <v>38</v>
      </c>
      <c r="F108" s="4" t="s">
        <v>0</v>
      </c>
      <c r="G108" s="4" t="s">
        <v>39</v>
      </c>
      <c r="H108" s="4" t="s">
        <v>40</v>
      </c>
      <c r="I108" s="4" t="s">
        <v>2</v>
      </c>
      <c r="J108" s="4" t="s">
        <v>4</v>
      </c>
      <c r="K108" s="4" t="s">
        <v>3</v>
      </c>
      <c r="L108" s="4" t="s">
        <v>41</v>
      </c>
      <c r="M108" s="4" t="s">
        <v>42</v>
      </c>
      <c r="N108" s="4" t="s">
        <v>5</v>
      </c>
      <c r="O108" s="25" t="s">
        <v>43</v>
      </c>
      <c r="P108" s="21" t="s">
        <v>6</v>
      </c>
      <c r="Q108" s="29" t="s">
        <v>44</v>
      </c>
      <c r="R108" s="29" t="s">
        <v>45</v>
      </c>
      <c r="S108" s="4" t="s">
        <v>46</v>
      </c>
      <c r="T108" s="4" t="s">
        <v>47</v>
      </c>
      <c r="U108" s="4" t="s">
        <v>48</v>
      </c>
      <c r="V108" s="4" t="s">
        <v>49</v>
      </c>
      <c r="W108" s="4" t="s">
        <v>50</v>
      </c>
      <c r="X108" s="4" t="s">
        <v>51</v>
      </c>
      <c r="Y108" s="4" t="s">
        <v>52</v>
      </c>
      <c r="Z108" s="4" t="s">
        <v>53</v>
      </c>
      <c r="AA108" s="4" t="s">
        <v>54</v>
      </c>
      <c r="AB108" s="4" t="s">
        <v>22</v>
      </c>
      <c r="AC108" s="4" t="s">
        <v>23</v>
      </c>
      <c r="AD108" s="4" t="s">
        <v>24</v>
      </c>
      <c r="AE108" s="4" t="s">
        <v>25</v>
      </c>
      <c r="AF108" s="4" t="s">
        <v>55</v>
      </c>
      <c r="AG108" s="5" t="s">
        <v>65</v>
      </c>
      <c r="AH108" s="1" t="s">
        <v>56</v>
      </c>
      <c r="AI108" s="1" t="s">
        <v>57</v>
      </c>
      <c r="AJ108" s="1" t="s">
        <v>58</v>
      </c>
      <c r="AK108" s="1" t="s">
        <v>59</v>
      </c>
      <c r="AL108" s="1" t="s">
        <v>60</v>
      </c>
      <c r="AM108" s="1" t="s">
        <v>61</v>
      </c>
      <c r="AN108" s="1" t="s">
        <v>21</v>
      </c>
      <c r="AO108" s="1" t="s">
        <v>62</v>
      </c>
      <c r="AP108" s="1" t="s">
        <v>63</v>
      </c>
      <c r="AQ108" s="1" t="s">
        <v>64</v>
      </c>
    </row>
    <row r="109" spans="1:52" ht="24" hidden="1" customHeight="1" x14ac:dyDescent="0.25">
      <c r="A109" s="31">
        <f>A96+1</f>
        <v>9</v>
      </c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27"/>
      <c r="R109" s="27"/>
      <c r="S109" s="10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  <c r="AD109" s="11"/>
      <c r="AE109" s="11"/>
      <c r="AF109" s="11"/>
      <c r="AG109" s="7"/>
    </row>
    <row r="110" spans="1:52" ht="15" hidden="1" customHeight="1" x14ac:dyDescent="0.25">
      <c r="A110" s="31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7"/>
      <c r="R110" s="27"/>
      <c r="S110" s="10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  <c r="AD110" s="11"/>
      <c r="AE110" s="11"/>
      <c r="AF110" s="11"/>
      <c r="AG110" s="7"/>
    </row>
    <row r="111" spans="1:52" ht="15" hidden="1" customHeight="1" x14ac:dyDescent="0.25">
      <c r="A111" s="31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27"/>
      <c r="R111" s="27"/>
      <c r="S111" s="10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  <c r="AD111" s="11"/>
      <c r="AE111" s="11"/>
      <c r="AF111" s="11"/>
      <c r="AG111" s="7"/>
    </row>
    <row r="112" spans="1:52" ht="15" hidden="1" customHeight="1" x14ac:dyDescent="0.25">
      <c r="A112" s="31"/>
      <c r="B112" s="1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27"/>
      <c r="R112" s="27"/>
      <c r="S112" s="9"/>
      <c r="T112" s="9"/>
      <c r="U112" s="9"/>
      <c r="V112" s="9"/>
      <c r="W112" s="9"/>
      <c r="X112" s="9"/>
      <c r="Y112" s="9"/>
      <c r="Z112" s="11"/>
      <c r="AA112" s="11"/>
      <c r="AB112" s="11"/>
      <c r="AC112" s="11"/>
      <c r="AD112" s="11"/>
      <c r="AE112" s="11"/>
      <c r="AF112" s="11"/>
      <c r="AG112" s="7"/>
    </row>
    <row r="113" spans="1:52" ht="15" hidden="1" customHeight="1" x14ac:dyDescent="0.25">
      <c r="A113" s="31"/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27"/>
      <c r="R113" s="27"/>
      <c r="S113" s="9"/>
      <c r="T113" s="9"/>
      <c r="U113" s="9"/>
      <c r="V113" s="9"/>
      <c r="W113" s="9"/>
      <c r="X113" s="9"/>
      <c r="Y113" s="9"/>
      <c r="Z113" s="11"/>
      <c r="AA113" s="11"/>
      <c r="AB113" s="11"/>
      <c r="AC113" s="11"/>
      <c r="AD113" s="11"/>
      <c r="AE113" s="11"/>
      <c r="AF113" s="11"/>
      <c r="AG113" s="7"/>
    </row>
    <row r="114" spans="1:52" ht="15" hidden="1" customHeight="1" x14ac:dyDescent="0.25">
      <c r="A114" s="31"/>
      <c r="B114" s="1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27"/>
      <c r="R114" s="27"/>
      <c r="S114" s="9"/>
      <c r="T114" s="9"/>
      <c r="U114" s="9"/>
      <c r="V114" s="9"/>
      <c r="W114" s="9"/>
      <c r="X114" s="9"/>
      <c r="Y114" s="9"/>
      <c r="Z114" s="11"/>
      <c r="AA114" s="11"/>
      <c r="AB114" s="11"/>
      <c r="AC114" s="11"/>
      <c r="AD114" s="11"/>
      <c r="AE114" s="11"/>
      <c r="AF114" s="11"/>
      <c r="AG114" s="7"/>
    </row>
    <row r="115" spans="1:52" ht="15" hidden="1" customHeight="1" x14ac:dyDescent="0.25">
      <c r="A115" s="31"/>
      <c r="B115" s="1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27"/>
      <c r="R115" s="27"/>
      <c r="S115" s="9"/>
      <c r="T115" s="9"/>
      <c r="U115" s="9"/>
      <c r="V115" s="9"/>
      <c r="W115" s="9"/>
      <c r="X115" s="9"/>
      <c r="Y115" s="9"/>
      <c r="Z115" s="11"/>
      <c r="AA115" s="11"/>
      <c r="AB115" s="11"/>
      <c r="AC115" s="11"/>
      <c r="AD115" s="11"/>
      <c r="AE115" s="11"/>
      <c r="AF115" s="11"/>
      <c r="AG115" s="7"/>
    </row>
    <row r="116" spans="1:52" ht="15" hidden="1" customHeight="1" x14ac:dyDescent="0.25">
      <c r="A116" s="31"/>
      <c r="B116" s="1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27"/>
      <c r="R116" s="27"/>
      <c r="S116" s="9"/>
      <c r="T116" s="9"/>
      <c r="U116" s="9"/>
      <c r="V116" s="9"/>
      <c r="W116" s="9"/>
      <c r="X116" s="9"/>
      <c r="Y116" s="9"/>
      <c r="Z116" s="11"/>
      <c r="AA116" s="11"/>
      <c r="AB116" s="11"/>
      <c r="AC116" s="11"/>
      <c r="AD116" s="11"/>
      <c r="AE116" s="11"/>
      <c r="AF116" s="11"/>
      <c r="AG116" s="7"/>
    </row>
    <row r="117" spans="1:52" ht="15" hidden="1" customHeight="1" x14ac:dyDescent="0.25">
      <c r="A117" s="31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27"/>
      <c r="R117" s="27"/>
      <c r="S117" s="9"/>
      <c r="T117" s="9"/>
      <c r="U117" s="9"/>
      <c r="V117" s="9"/>
      <c r="W117" s="9"/>
      <c r="X117" s="9"/>
      <c r="Y117" s="9"/>
      <c r="Z117" s="11"/>
      <c r="AA117" s="11"/>
      <c r="AB117" s="11"/>
      <c r="AC117" s="11"/>
      <c r="AD117" s="11"/>
      <c r="AE117" s="11"/>
      <c r="AF117" s="11"/>
      <c r="AG117" s="7"/>
    </row>
    <row r="118" spans="1:52" ht="15" hidden="1" customHeight="1" x14ac:dyDescent="0.25">
      <c r="A118" s="31"/>
      <c r="B118" s="1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27"/>
      <c r="R118" s="27"/>
      <c r="S118" s="9"/>
      <c r="T118" s="9"/>
      <c r="U118" s="9"/>
      <c r="V118" s="9"/>
      <c r="W118" s="9"/>
      <c r="X118" s="9"/>
      <c r="Y118" s="9"/>
      <c r="Z118" s="11"/>
      <c r="AA118" s="11"/>
      <c r="AB118" s="11"/>
      <c r="AC118" s="11"/>
      <c r="AD118" s="11"/>
      <c r="AE118" s="11"/>
      <c r="AF118" s="11"/>
      <c r="AG118" s="7"/>
    </row>
    <row r="119" spans="1:52" hidden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6"/>
      <c r="P119" s="20"/>
      <c r="Q119" s="22">
        <f>SUM(Q109:Q118)</f>
        <v>0</v>
      </c>
      <c r="R119" s="22" t="e">
        <f>AVERAGE(R109:R118)</f>
        <v>#DIV/0!</v>
      </c>
      <c r="S119" s="7"/>
      <c r="T119" s="7"/>
      <c r="U119" s="7"/>
      <c r="V119" s="7"/>
      <c r="W119" s="7"/>
      <c r="X119" s="7"/>
      <c r="Y119" s="7"/>
      <c r="Z119" s="13">
        <f>SUM(Z109:Z118)</f>
        <v>0</v>
      </c>
      <c r="AA119" s="13" t="e">
        <f>AVERAGE(AA109:AA118)</f>
        <v>#DIV/0!</v>
      </c>
      <c r="AB119" s="14" t="e">
        <f>SUMPRODUCT(AB109:AB118,Q109:Q118)/Q119</f>
        <v>#DIV/0!</v>
      </c>
      <c r="AC119" s="14" t="e">
        <f>SUMPRODUCT(AC109:AC118,Q109:Q118)/Q119</f>
        <v>#DIV/0!</v>
      </c>
      <c r="AD119" s="14" t="e">
        <f>SUMPRODUCT(AD109:AD118,Q109:Q118)/Q119</f>
        <v>#DIV/0!</v>
      </c>
      <c r="AE119" s="14" t="e">
        <f>SUMPRODUCT(AE109:AE118,Q109:Q118)/Q119</f>
        <v>#DIV/0!</v>
      </c>
      <c r="AF119" s="15" t="e">
        <f>SUMPRODUCT(AF109:AF118,Q109:Q118)/Q119</f>
        <v>#DIV/0!</v>
      </c>
      <c r="AG119" s="16" t="e">
        <f>Q119*AF119/R119</f>
        <v>#DIV/0!</v>
      </c>
      <c r="AU119" s="3"/>
      <c r="AV119" s="3"/>
      <c r="AW119" s="3"/>
      <c r="AX119" s="3"/>
      <c r="AY119" s="3"/>
      <c r="AZ119" s="3"/>
    </row>
    <row r="120" spans="1:52" hidden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6"/>
      <c r="P120" s="20"/>
      <c r="Q120" s="20"/>
      <c r="R120" s="20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52" s="1" customFormat="1" ht="27.75" hidden="1" customHeight="1" x14ac:dyDescent="0.25">
      <c r="A121" s="2" t="s">
        <v>19</v>
      </c>
      <c r="B121" s="4" t="s">
        <v>66</v>
      </c>
      <c r="C121" s="4" t="s">
        <v>1</v>
      </c>
      <c r="D121" s="4" t="s">
        <v>37</v>
      </c>
      <c r="E121" s="4" t="s">
        <v>38</v>
      </c>
      <c r="F121" s="4" t="s">
        <v>0</v>
      </c>
      <c r="G121" s="4" t="s">
        <v>39</v>
      </c>
      <c r="H121" s="4" t="s">
        <v>40</v>
      </c>
      <c r="I121" s="4" t="s">
        <v>2</v>
      </c>
      <c r="J121" s="4" t="s">
        <v>4</v>
      </c>
      <c r="K121" s="4" t="s">
        <v>3</v>
      </c>
      <c r="L121" s="4" t="s">
        <v>41</v>
      </c>
      <c r="M121" s="4" t="s">
        <v>42</v>
      </c>
      <c r="N121" s="4" t="s">
        <v>5</v>
      </c>
      <c r="O121" s="25" t="s">
        <v>43</v>
      </c>
      <c r="P121" s="21" t="s">
        <v>6</v>
      </c>
      <c r="Q121" s="21" t="s">
        <v>44</v>
      </c>
      <c r="R121" s="21" t="s">
        <v>45</v>
      </c>
      <c r="S121" s="4" t="s">
        <v>46</v>
      </c>
      <c r="T121" s="4" t="s">
        <v>47</v>
      </c>
      <c r="U121" s="4" t="s">
        <v>48</v>
      </c>
      <c r="V121" s="4" t="s">
        <v>49</v>
      </c>
      <c r="W121" s="4" t="s">
        <v>50</v>
      </c>
      <c r="X121" s="4" t="s">
        <v>51</v>
      </c>
      <c r="Y121" s="4" t="s">
        <v>52</v>
      </c>
      <c r="Z121" s="4" t="s">
        <v>53</v>
      </c>
      <c r="AA121" s="4" t="s">
        <v>54</v>
      </c>
      <c r="AB121" s="4" t="s">
        <v>22</v>
      </c>
      <c r="AC121" s="4" t="s">
        <v>23</v>
      </c>
      <c r="AD121" s="4" t="s">
        <v>24</v>
      </c>
      <c r="AE121" s="4" t="s">
        <v>25</v>
      </c>
      <c r="AF121" s="4" t="s">
        <v>55</v>
      </c>
      <c r="AG121" s="5" t="s">
        <v>65</v>
      </c>
      <c r="AH121" s="1" t="s">
        <v>56</v>
      </c>
      <c r="AI121" s="1" t="s">
        <v>57</v>
      </c>
      <c r="AJ121" s="1" t="s">
        <v>58</v>
      </c>
      <c r="AK121" s="1" t="s">
        <v>59</v>
      </c>
      <c r="AL121" s="1" t="s">
        <v>60</v>
      </c>
      <c r="AM121" s="1" t="s">
        <v>61</v>
      </c>
      <c r="AN121" s="1" t="s">
        <v>21</v>
      </c>
      <c r="AO121" s="1" t="s">
        <v>62</v>
      </c>
      <c r="AP121" s="1" t="s">
        <v>63</v>
      </c>
      <c r="AQ121" s="1" t="s">
        <v>64</v>
      </c>
    </row>
    <row r="122" spans="1:52" ht="15" hidden="1" customHeight="1" x14ac:dyDescent="0.25">
      <c r="A122" s="31">
        <f>A109+1</f>
        <v>10</v>
      </c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1"/>
      <c r="AB122" s="11"/>
      <c r="AC122" s="11"/>
      <c r="AD122" s="11"/>
      <c r="AE122" s="11"/>
      <c r="AF122" s="11"/>
      <c r="AG122" s="7"/>
    </row>
    <row r="123" spans="1:52" ht="15" hidden="1" customHeight="1" x14ac:dyDescent="0.25">
      <c r="A123" s="31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1"/>
      <c r="AB123" s="11"/>
      <c r="AC123" s="11"/>
      <c r="AD123" s="11"/>
      <c r="AE123" s="11"/>
      <c r="AF123" s="11"/>
      <c r="AG123" s="7"/>
    </row>
    <row r="124" spans="1:52" ht="15" hidden="1" customHeight="1" x14ac:dyDescent="0.25">
      <c r="A124" s="31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1"/>
      <c r="AB124" s="11"/>
      <c r="AC124" s="11"/>
      <c r="AD124" s="11"/>
      <c r="AE124" s="11"/>
      <c r="AF124" s="11"/>
      <c r="AG124" s="7"/>
    </row>
    <row r="125" spans="1:52" ht="15" hidden="1" customHeight="1" x14ac:dyDescent="0.25">
      <c r="A125" s="31"/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10"/>
      <c r="R125" s="10"/>
      <c r="S125" s="9"/>
      <c r="T125" s="9"/>
      <c r="U125" s="9"/>
      <c r="V125" s="9"/>
      <c r="W125" s="9"/>
      <c r="X125" s="9"/>
      <c r="Y125" s="9"/>
      <c r="Z125" s="11"/>
      <c r="AA125" s="11"/>
      <c r="AB125" s="11"/>
      <c r="AC125" s="11"/>
      <c r="AD125" s="11"/>
      <c r="AE125" s="11"/>
      <c r="AF125" s="11"/>
      <c r="AG125" s="7"/>
    </row>
    <row r="126" spans="1:52" ht="15" hidden="1" customHeight="1" x14ac:dyDescent="0.25">
      <c r="A126" s="31"/>
      <c r="B126" s="1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10"/>
      <c r="R126" s="10"/>
      <c r="S126" s="9"/>
      <c r="T126" s="9"/>
      <c r="U126" s="9"/>
      <c r="V126" s="9"/>
      <c r="W126" s="9"/>
      <c r="X126" s="9"/>
      <c r="Y126" s="9"/>
      <c r="Z126" s="11"/>
      <c r="AA126" s="11"/>
      <c r="AB126" s="11"/>
      <c r="AC126" s="11"/>
      <c r="AD126" s="11"/>
      <c r="AE126" s="11"/>
      <c r="AF126" s="11"/>
      <c r="AG126" s="7"/>
    </row>
    <row r="127" spans="1:52" ht="15" hidden="1" customHeight="1" x14ac:dyDescent="0.25">
      <c r="A127" s="31"/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10"/>
      <c r="R127" s="10"/>
      <c r="S127" s="9"/>
      <c r="T127" s="9"/>
      <c r="U127" s="9"/>
      <c r="V127" s="9"/>
      <c r="W127" s="9"/>
      <c r="X127" s="9"/>
      <c r="Y127" s="9"/>
      <c r="Z127" s="11"/>
      <c r="AA127" s="11"/>
      <c r="AB127" s="11"/>
      <c r="AC127" s="11"/>
      <c r="AD127" s="11"/>
      <c r="AE127" s="11"/>
      <c r="AF127" s="11"/>
      <c r="AG127" s="7"/>
    </row>
    <row r="128" spans="1:52" ht="15" hidden="1" customHeight="1" x14ac:dyDescent="0.25">
      <c r="A128" s="31"/>
      <c r="B128" s="1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10"/>
      <c r="R128" s="10"/>
      <c r="S128" s="9"/>
      <c r="T128" s="9"/>
      <c r="U128" s="9"/>
      <c r="V128" s="9"/>
      <c r="W128" s="9"/>
      <c r="X128" s="9"/>
      <c r="Y128" s="9"/>
      <c r="Z128" s="11"/>
      <c r="AA128" s="11"/>
      <c r="AB128" s="11"/>
      <c r="AC128" s="11"/>
      <c r="AD128" s="11"/>
      <c r="AE128" s="11"/>
      <c r="AF128" s="11"/>
      <c r="AG128" s="7"/>
    </row>
    <row r="129" spans="1:52" ht="15" hidden="1" customHeight="1" x14ac:dyDescent="0.25">
      <c r="A129" s="31"/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10"/>
      <c r="R129" s="10"/>
      <c r="S129" s="9"/>
      <c r="T129" s="9"/>
      <c r="U129" s="9"/>
      <c r="V129" s="9"/>
      <c r="W129" s="9"/>
      <c r="X129" s="9"/>
      <c r="Y129" s="9"/>
      <c r="Z129" s="11"/>
      <c r="AA129" s="11"/>
      <c r="AB129" s="11"/>
      <c r="AC129" s="11"/>
      <c r="AD129" s="11"/>
      <c r="AE129" s="11"/>
      <c r="AF129" s="11"/>
      <c r="AG129" s="7"/>
    </row>
    <row r="130" spans="1:52" ht="15" hidden="1" customHeight="1" x14ac:dyDescent="0.25">
      <c r="A130" s="31"/>
      <c r="B130" s="1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10"/>
      <c r="R130" s="10"/>
      <c r="S130" s="9"/>
      <c r="T130" s="9"/>
      <c r="U130" s="9"/>
      <c r="V130" s="9"/>
      <c r="W130" s="9"/>
      <c r="X130" s="9"/>
      <c r="Y130" s="9"/>
      <c r="Z130" s="11"/>
      <c r="AA130" s="11"/>
      <c r="AB130" s="11"/>
      <c r="AC130" s="11"/>
      <c r="AD130" s="11"/>
      <c r="AE130" s="11"/>
      <c r="AF130" s="11"/>
      <c r="AG130" s="7"/>
      <c r="AW130" s="3"/>
      <c r="AX130" s="3"/>
    </row>
    <row r="131" spans="1:52" ht="15" hidden="1" customHeight="1" x14ac:dyDescent="0.25">
      <c r="A131" s="31"/>
      <c r="B131" s="1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10"/>
      <c r="R131" s="10"/>
      <c r="S131" s="9"/>
      <c r="T131" s="9"/>
      <c r="U131" s="9"/>
      <c r="V131" s="9"/>
      <c r="W131" s="9"/>
      <c r="X131" s="9"/>
      <c r="Y131" s="9"/>
      <c r="Z131" s="11"/>
      <c r="AA131" s="11"/>
      <c r="AB131" s="11"/>
      <c r="AC131" s="11"/>
      <c r="AD131" s="11"/>
      <c r="AE131" s="11"/>
      <c r="AF131" s="11"/>
      <c r="AG131" s="7"/>
    </row>
    <row r="132" spans="1:52" hidden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6"/>
      <c r="P132" s="20"/>
      <c r="Q132" s="22">
        <f>SUM(Q122:Q131)</f>
        <v>0</v>
      </c>
      <c r="R132" s="22" t="e">
        <f>AVERAGE(R122:R131)</f>
        <v>#DIV/0!</v>
      </c>
      <c r="S132" s="7"/>
      <c r="T132" s="7"/>
      <c r="U132" s="7"/>
      <c r="V132" s="7"/>
      <c r="W132" s="7"/>
      <c r="X132" s="7"/>
      <c r="Y132" s="7"/>
      <c r="Z132" s="13">
        <f>SUM(Z122:Z131)</f>
        <v>0</v>
      </c>
      <c r="AA132" s="13" t="e">
        <f>AVERAGE(AA122:AA131)</f>
        <v>#DIV/0!</v>
      </c>
      <c r="AB132" s="14" t="e">
        <f>SUMPRODUCT(AB122:AB131,Q122:Q131)/Q132</f>
        <v>#DIV/0!</v>
      </c>
      <c r="AC132" s="14" t="e">
        <f>SUMPRODUCT(AC122:AC131,Q122:Q131)/Q132</f>
        <v>#DIV/0!</v>
      </c>
      <c r="AD132" s="14" t="e">
        <f>SUMPRODUCT(AD122:AD131,Q122:Q131)/Q132</f>
        <v>#DIV/0!</v>
      </c>
      <c r="AE132" s="14" t="e">
        <f>SUMPRODUCT(AE122:AE131,Q122:Q131)/Q132</f>
        <v>#DIV/0!</v>
      </c>
      <c r="AF132" s="15" t="e">
        <f>SUMPRODUCT(AF122:AF131,Q122:Q131)/Q132</f>
        <v>#DIV/0!</v>
      </c>
      <c r="AG132" s="16" t="e">
        <f>Q132*AF132/R132</f>
        <v>#DIV/0!</v>
      </c>
      <c r="AU132" s="3"/>
      <c r="AV132" s="3"/>
      <c r="AW132" s="3"/>
      <c r="AX132" s="3"/>
      <c r="AY132" s="3"/>
      <c r="AZ132" s="3"/>
    </row>
    <row r="133" spans="1:52" hidden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6"/>
      <c r="P133" s="20"/>
      <c r="Q133" s="20"/>
      <c r="R133" s="20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52" s="1" customFormat="1" ht="27.75" hidden="1" customHeight="1" x14ac:dyDescent="0.25">
      <c r="A134" s="2" t="s">
        <v>19</v>
      </c>
      <c r="B134" s="4" t="s">
        <v>66</v>
      </c>
      <c r="C134" s="4" t="s">
        <v>1</v>
      </c>
      <c r="D134" s="4" t="s">
        <v>37</v>
      </c>
      <c r="E134" s="4" t="s">
        <v>38</v>
      </c>
      <c r="F134" s="4" t="s">
        <v>0</v>
      </c>
      <c r="G134" s="4" t="s">
        <v>39</v>
      </c>
      <c r="H134" s="4" t="s">
        <v>40</v>
      </c>
      <c r="I134" s="4" t="s">
        <v>2</v>
      </c>
      <c r="J134" s="4" t="s">
        <v>4</v>
      </c>
      <c r="K134" s="4" t="s">
        <v>3</v>
      </c>
      <c r="L134" s="4" t="s">
        <v>41</v>
      </c>
      <c r="M134" s="4" t="s">
        <v>42</v>
      </c>
      <c r="N134" s="4" t="s">
        <v>5</v>
      </c>
      <c r="O134" s="25" t="s">
        <v>43</v>
      </c>
      <c r="P134" s="21" t="s">
        <v>6</v>
      </c>
      <c r="Q134" s="21" t="s">
        <v>44</v>
      </c>
      <c r="R134" s="21" t="s">
        <v>45</v>
      </c>
      <c r="S134" s="4" t="s">
        <v>46</v>
      </c>
      <c r="T134" s="4" t="s">
        <v>47</v>
      </c>
      <c r="U134" s="4" t="s">
        <v>48</v>
      </c>
      <c r="V134" s="4" t="s">
        <v>49</v>
      </c>
      <c r="W134" s="4" t="s">
        <v>50</v>
      </c>
      <c r="X134" s="4" t="s">
        <v>51</v>
      </c>
      <c r="Y134" s="4" t="s">
        <v>52</v>
      </c>
      <c r="Z134" s="4" t="s">
        <v>53</v>
      </c>
      <c r="AA134" s="4" t="s">
        <v>54</v>
      </c>
      <c r="AB134" s="4" t="s">
        <v>22</v>
      </c>
      <c r="AC134" s="4" t="s">
        <v>23</v>
      </c>
      <c r="AD134" s="4" t="s">
        <v>24</v>
      </c>
      <c r="AE134" s="4" t="s">
        <v>25</v>
      </c>
      <c r="AF134" s="4" t="s">
        <v>55</v>
      </c>
      <c r="AG134" s="5" t="s">
        <v>65</v>
      </c>
      <c r="AH134" s="1" t="s">
        <v>56</v>
      </c>
      <c r="AI134" s="1" t="s">
        <v>57</v>
      </c>
      <c r="AJ134" s="1" t="s">
        <v>58</v>
      </c>
      <c r="AK134" s="1" t="s">
        <v>59</v>
      </c>
      <c r="AL134" s="1" t="s">
        <v>60</v>
      </c>
      <c r="AM134" s="1" t="s">
        <v>61</v>
      </c>
      <c r="AN134" s="1" t="s">
        <v>21</v>
      </c>
      <c r="AO134" s="1" t="s">
        <v>62</v>
      </c>
      <c r="AP134" s="1" t="s">
        <v>63</v>
      </c>
      <c r="AQ134" s="1" t="s">
        <v>64</v>
      </c>
    </row>
    <row r="135" spans="1:52" ht="15" hidden="1" customHeight="1" x14ac:dyDescent="0.25">
      <c r="A135" s="31">
        <f>A122+1</f>
        <v>11</v>
      </c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1"/>
      <c r="AB135" s="11"/>
      <c r="AC135" s="11"/>
      <c r="AD135" s="11"/>
      <c r="AE135" s="11"/>
      <c r="AF135" s="11"/>
      <c r="AG135" s="7"/>
    </row>
    <row r="136" spans="1:52" ht="15" hidden="1" customHeight="1" x14ac:dyDescent="0.25">
      <c r="A136" s="31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1"/>
      <c r="AB136" s="11"/>
      <c r="AC136" s="11"/>
      <c r="AD136" s="11"/>
      <c r="AE136" s="11"/>
      <c r="AF136" s="11"/>
      <c r="AG136" s="7"/>
    </row>
    <row r="137" spans="1:52" ht="15" hidden="1" customHeight="1" x14ac:dyDescent="0.25">
      <c r="A137" s="31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1"/>
      <c r="AB137" s="11"/>
      <c r="AC137" s="11"/>
      <c r="AD137" s="11"/>
      <c r="AE137" s="11"/>
      <c r="AF137" s="11"/>
      <c r="AG137" s="7"/>
    </row>
    <row r="138" spans="1:52" ht="15" hidden="1" customHeight="1" x14ac:dyDescent="0.25">
      <c r="A138" s="31"/>
      <c r="B138" s="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10"/>
      <c r="R138" s="10"/>
      <c r="S138" s="9"/>
      <c r="T138" s="9"/>
      <c r="U138" s="9"/>
      <c r="V138" s="9"/>
      <c r="W138" s="9"/>
      <c r="X138" s="9"/>
      <c r="Y138" s="9"/>
      <c r="Z138" s="11"/>
      <c r="AA138" s="11"/>
      <c r="AB138" s="11"/>
      <c r="AC138" s="11"/>
      <c r="AD138" s="11"/>
      <c r="AE138" s="11"/>
      <c r="AF138" s="11"/>
      <c r="AG138" s="7"/>
    </row>
    <row r="139" spans="1:52" ht="15" hidden="1" customHeight="1" x14ac:dyDescent="0.25">
      <c r="A139" s="31"/>
      <c r="B139" s="1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9"/>
      <c r="T139" s="9"/>
      <c r="U139" s="9"/>
      <c r="V139" s="9"/>
      <c r="W139" s="9"/>
      <c r="X139" s="9"/>
      <c r="Y139" s="9"/>
      <c r="Z139" s="11"/>
      <c r="AA139" s="11"/>
      <c r="AB139" s="11"/>
      <c r="AC139" s="11"/>
      <c r="AD139" s="11"/>
      <c r="AE139" s="11"/>
      <c r="AF139" s="11"/>
      <c r="AG139" s="7"/>
    </row>
    <row r="140" spans="1:52" ht="15" hidden="1" customHeight="1" x14ac:dyDescent="0.25">
      <c r="A140" s="31"/>
      <c r="B140" s="1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9"/>
      <c r="T140" s="9"/>
      <c r="U140" s="9"/>
      <c r="V140" s="9"/>
      <c r="W140" s="9"/>
      <c r="X140" s="9"/>
      <c r="Y140" s="9"/>
      <c r="Z140" s="11"/>
      <c r="AA140" s="11"/>
      <c r="AB140" s="11"/>
      <c r="AC140" s="11"/>
      <c r="AD140" s="11"/>
      <c r="AE140" s="11"/>
      <c r="AF140" s="11"/>
      <c r="AG140" s="7"/>
    </row>
    <row r="141" spans="1:52" ht="15" hidden="1" customHeight="1" x14ac:dyDescent="0.25">
      <c r="A141" s="31"/>
      <c r="B141" s="1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9"/>
      <c r="T141" s="9"/>
      <c r="U141" s="9"/>
      <c r="V141" s="9"/>
      <c r="W141" s="9"/>
      <c r="X141" s="9"/>
      <c r="Y141" s="9"/>
      <c r="Z141" s="11"/>
      <c r="AA141" s="11"/>
      <c r="AB141" s="11"/>
      <c r="AC141" s="11"/>
      <c r="AD141" s="11"/>
      <c r="AE141" s="11"/>
      <c r="AF141" s="11"/>
      <c r="AG141" s="7"/>
    </row>
    <row r="142" spans="1:52" ht="15" hidden="1" customHeight="1" x14ac:dyDescent="0.25">
      <c r="A142" s="31"/>
      <c r="B142" s="1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10"/>
      <c r="R142" s="10"/>
      <c r="S142" s="9"/>
      <c r="T142" s="9"/>
      <c r="U142" s="9"/>
      <c r="V142" s="9"/>
      <c r="W142" s="9"/>
      <c r="X142" s="9"/>
      <c r="Y142" s="9"/>
      <c r="Z142" s="11"/>
      <c r="AA142" s="11"/>
      <c r="AB142" s="11"/>
      <c r="AC142" s="11"/>
      <c r="AD142" s="11"/>
      <c r="AE142" s="11"/>
      <c r="AF142" s="11"/>
      <c r="AG142" s="7"/>
    </row>
    <row r="143" spans="1:52" ht="15" hidden="1" customHeight="1" x14ac:dyDescent="0.25">
      <c r="A143" s="31"/>
      <c r="B143" s="1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10"/>
      <c r="R143" s="10"/>
      <c r="S143" s="9"/>
      <c r="T143" s="9"/>
      <c r="U143" s="9"/>
      <c r="V143" s="9"/>
      <c r="W143" s="9"/>
      <c r="X143" s="9"/>
      <c r="Y143" s="9"/>
      <c r="Z143" s="11"/>
      <c r="AA143" s="11"/>
      <c r="AB143" s="11"/>
      <c r="AC143" s="11"/>
      <c r="AD143" s="11"/>
      <c r="AE143" s="11"/>
      <c r="AF143" s="11"/>
      <c r="AG143" s="7"/>
    </row>
    <row r="144" spans="1:52" ht="15" hidden="1" customHeight="1" x14ac:dyDescent="0.25">
      <c r="A144" s="31"/>
      <c r="B144" s="1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10"/>
      <c r="R144" s="10"/>
      <c r="S144" s="9"/>
      <c r="T144" s="9"/>
      <c r="U144" s="9"/>
      <c r="V144" s="9"/>
      <c r="W144" s="9"/>
      <c r="X144" s="9"/>
      <c r="Y144" s="9"/>
      <c r="Z144" s="11"/>
      <c r="AA144" s="11"/>
      <c r="AB144" s="11"/>
      <c r="AC144" s="11"/>
      <c r="AD144" s="11"/>
      <c r="AE144" s="11"/>
      <c r="AF144" s="11"/>
      <c r="AG144" s="7"/>
    </row>
    <row r="145" spans="1:52" hidden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6"/>
      <c r="P145" s="20"/>
      <c r="Q145" s="22">
        <f>SUM(Q135:Q144)</f>
        <v>0</v>
      </c>
      <c r="R145" s="22" t="e">
        <f>AVERAGE(R135:R144)</f>
        <v>#DIV/0!</v>
      </c>
      <c r="S145" s="7"/>
      <c r="T145" s="7"/>
      <c r="U145" s="7"/>
      <c r="V145" s="7"/>
      <c r="W145" s="7"/>
      <c r="X145" s="7"/>
      <c r="Y145" s="7"/>
      <c r="Z145" s="13">
        <f>SUM(Z135:Z144)</f>
        <v>0</v>
      </c>
      <c r="AA145" s="13" t="e">
        <f>AVERAGE(AA135:AA144)</f>
        <v>#DIV/0!</v>
      </c>
      <c r="AB145" s="14" t="e">
        <f>SUMPRODUCT(AB135:AB144,Q135:Q144)/Q145</f>
        <v>#DIV/0!</v>
      </c>
      <c r="AC145" s="14" t="e">
        <f>SUMPRODUCT(AC135:AC144,Q135:Q144)/Q145</f>
        <v>#DIV/0!</v>
      </c>
      <c r="AD145" s="14" t="e">
        <f>SUMPRODUCT(AD135:AD144,Q135:Q144)/Q145</f>
        <v>#DIV/0!</v>
      </c>
      <c r="AE145" s="14" t="e">
        <f>SUMPRODUCT(AE135:AE144,Q135:Q144)/Q145</f>
        <v>#DIV/0!</v>
      </c>
      <c r="AF145" s="15" t="e">
        <f>SUMPRODUCT(AF135:AF144,Q135:Q144)/Q145</f>
        <v>#DIV/0!</v>
      </c>
      <c r="AG145" s="16" t="e">
        <f>Q145*AF145/R145</f>
        <v>#DIV/0!</v>
      </c>
      <c r="AU145" s="3"/>
      <c r="AV145" s="3"/>
      <c r="AW145" s="3"/>
      <c r="AX145" s="3"/>
      <c r="AY145" s="3"/>
      <c r="AZ145" s="3"/>
    </row>
    <row r="146" spans="1:52" hidden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6"/>
      <c r="P146" s="20"/>
      <c r="Q146" s="20"/>
      <c r="R146" s="20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52" s="1" customFormat="1" ht="27.75" hidden="1" customHeight="1" x14ac:dyDescent="0.25">
      <c r="A147" s="2" t="s">
        <v>19</v>
      </c>
      <c r="B147" s="4" t="s">
        <v>66</v>
      </c>
      <c r="C147" s="4" t="s">
        <v>1</v>
      </c>
      <c r="D147" s="4" t="s">
        <v>37</v>
      </c>
      <c r="E147" s="4" t="s">
        <v>38</v>
      </c>
      <c r="F147" s="4" t="s">
        <v>0</v>
      </c>
      <c r="G147" s="4" t="s">
        <v>39</v>
      </c>
      <c r="H147" s="4" t="s">
        <v>40</v>
      </c>
      <c r="I147" s="4" t="s">
        <v>2</v>
      </c>
      <c r="J147" s="4" t="s">
        <v>4</v>
      </c>
      <c r="K147" s="4" t="s">
        <v>3</v>
      </c>
      <c r="L147" s="4" t="s">
        <v>41</v>
      </c>
      <c r="M147" s="4" t="s">
        <v>42</v>
      </c>
      <c r="N147" s="4" t="s">
        <v>5</v>
      </c>
      <c r="O147" s="25" t="s">
        <v>43</v>
      </c>
      <c r="P147" s="21" t="s">
        <v>6</v>
      </c>
      <c r="Q147" s="21" t="s">
        <v>44</v>
      </c>
      <c r="R147" s="21" t="s">
        <v>45</v>
      </c>
      <c r="S147" s="4" t="s">
        <v>46</v>
      </c>
      <c r="T147" s="4" t="s">
        <v>47</v>
      </c>
      <c r="U147" s="4" t="s">
        <v>48</v>
      </c>
      <c r="V147" s="4" t="s">
        <v>49</v>
      </c>
      <c r="W147" s="4" t="s">
        <v>50</v>
      </c>
      <c r="X147" s="4" t="s">
        <v>51</v>
      </c>
      <c r="Y147" s="4" t="s">
        <v>52</v>
      </c>
      <c r="Z147" s="4" t="s">
        <v>53</v>
      </c>
      <c r="AA147" s="4" t="s">
        <v>54</v>
      </c>
      <c r="AB147" s="4" t="s">
        <v>22</v>
      </c>
      <c r="AC147" s="4" t="s">
        <v>23</v>
      </c>
      <c r="AD147" s="4" t="s">
        <v>24</v>
      </c>
      <c r="AE147" s="4" t="s">
        <v>25</v>
      </c>
      <c r="AF147" s="4" t="s">
        <v>55</v>
      </c>
      <c r="AG147" s="5" t="s">
        <v>65</v>
      </c>
      <c r="AH147" s="1" t="s">
        <v>56</v>
      </c>
      <c r="AI147" s="1" t="s">
        <v>57</v>
      </c>
      <c r="AJ147" s="1" t="s">
        <v>58</v>
      </c>
      <c r="AK147" s="1" t="s">
        <v>59</v>
      </c>
      <c r="AL147" s="1" t="s">
        <v>60</v>
      </c>
      <c r="AM147" s="1" t="s">
        <v>61</v>
      </c>
      <c r="AN147" s="1" t="s">
        <v>21</v>
      </c>
      <c r="AO147" s="1" t="s">
        <v>62</v>
      </c>
      <c r="AP147" s="1" t="s">
        <v>63</v>
      </c>
      <c r="AQ147" s="1" t="s">
        <v>64</v>
      </c>
      <c r="AS147" s="18"/>
    </row>
    <row r="148" spans="1:52" ht="15" hidden="1" customHeight="1" x14ac:dyDescent="0.25">
      <c r="A148" s="31">
        <f>A135+1</f>
        <v>12</v>
      </c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/>
      <c r="AB148" s="11"/>
      <c r="AC148" s="11"/>
      <c r="AD148" s="11"/>
      <c r="AE148" s="11"/>
      <c r="AF148" s="11"/>
      <c r="AG148" s="7"/>
    </row>
    <row r="149" spans="1:52" ht="15" hidden="1" customHeight="1" x14ac:dyDescent="0.25">
      <c r="A149" s="31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1"/>
      <c r="AB149" s="11"/>
      <c r="AC149" s="11"/>
      <c r="AD149" s="11"/>
      <c r="AE149" s="11"/>
      <c r="AF149" s="11"/>
      <c r="AG149" s="7"/>
    </row>
    <row r="150" spans="1:52" ht="15" hidden="1" customHeight="1" x14ac:dyDescent="0.25">
      <c r="A150" s="31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1"/>
      <c r="AB150" s="11"/>
      <c r="AC150" s="11"/>
      <c r="AD150" s="11"/>
      <c r="AE150" s="11"/>
      <c r="AF150" s="11"/>
      <c r="AG150" s="7"/>
    </row>
    <row r="151" spans="1:52" ht="15" hidden="1" customHeight="1" x14ac:dyDescent="0.25">
      <c r="A151" s="31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10"/>
      <c r="R151" s="10"/>
      <c r="S151" s="9"/>
      <c r="T151" s="9"/>
      <c r="U151" s="9"/>
      <c r="V151" s="9"/>
      <c r="W151" s="9"/>
      <c r="X151" s="9"/>
      <c r="Y151" s="9"/>
      <c r="Z151" s="11"/>
      <c r="AA151" s="11"/>
      <c r="AB151" s="11"/>
      <c r="AC151" s="11"/>
      <c r="AD151" s="11"/>
      <c r="AE151" s="11"/>
      <c r="AF151" s="11"/>
      <c r="AG151" s="7"/>
    </row>
    <row r="152" spans="1:52" ht="15" hidden="1" customHeight="1" x14ac:dyDescent="0.25">
      <c r="A152" s="31"/>
      <c r="B152" s="1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10"/>
      <c r="R152" s="10"/>
      <c r="S152" s="9"/>
      <c r="T152" s="9"/>
      <c r="U152" s="9"/>
      <c r="V152" s="9"/>
      <c r="W152" s="9"/>
      <c r="X152" s="9"/>
      <c r="Y152" s="9"/>
      <c r="Z152" s="11"/>
      <c r="AA152" s="11"/>
      <c r="AB152" s="11"/>
      <c r="AC152" s="11"/>
      <c r="AD152" s="11"/>
      <c r="AE152" s="11"/>
      <c r="AF152" s="11"/>
      <c r="AG152" s="7"/>
    </row>
    <row r="153" spans="1:52" ht="15" hidden="1" customHeight="1" x14ac:dyDescent="0.25">
      <c r="A153" s="31"/>
      <c r="B153" s="1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10"/>
      <c r="R153" s="10"/>
      <c r="S153" s="9"/>
      <c r="T153" s="9"/>
      <c r="U153" s="9"/>
      <c r="V153" s="9"/>
      <c r="W153" s="9"/>
      <c r="X153" s="9"/>
      <c r="Y153" s="9"/>
      <c r="Z153" s="11"/>
      <c r="AA153" s="11"/>
      <c r="AB153" s="11"/>
      <c r="AC153" s="11"/>
      <c r="AD153" s="11"/>
      <c r="AE153" s="11"/>
      <c r="AF153" s="11"/>
      <c r="AG153" s="7"/>
    </row>
    <row r="154" spans="1:52" ht="15" hidden="1" customHeight="1" x14ac:dyDescent="0.25">
      <c r="A154" s="31"/>
      <c r="B154" s="1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10"/>
      <c r="R154" s="10"/>
      <c r="S154" s="9"/>
      <c r="T154" s="9"/>
      <c r="U154" s="9"/>
      <c r="V154" s="9"/>
      <c r="W154" s="9"/>
      <c r="X154" s="9"/>
      <c r="Y154" s="9"/>
      <c r="Z154" s="11"/>
      <c r="AA154" s="11"/>
      <c r="AB154" s="11"/>
      <c r="AC154" s="11"/>
      <c r="AD154" s="11"/>
      <c r="AE154" s="11"/>
      <c r="AF154" s="11"/>
      <c r="AG154" s="7"/>
    </row>
    <row r="155" spans="1:52" ht="15" hidden="1" customHeight="1" x14ac:dyDescent="0.25">
      <c r="A155" s="31"/>
      <c r="B155" s="1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10"/>
      <c r="R155" s="10"/>
      <c r="S155" s="9"/>
      <c r="T155" s="9"/>
      <c r="U155" s="9"/>
      <c r="V155" s="9"/>
      <c r="W155" s="9"/>
      <c r="X155" s="9"/>
      <c r="Y155" s="9"/>
      <c r="Z155" s="11"/>
      <c r="AA155" s="11"/>
      <c r="AB155" s="11"/>
      <c r="AC155" s="11"/>
      <c r="AD155" s="11"/>
      <c r="AE155" s="11"/>
      <c r="AF155" s="11"/>
      <c r="AG155" s="7"/>
    </row>
    <row r="156" spans="1:52" ht="15" hidden="1" customHeight="1" x14ac:dyDescent="0.25">
      <c r="A156" s="31"/>
      <c r="B156" s="1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10"/>
      <c r="R156" s="10"/>
      <c r="S156" s="9"/>
      <c r="T156" s="9"/>
      <c r="U156" s="9"/>
      <c r="V156" s="9"/>
      <c r="W156" s="9"/>
      <c r="X156" s="9"/>
      <c r="Y156" s="9"/>
      <c r="Z156" s="11"/>
      <c r="AA156" s="11"/>
      <c r="AB156" s="11"/>
      <c r="AC156" s="11"/>
      <c r="AD156" s="11"/>
      <c r="AE156" s="11"/>
      <c r="AF156" s="11"/>
      <c r="AG156" s="7"/>
    </row>
    <row r="157" spans="1:52" ht="15" hidden="1" customHeight="1" x14ac:dyDescent="0.25">
      <c r="A157" s="31"/>
      <c r="B157" s="1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10"/>
      <c r="R157" s="10"/>
      <c r="S157" s="9"/>
      <c r="T157" s="9"/>
      <c r="U157" s="9"/>
      <c r="V157" s="9"/>
      <c r="W157" s="9"/>
      <c r="X157" s="9"/>
      <c r="Y157" s="9"/>
      <c r="Z157" s="11"/>
      <c r="AA157" s="11"/>
      <c r="AB157" s="11"/>
      <c r="AC157" s="11"/>
      <c r="AD157" s="11"/>
      <c r="AE157" s="11"/>
      <c r="AF157" s="11"/>
      <c r="AG157" s="7"/>
    </row>
    <row r="158" spans="1:52" hidden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6"/>
      <c r="P158" s="20"/>
      <c r="Q158" s="22">
        <f>SUM(Q148:Q157)</f>
        <v>0</v>
      </c>
      <c r="R158" s="22" t="e">
        <f>AVERAGE(R148:R157)</f>
        <v>#DIV/0!</v>
      </c>
      <c r="S158" s="7"/>
      <c r="T158" s="7"/>
      <c r="U158" s="7"/>
      <c r="V158" s="7"/>
      <c r="W158" s="7"/>
      <c r="X158" s="7"/>
      <c r="Y158" s="7"/>
      <c r="Z158" s="13">
        <f>SUM(Z148:Z157)</f>
        <v>0</v>
      </c>
      <c r="AA158" s="13" t="e">
        <f>AVERAGE(AA148:AA157)</f>
        <v>#DIV/0!</v>
      </c>
      <c r="AB158" s="14" t="e">
        <f>SUMPRODUCT(AB148:AB157,Q148:Q157)/Q158</f>
        <v>#DIV/0!</v>
      </c>
      <c r="AC158" s="14" t="e">
        <f>SUMPRODUCT(AC148:AC157,Q148:Q157)/Q158</f>
        <v>#DIV/0!</v>
      </c>
      <c r="AD158" s="14" t="e">
        <f>SUMPRODUCT(AD148:AD157,Q148:Q157)/Q158</f>
        <v>#DIV/0!</v>
      </c>
      <c r="AE158" s="14" t="e">
        <f>SUMPRODUCT(AE148:AE157,Q148:Q157)/Q158</f>
        <v>#DIV/0!</v>
      </c>
      <c r="AF158" s="15" t="e">
        <f>SUMPRODUCT(AF148:AF157,Q148:Q157)/Q158</f>
        <v>#DIV/0!</v>
      </c>
      <c r="AG158" s="16" t="e">
        <f>Q158*AF158/R158</f>
        <v>#DIV/0!</v>
      </c>
      <c r="AU158" s="3"/>
      <c r="AV158" s="3"/>
      <c r="AW158" s="3"/>
      <c r="AX158" s="3"/>
      <c r="AY158" s="3"/>
      <c r="AZ158" s="3"/>
    </row>
    <row r="159" spans="1:52" hidden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6"/>
      <c r="P159" s="20"/>
      <c r="Q159" s="20"/>
      <c r="R159" s="20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52" s="1" customFormat="1" ht="27.75" hidden="1" customHeight="1" x14ac:dyDescent="0.25">
      <c r="A160" s="2" t="s">
        <v>19</v>
      </c>
      <c r="B160" s="4" t="s">
        <v>66</v>
      </c>
      <c r="C160" s="4" t="s">
        <v>1</v>
      </c>
      <c r="D160" s="4" t="s">
        <v>37</v>
      </c>
      <c r="E160" s="4" t="s">
        <v>38</v>
      </c>
      <c r="F160" s="4" t="s">
        <v>0</v>
      </c>
      <c r="G160" s="4" t="s">
        <v>39</v>
      </c>
      <c r="H160" s="4" t="s">
        <v>40</v>
      </c>
      <c r="I160" s="4" t="s">
        <v>2</v>
      </c>
      <c r="J160" s="4" t="s">
        <v>4</v>
      </c>
      <c r="K160" s="4" t="s">
        <v>3</v>
      </c>
      <c r="L160" s="4" t="s">
        <v>41</v>
      </c>
      <c r="M160" s="4" t="s">
        <v>42</v>
      </c>
      <c r="N160" s="4" t="s">
        <v>5</v>
      </c>
      <c r="O160" s="25" t="s">
        <v>43</v>
      </c>
      <c r="P160" s="21" t="s">
        <v>6</v>
      </c>
      <c r="Q160" s="21" t="s">
        <v>44</v>
      </c>
      <c r="R160" s="21" t="s">
        <v>45</v>
      </c>
      <c r="S160" s="4" t="s">
        <v>46</v>
      </c>
      <c r="T160" s="4" t="s">
        <v>47</v>
      </c>
      <c r="U160" s="4" t="s">
        <v>48</v>
      </c>
      <c r="V160" s="4" t="s">
        <v>49</v>
      </c>
      <c r="W160" s="4" t="s">
        <v>50</v>
      </c>
      <c r="X160" s="4" t="s">
        <v>51</v>
      </c>
      <c r="Y160" s="4" t="s">
        <v>52</v>
      </c>
      <c r="Z160" s="4" t="s">
        <v>53</v>
      </c>
      <c r="AA160" s="4" t="s">
        <v>54</v>
      </c>
      <c r="AB160" s="4" t="s">
        <v>22</v>
      </c>
      <c r="AC160" s="4" t="s">
        <v>23</v>
      </c>
      <c r="AD160" s="4" t="s">
        <v>24</v>
      </c>
      <c r="AE160" s="4" t="s">
        <v>25</v>
      </c>
      <c r="AF160" s="4" t="s">
        <v>55</v>
      </c>
      <c r="AG160" s="5" t="s">
        <v>65</v>
      </c>
      <c r="AH160" s="1" t="s">
        <v>56</v>
      </c>
      <c r="AI160" s="1" t="s">
        <v>57</v>
      </c>
      <c r="AJ160" s="1" t="s">
        <v>58</v>
      </c>
      <c r="AK160" s="1" t="s">
        <v>59</v>
      </c>
      <c r="AL160" s="1" t="s">
        <v>60</v>
      </c>
      <c r="AM160" s="1" t="s">
        <v>61</v>
      </c>
      <c r="AN160" s="1" t="s">
        <v>21</v>
      </c>
      <c r="AO160" s="1" t="s">
        <v>62</v>
      </c>
      <c r="AP160" s="1" t="s">
        <v>63</v>
      </c>
      <c r="AQ160" s="1" t="s">
        <v>64</v>
      </c>
    </row>
    <row r="161" spans="1:52" ht="15" hidden="1" customHeight="1" x14ac:dyDescent="0.25">
      <c r="A161" s="31">
        <f>A148+1</f>
        <v>13</v>
      </c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2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1"/>
      <c r="AB161" s="11"/>
      <c r="AC161" s="11"/>
      <c r="AD161" s="11"/>
      <c r="AE161" s="11"/>
      <c r="AF161" s="11"/>
      <c r="AG161" s="7"/>
      <c r="AH161">
        <v>1.31575</v>
      </c>
      <c r="AI161">
        <v>2.0130499999999998</v>
      </c>
      <c r="AJ161">
        <v>2.3066</v>
      </c>
      <c r="AK161">
        <v>0.20330000000000001</v>
      </c>
      <c r="AL161">
        <v>103.26</v>
      </c>
      <c r="AM161" t="s">
        <v>71</v>
      </c>
      <c r="AN161">
        <v>44547.672569444447</v>
      </c>
      <c r="AO161" t="s">
        <v>34</v>
      </c>
    </row>
    <row r="162" spans="1:52" ht="15" hidden="1" customHeight="1" x14ac:dyDescent="0.25">
      <c r="A162" s="31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2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1"/>
      <c r="AB162" s="11"/>
      <c r="AC162" s="11"/>
      <c r="AD162" s="11"/>
      <c r="AE162" s="11"/>
      <c r="AF162" s="11"/>
      <c r="AG162" s="7"/>
    </row>
    <row r="163" spans="1:52" ht="15" hidden="1" customHeight="1" x14ac:dyDescent="0.25">
      <c r="A163" s="31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2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1"/>
      <c r="AB163" s="11"/>
      <c r="AC163" s="11"/>
      <c r="AD163" s="11"/>
      <c r="AE163" s="11"/>
      <c r="AF163" s="11"/>
      <c r="AG163" s="7"/>
    </row>
    <row r="164" spans="1:52" ht="15" hidden="1" customHeight="1" x14ac:dyDescent="0.25">
      <c r="A164" s="31"/>
      <c r="B164" s="1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5"/>
      <c r="P164" s="10"/>
      <c r="Q164" s="10"/>
      <c r="R164" s="10"/>
      <c r="S164" s="9"/>
      <c r="T164" s="9"/>
      <c r="U164" s="9"/>
      <c r="V164" s="9"/>
      <c r="W164" s="9"/>
      <c r="X164" s="9"/>
      <c r="Y164" s="9"/>
      <c r="Z164" s="11"/>
      <c r="AA164" s="11"/>
      <c r="AB164" s="11"/>
      <c r="AC164" s="11"/>
      <c r="AD164" s="11"/>
      <c r="AE164" s="11"/>
      <c r="AF164" s="11"/>
      <c r="AG164" s="7"/>
    </row>
    <row r="165" spans="1:52" ht="15" hidden="1" customHeight="1" x14ac:dyDescent="0.25">
      <c r="A165" s="31"/>
      <c r="B165" s="1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5"/>
      <c r="P165" s="10"/>
      <c r="Q165" s="10"/>
      <c r="R165" s="10"/>
      <c r="S165" s="9"/>
      <c r="T165" s="9"/>
      <c r="U165" s="9"/>
      <c r="V165" s="9"/>
      <c r="W165" s="9"/>
      <c r="X165" s="9"/>
      <c r="Y165" s="9"/>
      <c r="Z165" s="11"/>
      <c r="AA165" s="11"/>
      <c r="AB165" s="11"/>
      <c r="AC165" s="11"/>
      <c r="AD165" s="11"/>
      <c r="AE165" s="11"/>
      <c r="AF165" s="11"/>
      <c r="AG165" s="7"/>
    </row>
    <row r="166" spans="1:52" ht="15" hidden="1" customHeight="1" x14ac:dyDescent="0.25">
      <c r="A166" s="31"/>
      <c r="B166" s="1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25"/>
      <c r="P166" s="10"/>
      <c r="Q166" s="10"/>
      <c r="R166" s="10"/>
      <c r="S166" s="9"/>
      <c r="T166" s="9"/>
      <c r="U166" s="9"/>
      <c r="V166" s="9"/>
      <c r="W166" s="9"/>
      <c r="X166" s="9"/>
      <c r="Y166" s="9"/>
      <c r="Z166" s="11"/>
      <c r="AA166" s="11"/>
      <c r="AB166" s="11"/>
      <c r="AC166" s="11"/>
      <c r="AD166" s="11"/>
      <c r="AE166" s="11"/>
      <c r="AF166" s="11"/>
      <c r="AG166" s="7"/>
    </row>
    <row r="167" spans="1:52" ht="15" hidden="1" customHeight="1" x14ac:dyDescent="0.25">
      <c r="A167" s="31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5"/>
      <c r="P167" s="10"/>
      <c r="Q167" s="10"/>
      <c r="R167" s="10"/>
      <c r="S167" s="9"/>
      <c r="T167" s="9"/>
      <c r="U167" s="9"/>
      <c r="V167" s="9"/>
      <c r="W167" s="9"/>
      <c r="X167" s="9"/>
      <c r="Y167" s="9"/>
      <c r="Z167" s="11"/>
      <c r="AA167" s="11"/>
      <c r="AB167" s="11"/>
      <c r="AC167" s="11"/>
      <c r="AD167" s="11"/>
      <c r="AE167" s="11"/>
      <c r="AF167" s="11"/>
      <c r="AG167" s="7"/>
    </row>
    <row r="168" spans="1:52" ht="15" hidden="1" customHeight="1" x14ac:dyDescent="0.25">
      <c r="A168" s="31"/>
      <c r="B168" s="1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5"/>
      <c r="P168" s="10"/>
      <c r="Q168" s="10"/>
      <c r="R168" s="10"/>
      <c r="S168" s="9"/>
      <c r="T168" s="9"/>
      <c r="U168" s="9"/>
      <c r="V168" s="9"/>
      <c r="W168" s="9"/>
      <c r="X168" s="9"/>
      <c r="Y168" s="9"/>
      <c r="Z168" s="11"/>
      <c r="AA168" s="11"/>
      <c r="AB168" s="11"/>
      <c r="AC168" s="11"/>
      <c r="AD168" s="11"/>
      <c r="AE168" s="11"/>
      <c r="AF168" s="11"/>
      <c r="AG168" s="7"/>
    </row>
    <row r="169" spans="1:52" ht="15" hidden="1" customHeight="1" x14ac:dyDescent="0.25">
      <c r="A169" s="31"/>
      <c r="B169" s="1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5"/>
      <c r="P169" s="10"/>
      <c r="Q169" s="10"/>
      <c r="R169" s="10"/>
      <c r="S169" s="9"/>
      <c r="T169" s="9"/>
      <c r="U169" s="9"/>
      <c r="V169" s="9"/>
      <c r="W169" s="9"/>
      <c r="X169" s="9"/>
      <c r="Y169" s="9"/>
      <c r="Z169" s="11"/>
      <c r="AA169" s="11"/>
      <c r="AB169" s="11"/>
      <c r="AC169" s="11"/>
      <c r="AD169" s="11"/>
      <c r="AE169" s="11"/>
      <c r="AF169" s="11"/>
      <c r="AG169" s="7"/>
    </row>
    <row r="170" spans="1:52" ht="15" hidden="1" customHeight="1" x14ac:dyDescent="0.25">
      <c r="A170" s="31"/>
      <c r="B170" s="1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25"/>
      <c r="P170" s="10"/>
      <c r="Q170" s="10"/>
      <c r="R170" s="10"/>
      <c r="S170" s="9"/>
      <c r="T170" s="9"/>
      <c r="U170" s="9"/>
      <c r="V170" s="9"/>
      <c r="W170" s="9"/>
      <c r="X170" s="9"/>
      <c r="Y170" s="9"/>
      <c r="Z170" s="11"/>
      <c r="AA170" s="11"/>
      <c r="AB170" s="11"/>
      <c r="AC170" s="11"/>
      <c r="AD170" s="11"/>
      <c r="AE170" s="11"/>
      <c r="AF170" s="11"/>
      <c r="AG170" s="7"/>
    </row>
    <row r="171" spans="1:52" hidden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6"/>
      <c r="P171" s="20"/>
      <c r="Q171" s="22">
        <f>SUM(Q161:Q170)</f>
        <v>0</v>
      </c>
      <c r="R171" s="22" t="e">
        <f>AVERAGE(R161:R170)</f>
        <v>#DIV/0!</v>
      </c>
      <c r="S171" s="7"/>
      <c r="T171" s="7"/>
      <c r="U171" s="7"/>
      <c r="V171" s="7"/>
      <c r="W171" s="7"/>
      <c r="X171" s="7"/>
      <c r="Y171" s="7"/>
      <c r="Z171" s="13">
        <f>SUM(Z161:Z170)</f>
        <v>0</v>
      </c>
      <c r="AA171" s="13" t="e">
        <f>AVERAGE(AA161:AA170)</f>
        <v>#DIV/0!</v>
      </c>
      <c r="AB171" s="14" t="e">
        <f>SUMPRODUCT(AB161:AB170,Q161:Q170)/Q171</f>
        <v>#DIV/0!</v>
      </c>
      <c r="AC171" s="14" t="e">
        <f>SUMPRODUCT(AC161:AC170,Q161:Q170)/Q171</f>
        <v>#DIV/0!</v>
      </c>
      <c r="AD171" s="14" t="e">
        <f>SUMPRODUCT(AD161:AD170,Q161:Q170)/Q171</f>
        <v>#DIV/0!</v>
      </c>
      <c r="AE171" s="14" t="e">
        <f>SUMPRODUCT(AE161:AE170,Q161:Q170)/Q171</f>
        <v>#DIV/0!</v>
      </c>
      <c r="AF171" s="15" t="e">
        <f>SUMPRODUCT(AF161:AF170,Q161:Q170)/Q171</f>
        <v>#DIV/0!</v>
      </c>
      <c r="AG171" s="16" t="e">
        <f>Q171*AF171/R171</f>
        <v>#DIV/0!</v>
      </c>
      <c r="AU171" s="3"/>
      <c r="AV171" s="3"/>
      <c r="AW171" s="3"/>
      <c r="AX171" s="3"/>
      <c r="AY171" s="3"/>
      <c r="AZ171" s="3"/>
    </row>
    <row r="172" spans="1:52" hidden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6"/>
      <c r="P172" s="20"/>
      <c r="Q172" s="20"/>
      <c r="R172" s="20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52" s="1" customFormat="1" ht="27.75" hidden="1" customHeight="1" x14ac:dyDescent="0.25">
      <c r="A173" s="2" t="s">
        <v>19</v>
      </c>
      <c r="B173" s="4" t="s">
        <v>66</v>
      </c>
      <c r="C173" s="4" t="s">
        <v>1</v>
      </c>
      <c r="D173" s="4" t="s">
        <v>37</v>
      </c>
      <c r="E173" s="4" t="s">
        <v>38</v>
      </c>
      <c r="F173" s="4" t="s">
        <v>0</v>
      </c>
      <c r="G173" s="4" t="s">
        <v>39</v>
      </c>
      <c r="H173" s="4" t="s">
        <v>40</v>
      </c>
      <c r="I173" s="4" t="s">
        <v>2</v>
      </c>
      <c r="J173" s="4" t="s">
        <v>4</v>
      </c>
      <c r="K173" s="4" t="s">
        <v>3</v>
      </c>
      <c r="L173" s="4" t="s">
        <v>41</v>
      </c>
      <c r="M173" s="4" t="s">
        <v>42</v>
      </c>
      <c r="N173" s="4" t="s">
        <v>5</v>
      </c>
      <c r="O173" s="25" t="s">
        <v>43</v>
      </c>
      <c r="P173" s="21" t="s">
        <v>6</v>
      </c>
      <c r="Q173" s="21" t="s">
        <v>44</v>
      </c>
      <c r="R173" s="21" t="s">
        <v>45</v>
      </c>
      <c r="S173" s="4" t="s">
        <v>46</v>
      </c>
      <c r="T173" s="4" t="s">
        <v>47</v>
      </c>
      <c r="U173" s="4" t="s">
        <v>48</v>
      </c>
      <c r="V173" s="4" t="s">
        <v>49</v>
      </c>
      <c r="W173" s="4" t="s">
        <v>50</v>
      </c>
      <c r="X173" s="4" t="s">
        <v>51</v>
      </c>
      <c r="Y173" s="4" t="s">
        <v>52</v>
      </c>
      <c r="Z173" s="4" t="s">
        <v>53</v>
      </c>
      <c r="AA173" s="4" t="s">
        <v>54</v>
      </c>
      <c r="AB173" s="4" t="s">
        <v>22</v>
      </c>
      <c r="AC173" s="4" t="s">
        <v>23</v>
      </c>
      <c r="AD173" s="4" t="s">
        <v>24</v>
      </c>
      <c r="AE173" s="4" t="s">
        <v>25</v>
      </c>
      <c r="AF173" s="4" t="s">
        <v>55</v>
      </c>
      <c r="AG173" s="5" t="s">
        <v>65</v>
      </c>
      <c r="AH173" s="1" t="s">
        <v>56</v>
      </c>
      <c r="AI173" s="1" t="s">
        <v>57</v>
      </c>
      <c r="AJ173" s="1" t="s">
        <v>58</v>
      </c>
      <c r="AK173" s="1" t="s">
        <v>59</v>
      </c>
      <c r="AL173" s="1" t="s">
        <v>60</v>
      </c>
      <c r="AM173" s="1" t="s">
        <v>61</v>
      </c>
      <c r="AN173" s="1" t="s">
        <v>21</v>
      </c>
      <c r="AO173" s="1" t="s">
        <v>62</v>
      </c>
      <c r="AP173" s="1" t="s">
        <v>63</v>
      </c>
      <c r="AQ173" s="1" t="s">
        <v>64</v>
      </c>
    </row>
    <row r="174" spans="1:52" ht="15" hidden="1" customHeight="1" x14ac:dyDescent="0.25">
      <c r="A174" s="31">
        <f>A161+1</f>
        <v>14</v>
      </c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2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1"/>
      <c r="AB174" s="11"/>
      <c r="AC174" s="11"/>
      <c r="AD174" s="11"/>
      <c r="AE174" s="11"/>
      <c r="AF174" s="11"/>
      <c r="AG174" s="7"/>
      <c r="AH174">
        <v>3.4523000000000001</v>
      </c>
      <c r="AI174">
        <v>10.4025</v>
      </c>
      <c r="AJ174">
        <v>14.858000000000001</v>
      </c>
      <c r="AK174">
        <v>0.8911</v>
      </c>
      <c r="AL174">
        <v>517.54</v>
      </c>
      <c r="AM174" t="s">
        <v>71</v>
      </c>
      <c r="AN174">
        <v>44547.672569444447</v>
      </c>
      <c r="AO174" t="s">
        <v>34</v>
      </c>
    </row>
    <row r="175" spans="1:52" ht="15" hidden="1" customHeight="1" x14ac:dyDescent="0.25">
      <c r="A175" s="31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2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1"/>
      <c r="AB175" s="11"/>
      <c r="AC175" s="11"/>
      <c r="AD175" s="11"/>
      <c r="AE175" s="11"/>
      <c r="AF175" s="11"/>
      <c r="AG175" s="7"/>
    </row>
    <row r="176" spans="1:52" ht="15" hidden="1" customHeight="1" x14ac:dyDescent="0.25">
      <c r="A176" s="31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2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  <c r="AB176" s="11"/>
      <c r="AC176" s="11"/>
      <c r="AD176" s="11"/>
      <c r="AE176" s="11"/>
      <c r="AF176" s="11"/>
      <c r="AG176" s="7"/>
    </row>
    <row r="177" spans="1:52" ht="15" hidden="1" customHeight="1" x14ac:dyDescent="0.25">
      <c r="A177" s="31"/>
      <c r="B177" s="1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25"/>
      <c r="P177" s="10"/>
      <c r="Q177" s="10"/>
      <c r="R177" s="10"/>
      <c r="S177" s="9"/>
      <c r="T177" s="9"/>
      <c r="U177" s="9"/>
      <c r="V177" s="9"/>
      <c r="W177" s="9"/>
      <c r="X177" s="9"/>
      <c r="Y177" s="9"/>
      <c r="Z177" s="11"/>
      <c r="AA177" s="11"/>
      <c r="AB177" s="11"/>
      <c r="AC177" s="11"/>
      <c r="AD177" s="11"/>
      <c r="AE177" s="11"/>
      <c r="AF177" s="11"/>
      <c r="AG177" s="7"/>
    </row>
    <row r="178" spans="1:52" ht="15" hidden="1" customHeight="1" x14ac:dyDescent="0.25">
      <c r="A178" s="31"/>
      <c r="B178" s="1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5"/>
      <c r="P178" s="10"/>
      <c r="Q178" s="10"/>
      <c r="R178" s="10"/>
      <c r="S178" s="9"/>
      <c r="T178" s="9"/>
      <c r="U178" s="9"/>
      <c r="V178" s="9"/>
      <c r="W178" s="9"/>
      <c r="X178" s="9"/>
      <c r="Y178" s="9"/>
      <c r="Z178" s="11"/>
      <c r="AA178" s="11"/>
      <c r="AB178" s="11"/>
      <c r="AC178" s="11"/>
      <c r="AD178" s="11"/>
      <c r="AE178" s="11"/>
      <c r="AF178" s="11"/>
      <c r="AG178" s="7"/>
    </row>
    <row r="179" spans="1:52" ht="15" hidden="1" customHeight="1" x14ac:dyDescent="0.25">
      <c r="A179" s="31"/>
      <c r="B179" s="1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5"/>
      <c r="P179" s="10"/>
      <c r="Q179" s="10"/>
      <c r="R179" s="10"/>
      <c r="S179" s="9"/>
      <c r="T179" s="9"/>
      <c r="U179" s="9"/>
      <c r="V179" s="9"/>
      <c r="W179" s="9"/>
      <c r="X179" s="9"/>
      <c r="Y179" s="9"/>
      <c r="Z179" s="11"/>
      <c r="AA179" s="11"/>
      <c r="AB179" s="11"/>
      <c r="AC179" s="11"/>
      <c r="AD179" s="11"/>
      <c r="AE179" s="11"/>
      <c r="AF179" s="11"/>
      <c r="AG179" s="7"/>
    </row>
    <row r="180" spans="1:52" ht="15" hidden="1" customHeight="1" x14ac:dyDescent="0.25">
      <c r="A180" s="31"/>
      <c r="B180" s="1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5"/>
      <c r="P180" s="10"/>
      <c r="Q180" s="10"/>
      <c r="R180" s="10"/>
      <c r="S180" s="9"/>
      <c r="T180" s="9"/>
      <c r="U180" s="9"/>
      <c r="V180" s="9"/>
      <c r="W180" s="9"/>
      <c r="X180" s="9"/>
      <c r="Y180" s="9"/>
      <c r="Z180" s="11"/>
      <c r="AA180" s="11"/>
      <c r="AB180" s="11"/>
      <c r="AC180" s="11"/>
      <c r="AD180" s="11"/>
      <c r="AE180" s="11"/>
      <c r="AF180" s="11"/>
      <c r="AG180" s="7"/>
    </row>
    <row r="181" spans="1:52" ht="15" hidden="1" customHeight="1" x14ac:dyDescent="0.25">
      <c r="A181" s="31"/>
      <c r="B181" s="1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5"/>
      <c r="P181" s="10"/>
      <c r="Q181" s="10"/>
      <c r="R181" s="10"/>
      <c r="S181" s="9"/>
      <c r="T181" s="9"/>
      <c r="U181" s="9"/>
      <c r="V181" s="9"/>
      <c r="W181" s="9"/>
      <c r="X181" s="9"/>
      <c r="Y181" s="9"/>
      <c r="Z181" s="11"/>
      <c r="AA181" s="11"/>
      <c r="AB181" s="11"/>
      <c r="AC181" s="11"/>
      <c r="AD181" s="11"/>
      <c r="AE181" s="11"/>
      <c r="AF181" s="11"/>
      <c r="AG181" s="7"/>
    </row>
    <row r="182" spans="1:52" ht="15" hidden="1" customHeight="1" x14ac:dyDescent="0.25">
      <c r="A182" s="31"/>
      <c r="B182" s="1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25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11"/>
      <c r="AA182" s="11"/>
      <c r="AB182" s="11"/>
      <c r="AC182" s="11"/>
      <c r="AD182" s="11"/>
      <c r="AE182" s="11"/>
      <c r="AF182" s="11"/>
      <c r="AG182" s="7"/>
    </row>
    <row r="183" spans="1:52" ht="15" hidden="1" customHeight="1" x14ac:dyDescent="0.25">
      <c r="A183" s="31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5"/>
      <c r="P183" s="10"/>
      <c r="Q183" s="10"/>
      <c r="R183" s="10"/>
      <c r="S183" s="9"/>
      <c r="T183" s="9"/>
      <c r="U183" s="9"/>
      <c r="V183" s="9"/>
      <c r="W183" s="9"/>
      <c r="X183" s="9"/>
      <c r="Y183" s="9"/>
      <c r="Z183" s="11"/>
      <c r="AA183" s="11"/>
      <c r="AB183" s="11"/>
      <c r="AC183" s="11"/>
      <c r="AD183" s="11"/>
      <c r="AE183" s="11"/>
      <c r="AF183" s="11"/>
      <c r="AG183" s="7"/>
    </row>
    <row r="184" spans="1:52" hidden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6"/>
      <c r="P184" s="20"/>
      <c r="Q184" s="22">
        <f>SUM(Q174:Q183)</f>
        <v>0</v>
      </c>
      <c r="R184" s="22" t="e">
        <f>AVERAGE(R174:R183)</f>
        <v>#DIV/0!</v>
      </c>
      <c r="S184" s="7"/>
      <c r="T184" s="7"/>
      <c r="U184" s="7"/>
      <c r="V184" s="7"/>
      <c r="W184" s="7"/>
      <c r="X184" s="7"/>
      <c r="Y184" s="7"/>
      <c r="Z184" s="13">
        <f>SUM(Z174:Z183)</f>
        <v>0</v>
      </c>
      <c r="AA184" s="13" t="e">
        <f>AVERAGE(AA174:AA183)</f>
        <v>#DIV/0!</v>
      </c>
      <c r="AB184" s="14" t="e">
        <f>SUMPRODUCT(AB174:AB183,Q174:Q183)/Q184</f>
        <v>#DIV/0!</v>
      </c>
      <c r="AC184" s="14" t="e">
        <f>SUMPRODUCT(AC174:AC183,Q174:Q183)/Q184</f>
        <v>#DIV/0!</v>
      </c>
      <c r="AD184" s="14" t="e">
        <f>SUMPRODUCT(AD174:AD183,Q174:Q183)/Q184</f>
        <v>#DIV/0!</v>
      </c>
      <c r="AE184" s="14" t="e">
        <f>SUMPRODUCT(AE174:AE183,Q174:Q183)/Q184</f>
        <v>#DIV/0!</v>
      </c>
      <c r="AF184" s="15" t="e">
        <f>SUMPRODUCT(AF174:AF183,Q174:Q183)/Q184</f>
        <v>#DIV/0!</v>
      </c>
      <c r="AG184" s="16" t="e">
        <f>Q184*AF184/R184</f>
        <v>#DIV/0!</v>
      </c>
      <c r="AU184" s="3"/>
      <c r="AV184" s="3"/>
      <c r="AW184" s="3"/>
      <c r="AX184" s="3"/>
      <c r="AY184" s="3"/>
      <c r="AZ184" s="3"/>
    </row>
    <row r="185" spans="1:52" hidden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6"/>
      <c r="P185" s="20"/>
      <c r="Q185" s="20"/>
      <c r="R185" s="20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52" s="1" customFormat="1" ht="27.75" hidden="1" customHeight="1" x14ac:dyDescent="0.25">
      <c r="A186" s="2" t="s">
        <v>19</v>
      </c>
      <c r="B186" s="4" t="s">
        <v>66</v>
      </c>
      <c r="C186" s="4" t="s">
        <v>1</v>
      </c>
      <c r="D186" s="4" t="s">
        <v>37</v>
      </c>
      <c r="E186" s="4" t="s">
        <v>38</v>
      </c>
      <c r="F186" s="4" t="s">
        <v>0</v>
      </c>
      <c r="G186" s="4" t="s">
        <v>39</v>
      </c>
      <c r="H186" s="4" t="s">
        <v>40</v>
      </c>
      <c r="I186" s="4" t="s">
        <v>2</v>
      </c>
      <c r="J186" s="4" t="s">
        <v>4</v>
      </c>
      <c r="K186" s="4" t="s">
        <v>3</v>
      </c>
      <c r="L186" s="4" t="s">
        <v>41</v>
      </c>
      <c r="M186" s="4" t="s">
        <v>42</v>
      </c>
      <c r="N186" s="4" t="s">
        <v>5</v>
      </c>
      <c r="O186" s="25" t="s">
        <v>43</v>
      </c>
      <c r="P186" s="21" t="s">
        <v>6</v>
      </c>
      <c r="Q186" s="21" t="s">
        <v>44</v>
      </c>
      <c r="R186" s="21" t="s">
        <v>45</v>
      </c>
      <c r="S186" s="4" t="s">
        <v>46</v>
      </c>
      <c r="T186" s="4" t="s">
        <v>47</v>
      </c>
      <c r="U186" s="4" t="s">
        <v>48</v>
      </c>
      <c r="V186" s="4" t="s">
        <v>49</v>
      </c>
      <c r="W186" s="4" t="s">
        <v>50</v>
      </c>
      <c r="X186" s="4" t="s">
        <v>51</v>
      </c>
      <c r="Y186" s="4" t="s">
        <v>52</v>
      </c>
      <c r="Z186" s="4" t="s">
        <v>53</v>
      </c>
      <c r="AA186" s="4" t="s">
        <v>54</v>
      </c>
      <c r="AB186" s="4" t="s">
        <v>22</v>
      </c>
      <c r="AC186" s="4" t="s">
        <v>23</v>
      </c>
      <c r="AD186" s="4" t="s">
        <v>24</v>
      </c>
      <c r="AE186" s="4" t="s">
        <v>25</v>
      </c>
      <c r="AF186" s="4" t="s">
        <v>55</v>
      </c>
      <c r="AG186" s="5" t="s">
        <v>65</v>
      </c>
      <c r="AH186" s="1" t="s">
        <v>56</v>
      </c>
      <c r="AI186" s="1" t="s">
        <v>57</v>
      </c>
      <c r="AJ186" s="1" t="s">
        <v>58</v>
      </c>
      <c r="AK186" s="1" t="s">
        <v>59</v>
      </c>
      <c r="AL186" s="1" t="s">
        <v>60</v>
      </c>
      <c r="AM186" s="1" t="s">
        <v>61</v>
      </c>
      <c r="AN186" s="1" t="s">
        <v>21</v>
      </c>
      <c r="AO186" s="1" t="s">
        <v>62</v>
      </c>
      <c r="AP186" s="1" t="s">
        <v>63</v>
      </c>
      <c r="AQ186" s="1" t="s">
        <v>64</v>
      </c>
    </row>
    <row r="187" spans="1:52" ht="15" hidden="1" customHeight="1" x14ac:dyDescent="0.25">
      <c r="A187" s="31">
        <f>A174+1</f>
        <v>15</v>
      </c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2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1"/>
      <c r="AB187" s="11"/>
      <c r="AC187" s="11"/>
      <c r="AD187" s="11"/>
      <c r="AE187" s="11"/>
      <c r="AF187" s="11"/>
      <c r="AG187" s="7"/>
      <c r="AH187">
        <v>2.8186499999999999</v>
      </c>
      <c r="AI187">
        <v>7.7443999999999997</v>
      </c>
      <c r="AJ187">
        <v>11.9985</v>
      </c>
      <c r="AK187">
        <v>2.9250500000000001</v>
      </c>
      <c r="AL187">
        <v>488.48</v>
      </c>
      <c r="AM187" t="s">
        <v>71</v>
      </c>
      <c r="AN187">
        <v>44547.672569444447</v>
      </c>
      <c r="AO187" t="s">
        <v>34</v>
      </c>
    </row>
    <row r="188" spans="1:52" ht="15" hidden="1" customHeight="1" x14ac:dyDescent="0.25">
      <c r="A188" s="31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2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/>
      <c r="AB188" s="11"/>
      <c r="AC188" s="11"/>
      <c r="AD188" s="11"/>
      <c r="AE188" s="11"/>
      <c r="AF188" s="11"/>
      <c r="AG188" s="7"/>
    </row>
    <row r="189" spans="1:52" ht="15" hidden="1" customHeight="1" x14ac:dyDescent="0.25">
      <c r="A189" s="31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2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1"/>
      <c r="AB189" s="11"/>
      <c r="AC189" s="11"/>
      <c r="AD189" s="11"/>
      <c r="AE189" s="11"/>
      <c r="AF189" s="11"/>
      <c r="AG189" s="7"/>
    </row>
    <row r="190" spans="1:52" ht="15" hidden="1" customHeight="1" x14ac:dyDescent="0.25">
      <c r="A190" s="31"/>
      <c r="B190" s="1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5"/>
      <c r="P190" s="10"/>
      <c r="Q190" s="10"/>
      <c r="R190" s="10"/>
      <c r="S190" s="9"/>
      <c r="T190" s="9"/>
      <c r="U190" s="9"/>
      <c r="V190" s="9"/>
      <c r="W190" s="9"/>
      <c r="X190" s="9"/>
      <c r="Y190" s="9"/>
      <c r="Z190" s="11"/>
      <c r="AA190" s="11"/>
      <c r="AB190" s="11"/>
      <c r="AC190" s="11"/>
      <c r="AD190" s="11"/>
      <c r="AE190" s="11"/>
      <c r="AF190" s="11"/>
      <c r="AG190" s="7"/>
    </row>
    <row r="191" spans="1:52" ht="15" hidden="1" customHeight="1" x14ac:dyDescent="0.25">
      <c r="A191" s="31"/>
      <c r="B191" s="1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5"/>
      <c r="P191" s="10"/>
      <c r="Q191" s="10"/>
      <c r="R191" s="10"/>
      <c r="S191" s="9"/>
      <c r="T191" s="9"/>
      <c r="U191" s="9"/>
      <c r="V191" s="9"/>
      <c r="W191" s="9"/>
      <c r="X191" s="9"/>
      <c r="Y191" s="9"/>
      <c r="Z191" s="11"/>
      <c r="AA191" s="11"/>
      <c r="AB191" s="11"/>
      <c r="AC191" s="11"/>
      <c r="AD191" s="11"/>
      <c r="AE191" s="11"/>
      <c r="AF191" s="11"/>
      <c r="AG191" s="7"/>
    </row>
    <row r="192" spans="1:52" ht="15" hidden="1" customHeight="1" x14ac:dyDescent="0.25">
      <c r="A192" s="31"/>
      <c r="B192" s="1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5"/>
      <c r="P192" s="10"/>
      <c r="Q192" s="10"/>
      <c r="R192" s="10"/>
      <c r="S192" s="9"/>
      <c r="T192" s="9"/>
      <c r="U192" s="9"/>
      <c r="V192" s="9"/>
      <c r="W192" s="9"/>
      <c r="X192" s="9"/>
      <c r="Y192" s="9"/>
      <c r="Z192" s="11"/>
      <c r="AA192" s="11"/>
      <c r="AB192" s="11"/>
      <c r="AC192" s="11"/>
      <c r="AD192" s="11"/>
      <c r="AE192" s="11"/>
      <c r="AF192" s="11"/>
      <c r="AG192" s="7"/>
    </row>
    <row r="193" spans="1:52" ht="15" hidden="1" customHeight="1" x14ac:dyDescent="0.25">
      <c r="A193" s="31"/>
      <c r="B193" s="1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25"/>
      <c r="P193" s="10"/>
      <c r="Q193" s="10"/>
      <c r="R193" s="10"/>
      <c r="S193" s="9"/>
      <c r="T193" s="9"/>
      <c r="U193" s="9"/>
      <c r="V193" s="9"/>
      <c r="W193" s="9"/>
      <c r="X193" s="9"/>
      <c r="Y193" s="9"/>
      <c r="Z193" s="11"/>
      <c r="AA193" s="11"/>
      <c r="AB193" s="11"/>
      <c r="AC193" s="11"/>
      <c r="AD193" s="11"/>
      <c r="AE193" s="11"/>
      <c r="AF193" s="11"/>
      <c r="AG193" s="7"/>
    </row>
    <row r="194" spans="1:52" ht="15" hidden="1" customHeight="1" x14ac:dyDescent="0.25">
      <c r="A194" s="31"/>
      <c r="B194" s="1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5"/>
      <c r="P194" s="10"/>
      <c r="Q194" s="10"/>
      <c r="R194" s="10"/>
      <c r="S194" s="9"/>
      <c r="T194" s="9"/>
      <c r="U194" s="9"/>
      <c r="V194" s="9"/>
      <c r="W194" s="9"/>
      <c r="X194" s="9"/>
      <c r="Y194" s="9"/>
      <c r="Z194" s="11"/>
      <c r="AA194" s="11"/>
      <c r="AB194" s="11"/>
      <c r="AC194" s="11"/>
      <c r="AD194" s="11"/>
      <c r="AE194" s="11"/>
      <c r="AF194" s="11"/>
      <c r="AG194" s="7"/>
    </row>
    <row r="195" spans="1:52" ht="15" hidden="1" customHeight="1" x14ac:dyDescent="0.25">
      <c r="A195" s="31"/>
      <c r="B195" s="1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10"/>
      <c r="Q195" s="10"/>
      <c r="R195" s="10"/>
      <c r="S195" s="9"/>
      <c r="T195" s="9"/>
      <c r="U195" s="9"/>
      <c r="V195" s="9"/>
      <c r="W195" s="9"/>
      <c r="X195" s="9"/>
      <c r="Y195" s="9"/>
      <c r="Z195" s="11"/>
      <c r="AA195" s="11"/>
      <c r="AB195" s="11"/>
      <c r="AC195" s="11"/>
      <c r="AD195" s="11"/>
      <c r="AE195" s="11"/>
      <c r="AF195" s="11"/>
      <c r="AG195" s="7"/>
    </row>
    <row r="196" spans="1:52" ht="15" hidden="1" customHeight="1" x14ac:dyDescent="0.25">
      <c r="A196" s="31"/>
      <c r="B196" s="1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10"/>
      <c r="Q196" s="10"/>
      <c r="R196" s="10"/>
      <c r="S196" s="9"/>
      <c r="T196" s="9"/>
      <c r="U196" s="9"/>
      <c r="V196" s="9"/>
      <c r="W196" s="9"/>
      <c r="X196" s="9"/>
      <c r="Y196" s="9"/>
      <c r="Z196" s="11"/>
      <c r="AA196" s="11"/>
      <c r="AB196" s="11"/>
      <c r="AC196" s="11"/>
      <c r="AD196" s="11"/>
      <c r="AE196" s="11"/>
      <c r="AF196" s="11"/>
      <c r="AG196" s="7"/>
    </row>
    <row r="197" spans="1:52" hidden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6"/>
      <c r="P197" s="20"/>
      <c r="Q197" s="22">
        <f>SUM(Q187:Q196)</f>
        <v>0</v>
      </c>
      <c r="R197" s="22" t="e">
        <f>AVERAGE(R187:R196)</f>
        <v>#DIV/0!</v>
      </c>
      <c r="S197" s="7"/>
      <c r="T197" s="7"/>
      <c r="U197" s="7"/>
      <c r="V197" s="7"/>
      <c r="W197" s="7"/>
      <c r="X197" s="7"/>
      <c r="Y197" s="7"/>
      <c r="Z197" s="13">
        <f>SUM(Z187:Z196)</f>
        <v>0</v>
      </c>
      <c r="AA197" s="13" t="e">
        <f>AVERAGE(AA187:AA196)</f>
        <v>#DIV/0!</v>
      </c>
      <c r="AB197" s="14" t="e">
        <f>SUMPRODUCT(AB187:AB196,Q187:Q196)/Q197</f>
        <v>#DIV/0!</v>
      </c>
      <c r="AC197" s="14" t="e">
        <f>SUMPRODUCT(AC187:AC196,Q187:Q196)/Q197</f>
        <v>#DIV/0!</v>
      </c>
      <c r="AD197" s="14" t="e">
        <f>SUMPRODUCT(AD187:AD196,Q187:Q196)/Q197</f>
        <v>#DIV/0!</v>
      </c>
      <c r="AE197" s="14" t="e">
        <f>SUMPRODUCT(AE187:AE196,Q187:Q196)/Q197</f>
        <v>#DIV/0!</v>
      </c>
      <c r="AF197" s="15" t="e">
        <f>SUMPRODUCT(AF187:AF196,Q187:Q196)/Q197</f>
        <v>#DIV/0!</v>
      </c>
      <c r="AG197" s="16" t="e">
        <f>Q197*AF197/R197</f>
        <v>#DIV/0!</v>
      </c>
      <c r="AU197" s="3"/>
      <c r="AV197" s="3"/>
      <c r="AW197" s="3"/>
      <c r="AX197" s="3"/>
      <c r="AY197" s="3"/>
      <c r="AZ197" s="3"/>
    </row>
    <row r="198" spans="1:52" hidden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6"/>
      <c r="P198" s="20"/>
      <c r="Q198" s="20"/>
      <c r="R198" s="20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52" s="1" customFormat="1" ht="27.75" hidden="1" customHeight="1" x14ac:dyDescent="0.25">
      <c r="A199" s="2" t="s">
        <v>19</v>
      </c>
      <c r="B199" s="4" t="s">
        <v>66</v>
      </c>
      <c r="C199" s="4" t="s">
        <v>1</v>
      </c>
      <c r="D199" s="4" t="s">
        <v>37</v>
      </c>
      <c r="E199" s="4" t="s">
        <v>38</v>
      </c>
      <c r="F199" s="4" t="s">
        <v>0</v>
      </c>
      <c r="G199" s="4" t="s">
        <v>39</v>
      </c>
      <c r="H199" s="4" t="s">
        <v>40</v>
      </c>
      <c r="I199" s="4" t="s">
        <v>2</v>
      </c>
      <c r="J199" s="4" t="s">
        <v>4</v>
      </c>
      <c r="K199" s="4" t="s">
        <v>3</v>
      </c>
      <c r="L199" s="4" t="s">
        <v>41</v>
      </c>
      <c r="M199" s="4" t="s">
        <v>42</v>
      </c>
      <c r="N199" s="4" t="s">
        <v>5</v>
      </c>
      <c r="O199" s="25" t="s">
        <v>43</v>
      </c>
      <c r="P199" s="21" t="s">
        <v>6</v>
      </c>
      <c r="Q199" s="21" t="s">
        <v>44</v>
      </c>
      <c r="R199" s="21" t="s">
        <v>45</v>
      </c>
      <c r="S199" s="4" t="s">
        <v>46</v>
      </c>
      <c r="T199" s="4" t="s">
        <v>47</v>
      </c>
      <c r="U199" s="4" t="s">
        <v>48</v>
      </c>
      <c r="V199" s="4" t="s">
        <v>49</v>
      </c>
      <c r="W199" s="4" t="s">
        <v>50</v>
      </c>
      <c r="X199" s="4" t="s">
        <v>51</v>
      </c>
      <c r="Y199" s="4" t="s">
        <v>52</v>
      </c>
      <c r="Z199" s="4" t="s">
        <v>53</v>
      </c>
      <c r="AA199" s="4" t="s">
        <v>54</v>
      </c>
      <c r="AB199" s="4" t="s">
        <v>22</v>
      </c>
      <c r="AC199" s="4" t="s">
        <v>23</v>
      </c>
      <c r="AD199" s="4" t="s">
        <v>24</v>
      </c>
      <c r="AE199" s="4" t="s">
        <v>25</v>
      </c>
      <c r="AF199" s="4" t="s">
        <v>55</v>
      </c>
      <c r="AG199" s="5" t="s">
        <v>65</v>
      </c>
      <c r="AH199" s="1" t="s">
        <v>56</v>
      </c>
      <c r="AI199" s="1" t="s">
        <v>57</v>
      </c>
      <c r="AJ199" s="1" t="s">
        <v>58</v>
      </c>
      <c r="AK199" s="1" t="s">
        <v>59</v>
      </c>
      <c r="AL199" s="1" t="s">
        <v>60</v>
      </c>
      <c r="AM199" s="1" t="s">
        <v>61</v>
      </c>
      <c r="AN199" s="1" t="s">
        <v>21</v>
      </c>
      <c r="AO199" s="1" t="s">
        <v>62</v>
      </c>
      <c r="AP199" s="1" t="s">
        <v>63</v>
      </c>
      <c r="AQ199" s="1" t="s">
        <v>64</v>
      </c>
    </row>
    <row r="200" spans="1:52" ht="15" hidden="1" customHeight="1" x14ac:dyDescent="0.25">
      <c r="A200" s="31">
        <f>A187+1</f>
        <v>16</v>
      </c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1"/>
      <c r="AB200" s="11"/>
      <c r="AC200" s="11"/>
      <c r="AD200" s="11"/>
      <c r="AE200" s="11"/>
      <c r="AF200" s="11"/>
      <c r="AG200" s="7"/>
      <c r="AH200">
        <v>0.45029999999999998</v>
      </c>
      <c r="AI200">
        <v>1.0991500000000001</v>
      </c>
      <c r="AJ200">
        <v>1.6083499999999999</v>
      </c>
      <c r="AK200">
        <v>0.10355</v>
      </c>
      <c r="AL200">
        <v>57.31</v>
      </c>
      <c r="AM200" t="s">
        <v>71</v>
      </c>
      <c r="AN200">
        <v>44547.672569444447</v>
      </c>
      <c r="AO200" t="s">
        <v>34</v>
      </c>
    </row>
    <row r="201" spans="1:52" ht="15" hidden="1" customHeight="1" x14ac:dyDescent="0.25">
      <c r="A201" s="31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1"/>
      <c r="AB201" s="11"/>
      <c r="AC201" s="11"/>
      <c r="AD201" s="11"/>
      <c r="AE201" s="11"/>
      <c r="AF201" s="11"/>
      <c r="AG201" s="7"/>
    </row>
    <row r="202" spans="1:52" ht="15" hidden="1" customHeight="1" x14ac:dyDescent="0.25">
      <c r="A202" s="31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1"/>
      <c r="AB202" s="11"/>
      <c r="AC202" s="11"/>
      <c r="AD202" s="11"/>
      <c r="AE202" s="11"/>
      <c r="AF202" s="11"/>
      <c r="AG202" s="7"/>
    </row>
    <row r="203" spans="1:52" ht="15" hidden="1" customHeight="1" x14ac:dyDescent="0.25">
      <c r="A203" s="31"/>
      <c r="B203" s="1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5"/>
      <c r="P203" s="10"/>
      <c r="Q203" s="10"/>
      <c r="R203" s="10"/>
      <c r="S203" s="9"/>
      <c r="T203" s="9"/>
      <c r="U203" s="9"/>
      <c r="V203" s="9"/>
      <c r="W203" s="9"/>
      <c r="X203" s="9"/>
      <c r="Y203" s="9"/>
      <c r="Z203" s="11"/>
      <c r="AA203" s="11"/>
      <c r="AB203" s="11"/>
      <c r="AC203" s="11"/>
      <c r="AD203" s="11"/>
      <c r="AE203" s="11"/>
      <c r="AF203" s="11"/>
      <c r="AG203" s="7"/>
    </row>
    <row r="204" spans="1:52" ht="15" hidden="1" customHeight="1" x14ac:dyDescent="0.25">
      <c r="A204" s="31"/>
      <c r="B204" s="1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25"/>
      <c r="P204" s="10"/>
      <c r="Q204" s="10"/>
      <c r="R204" s="10"/>
      <c r="S204" s="9"/>
      <c r="T204" s="9"/>
      <c r="U204" s="9"/>
      <c r="V204" s="9"/>
      <c r="W204" s="9"/>
      <c r="X204" s="9"/>
      <c r="Y204" s="9"/>
      <c r="Z204" s="11"/>
      <c r="AA204" s="11"/>
      <c r="AB204" s="11"/>
      <c r="AC204" s="11"/>
      <c r="AD204" s="11"/>
      <c r="AE204" s="11"/>
      <c r="AF204" s="11"/>
      <c r="AG204" s="7"/>
    </row>
    <row r="205" spans="1:52" ht="15" hidden="1" customHeight="1" x14ac:dyDescent="0.25">
      <c r="A205" s="31"/>
      <c r="B205" s="12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5"/>
      <c r="P205" s="10"/>
      <c r="Q205" s="10"/>
      <c r="R205" s="10"/>
      <c r="S205" s="9"/>
      <c r="T205" s="9"/>
      <c r="U205" s="9"/>
      <c r="V205" s="9"/>
      <c r="W205" s="9"/>
      <c r="X205" s="9"/>
      <c r="Y205" s="9"/>
      <c r="Z205" s="11"/>
      <c r="AA205" s="11"/>
      <c r="AB205" s="11"/>
      <c r="AC205" s="11"/>
      <c r="AD205" s="11"/>
      <c r="AE205" s="11"/>
      <c r="AF205" s="11"/>
      <c r="AG205" s="7"/>
    </row>
    <row r="206" spans="1:52" ht="15" hidden="1" customHeight="1" x14ac:dyDescent="0.25">
      <c r="A206" s="31"/>
      <c r="B206" s="12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5"/>
      <c r="P206" s="10"/>
      <c r="Q206" s="10"/>
      <c r="R206" s="10"/>
      <c r="S206" s="9"/>
      <c r="T206" s="9"/>
      <c r="U206" s="9"/>
      <c r="V206" s="9"/>
      <c r="W206" s="9"/>
      <c r="X206" s="9"/>
      <c r="Y206" s="9"/>
      <c r="Z206" s="11"/>
      <c r="AA206" s="11"/>
      <c r="AB206" s="11"/>
      <c r="AC206" s="11"/>
      <c r="AD206" s="11"/>
      <c r="AE206" s="11"/>
      <c r="AF206" s="11"/>
      <c r="AG206" s="7"/>
    </row>
    <row r="207" spans="1:52" ht="15" hidden="1" customHeight="1" x14ac:dyDescent="0.25">
      <c r="A207" s="31"/>
      <c r="B207" s="12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5"/>
      <c r="P207" s="10"/>
      <c r="Q207" s="10"/>
      <c r="R207" s="10"/>
      <c r="S207" s="9"/>
      <c r="T207" s="9"/>
      <c r="U207" s="9"/>
      <c r="V207" s="9"/>
      <c r="W207" s="9"/>
      <c r="X207" s="9"/>
      <c r="Y207" s="9"/>
      <c r="Z207" s="11"/>
      <c r="AA207" s="11"/>
      <c r="AB207" s="11"/>
      <c r="AC207" s="11"/>
      <c r="AD207" s="11"/>
      <c r="AE207" s="11"/>
      <c r="AF207" s="11"/>
      <c r="AG207" s="7"/>
    </row>
    <row r="208" spans="1:52" ht="15" hidden="1" customHeight="1" x14ac:dyDescent="0.25">
      <c r="A208" s="31"/>
      <c r="B208" s="12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25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11"/>
      <c r="AA208" s="11"/>
      <c r="AB208" s="11"/>
      <c r="AC208" s="11"/>
      <c r="AD208" s="11"/>
      <c r="AE208" s="11"/>
      <c r="AF208" s="11"/>
      <c r="AG208" s="7"/>
    </row>
    <row r="209" spans="1:52" ht="15" hidden="1" customHeight="1" x14ac:dyDescent="0.25">
      <c r="A209" s="31"/>
      <c r="B209" s="12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5"/>
      <c r="P209" s="10"/>
      <c r="Q209" s="10"/>
      <c r="R209" s="10"/>
      <c r="S209" s="9"/>
      <c r="T209" s="9"/>
      <c r="U209" s="9"/>
      <c r="V209" s="9"/>
      <c r="W209" s="9"/>
      <c r="X209" s="9"/>
      <c r="Y209" s="9"/>
      <c r="Z209" s="11"/>
      <c r="AA209" s="11"/>
      <c r="AB209" s="11"/>
      <c r="AC209" s="11"/>
      <c r="AD209" s="11"/>
      <c r="AE209" s="11"/>
      <c r="AF209" s="11"/>
      <c r="AG209" s="7"/>
    </row>
    <row r="210" spans="1:52" hidden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6"/>
      <c r="P210" s="20"/>
      <c r="Q210" s="22">
        <f>SUM(Q200:Q209)</f>
        <v>0</v>
      </c>
      <c r="R210" s="22" t="e">
        <f>AVERAGE(R200:R209)</f>
        <v>#DIV/0!</v>
      </c>
      <c r="S210" s="7"/>
      <c r="T210" s="7"/>
      <c r="U210" s="7"/>
      <c r="V210" s="7"/>
      <c r="W210" s="7"/>
      <c r="X210" s="7"/>
      <c r="Y210" s="7"/>
      <c r="Z210" s="13">
        <f>SUM(Z200:Z209)</f>
        <v>0</v>
      </c>
      <c r="AA210" s="13" t="e">
        <f>AVERAGE(AA200:AA209)</f>
        <v>#DIV/0!</v>
      </c>
      <c r="AB210" s="14" t="e">
        <f>SUMPRODUCT(AB200:AB209,Q200:Q209)/Q210</f>
        <v>#DIV/0!</v>
      </c>
      <c r="AC210" s="14" t="e">
        <f>SUMPRODUCT(AC200:AC209,Q200:Q209)/Q210</f>
        <v>#DIV/0!</v>
      </c>
      <c r="AD210" s="14" t="e">
        <f>SUMPRODUCT(AD200:AD209,Q200:Q209)/Q210</f>
        <v>#DIV/0!</v>
      </c>
      <c r="AE210" s="14" t="e">
        <f>SUMPRODUCT(AE200:AE209,Q200:Q209)/Q210</f>
        <v>#DIV/0!</v>
      </c>
      <c r="AF210" s="15" t="e">
        <f>SUMPRODUCT(AF200:AF209,Q200:Q209)/Q210</f>
        <v>#DIV/0!</v>
      </c>
      <c r="AG210" s="16" t="e">
        <f>Q210*AF210/R210</f>
        <v>#DIV/0!</v>
      </c>
      <c r="AU210" s="3"/>
      <c r="AV210" s="3"/>
      <c r="AW210" s="3"/>
      <c r="AX210" s="3"/>
      <c r="AY210" s="3"/>
      <c r="AZ210" s="3"/>
    </row>
    <row r="211" spans="1:52" hidden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6"/>
      <c r="P211" s="20"/>
      <c r="Q211" s="20"/>
      <c r="R211" s="20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52" s="1" customFormat="1" ht="27.75" hidden="1" customHeight="1" x14ac:dyDescent="0.25">
      <c r="A212" s="2" t="s">
        <v>19</v>
      </c>
      <c r="B212" s="4" t="s">
        <v>66</v>
      </c>
      <c r="C212" s="4" t="s">
        <v>1</v>
      </c>
      <c r="D212" s="4" t="s">
        <v>37</v>
      </c>
      <c r="E212" s="4" t="s">
        <v>38</v>
      </c>
      <c r="F212" s="4" t="s">
        <v>0</v>
      </c>
      <c r="G212" s="4" t="s">
        <v>39</v>
      </c>
      <c r="H212" s="4" t="s">
        <v>40</v>
      </c>
      <c r="I212" s="4" t="s">
        <v>2</v>
      </c>
      <c r="J212" s="4" t="s">
        <v>4</v>
      </c>
      <c r="K212" s="4" t="s">
        <v>3</v>
      </c>
      <c r="L212" s="4" t="s">
        <v>41</v>
      </c>
      <c r="M212" s="4" t="s">
        <v>42</v>
      </c>
      <c r="N212" s="4" t="s">
        <v>5</v>
      </c>
      <c r="O212" s="25" t="s">
        <v>43</v>
      </c>
      <c r="P212" s="21" t="s">
        <v>6</v>
      </c>
      <c r="Q212" s="21" t="s">
        <v>44</v>
      </c>
      <c r="R212" s="21" t="s">
        <v>45</v>
      </c>
      <c r="S212" s="4" t="s">
        <v>46</v>
      </c>
      <c r="T212" s="4" t="s">
        <v>47</v>
      </c>
      <c r="U212" s="4" t="s">
        <v>48</v>
      </c>
      <c r="V212" s="4" t="s">
        <v>49</v>
      </c>
      <c r="W212" s="4" t="s">
        <v>50</v>
      </c>
      <c r="X212" s="4" t="s">
        <v>51</v>
      </c>
      <c r="Y212" s="4" t="s">
        <v>52</v>
      </c>
      <c r="Z212" s="4" t="s">
        <v>53</v>
      </c>
      <c r="AA212" s="4" t="s">
        <v>54</v>
      </c>
      <c r="AB212" s="4" t="s">
        <v>22</v>
      </c>
      <c r="AC212" s="4" t="s">
        <v>23</v>
      </c>
      <c r="AD212" s="4" t="s">
        <v>24</v>
      </c>
      <c r="AE212" s="4" t="s">
        <v>25</v>
      </c>
      <c r="AF212" s="4" t="s">
        <v>55</v>
      </c>
      <c r="AG212" s="5" t="s">
        <v>65</v>
      </c>
      <c r="AH212" s="1" t="s">
        <v>56</v>
      </c>
      <c r="AI212" s="1" t="s">
        <v>57</v>
      </c>
      <c r="AJ212" s="1" t="s">
        <v>58</v>
      </c>
      <c r="AK212" s="1" t="s">
        <v>59</v>
      </c>
      <c r="AL212" s="1" t="s">
        <v>60</v>
      </c>
      <c r="AM212" s="1" t="s">
        <v>61</v>
      </c>
      <c r="AN212" s="1" t="s">
        <v>21</v>
      </c>
      <c r="AO212" s="1" t="s">
        <v>62</v>
      </c>
      <c r="AP212" s="1" t="s">
        <v>63</v>
      </c>
      <c r="AQ212" s="1" t="s">
        <v>64</v>
      </c>
      <c r="AU212" s="19"/>
      <c r="AV212" s="19"/>
      <c r="AW212" s="19"/>
      <c r="AX212" s="19"/>
      <c r="AY212" s="19"/>
      <c r="AZ212" s="19"/>
    </row>
    <row r="213" spans="1:52" ht="15" hidden="1" customHeight="1" x14ac:dyDescent="0.25">
      <c r="A213" s="31">
        <f>A200+1</f>
        <v>17</v>
      </c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2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1"/>
      <c r="AB213" s="11"/>
      <c r="AC213" s="11"/>
      <c r="AD213" s="11"/>
      <c r="AE213" s="11"/>
      <c r="AF213" s="11"/>
      <c r="AG213" s="7"/>
      <c r="AH213">
        <v>1.14E-2</v>
      </c>
      <c r="AI213">
        <v>1.235E-2</v>
      </c>
      <c r="AJ213">
        <v>1.235E-2</v>
      </c>
      <c r="AK213">
        <v>9.4999999999999998E-3</v>
      </c>
      <c r="AL213">
        <v>0.96</v>
      </c>
      <c r="AM213" t="s">
        <v>76</v>
      </c>
      <c r="AN213">
        <v>44547.701944444445</v>
      </c>
      <c r="AO213" t="s">
        <v>34</v>
      </c>
    </row>
    <row r="214" spans="1:52" ht="15" hidden="1" customHeight="1" x14ac:dyDescent="0.25">
      <c r="A214" s="31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2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1"/>
      <c r="AB214" s="11"/>
      <c r="AC214" s="11"/>
      <c r="AD214" s="11"/>
      <c r="AE214" s="11"/>
      <c r="AF214" s="11"/>
      <c r="AG214" s="7"/>
      <c r="AH214">
        <v>9.2482500000000005</v>
      </c>
      <c r="AI214">
        <v>4.7005999999999997</v>
      </c>
      <c r="AJ214">
        <v>3.5568</v>
      </c>
      <c r="AK214">
        <v>0.13585</v>
      </c>
      <c r="AL214">
        <v>311.93</v>
      </c>
      <c r="AM214" t="s">
        <v>76</v>
      </c>
      <c r="AN214">
        <v>44547.701944444445</v>
      </c>
      <c r="AO214" t="s">
        <v>34</v>
      </c>
    </row>
    <row r="215" spans="1:52" ht="15" hidden="1" customHeight="1" x14ac:dyDescent="0.25">
      <c r="A215" s="31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2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1"/>
      <c r="AB215" s="11"/>
      <c r="AC215" s="11"/>
      <c r="AD215" s="11"/>
      <c r="AE215" s="11"/>
      <c r="AF215" s="11"/>
      <c r="AG215" s="7"/>
    </row>
    <row r="216" spans="1:52" ht="15" hidden="1" customHeight="1" x14ac:dyDescent="0.25">
      <c r="A216" s="31"/>
      <c r="B216" s="1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25"/>
      <c r="P216" s="10"/>
      <c r="Q216" s="10"/>
      <c r="R216" s="10"/>
      <c r="S216" s="9"/>
      <c r="T216" s="9"/>
      <c r="U216" s="9"/>
      <c r="V216" s="9"/>
      <c r="W216" s="9"/>
      <c r="X216" s="9"/>
      <c r="Y216" s="9"/>
      <c r="Z216" s="11"/>
      <c r="AA216" s="11"/>
      <c r="AB216" s="11"/>
      <c r="AC216" s="11"/>
      <c r="AD216" s="11"/>
      <c r="AE216" s="11"/>
      <c r="AF216" s="11"/>
      <c r="AG216" s="7"/>
    </row>
    <row r="217" spans="1:52" ht="15" hidden="1" customHeight="1" x14ac:dyDescent="0.25">
      <c r="A217" s="31"/>
      <c r="B217" s="12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5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11"/>
      <c r="AA217" s="11"/>
      <c r="AB217" s="11"/>
      <c r="AC217" s="11"/>
      <c r="AD217" s="11"/>
      <c r="AE217" s="11"/>
      <c r="AF217" s="11"/>
      <c r="AG217" s="7"/>
      <c r="AH217">
        <v>1.1552</v>
      </c>
      <c r="AI217">
        <v>0.20424999999999999</v>
      </c>
      <c r="AJ217">
        <v>0.26505000000000001</v>
      </c>
      <c r="AK217">
        <v>1.7575E-2</v>
      </c>
      <c r="AL217">
        <v>30.06</v>
      </c>
      <c r="AM217" t="s">
        <v>76</v>
      </c>
      <c r="AN217">
        <v>44547.701944444445</v>
      </c>
      <c r="AO217" t="s">
        <v>34</v>
      </c>
    </row>
    <row r="218" spans="1:52" ht="15" hidden="1" customHeight="1" x14ac:dyDescent="0.25">
      <c r="A218" s="31"/>
      <c r="B218" s="12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5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11"/>
      <c r="AA218" s="11"/>
      <c r="AB218" s="11"/>
      <c r="AC218" s="11"/>
      <c r="AD218" s="11"/>
      <c r="AE218" s="11"/>
      <c r="AF218" s="11"/>
      <c r="AG218" s="7"/>
    </row>
    <row r="219" spans="1:52" ht="15" hidden="1" customHeight="1" x14ac:dyDescent="0.25">
      <c r="A219" s="31"/>
      <c r="B219" s="12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5"/>
      <c r="P219" s="10"/>
      <c r="Q219" s="10"/>
      <c r="R219" s="10"/>
      <c r="S219" s="9"/>
      <c r="T219" s="9"/>
      <c r="U219" s="9"/>
      <c r="V219" s="9"/>
      <c r="W219" s="9"/>
      <c r="X219" s="9"/>
      <c r="Y219" s="9"/>
      <c r="Z219" s="11"/>
      <c r="AA219" s="11"/>
      <c r="AB219" s="11"/>
      <c r="AC219" s="11"/>
      <c r="AD219" s="11"/>
      <c r="AE219" s="11"/>
      <c r="AF219" s="11"/>
      <c r="AG219" s="7"/>
    </row>
    <row r="220" spans="1:52" ht="15" hidden="1" customHeight="1" x14ac:dyDescent="0.25">
      <c r="A220" s="31"/>
      <c r="B220" s="12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25"/>
      <c r="P220" s="10"/>
      <c r="Q220" s="10"/>
      <c r="R220" s="10"/>
      <c r="S220" s="9"/>
      <c r="T220" s="9"/>
      <c r="U220" s="9"/>
      <c r="V220" s="9"/>
      <c r="W220" s="9"/>
      <c r="X220" s="9"/>
      <c r="Y220" s="9"/>
      <c r="Z220" s="11"/>
      <c r="AA220" s="11"/>
      <c r="AB220" s="11"/>
      <c r="AC220" s="11"/>
      <c r="AD220" s="11"/>
      <c r="AE220" s="11"/>
      <c r="AF220" s="11"/>
      <c r="AG220" s="7"/>
    </row>
    <row r="221" spans="1:52" ht="15" hidden="1" customHeight="1" x14ac:dyDescent="0.25">
      <c r="A221" s="31"/>
      <c r="B221" s="12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10"/>
      <c r="Q221" s="10"/>
      <c r="R221" s="10"/>
      <c r="S221" s="9"/>
      <c r="T221" s="9"/>
      <c r="U221" s="9"/>
      <c r="V221" s="9"/>
      <c r="W221" s="9"/>
      <c r="X221" s="9"/>
      <c r="Y221" s="9"/>
      <c r="Z221" s="11"/>
      <c r="AA221" s="11"/>
      <c r="AB221" s="11"/>
      <c r="AC221" s="11"/>
      <c r="AD221" s="11"/>
      <c r="AE221" s="11"/>
      <c r="AF221" s="11"/>
      <c r="AG221" s="7"/>
    </row>
    <row r="222" spans="1:52" ht="15" hidden="1" customHeight="1" x14ac:dyDescent="0.25">
      <c r="A222" s="31"/>
      <c r="B222" s="12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10"/>
      <c r="Q222" s="10"/>
      <c r="R222" s="10"/>
      <c r="S222" s="9"/>
      <c r="T222" s="9"/>
      <c r="U222" s="9"/>
      <c r="V222" s="9"/>
      <c r="W222" s="9"/>
      <c r="X222" s="9"/>
      <c r="Y222" s="9"/>
      <c r="Z222" s="11"/>
      <c r="AA222" s="11"/>
      <c r="AB222" s="11"/>
      <c r="AC222" s="11"/>
      <c r="AD222" s="11"/>
      <c r="AE222" s="11"/>
      <c r="AF222" s="11"/>
      <c r="AG222" s="7"/>
    </row>
    <row r="223" spans="1:52" hidden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6"/>
      <c r="P223" s="20"/>
      <c r="Q223" s="22">
        <f>SUM(Q213:Q222)</f>
        <v>0</v>
      </c>
      <c r="R223" s="22" t="e">
        <f>AVERAGE(R213:R222)</f>
        <v>#DIV/0!</v>
      </c>
      <c r="S223" s="7"/>
      <c r="T223" s="7"/>
      <c r="U223" s="7"/>
      <c r="V223" s="7"/>
      <c r="W223" s="7"/>
      <c r="X223" s="7"/>
      <c r="Y223" s="7"/>
      <c r="Z223" s="13">
        <f>SUM(Z213:Z222)</f>
        <v>0</v>
      </c>
      <c r="AA223" s="13" t="e">
        <f>AVERAGE(AA213:AA222)</f>
        <v>#DIV/0!</v>
      </c>
      <c r="AB223" s="14" t="e">
        <f>SUMPRODUCT(AB213:AB222,Q213:Q222)/Q223</f>
        <v>#DIV/0!</v>
      </c>
      <c r="AC223" s="14" t="e">
        <f>SUMPRODUCT(AC213:AC222,Q213:Q222)/Q223</f>
        <v>#DIV/0!</v>
      </c>
      <c r="AD223" s="14" t="e">
        <f>SUMPRODUCT(AD213:AD222,Q213:Q222)/Q223</f>
        <v>#DIV/0!</v>
      </c>
      <c r="AE223" s="14" t="e">
        <f>SUMPRODUCT(AE213:AE222,Q213:Q222)/Q223</f>
        <v>#DIV/0!</v>
      </c>
      <c r="AF223" s="15" t="e">
        <f>SUMPRODUCT(AF213:AF222,Q213:Q222)/Q223</f>
        <v>#DIV/0!</v>
      </c>
      <c r="AG223" s="16" t="e">
        <f>Q223*AF223/R223</f>
        <v>#DIV/0!</v>
      </c>
    </row>
    <row r="224" spans="1:52" hidden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6"/>
      <c r="P224" s="20"/>
      <c r="Q224" s="20"/>
      <c r="R224" s="20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43" s="1" customFormat="1" ht="27.75" hidden="1" customHeight="1" x14ac:dyDescent="0.25">
      <c r="A225" s="2" t="s">
        <v>19</v>
      </c>
      <c r="B225" s="4" t="s">
        <v>66</v>
      </c>
      <c r="C225" s="4" t="s">
        <v>1</v>
      </c>
      <c r="D225" s="4" t="s">
        <v>37</v>
      </c>
      <c r="E225" s="4" t="s">
        <v>38</v>
      </c>
      <c r="F225" s="4" t="s">
        <v>0</v>
      </c>
      <c r="G225" s="4" t="s">
        <v>39</v>
      </c>
      <c r="H225" s="4" t="s">
        <v>40</v>
      </c>
      <c r="I225" s="4" t="s">
        <v>2</v>
      </c>
      <c r="J225" s="4" t="s">
        <v>4</v>
      </c>
      <c r="K225" s="4" t="s">
        <v>3</v>
      </c>
      <c r="L225" s="4" t="s">
        <v>41</v>
      </c>
      <c r="M225" s="4" t="s">
        <v>42</v>
      </c>
      <c r="N225" s="4" t="s">
        <v>5</v>
      </c>
      <c r="O225" s="25" t="s">
        <v>43</v>
      </c>
      <c r="P225" s="21" t="s">
        <v>6</v>
      </c>
      <c r="Q225" s="21" t="s">
        <v>44</v>
      </c>
      <c r="R225" s="21" t="s">
        <v>45</v>
      </c>
      <c r="S225" s="4" t="s">
        <v>46</v>
      </c>
      <c r="T225" s="4" t="s">
        <v>47</v>
      </c>
      <c r="U225" s="4" t="s">
        <v>48</v>
      </c>
      <c r="V225" s="4" t="s">
        <v>49</v>
      </c>
      <c r="W225" s="4" t="s">
        <v>50</v>
      </c>
      <c r="X225" s="4" t="s">
        <v>51</v>
      </c>
      <c r="Y225" s="4" t="s">
        <v>52</v>
      </c>
      <c r="Z225" s="4" t="s">
        <v>53</v>
      </c>
      <c r="AA225" s="4" t="s">
        <v>54</v>
      </c>
      <c r="AB225" s="4" t="s">
        <v>22</v>
      </c>
      <c r="AC225" s="4" t="s">
        <v>23</v>
      </c>
      <c r="AD225" s="4" t="s">
        <v>24</v>
      </c>
      <c r="AE225" s="4" t="s">
        <v>25</v>
      </c>
      <c r="AF225" s="4" t="s">
        <v>55</v>
      </c>
      <c r="AG225" s="5" t="s">
        <v>65</v>
      </c>
      <c r="AH225" s="1" t="s">
        <v>56</v>
      </c>
      <c r="AI225" s="1" t="s">
        <v>57</v>
      </c>
      <c r="AJ225" s="1" t="s">
        <v>58</v>
      </c>
      <c r="AK225" s="1" t="s">
        <v>59</v>
      </c>
      <c r="AL225" s="1" t="s">
        <v>60</v>
      </c>
      <c r="AM225" s="1" t="s">
        <v>61</v>
      </c>
      <c r="AN225" s="1" t="s">
        <v>21</v>
      </c>
      <c r="AO225" s="1" t="s">
        <v>62</v>
      </c>
      <c r="AP225" s="1" t="s">
        <v>63</v>
      </c>
      <c r="AQ225" s="1" t="s">
        <v>64</v>
      </c>
    </row>
    <row r="226" spans="1:43" ht="15" hidden="1" customHeight="1" x14ac:dyDescent="0.25">
      <c r="A226" s="31">
        <f>A213+1</f>
        <v>18</v>
      </c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2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1"/>
      <c r="AB226" s="11"/>
      <c r="AC226" s="11"/>
      <c r="AD226" s="11"/>
      <c r="AE226" s="11"/>
      <c r="AF226" s="11"/>
      <c r="AG226" s="7"/>
      <c r="AH226">
        <v>1.47725</v>
      </c>
      <c r="AI226">
        <v>0.38855000000000001</v>
      </c>
      <c r="AJ226">
        <v>0.62605</v>
      </c>
      <c r="AK226">
        <v>3.9899999999999998E-2</v>
      </c>
      <c r="AL226">
        <v>46.09</v>
      </c>
      <c r="AM226" t="s">
        <v>76</v>
      </c>
      <c r="AN226">
        <v>44547.701944444445</v>
      </c>
      <c r="AO226" t="s">
        <v>34</v>
      </c>
    </row>
    <row r="227" spans="1:43" ht="15" hidden="1" customHeight="1" x14ac:dyDescent="0.25">
      <c r="A227" s="31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2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1"/>
      <c r="AB227" s="11"/>
      <c r="AC227" s="11"/>
      <c r="AD227" s="11"/>
      <c r="AE227" s="11"/>
      <c r="AF227" s="11"/>
      <c r="AG227" s="7"/>
      <c r="AH227">
        <v>1.9E-2</v>
      </c>
      <c r="AI227">
        <v>1.0449999999999999E-2</v>
      </c>
      <c r="AJ227">
        <v>1.14E-2</v>
      </c>
      <c r="AK227">
        <v>9.4999999999999998E-3</v>
      </c>
      <c r="AL227">
        <v>1.06</v>
      </c>
      <c r="AM227" t="s">
        <v>76</v>
      </c>
      <c r="AN227">
        <v>44547.701944444445</v>
      </c>
      <c r="AO227" t="s">
        <v>34</v>
      </c>
    </row>
    <row r="228" spans="1:43" ht="15" hidden="1" customHeight="1" x14ac:dyDescent="0.25">
      <c r="A228" s="31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1"/>
      <c r="AB228" s="11"/>
      <c r="AC228" s="11"/>
      <c r="AD228" s="11"/>
      <c r="AE228" s="11"/>
      <c r="AF228" s="11"/>
      <c r="AG228" s="7"/>
      <c r="AH228">
        <v>17.8125</v>
      </c>
      <c r="AI228">
        <v>8.0446000000000009</v>
      </c>
      <c r="AJ228">
        <v>10.801500000000001</v>
      </c>
      <c r="AK228">
        <v>0.78090000000000004</v>
      </c>
      <c r="AL228">
        <v>674.93</v>
      </c>
      <c r="AM228" t="s">
        <v>76</v>
      </c>
      <c r="AN228">
        <v>44547.701944444445</v>
      </c>
      <c r="AO228" t="s">
        <v>34</v>
      </c>
    </row>
    <row r="229" spans="1:43" ht="15" hidden="1" customHeight="1" x14ac:dyDescent="0.25">
      <c r="A229" s="31"/>
      <c r="B229" s="12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10"/>
      <c r="Q229" s="10"/>
      <c r="R229" s="10"/>
      <c r="S229" s="9"/>
      <c r="T229" s="9"/>
      <c r="U229" s="9"/>
      <c r="V229" s="9"/>
      <c r="W229" s="9"/>
      <c r="X229" s="9"/>
      <c r="Y229" s="9"/>
      <c r="Z229" s="11"/>
      <c r="AA229" s="11"/>
      <c r="AB229" s="11"/>
      <c r="AC229" s="11"/>
      <c r="AD229" s="11"/>
      <c r="AE229" s="11"/>
      <c r="AF229" s="11"/>
      <c r="AG229" s="7"/>
    </row>
    <row r="230" spans="1:43" ht="15" hidden="1" customHeight="1" x14ac:dyDescent="0.25">
      <c r="A230" s="31"/>
      <c r="B230" s="12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10"/>
      <c r="Q230" s="10"/>
      <c r="R230" s="10"/>
      <c r="S230" s="9"/>
      <c r="T230" s="9"/>
      <c r="U230" s="9"/>
      <c r="V230" s="9"/>
      <c r="W230" s="9"/>
      <c r="X230" s="9"/>
      <c r="Y230" s="9"/>
      <c r="Z230" s="11"/>
      <c r="AA230" s="11"/>
      <c r="AB230" s="11"/>
      <c r="AC230" s="11"/>
      <c r="AD230" s="11"/>
      <c r="AE230" s="11"/>
      <c r="AF230" s="11"/>
      <c r="AG230" s="7"/>
    </row>
    <row r="231" spans="1:43" ht="15" hidden="1" customHeight="1" x14ac:dyDescent="0.25">
      <c r="A231" s="31"/>
      <c r="B231" s="12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10"/>
      <c r="Q231" s="10"/>
      <c r="R231" s="10"/>
      <c r="S231" s="9"/>
      <c r="T231" s="9"/>
      <c r="U231" s="9"/>
      <c r="V231" s="9"/>
      <c r="W231" s="9"/>
      <c r="X231" s="9"/>
      <c r="Y231" s="9"/>
      <c r="Z231" s="11"/>
      <c r="AA231" s="11"/>
      <c r="AB231" s="11"/>
      <c r="AC231" s="11"/>
      <c r="AD231" s="11"/>
      <c r="AE231" s="11"/>
      <c r="AF231" s="11"/>
      <c r="AG231" s="7"/>
    </row>
    <row r="232" spans="1:43" ht="15" hidden="1" customHeight="1" x14ac:dyDescent="0.25">
      <c r="A232" s="31"/>
      <c r="B232" s="12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10"/>
      <c r="Q232" s="10"/>
      <c r="R232" s="10"/>
      <c r="S232" s="9"/>
      <c r="T232" s="9"/>
      <c r="U232" s="9"/>
      <c r="V232" s="9"/>
      <c r="W232" s="9"/>
      <c r="X232" s="9"/>
      <c r="Y232" s="9"/>
      <c r="Z232" s="11"/>
      <c r="AA232" s="11"/>
      <c r="AB232" s="11"/>
      <c r="AC232" s="11"/>
      <c r="AD232" s="11"/>
      <c r="AE232" s="11"/>
      <c r="AF232" s="11"/>
      <c r="AG232" s="7"/>
    </row>
    <row r="233" spans="1:43" ht="15" hidden="1" customHeight="1" x14ac:dyDescent="0.25">
      <c r="A233" s="31"/>
      <c r="B233" s="1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10"/>
      <c r="Q233" s="10"/>
      <c r="R233" s="10"/>
      <c r="S233" s="9"/>
      <c r="T233" s="9"/>
      <c r="U233" s="9"/>
      <c r="V233" s="9"/>
      <c r="W233" s="9"/>
      <c r="X233" s="9"/>
      <c r="Y233" s="9"/>
      <c r="Z233" s="11"/>
      <c r="AA233" s="11"/>
      <c r="AB233" s="11"/>
      <c r="AC233" s="11"/>
      <c r="AD233" s="11"/>
      <c r="AE233" s="11"/>
      <c r="AF233" s="11"/>
      <c r="AG233" s="7"/>
    </row>
    <row r="234" spans="1:43" ht="15" hidden="1" customHeight="1" x14ac:dyDescent="0.25">
      <c r="A234" s="31"/>
      <c r="B234" s="12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10"/>
      <c r="Q234" s="10"/>
      <c r="R234" s="10"/>
      <c r="S234" s="9"/>
      <c r="T234" s="9"/>
      <c r="U234" s="9"/>
      <c r="V234" s="9"/>
      <c r="W234" s="9"/>
      <c r="X234" s="9"/>
      <c r="Y234" s="9"/>
      <c r="Z234" s="11"/>
      <c r="AA234" s="11"/>
      <c r="AB234" s="11"/>
      <c r="AC234" s="11"/>
      <c r="AD234" s="11"/>
      <c r="AE234" s="11"/>
      <c r="AF234" s="11"/>
      <c r="AG234" s="7"/>
    </row>
    <row r="235" spans="1:43" ht="15" hidden="1" customHeight="1" x14ac:dyDescent="0.25">
      <c r="A235" s="31"/>
      <c r="B235" s="12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10"/>
      <c r="Q235" s="10"/>
      <c r="R235" s="10"/>
      <c r="S235" s="9"/>
      <c r="T235" s="9"/>
      <c r="U235" s="9"/>
      <c r="V235" s="9"/>
      <c r="W235" s="9"/>
      <c r="X235" s="9"/>
      <c r="Y235" s="9"/>
      <c r="Z235" s="11"/>
      <c r="AA235" s="11"/>
      <c r="AB235" s="11"/>
      <c r="AC235" s="11"/>
      <c r="AD235" s="11"/>
      <c r="AE235" s="11"/>
      <c r="AF235" s="11"/>
      <c r="AG235" s="7"/>
    </row>
    <row r="236" spans="1:43" hidden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6"/>
      <c r="P236" s="20"/>
      <c r="Q236" s="22">
        <f>SUM(Q226:Q235)</f>
        <v>0</v>
      </c>
      <c r="R236" s="22" t="e">
        <f>AVERAGE(R226:R235)</f>
        <v>#DIV/0!</v>
      </c>
      <c r="S236" s="7"/>
      <c r="T236" s="7"/>
      <c r="U236" s="7"/>
      <c r="V236" s="7"/>
      <c r="W236" s="7"/>
      <c r="X236" s="7"/>
      <c r="Y236" s="7"/>
      <c r="Z236" s="13">
        <f>SUM(Z226:Z235)</f>
        <v>0</v>
      </c>
      <c r="AA236" s="13" t="e">
        <f>AVERAGE(AA226:AA235)</f>
        <v>#DIV/0!</v>
      </c>
      <c r="AB236" s="14" t="e">
        <f>SUMPRODUCT(AB226:AB235,Q226:Q235)/Q236</f>
        <v>#DIV/0!</v>
      </c>
      <c r="AC236" s="14" t="e">
        <f>SUMPRODUCT(AC226:AC235,Q226:Q235)/Q236</f>
        <v>#DIV/0!</v>
      </c>
      <c r="AD236" s="14" t="e">
        <f>SUMPRODUCT(AD226:AD235,Q226:Q235)/Q236</f>
        <v>#DIV/0!</v>
      </c>
      <c r="AE236" s="14" t="e">
        <f>SUMPRODUCT(AE226:AE235,Q226:Q235)/Q236</f>
        <v>#DIV/0!</v>
      </c>
      <c r="AF236" s="15" t="e">
        <f>SUMPRODUCT(AF226:AF235,Q226:Q235)/Q236</f>
        <v>#DIV/0!</v>
      </c>
      <c r="AG236" s="16" t="e">
        <f>Q236*AF236/R236</f>
        <v>#DIV/0!</v>
      </c>
    </row>
    <row r="237" spans="1:43" hidden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6"/>
      <c r="P237" s="20"/>
      <c r="Q237" s="20"/>
      <c r="R237" s="20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43" s="1" customFormat="1" ht="27.75" hidden="1" customHeight="1" x14ac:dyDescent="0.25">
      <c r="A238" s="2" t="s">
        <v>19</v>
      </c>
      <c r="B238" s="4" t="s">
        <v>66</v>
      </c>
      <c r="C238" s="4" t="s">
        <v>1</v>
      </c>
      <c r="D238" s="4" t="s">
        <v>37</v>
      </c>
      <c r="E238" s="4" t="s">
        <v>38</v>
      </c>
      <c r="F238" s="4" t="s">
        <v>0</v>
      </c>
      <c r="G238" s="4" t="s">
        <v>39</v>
      </c>
      <c r="H238" s="4" t="s">
        <v>40</v>
      </c>
      <c r="I238" s="4" t="s">
        <v>2</v>
      </c>
      <c r="J238" s="4" t="s">
        <v>4</v>
      </c>
      <c r="K238" s="4" t="s">
        <v>3</v>
      </c>
      <c r="L238" s="4" t="s">
        <v>41</v>
      </c>
      <c r="M238" s="4" t="s">
        <v>42</v>
      </c>
      <c r="N238" s="4" t="s">
        <v>5</v>
      </c>
      <c r="O238" s="25" t="s">
        <v>43</v>
      </c>
      <c r="P238" s="21" t="s">
        <v>6</v>
      </c>
      <c r="Q238" s="21" t="s">
        <v>44</v>
      </c>
      <c r="R238" s="21" t="s">
        <v>45</v>
      </c>
      <c r="S238" s="4" t="s">
        <v>46</v>
      </c>
      <c r="T238" s="4" t="s">
        <v>47</v>
      </c>
      <c r="U238" s="4" t="s">
        <v>48</v>
      </c>
      <c r="V238" s="4" t="s">
        <v>49</v>
      </c>
      <c r="W238" s="4" t="s">
        <v>50</v>
      </c>
      <c r="X238" s="4" t="s">
        <v>51</v>
      </c>
      <c r="Y238" s="4" t="s">
        <v>52</v>
      </c>
      <c r="Z238" s="4" t="s">
        <v>53</v>
      </c>
      <c r="AA238" s="4" t="s">
        <v>54</v>
      </c>
      <c r="AB238" s="4" t="s">
        <v>22</v>
      </c>
      <c r="AC238" s="4" t="s">
        <v>23</v>
      </c>
      <c r="AD238" s="4" t="s">
        <v>24</v>
      </c>
      <c r="AE238" s="4" t="s">
        <v>25</v>
      </c>
      <c r="AF238" s="4" t="s">
        <v>55</v>
      </c>
      <c r="AG238" s="5" t="s">
        <v>65</v>
      </c>
      <c r="AH238" s="1" t="s">
        <v>56</v>
      </c>
      <c r="AI238" s="1" t="s">
        <v>57</v>
      </c>
      <c r="AJ238" s="1" t="s">
        <v>58</v>
      </c>
      <c r="AK238" s="1" t="s">
        <v>59</v>
      </c>
      <c r="AL238" s="1" t="s">
        <v>60</v>
      </c>
      <c r="AM238" s="1" t="s">
        <v>61</v>
      </c>
      <c r="AN238" s="1" t="s">
        <v>21</v>
      </c>
      <c r="AO238" s="1" t="s">
        <v>62</v>
      </c>
      <c r="AP238" s="1" t="s">
        <v>63</v>
      </c>
      <c r="AQ238" s="1" t="s">
        <v>64</v>
      </c>
    </row>
    <row r="239" spans="1:43" ht="15" hidden="1" customHeight="1" x14ac:dyDescent="0.25">
      <c r="A239" s="31">
        <f>A226+1</f>
        <v>19</v>
      </c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2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1"/>
      <c r="AB239" s="11"/>
      <c r="AC239" s="11"/>
      <c r="AD239" s="11"/>
      <c r="AE239" s="11"/>
      <c r="AF239" s="11"/>
      <c r="AG239" s="7"/>
      <c r="AH239">
        <v>1.31575</v>
      </c>
      <c r="AI239">
        <v>2.0130499999999998</v>
      </c>
      <c r="AJ239">
        <v>2.3066</v>
      </c>
      <c r="AK239">
        <v>0.20330000000000001</v>
      </c>
      <c r="AL239">
        <v>103.26</v>
      </c>
      <c r="AM239" t="s">
        <v>71</v>
      </c>
      <c r="AN239">
        <v>44547.672569444447</v>
      </c>
      <c r="AO239" t="s">
        <v>34</v>
      </c>
    </row>
    <row r="240" spans="1:43" ht="15" hidden="1" customHeight="1" x14ac:dyDescent="0.25">
      <c r="A240" s="31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2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1"/>
      <c r="AB240" s="11"/>
      <c r="AC240" s="11"/>
      <c r="AD240" s="11"/>
      <c r="AE240" s="11"/>
      <c r="AF240" s="11"/>
      <c r="AG240" s="7"/>
    </row>
    <row r="241" spans="1:43" ht="15" hidden="1" customHeight="1" x14ac:dyDescent="0.25">
      <c r="A241" s="31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2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1"/>
      <c r="AB241" s="11"/>
      <c r="AC241" s="11"/>
      <c r="AD241" s="11"/>
      <c r="AE241" s="11"/>
      <c r="AF241" s="11"/>
      <c r="AG241" s="7"/>
    </row>
    <row r="242" spans="1:43" ht="15" hidden="1" customHeight="1" x14ac:dyDescent="0.25">
      <c r="A242" s="31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10"/>
      <c r="Q242" s="10"/>
      <c r="R242" s="10"/>
      <c r="S242" s="9"/>
      <c r="T242" s="9"/>
      <c r="U242" s="9"/>
      <c r="V242" s="9"/>
      <c r="W242" s="9"/>
      <c r="X242" s="9"/>
      <c r="Y242" s="9"/>
      <c r="Z242" s="11"/>
      <c r="AA242" s="11"/>
      <c r="AB242" s="11"/>
      <c r="AC242" s="11"/>
      <c r="AD242" s="11"/>
      <c r="AE242" s="11"/>
      <c r="AF242" s="11"/>
      <c r="AG242" s="7"/>
    </row>
    <row r="243" spans="1:43" ht="15" hidden="1" customHeight="1" x14ac:dyDescent="0.25">
      <c r="A243" s="31"/>
      <c r="B243" s="12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10"/>
      <c r="Q243" s="10"/>
      <c r="R243" s="10"/>
      <c r="S243" s="9"/>
      <c r="T243" s="9"/>
      <c r="U243" s="9"/>
      <c r="V243" s="9"/>
      <c r="W243" s="9"/>
      <c r="X243" s="9"/>
      <c r="Y243" s="9"/>
      <c r="Z243" s="11"/>
      <c r="AA243" s="11"/>
      <c r="AB243" s="11"/>
      <c r="AC243" s="11"/>
      <c r="AD243" s="11"/>
      <c r="AE243" s="11"/>
      <c r="AF243" s="11"/>
      <c r="AG243" s="7"/>
    </row>
    <row r="244" spans="1:43" ht="15" hidden="1" customHeight="1" x14ac:dyDescent="0.25">
      <c r="A244" s="31"/>
      <c r="B244" s="12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10"/>
      <c r="Q244" s="10"/>
      <c r="R244" s="10"/>
      <c r="S244" s="9"/>
      <c r="T244" s="9"/>
      <c r="U244" s="9"/>
      <c r="V244" s="9"/>
      <c r="W244" s="9"/>
      <c r="X244" s="9"/>
      <c r="Y244" s="9"/>
      <c r="Z244" s="11"/>
      <c r="AA244" s="11"/>
      <c r="AB244" s="11"/>
      <c r="AC244" s="11"/>
      <c r="AD244" s="11"/>
      <c r="AE244" s="11"/>
      <c r="AF244" s="11"/>
      <c r="AG244" s="7"/>
    </row>
    <row r="245" spans="1:43" ht="15" hidden="1" customHeight="1" x14ac:dyDescent="0.25">
      <c r="A245" s="31"/>
      <c r="B245" s="12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10"/>
      <c r="Q245" s="10"/>
      <c r="R245" s="10"/>
      <c r="S245" s="9"/>
      <c r="T245" s="9"/>
      <c r="U245" s="9"/>
      <c r="V245" s="9"/>
      <c r="W245" s="9"/>
      <c r="X245" s="9"/>
      <c r="Y245" s="9"/>
      <c r="Z245" s="11"/>
      <c r="AA245" s="11"/>
      <c r="AB245" s="11"/>
      <c r="AC245" s="11"/>
      <c r="AD245" s="11"/>
      <c r="AE245" s="11"/>
      <c r="AF245" s="11"/>
      <c r="AG245" s="7"/>
    </row>
    <row r="246" spans="1:43" ht="15" hidden="1" customHeight="1" x14ac:dyDescent="0.25">
      <c r="A246" s="31"/>
      <c r="B246" s="12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10"/>
      <c r="Q246" s="10"/>
      <c r="R246" s="10"/>
      <c r="S246" s="9"/>
      <c r="T246" s="9"/>
      <c r="U246" s="9"/>
      <c r="V246" s="9"/>
      <c r="W246" s="9"/>
      <c r="X246" s="9"/>
      <c r="Y246" s="9"/>
      <c r="Z246" s="11"/>
      <c r="AA246" s="11"/>
      <c r="AB246" s="11"/>
      <c r="AC246" s="11"/>
      <c r="AD246" s="11"/>
      <c r="AE246" s="11"/>
      <c r="AF246" s="11"/>
      <c r="AG246" s="7"/>
    </row>
    <row r="247" spans="1:43" ht="15" hidden="1" customHeight="1" x14ac:dyDescent="0.25">
      <c r="A247" s="31"/>
      <c r="B247" s="12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10"/>
      <c r="Q247" s="10"/>
      <c r="R247" s="10"/>
      <c r="S247" s="9"/>
      <c r="T247" s="9"/>
      <c r="U247" s="9"/>
      <c r="V247" s="9"/>
      <c r="W247" s="9"/>
      <c r="X247" s="9"/>
      <c r="Y247" s="9"/>
      <c r="Z247" s="11"/>
      <c r="AA247" s="11"/>
      <c r="AB247" s="11"/>
      <c r="AC247" s="11"/>
      <c r="AD247" s="11"/>
      <c r="AE247" s="11"/>
      <c r="AF247" s="11"/>
      <c r="AG247" s="7"/>
    </row>
    <row r="248" spans="1:43" ht="15" hidden="1" customHeight="1" x14ac:dyDescent="0.25">
      <c r="A248" s="31"/>
      <c r="B248" s="12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10"/>
      <c r="Q248" s="10"/>
      <c r="R248" s="10"/>
      <c r="S248" s="9"/>
      <c r="T248" s="9"/>
      <c r="U248" s="9"/>
      <c r="V248" s="9"/>
      <c r="W248" s="9"/>
      <c r="X248" s="9"/>
      <c r="Y248" s="9"/>
      <c r="Z248" s="11"/>
      <c r="AA248" s="11"/>
      <c r="AB248" s="11"/>
      <c r="AC248" s="11"/>
      <c r="AD248" s="11"/>
      <c r="AE248" s="11"/>
      <c r="AF248" s="11"/>
      <c r="AG248" s="7"/>
    </row>
    <row r="249" spans="1:43" hidden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6"/>
      <c r="P249" s="20"/>
      <c r="Q249" s="22">
        <f>SUM(Q239:Q248)</f>
        <v>0</v>
      </c>
      <c r="R249" s="22" t="e">
        <f>AVERAGE(R239:R248)</f>
        <v>#DIV/0!</v>
      </c>
      <c r="S249" s="7"/>
      <c r="T249" s="7"/>
      <c r="U249" s="7"/>
      <c r="V249" s="7"/>
      <c r="W249" s="7"/>
      <c r="X249" s="7"/>
      <c r="Y249" s="7"/>
      <c r="Z249" s="13">
        <f>SUM(Z239:Z248)</f>
        <v>0</v>
      </c>
      <c r="AA249" s="13" t="e">
        <f>AVERAGE(AA239:AA248)</f>
        <v>#DIV/0!</v>
      </c>
      <c r="AB249" s="14" t="e">
        <f>SUMPRODUCT(AB239:AB248,Q239:Q248)/Q249</f>
        <v>#DIV/0!</v>
      </c>
      <c r="AC249" s="14" t="e">
        <f>SUMPRODUCT(AC239:AC248,Q239:Q248)/Q249</f>
        <v>#DIV/0!</v>
      </c>
      <c r="AD249" s="14" t="e">
        <f>SUMPRODUCT(AD239:AD248,Q239:Q248)/Q249</f>
        <v>#DIV/0!</v>
      </c>
      <c r="AE249" s="14" t="e">
        <f>SUMPRODUCT(AE239:AE248,Q239:Q248)/Q249</f>
        <v>#DIV/0!</v>
      </c>
      <c r="AF249" s="15" t="e">
        <f>SUMPRODUCT(AF239:AF248,Q239:Q248)/Q249</f>
        <v>#DIV/0!</v>
      </c>
      <c r="AG249" s="16" t="e">
        <f>Q249*AF249/R249</f>
        <v>#DIV/0!</v>
      </c>
    </row>
    <row r="250" spans="1:43" hidden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6"/>
      <c r="P250" s="20"/>
      <c r="Q250" s="20"/>
      <c r="R250" s="20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43" s="1" customFormat="1" ht="27.75" hidden="1" customHeight="1" x14ac:dyDescent="0.25">
      <c r="A251" s="2" t="s">
        <v>19</v>
      </c>
      <c r="B251" s="4" t="s">
        <v>66</v>
      </c>
      <c r="C251" s="4" t="s">
        <v>1</v>
      </c>
      <c r="D251" s="4" t="s">
        <v>37</v>
      </c>
      <c r="E251" s="4" t="s">
        <v>38</v>
      </c>
      <c r="F251" s="4" t="s">
        <v>0</v>
      </c>
      <c r="G251" s="4" t="s">
        <v>39</v>
      </c>
      <c r="H251" s="4" t="s">
        <v>40</v>
      </c>
      <c r="I251" s="4" t="s">
        <v>2</v>
      </c>
      <c r="J251" s="4" t="s">
        <v>4</v>
      </c>
      <c r="K251" s="4" t="s">
        <v>3</v>
      </c>
      <c r="L251" s="4" t="s">
        <v>41</v>
      </c>
      <c r="M251" s="4" t="s">
        <v>42</v>
      </c>
      <c r="N251" s="4" t="s">
        <v>5</v>
      </c>
      <c r="O251" s="25" t="s">
        <v>43</v>
      </c>
      <c r="P251" s="21" t="s">
        <v>6</v>
      </c>
      <c r="Q251" s="21" t="s">
        <v>44</v>
      </c>
      <c r="R251" s="21" t="s">
        <v>45</v>
      </c>
      <c r="S251" s="4" t="s">
        <v>46</v>
      </c>
      <c r="T251" s="4" t="s">
        <v>47</v>
      </c>
      <c r="U251" s="4" t="s">
        <v>48</v>
      </c>
      <c r="V251" s="4" t="s">
        <v>49</v>
      </c>
      <c r="W251" s="4" t="s">
        <v>50</v>
      </c>
      <c r="X251" s="4" t="s">
        <v>51</v>
      </c>
      <c r="Y251" s="4" t="s">
        <v>52</v>
      </c>
      <c r="Z251" s="4" t="s">
        <v>53</v>
      </c>
      <c r="AA251" s="4" t="s">
        <v>54</v>
      </c>
      <c r="AB251" s="4" t="s">
        <v>22</v>
      </c>
      <c r="AC251" s="4" t="s">
        <v>23</v>
      </c>
      <c r="AD251" s="4" t="s">
        <v>24</v>
      </c>
      <c r="AE251" s="4" t="s">
        <v>25</v>
      </c>
      <c r="AF251" s="4" t="s">
        <v>55</v>
      </c>
      <c r="AG251" s="5" t="s">
        <v>65</v>
      </c>
      <c r="AH251" s="1" t="s">
        <v>56</v>
      </c>
      <c r="AI251" s="1" t="s">
        <v>57</v>
      </c>
      <c r="AJ251" s="1" t="s">
        <v>58</v>
      </c>
      <c r="AK251" s="1" t="s">
        <v>59</v>
      </c>
      <c r="AL251" s="1" t="s">
        <v>60</v>
      </c>
      <c r="AM251" s="1" t="s">
        <v>61</v>
      </c>
      <c r="AN251" s="1" t="s">
        <v>21</v>
      </c>
      <c r="AO251" s="1" t="s">
        <v>62</v>
      </c>
      <c r="AP251" s="1" t="s">
        <v>63</v>
      </c>
      <c r="AQ251" s="1" t="s">
        <v>64</v>
      </c>
    </row>
    <row r="252" spans="1:43" ht="15" hidden="1" customHeight="1" x14ac:dyDescent="0.25">
      <c r="A252" s="31">
        <f>A239+1</f>
        <v>20</v>
      </c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2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1"/>
      <c r="AB252" s="11"/>
      <c r="AC252" s="11"/>
      <c r="AD252" s="11"/>
      <c r="AE252" s="11"/>
      <c r="AF252" s="11"/>
      <c r="AG252" s="7"/>
      <c r="AH252">
        <v>1.31575</v>
      </c>
      <c r="AI252">
        <v>2.0130499999999998</v>
      </c>
      <c r="AJ252">
        <v>2.3066</v>
      </c>
      <c r="AK252">
        <v>0.20330000000000001</v>
      </c>
      <c r="AL252">
        <v>103.26</v>
      </c>
      <c r="AM252" t="s">
        <v>71</v>
      </c>
      <c r="AN252">
        <v>44547.672569444447</v>
      </c>
      <c r="AO252" t="s">
        <v>34</v>
      </c>
    </row>
    <row r="253" spans="1:43" ht="15" hidden="1" customHeight="1" x14ac:dyDescent="0.25">
      <c r="A253" s="31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2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1"/>
      <c r="AB253" s="11"/>
      <c r="AC253" s="11"/>
      <c r="AD253" s="11"/>
      <c r="AE253" s="11"/>
      <c r="AF253" s="11"/>
      <c r="AG253" s="7"/>
    </row>
    <row r="254" spans="1:43" ht="15" hidden="1" customHeight="1" x14ac:dyDescent="0.25">
      <c r="A254" s="31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2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1"/>
      <c r="AB254" s="11"/>
      <c r="AC254" s="11"/>
      <c r="AD254" s="11"/>
      <c r="AE254" s="11"/>
      <c r="AF254" s="11"/>
      <c r="AG254" s="7"/>
    </row>
    <row r="255" spans="1:43" ht="15" hidden="1" customHeight="1" x14ac:dyDescent="0.25">
      <c r="A255" s="31"/>
      <c r="B255" s="12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10"/>
      <c r="Q255" s="10"/>
      <c r="R255" s="10"/>
      <c r="S255" s="9"/>
      <c r="T255" s="9"/>
      <c r="U255" s="9"/>
      <c r="V255" s="9"/>
      <c r="W255" s="9"/>
      <c r="X255" s="9"/>
      <c r="Y255" s="9"/>
      <c r="Z255" s="11"/>
      <c r="AA255" s="11"/>
      <c r="AB255" s="11"/>
      <c r="AC255" s="11"/>
      <c r="AD255" s="11"/>
      <c r="AE255" s="11"/>
      <c r="AF255" s="11"/>
      <c r="AG255" s="7"/>
    </row>
    <row r="256" spans="1:43" ht="15" hidden="1" customHeight="1" x14ac:dyDescent="0.25">
      <c r="A256" s="31"/>
      <c r="B256" s="12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10"/>
      <c r="Q256" s="10"/>
      <c r="R256" s="10"/>
      <c r="S256" s="9"/>
      <c r="T256" s="9"/>
      <c r="U256" s="9"/>
      <c r="V256" s="9"/>
      <c r="W256" s="9"/>
      <c r="X256" s="9"/>
      <c r="Y256" s="9"/>
      <c r="Z256" s="11"/>
      <c r="AA256" s="11"/>
      <c r="AB256" s="11"/>
      <c r="AC256" s="11"/>
      <c r="AD256" s="11"/>
      <c r="AE256" s="11"/>
      <c r="AF256" s="11"/>
      <c r="AG256" s="7"/>
    </row>
    <row r="257" spans="1:33" ht="15" hidden="1" customHeight="1" x14ac:dyDescent="0.25">
      <c r="A257" s="31"/>
      <c r="B257" s="12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10"/>
      <c r="Q257" s="10"/>
      <c r="R257" s="10"/>
      <c r="S257" s="9"/>
      <c r="T257" s="9"/>
      <c r="U257" s="9"/>
      <c r="V257" s="9"/>
      <c r="W257" s="9"/>
      <c r="X257" s="9"/>
      <c r="Y257" s="9"/>
      <c r="Z257" s="11"/>
      <c r="AA257" s="11"/>
      <c r="AB257" s="11"/>
      <c r="AC257" s="11"/>
      <c r="AD257" s="11"/>
      <c r="AE257" s="11"/>
      <c r="AF257" s="11"/>
      <c r="AG257" s="7"/>
    </row>
    <row r="258" spans="1:33" ht="15" hidden="1" customHeight="1" x14ac:dyDescent="0.25">
      <c r="A258" s="31"/>
      <c r="B258" s="12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10"/>
      <c r="Q258" s="10"/>
      <c r="R258" s="10"/>
      <c r="S258" s="9"/>
      <c r="T258" s="9"/>
      <c r="U258" s="9"/>
      <c r="V258" s="9"/>
      <c r="W258" s="9"/>
      <c r="X258" s="9"/>
      <c r="Y258" s="9"/>
      <c r="Z258" s="11"/>
      <c r="AA258" s="11"/>
      <c r="AB258" s="11"/>
      <c r="AC258" s="11"/>
      <c r="AD258" s="11"/>
      <c r="AE258" s="11"/>
      <c r="AF258" s="11"/>
      <c r="AG258" s="7"/>
    </row>
    <row r="259" spans="1:33" ht="15" hidden="1" customHeight="1" x14ac:dyDescent="0.25">
      <c r="A259" s="31"/>
      <c r="B259" s="12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10"/>
      <c r="Q259" s="10"/>
      <c r="R259" s="10"/>
      <c r="S259" s="9"/>
      <c r="T259" s="9"/>
      <c r="U259" s="9"/>
      <c r="V259" s="9"/>
      <c r="W259" s="9"/>
      <c r="X259" s="9"/>
      <c r="Y259" s="9"/>
      <c r="Z259" s="11"/>
      <c r="AA259" s="11"/>
      <c r="AB259" s="11"/>
      <c r="AC259" s="11"/>
      <c r="AD259" s="11"/>
      <c r="AE259" s="11"/>
      <c r="AF259" s="11"/>
      <c r="AG259" s="7"/>
    </row>
    <row r="260" spans="1:33" ht="15" hidden="1" customHeight="1" x14ac:dyDescent="0.25">
      <c r="A260" s="31"/>
      <c r="B260" s="12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10"/>
      <c r="Q260" s="10"/>
      <c r="R260" s="10"/>
      <c r="S260" s="9"/>
      <c r="T260" s="9"/>
      <c r="U260" s="9"/>
      <c r="V260" s="9"/>
      <c r="W260" s="9"/>
      <c r="X260" s="9"/>
      <c r="Y260" s="9"/>
      <c r="Z260" s="11"/>
      <c r="AA260" s="11"/>
      <c r="AB260" s="11"/>
      <c r="AC260" s="11"/>
      <c r="AD260" s="11"/>
      <c r="AE260" s="11"/>
      <c r="AF260" s="11"/>
      <c r="AG260" s="7"/>
    </row>
    <row r="261" spans="1:33" ht="15" hidden="1" customHeight="1" x14ac:dyDescent="0.25">
      <c r="A261" s="31"/>
      <c r="B261" s="12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10"/>
      <c r="Q261" s="10"/>
      <c r="R261" s="10"/>
      <c r="S261" s="9"/>
      <c r="T261" s="9"/>
      <c r="U261" s="9"/>
      <c r="V261" s="9"/>
      <c r="W261" s="9"/>
      <c r="X261" s="9"/>
      <c r="Y261" s="9"/>
      <c r="Z261" s="11"/>
      <c r="AA261" s="11"/>
      <c r="AB261" s="11"/>
      <c r="AC261" s="11"/>
      <c r="AD261" s="11"/>
      <c r="AE261" s="11"/>
      <c r="AF261" s="11"/>
      <c r="AG261" s="7"/>
    </row>
    <row r="262" spans="1:33" hidden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6"/>
      <c r="P262" s="20"/>
      <c r="Q262" s="22">
        <f>SUM(Q252:Q261)</f>
        <v>0</v>
      </c>
      <c r="R262" s="22" t="e">
        <f>AVERAGE(R252:R261)</f>
        <v>#DIV/0!</v>
      </c>
      <c r="S262" s="7"/>
      <c r="T262" s="7"/>
      <c r="U262" s="7"/>
      <c r="V262" s="7"/>
      <c r="W262" s="7"/>
      <c r="X262" s="7"/>
      <c r="Y262" s="7"/>
      <c r="Z262" s="13">
        <f>SUM(Z252:Z261)</f>
        <v>0</v>
      </c>
      <c r="AA262" s="13" t="e">
        <f>AVERAGE(AA252:AA261)</f>
        <v>#DIV/0!</v>
      </c>
      <c r="AB262" s="14" t="e">
        <f>SUMPRODUCT(AB252:AB261,Q252:Q261)/Q262</f>
        <v>#DIV/0!</v>
      </c>
      <c r="AC262" s="14" t="e">
        <f>SUMPRODUCT(AC252:AC261,Q252:Q261)/Q262</f>
        <v>#DIV/0!</v>
      </c>
      <c r="AD262" s="14" t="e">
        <f>SUMPRODUCT(AD252:AD261,Q252:Q261)/Q262</f>
        <v>#DIV/0!</v>
      </c>
      <c r="AE262" s="14" t="e">
        <f>SUMPRODUCT(AE252:AE261,Q252:Q261)/Q262</f>
        <v>#DIV/0!</v>
      </c>
      <c r="AF262" s="15" t="e">
        <f>SUMPRODUCT(AF252:AF261,Q252:Q261)/Q262</f>
        <v>#DIV/0!</v>
      </c>
      <c r="AG262" s="16" t="e">
        <f>Q262*AF262/R262</f>
        <v>#DIV/0!</v>
      </c>
    </row>
    <row r="263" spans="1:33" hidden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6"/>
      <c r="P263" s="20"/>
      <c r="Q263" s="20"/>
      <c r="R263" s="20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idden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6"/>
      <c r="P264" s="20"/>
      <c r="Q264" s="20"/>
      <c r="R264" s="20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idden="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6"/>
      <c r="P265" s="20"/>
      <c r="Q265" s="20"/>
      <c r="R265" s="20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idden="1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6"/>
      <c r="P266" s="20"/>
      <c r="Q266" s="20"/>
      <c r="R266" s="20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idden="1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6"/>
      <c r="P267" s="20"/>
      <c r="Q267" s="20"/>
      <c r="R267" s="20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6"/>
      <c r="P268" s="20"/>
      <c r="Q268" s="20"/>
      <c r="R268" s="20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6"/>
      <c r="P269" s="20"/>
      <c r="Q269" s="20"/>
      <c r="R269" s="20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</sheetData>
  <mergeCells count="22">
    <mergeCell ref="A213:A222"/>
    <mergeCell ref="A226:A235"/>
    <mergeCell ref="A239:A248"/>
    <mergeCell ref="A252:A261"/>
    <mergeCell ref="A135:A144"/>
    <mergeCell ref="A148:A157"/>
    <mergeCell ref="A161:A170"/>
    <mergeCell ref="A174:A183"/>
    <mergeCell ref="A187:A196"/>
    <mergeCell ref="A200:A209"/>
    <mergeCell ref="A122:A131"/>
    <mergeCell ref="A1:AD1"/>
    <mergeCell ref="AF1:AG1"/>
    <mergeCell ref="A5:A14"/>
    <mergeCell ref="A18:A27"/>
    <mergeCell ref="A31:A40"/>
    <mergeCell ref="A44:A53"/>
    <mergeCell ref="A57:A66"/>
    <mergeCell ref="A70:A79"/>
    <mergeCell ref="A83:A92"/>
    <mergeCell ref="A96:A105"/>
    <mergeCell ref="A109:A118"/>
  </mergeCells>
  <conditionalFormatting sqref="AB171:AE171 AB158:AE158 AB145:AE145 AB132:AE132 AB119:AE119 AB106:AE106 AB93:AE93 AB80:AE80 AB67:AE67 AB54:AE54">
    <cfRule type="containsBlanks" dxfId="355" priority="61">
      <formula>LEN(TRIM(AB54))=0</formula>
    </cfRule>
    <cfRule type="cellIs" dxfId="354" priority="62" operator="equal">
      <formula>0</formula>
    </cfRule>
  </conditionalFormatting>
  <conditionalFormatting sqref="AB160:AE160 AB147:AE147 AB134:AE134 AB121:AE121 AB108:AE108 AB95:AE95 AB82:AE82 AB69:AE69 AB56:AE56 AB43:AE43 AB30:AE30">
    <cfRule type="containsBlanks" dxfId="353" priority="59">
      <formula>LEN(TRIM(AB30))=0</formula>
    </cfRule>
    <cfRule type="cellIs" dxfId="352" priority="60" operator="equal">
      <formula>0</formula>
    </cfRule>
  </conditionalFormatting>
  <conditionalFormatting sqref="AB184:AE184">
    <cfRule type="containsBlanks" dxfId="351" priority="57">
      <formula>LEN(TRIM(AB184))=0</formula>
    </cfRule>
    <cfRule type="cellIs" dxfId="350" priority="58" operator="equal">
      <formula>0</formula>
    </cfRule>
  </conditionalFormatting>
  <conditionalFormatting sqref="AB173:AE173">
    <cfRule type="containsBlanks" dxfId="349" priority="55">
      <formula>LEN(TRIM(AB173))=0</formula>
    </cfRule>
    <cfRule type="cellIs" dxfId="348" priority="56" operator="equal">
      <formula>0</formula>
    </cfRule>
  </conditionalFormatting>
  <conditionalFormatting sqref="AB197:AE197">
    <cfRule type="containsBlanks" dxfId="347" priority="53">
      <formula>LEN(TRIM(AB197))=0</formula>
    </cfRule>
    <cfRule type="cellIs" dxfId="346" priority="54" operator="equal">
      <formula>0</formula>
    </cfRule>
  </conditionalFormatting>
  <conditionalFormatting sqref="AB186:AE186">
    <cfRule type="containsBlanks" dxfId="345" priority="51">
      <formula>LEN(TRIM(AB186))=0</formula>
    </cfRule>
    <cfRule type="cellIs" dxfId="344" priority="52" operator="equal">
      <formula>0</formula>
    </cfRule>
  </conditionalFormatting>
  <conditionalFormatting sqref="AB210:AE210">
    <cfRule type="containsBlanks" dxfId="343" priority="49">
      <formula>LEN(TRIM(AB210))=0</formula>
    </cfRule>
    <cfRule type="cellIs" dxfId="342" priority="50" operator="equal">
      <formula>0</formula>
    </cfRule>
  </conditionalFormatting>
  <conditionalFormatting sqref="AB199:AE199">
    <cfRule type="containsBlanks" dxfId="341" priority="47">
      <formula>LEN(TRIM(AB199))=0</formula>
    </cfRule>
    <cfRule type="cellIs" dxfId="340" priority="48" operator="equal">
      <formula>0</formula>
    </cfRule>
  </conditionalFormatting>
  <conditionalFormatting sqref="AB223:AE223">
    <cfRule type="containsBlanks" dxfId="339" priority="45">
      <formula>LEN(TRIM(AB223))=0</formula>
    </cfRule>
    <cfRule type="cellIs" dxfId="338" priority="46" operator="equal">
      <formula>0</formula>
    </cfRule>
  </conditionalFormatting>
  <conditionalFormatting sqref="AB212:AE212">
    <cfRule type="containsBlanks" dxfId="337" priority="43">
      <formula>LEN(TRIM(AB212))=0</formula>
    </cfRule>
    <cfRule type="cellIs" dxfId="336" priority="44" operator="equal">
      <formula>0</formula>
    </cfRule>
  </conditionalFormatting>
  <conditionalFormatting sqref="AB236:AE236">
    <cfRule type="containsBlanks" dxfId="335" priority="41">
      <formula>LEN(TRIM(AB236))=0</formula>
    </cfRule>
    <cfRule type="cellIs" dxfId="334" priority="42" operator="equal">
      <formula>0</formula>
    </cfRule>
  </conditionalFormatting>
  <conditionalFormatting sqref="AB225:AE225">
    <cfRule type="containsBlanks" dxfId="333" priority="39">
      <formula>LEN(TRIM(AB225))=0</formula>
    </cfRule>
    <cfRule type="cellIs" dxfId="332" priority="40" operator="equal">
      <formula>0</formula>
    </cfRule>
  </conditionalFormatting>
  <conditionalFormatting sqref="AB249:AE249">
    <cfRule type="containsBlanks" dxfId="331" priority="37">
      <formula>LEN(TRIM(AB249))=0</formula>
    </cfRule>
    <cfRule type="cellIs" dxfId="330" priority="38" operator="equal">
      <formula>0</formula>
    </cfRule>
  </conditionalFormatting>
  <conditionalFormatting sqref="AB238:AE238">
    <cfRule type="containsBlanks" dxfId="329" priority="35">
      <formula>LEN(TRIM(AB238))=0</formula>
    </cfRule>
    <cfRule type="cellIs" dxfId="328" priority="36" operator="equal">
      <formula>0</formula>
    </cfRule>
  </conditionalFormatting>
  <conditionalFormatting sqref="AB239:AE248">
    <cfRule type="containsBlanks" dxfId="327" priority="33">
      <formula>LEN(TRIM(AB239))=0</formula>
    </cfRule>
    <cfRule type="cellIs" dxfId="326" priority="34" operator="equal">
      <formula>0</formula>
    </cfRule>
  </conditionalFormatting>
  <conditionalFormatting sqref="AB262:AE262">
    <cfRule type="containsBlanks" dxfId="325" priority="31">
      <formula>LEN(TRIM(AB262))=0</formula>
    </cfRule>
    <cfRule type="cellIs" dxfId="324" priority="32" operator="equal">
      <formula>0</formula>
    </cfRule>
  </conditionalFormatting>
  <conditionalFormatting sqref="AB251:AE251">
    <cfRule type="containsBlanks" dxfId="323" priority="29">
      <formula>LEN(TRIM(AB251))=0</formula>
    </cfRule>
    <cfRule type="cellIs" dxfId="322" priority="30" operator="equal">
      <formula>0</formula>
    </cfRule>
  </conditionalFormatting>
  <conditionalFormatting sqref="AB252:AE261">
    <cfRule type="containsBlanks" dxfId="321" priority="27">
      <formula>LEN(TRIM(AB252))=0</formula>
    </cfRule>
    <cfRule type="cellIs" dxfId="320" priority="28" operator="equal">
      <formula>0</formula>
    </cfRule>
  </conditionalFormatting>
  <conditionalFormatting sqref="AB226:AE235 AB213:AE222 AB200:AE209 AB187:AE196 AB174:AE183 AB161:AE170">
    <cfRule type="containsBlanks" dxfId="319" priority="25">
      <formula>LEN(TRIM(AB161))=0</formula>
    </cfRule>
    <cfRule type="cellIs" dxfId="318" priority="26" operator="equal">
      <formula>0</formula>
    </cfRule>
  </conditionalFormatting>
  <conditionalFormatting sqref="AB148:AE157">
    <cfRule type="containsBlanks" dxfId="317" priority="23">
      <formula>LEN(TRIM(AB148))=0</formula>
    </cfRule>
    <cfRule type="cellIs" dxfId="316" priority="24" operator="equal">
      <formula>0</formula>
    </cfRule>
  </conditionalFormatting>
  <conditionalFormatting sqref="AB122:AE131 AB135:AE144">
    <cfRule type="containsBlanks" dxfId="315" priority="21">
      <formula>LEN(TRIM(AB122))=0</formula>
    </cfRule>
    <cfRule type="cellIs" dxfId="314" priority="22" operator="equal">
      <formula>0</formula>
    </cfRule>
  </conditionalFormatting>
  <conditionalFormatting sqref="AB109:AE118">
    <cfRule type="containsBlanks" dxfId="313" priority="19">
      <formula>LEN(TRIM(AB109))=0</formula>
    </cfRule>
    <cfRule type="cellIs" dxfId="312" priority="20" operator="equal">
      <formula>0</formula>
    </cfRule>
  </conditionalFormatting>
  <conditionalFormatting sqref="AB96:AE105 AB83:AE92 AB70:AE79">
    <cfRule type="containsBlanks" dxfId="311" priority="17">
      <formula>LEN(TRIM(AB70))=0</formula>
    </cfRule>
    <cfRule type="cellIs" dxfId="310" priority="18" operator="equal">
      <formula>0</formula>
    </cfRule>
  </conditionalFormatting>
  <conditionalFormatting sqref="AB57:AE66 AB44:AE53 AB31:AE40">
    <cfRule type="containsBlanks" dxfId="309" priority="15">
      <formula>LEN(TRIM(AB31))=0</formula>
    </cfRule>
    <cfRule type="cellIs" dxfId="308" priority="16" operator="equal">
      <formula>0</formula>
    </cfRule>
  </conditionalFormatting>
  <conditionalFormatting sqref="AB41:AE41">
    <cfRule type="containsBlanks" dxfId="307" priority="13">
      <formula>LEN(TRIM(AB41))=0</formula>
    </cfRule>
    <cfRule type="cellIs" dxfId="306" priority="14" operator="equal">
      <formula>0</formula>
    </cfRule>
  </conditionalFormatting>
  <conditionalFormatting sqref="AB4:AE4">
    <cfRule type="containsBlanks" dxfId="305" priority="11">
      <formula>LEN(TRIM(AB4))=0</formula>
    </cfRule>
    <cfRule type="cellIs" dxfId="304" priority="12" operator="equal">
      <formula>0</formula>
    </cfRule>
  </conditionalFormatting>
  <conditionalFormatting sqref="AB5:AE14">
    <cfRule type="containsBlanks" dxfId="303" priority="9">
      <formula>LEN(TRIM(AB5))=0</formula>
    </cfRule>
    <cfRule type="cellIs" dxfId="302" priority="10" operator="equal">
      <formula>0</formula>
    </cfRule>
  </conditionalFormatting>
  <conditionalFormatting sqref="AB15:AE15">
    <cfRule type="containsBlanks" dxfId="301" priority="7">
      <formula>LEN(TRIM(AB15))=0</formula>
    </cfRule>
    <cfRule type="cellIs" dxfId="300" priority="8" operator="equal">
      <formula>0</formula>
    </cfRule>
  </conditionalFormatting>
  <conditionalFormatting sqref="AB17:AE17">
    <cfRule type="containsBlanks" dxfId="299" priority="5">
      <formula>LEN(TRIM(AB17))=0</formula>
    </cfRule>
    <cfRule type="cellIs" dxfId="298" priority="6" operator="equal">
      <formula>0</formula>
    </cfRule>
  </conditionalFormatting>
  <conditionalFormatting sqref="AB18:AE27">
    <cfRule type="containsBlanks" dxfId="297" priority="3">
      <formula>LEN(TRIM(AB18))=0</formula>
    </cfRule>
    <cfRule type="cellIs" dxfId="296" priority="4" operator="equal">
      <formula>0</formula>
    </cfRule>
  </conditionalFormatting>
  <conditionalFormatting sqref="AB28:AE28">
    <cfRule type="containsBlanks" dxfId="295" priority="1">
      <formula>LEN(TRIM(AB28))=0</formula>
    </cfRule>
    <cfRule type="cellIs" dxfId="294" priority="2" operator="equal">
      <formula>0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14</vt:i4>
      </vt:variant>
    </vt:vector>
  </HeadingPairs>
  <TitlesOfParts>
    <vt:vector size="28" baseType="lpstr">
      <vt:lpstr>01022022</vt:lpstr>
      <vt:lpstr>02022022</vt:lpstr>
      <vt:lpstr>03022022</vt:lpstr>
      <vt:lpstr>04022022</vt:lpstr>
      <vt:lpstr>05022022</vt:lpstr>
      <vt:lpstr>06022022</vt:lpstr>
      <vt:lpstr>07022022</vt:lpstr>
      <vt:lpstr>08022022</vt:lpstr>
      <vt:lpstr>09022022</vt:lpstr>
      <vt:lpstr>10022022</vt:lpstr>
      <vt:lpstr>11022022</vt:lpstr>
      <vt:lpstr>12022022</vt:lpstr>
      <vt:lpstr>13022022</vt:lpstr>
      <vt:lpstr>14022022</vt:lpstr>
      <vt:lpstr>'01022022'!Área_de_impresión</vt:lpstr>
      <vt:lpstr>'02022022'!Área_de_impresión</vt:lpstr>
      <vt:lpstr>'03022022'!Área_de_impresión</vt:lpstr>
      <vt:lpstr>'04022022'!Área_de_impresión</vt:lpstr>
      <vt:lpstr>'05022022'!Área_de_impresión</vt:lpstr>
      <vt:lpstr>'06022022'!Área_de_impresión</vt:lpstr>
      <vt:lpstr>'07022022'!Área_de_impresión</vt:lpstr>
      <vt:lpstr>'08022022'!Área_de_impresión</vt:lpstr>
      <vt:lpstr>'09022022'!Área_de_impresión</vt:lpstr>
      <vt:lpstr>'10022022'!Área_de_impresión</vt:lpstr>
      <vt:lpstr>'11022022'!Área_de_impresión</vt:lpstr>
      <vt:lpstr>'12022022'!Área_de_impresión</vt:lpstr>
      <vt:lpstr>'13022022'!Área_de_impresión</vt:lpstr>
      <vt:lpstr>'14022022'!Área_de_impresión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CHRISTIAN BASURTO DE LA CRUZ</dc:creator>
  <cp:lastModifiedBy>Edwin Fernando Meza Cardenas</cp:lastModifiedBy>
  <cp:lastPrinted>2022-02-15T20:47:13Z</cp:lastPrinted>
  <dcterms:created xsi:type="dcterms:W3CDTF">2021-10-26T09:14:48Z</dcterms:created>
  <dcterms:modified xsi:type="dcterms:W3CDTF">2022-02-15T20:48:51Z</dcterms:modified>
</cp:coreProperties>
</file>