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35" i="1"/>
  <c r="F19"/>
  <c r="F6"/>
  <c r="K27"/>
  <c r="K19"/>
  <c r="K15"/>
  <c r="K11"/>
  <c r="C46"/>
  <c r="C47"/>
  <c r="E47" s="1"/>
  <c r="F15"/>
  <c r="G47"/>
  <c r="I47" s="1"/>
  <c r="G46"/>
  <c r="I46" l="1"/>
  <c r="J46" s="1"/>
  <c r="J47"/>
  <c r="E46"/>
  <c r="E45"/>
  <c r="F27"/>
  <c r="F11"/>
  <c r="I26"/>
  <c r="I37" s="1"/>
  <c r="F40" l="1"/>
  <c r="C44"/>
  <c r="E44" s="1"/>
  <c r="I40"/>
  <c r="K6"/>
  <c r="E48"/>
</calcChain>
</file>

<file path=xl/sharedStrings.xml><?xml version="1.0" encoding="utf-8"?>
<sst xmlns="http://schemas.openxmlformats.org/spreadsheetml/2006/main" count="95" uniqueCount="51">
  <si>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</si>
  <si>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</si>
  <si>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</si>
  <si>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</si>
  <si>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</si>
  <si>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</si>
  <si>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</si>
  <si>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</si>
  <si>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</si>
  <si>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</si>
  <si>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</si>
  <si>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</si>
  <si>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</si>
  <si>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</si>
  <si>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</si>
  <si>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</si>
  <si>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</si>
  <si>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</si>
  <si>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</si>
  <si>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q</t>
  </si>
  <si>
    <t>913040005788755</t>
  </si>
  <si>
    <t>500 EOM</t>
  </si>
  <si>
    <t>1111500111448001</t>
  </si>
  <si>
    <t>50300006198500</t>
  </si>
  <si>
    <t>1111500111450501</t>
  </si>
  <si>
    <t>913040034665887</t>
  </si>
  <si>
    <t>1111500111463301</t>
  </si>
  <si>
    <t>1111500111466401</t>
  </si>
  <si>
    <t>1111500111468501</t>
  </si>
  <si>
    <t xml:space="preserve">24106000093949  </t>
  </si>
  <si>
    <t xml:space="preserve"> 1111500111497001 </t>
  </si>
  <si>
    <t xml:space="preserve">914040017483807 </t>
  </si>
  <si>
    <t>16+11 EOM</t>
  </si>
  <si>
    <t>KB</t>
  </si>
  <si>
    <t>HD</t>
  </si>
  <si>
    <t>ID</t>
  </si>
  <si>
    <t>AX</t>
  </si>
  <si>
    <t>SB</t>
  </si>
  <si>
    <t>914040024180474</t>
  </si>
  <si>
    <t>24106000098528</t>
  </si>
  <si>
    <t>id</t>
  </si>
  <si>
    <t>34145934830</t>
  </si>
  <si>
    <t>kk</t>
  </si>
  <si>
    <t xml:space="preserve">8911533266 </t>
  </si>
  <si>
    <t>8911533662</t>
  </si>
  <si>
    <t>8911534119</t>
  </si>
  <si>
    <t>8911536144</t>
  </si>
  <si>
    <t>8911536359</t>
  </si>
  <si>
    <t>50300080032442</t>
  </si>
  <si>
    <t>50300091974896</t>
  </si>
  <si>
    <t>12 EOM</t>
  </si>
</sst>
</file>

<file path=xl/styles.xml><?xml version="1.0" encoding="utf-8"?>
<styleSheet xmlns="http://schemas.openxmlformats.org/spreadsheetml/2006/main">
  <numFmts count="1">
    <numFmt numFmtId="164" formatCode="m/d/yyyy;@"/>
  </numFmts>
  <fonts count="10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0033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0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0" fontId="5" fillId="0" borderId="0" xfId="0" quotePrefix="1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wrapText="1"/>
    </xf>
    <xf numFmtId="0" fontId="5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5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5" fillId="0" borderId="0" xfId="0" applyNumberFormat="1" applyFont="1" applyFill="1" applyBorder="1" applyAlignment="1">
      <alignment horizontal="center" wrapText="1"/>
    </xf>
    <xf numFmtId="0" fontId="5" fillId="2" borderId="0" xfId="0" applyNumberFormat="1" applyFont="1" applyFill="1" applyBorder="1" applyAlignment="1">
      <alignment horizontal="center" wrapText="1"/>
    </xf>
    <xf numFmtId="0" fontId="5" fillId="2" borderId="0" xfId="0" applyNumberFormat="1" applyFont="1" applyFill="1" applyBorder="1" applyAlignment="1">
      <alignment wrapText="1"/>
    </xf>
    <xf numFmtId="0" fontId="5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/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 wrapText="1"/>
    </xf>
    <xf numFmtId="2" fontId="5" fillId="3" borderId="0" xfId="0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right" wrapText="1"/>
    </xf>
    <xf numFmtId="0" fontId="4" fillId="0" borderId="0" xfId="0" applyNumberFormat="1" applyFont="1" applyFill="1" applyBorder="1" applyAlignment="1">
      <alignment horizontal="center" wrapText="1"/>
    </xf>
    <xf numFmtId="2" fontId="8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0" fontId="4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/>
    <xf numFmtId="0" fontId="5" fillId="3" borderId="0" xfId="0" applyNumberFormat="1" applyFont="1" applyFill="1" applyBorder="1" applyAlignment="1">
      <alignment horizontal="center" wrapText="1"/>
    </xf>
    <xf numFmtId="164" fontId="5" fillId="3" borderId="0" xfId="0" applyNumberFormat="1" applyFont="1" applyFill="1" applyBorder="1" applyAlignment="1">
      <alignment horizontal="center" wrapText="1"/>
    </xf>
    <xf numFmtId="0" fontId="5" fillId="3" borderId="0" xfId="0" quotePrefix="1" applyNumberFormat="1" applyFont="1" applyFill="1" applyBorder="1" applyAlignment="1">
      <alignment horizontal="center" wrapText="1"/>
    </xf>
    <xf numFmtId="0" fontId="5" fillId="3" borderId="0" xfId="0" applyNumberFormat="1" applyFont="1" applyFill="1" applyBorder="1" applyAlignment="1">
      <alignment wrapText="1"/>
    </xf>
    <xf numFmtId="0" fontId="5" fillId="3" borderId="0" xfId="0" applyNumberFormat="1" applyFont="1" applyFill="1" applyBorder="1" applyAlignment="1"/>
    <xf numFmtId="16" fontId="1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 wrapText="1"/>
    </xf>
    <xf numFmtId="0" fontId="6" fillId="0" borderId="0" xfId="0" quotePrefix="1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0" fontId="9" fillId="0" borderId="0" xfId="0" applyNumberFormat="1" applyFont="1" applyFill="1" applyBorder="1" applyAlignment="1">
      <alignment horizontal="center" wrapText="1"/>
    </xf>
    <xf numFmtId="14" fontId="9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0" fontId="9" fillId="0" borderId="0" xfId="0" quotePrefix="1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2"/>
  <sheetViews>
    <sheetView tabSelected="1" topLeftCell="A31" workbookViewId="0">
      <selection activeCell="A34" sqref="A34:XFD34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style="26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9</v>
      </c>
      <c r="I1" s="1" t="s">
        <v>10</v>
      </c>
      <c r="J1" s="1" t="s">
        <v>11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11" customFormat="1" ht="12.75" customHeight="1">
      <c r="A3" s="8">
        <v>4.5</v>
      </c>
      <c r="B3" s="8">
        <v>9.25</v>
      </c>
      <c r="C3" s="8">
        <v>555</v>
      </c>
      <c r="D3" s="8" t="s">
        <v>6</v>
      </c>
      <c r="E3" s="8" t="s">
        <v>7</v>
      </c>
      <c r="F3" s="37"/>
      <c r="G3" s="13">
        <v>41713</v>
      </c>
      <c r="H3" s="13">
        <v>42268</v>
      </c>
      <c r="I3" s="16">
        <v>3442</v>
      </c>
      <c r="J3" s="9" t="s">
        <v>17</v>
      </c>
      <c r="K3" s="8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s="11" customFormat="1" ht="12.75" customHeight="1">
      <c r="A4" s="8">
        <v>6.75</v>
      </c>
      <c r="B4" s="8">
        <v>9.25</v>
      </c>
      <c r="C4" s="8">
        <v>1</v>
      </c>
      <c r="D4" s="8" t="s">
        <v>6</v>
      </c>
      <c r="E4" s="8" t="s">
        <v>7</v>
      </c>
      <c r="F4" s="8"/>
      <c r="G4" s="13">
        <v>41887</v>
      </c>
      <c r="H4" s="13">
        <v>42252</v>
      </c>
      <c r="I4" s="16">
        <v>5164</v>
      </c>
      <c r="J4" s="9" t="s">
        <v>41</v>
      </c>
      <c r="K4" s="8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s="42" customFormat="1" ht="12.75" customHeight="1">
      <c r="A5" s="37">
        <v>1.5</v>
      </c>
      <c r="B5" s="37">
        <v>9</v>
      </c>
      <c r="C5" s="37">
        <v>1000</v>
      </c>
      <c r="D5" s="37" t="s">
        <v>6</v>
      </c>
      <c r="E5" s="37" t="s">
        <v>7</v>
      </c>
      <c r="F5" s="37"/>
      <c r="G5" s="39">
        <v>41941</v>
      </c>
      <c r="H5" s="39">
        <v>42941</v>
      </c>
      <c r="I5" s="25">
        <v>1117</v>
      </c>
      <c r="J5" s="40" t="s">
        <v>16</v>
      </c>
      <c r="K5" s="37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pans="1:21" ht="12.75" customHeight="1">
      <c r="A6" s="3"/>
      <c r="B6" s="3"/>
      <c r="C6" s="3"/>
      <c r="D6" s="3"/>
      <c r="E6" s="3"/>
      <c r="F6" s="3">
        <f>SUM(A3:A5)</f>
        <v>12.75</v>
      </c>
      <c r="G6" s="3"/>
      <c r="H6" s="3"/>
      <c r="I6" s="7"/>
      <c r="K6" s="7">
        <f>SUM(I3:I4)</f>
        <v>8606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21" customFormat="1" ht="12.75" customHeight="1">
      <c r="A7" s="8">
        <v>12.3</v>
      </c>
      <c r="B7" s="8">
        <v>10.050000000000001</v>
      </c>
      <c r="C7" s="8">
        <v>3</v>
      </c>
      <c r="D7" s="8" t="s">
        <v>6</v>
      </c>
      <c r="E7" s="8" t="s">
        <v>8</v>
      </c>
      <c r="F7" s="8"/>
      <c r="G7" s="18">
        <v>41304</v>
      </c>
      <c r="H7" s="18">
        <v>42399</v>
      </c>
      <c r="I7" s="38">
        <v>10215</v>
      </c>
      <c r="J7" s="9" t="s">
        <v>20</v>
      </c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s="11" customFormat="1" ht="12.75" customHeight="1">
      <c r="A8" s="8">
        <v>6.15</v>
      </c>
      <c r="B8" s="8">
        <v>9.5</v>
      </c>
      <c r="C8" s="8">
        <v>24</v>
      </c>
      <c r="D8" s="8" t="s">
        <v>6</v>
      </c>
      <c r="E8" s="8" t="s">
        <v>8</v>
      </c>
      <c r="F8" s="8"/>
      <c r="G8" s="18">
        <v>41480</v>
      </c>
      <c r="H8" s="18">
        <v>42210</v>
      </c>
      <c r="I8" s="16">
        <v>4830</v>
      </c>
      <c r="J8" s="9" t="s">
        <v>25</v>
      </c>
      <c r="K8" s="8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s="59" customFormat="1" ht="12.75" customHeight="1">
      <c r="A9" s="54">
        <v>4.25</v>
      </c>
      <c r="B9" s="54">
        <v>9.75</v>
      </c>
      <c r="C9" s="54">
        <v>12</v>
      </c>
      <c r="D9" s="54" t="s">
        <v>6</v>
      </c>
      <c r="E9" s="54" t="s">
        <v>8</v>
      </c>
      <c r="F9" s="54"/>
      <c r="G9" s="55">
        <v>41776</v>
      </c>
      <c r="H9" s="55">
        <v>42141</v>
      </c>
      <c r="I9" s="56">
        <v>3425</v>
      </c>
      <c r="J9" s="57" t="s">
        <v>31</v>
      </c>
      <c r="K9" s="54"/>
      <c r="L9" s="58"/>
      <c r="M9" s="58"/>
      <c r="N9" s="58"/>
      <c r="O9" s="58"/>
      <c r="P9" s="58"/>
      <c r="Q9" s="58"/>
      <c r="R9" s="58"/>
      <c r="S9" s="58"/>
      <c r="T9" s="58"/>
      <c r="U9" s="58"/>
    </row>
    <row r="10" spans="1:21" s="11" customFormat="1" ht="12.75" customHeight="1">
      <c r="A10" s="8">
        <v>2.85</v>
      </c>
      <c r="B10" s="8">
        <v>9.8000000000000007</v>
      </c>
      <c r="C10" s="8">
        <v>24</v>
      </c>
      <c r="D10" s="8" t="s">
        <v>6</v>
      </c>
      <c r="E10" s="8" t="s">
        <v>8</v>
      </c>
      <c r="F10" s="8"/>
      <c r="G10" s="18">
        <v>41816</v>
      </c>
      <c r="H10" s="18">
        <v>42547</v>
      </c>
      <c r="I10" s="16">
        <v>2309</v>
      </c>
      <c r="J10" s="27" t="s">
        <v>38</v>
      </c>
      <c r="K10" s="8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2.75" customHeight="1">
      <c r="A11" s="3"/>
      <c r="B11" s="3"/>
      <c r="C11" s="3"/>
      <c r="D11" s="3"/>
      <c r="E11" s="3"/>
      <c r="F11" s="3">
        <f>SUM(A7:A10)</f>
        <v>25.550000000000004</v>
      </c>
      <c r="G11" s="3"/>
      <c r="H11" s="3"/>
      <c r="I11" s="7"/>
      <c r="J11" s="3"/>
      <c r="K11" s="7">
        <f>SUM(I7:I10)</f>
        <v>20779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s="11" customFormat="1" ht="12.75" customHeight="1">
      <c r="A12" s="8">
        <v>4</v>
      </c>
      <c r="B12" s="8">
        <v>9.6</v>
      </c>
      <c r="C12" s="8" t="s">
        <v>32</v>
      </c>
      <c r="D12" s="8" t="s">
        <v>6</v>
      </c>
      <c r="E12" s="8" t="s">
        <v>40</v>
      </c>
      <c r="F12" s="8"/>
      <c r="G12" s="13">
        <v>41675</v>
      </c>
      <c r="H12" s="13">
        <v>42171</v>
      </c>
      <c r="I12" s="28">
        <v>3175</v>
      </c>
      <c r="J12" s="9" t="s">
        <v>18</v>
      </c>
      <c r="K12" s="8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s="11" customFormat="1" ht="12.75" customHeight="1">
      <c r="A13" s="8">
        <v>12.5</v>
      </c>
      <c r="B13" s="8">
        <v>9.8000000000000007</v>
      </c>
      <c r="C13" s="3" t="s">
        <v>21</v>
      </c>
      <c r="D13" s="8" t="s">
        <v>6</v>
      </c>
      <c r="E13" s="8" t="s">
        <v>40</v>
      </c>
      <c r="F13" s="8"/>
      <c r="G13" s="13">
        <v>41741</v>
      </c>
      <c r="H13" s="13">
        <v>42241</v>
      </c>
      <c r="I13" s="16">
        <v>10125</v>
      </c>
      <c r="J13" s="9" t="s">
        <v>29</v>
      </c>
      <c r="K13" s="8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s="11" customFormat="1" ht="12.75" customHeight="1">
      <c r="A14" s="8">
        <v>4</v>
      </c>
      <c r="B14" s="8">
        <v>9.6</v>
      </c>
      <c r="C14" s="3" t="s">
        <v>50</v>
      </c>
      <c r="D14" s="8" t="s">
        <v>6</v>
      </c>
      <c r="E14" s="8" t="s">
        <v>40</v>
      </c>
      <c r="F14" s="8"/>
      <c r="G14" s="13">
        <v>41838</v>
      </c>
      <c r="H14" s="13">
        <v>42203</v>
      </c>
      <c r="I14" s="16">
        <v>3175</v>
      </c>
      <c r="J14" s="9" t="s">
        <v>39</v>
      </c>
      <c r="K14" s="8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ht="12.75" customHeight="1">
      <c r="A15" s="3"/>
      <c r="B15" s="3"/>
      <c r="C15" s="3"/>
      <c r="D15" s="3"/>
      <c r="E15" s="3"/>
      <c r="F15" s="3">
        <f>SUM(A12:A14)</f>
        <v>20.5</v>
      </c>
      <c r="G15" s="15"/>
      <c r="H15" s="15"/>
      <c r="I15" s="7"/>
      <c r="J15" s="3"/>
      <c r="K15" s="7">
        <f>SUM(I12:I14)</f>
        <v>16475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11" customFormat="1" ht="12.75" customHeight="1">
      <c r="A16" s="8">
        <v>2.4</v>
      </c>
      <c r="B16" s="8">
        <v>9.18</v>
      </c>
      <c r="C16" s="8">
        <v>24</v>
      </c>
      <c r="D16" s="8" t="s">
        <v>6</v>
      </c>
      <c r="E16" s="8" t="s">
        <v>13</v>
      </c>
      <c r="F16" s="8"/>
      <c r="G16" s="13">
        <v>41442</v>
      </c>
      <c r="H16" s="13">
        <v>42172</v>
      </c>
      <c r="I16" s="16">
        <v>1871</v>
      </c>
      <c r="J16" s="9" t="s">
        <v>23</v>
      </c>
      <c r="K16" s="8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s="11" customFormat="1" ht="12.75" customHeight="1">
      <c r="A17" s="8">
        <v>17</v>
      </c>
      <c r="B17" s="8">
        <v>9.18</v>
      </c>
      <c r="C17" s="8">
        <v>2</v>
      </c>
      <c r="D17" s="8" t="s">
        <v>6</v>
      </c>
      <c r="E17" s="8" t="s">
        <v>13</v>
      </c>
      <c r="F17" s="8"/>
      <c r="G17" s="13">
        <v>42051</v>
      </c>
      <c r="H17" s="13">
        <v>42782</v>
      </c>
      <c r="I17" s="28">
        <v>13254</v>
      </c>
      <c r="J17" s="9" t="s">
        <v>48</v>
      </c>
      <c r="K17" s="8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s="53" customFormat="1" ht="12.75" customHeight="1">
      <c r="A18" s="49">
        <v>3.75</v>
      </c>
      <c r="B18" s="49">
        <v>8.93</v>
      </c>
      <c r="C18" s="49">
        <v>12</v>
      </c>
      <c r="D18" s="49" t="s">
        <v>6</v>
      </c>
      <c r="E18" s="49" t="s">
        <v>13</v>
      </c>
      <c r="F18" s="49"/>
      <c r="G18" s="50">
        <v>42135</v>
      </c>
      <c r="H18" s="50">
        <v>42502</v>
      </c>
      <c r="I18" s="25">
        <v>2500</v>
      </c>
      <c r="J18" s="51" t="s">
        <v>49</v>
      </c>
      <c r="K18" s="49"/>
      <c r="L18" s="52"/>
      <c r="M18" s="52"/>
      <c r="N18" s="52"/>
      <c r="O18" s="52"/>
      <c r="P18" s="52"/>
      <c r="Q18" s="52"/>
      <c r="R18" s="52"/>
      <c r="S18" s="52"/>
      <c r="T18" s="52"/>
      <c r="U18" s="52"/>
    </row>
    <row r="19" spans="1:21" ht="12.75" customHeight="1">
      <c r="A19" s="3"/>
      <c r="B19" s="3"/>
      <c r="C19" s="3"/>
      <c r="D19" s="3"/>
      <c r="E19" s="3"/>
      <c r="F19" s="3">
        <f>SUM(A16:A18)</f>
        <v>23.15</v>
      </c>
      <c r="G19" s="3"/>
      <c r="H19" s="3"/>
      <c r="I19" s="7"/>
      <c r="J19" s="3"/>
      <c r="K19" s="7">
        <f>SUM(I16:I18)</f>
        <v>17625</v>
      </c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s="11" customFormat="1" ht="12.75" customHeight="1">
      <c r="A20" s="8">
        <v>2.4</v>
      </c>
      <c r="B20" s="8">
        <v>10</v>
      </c>
      <c r="C20" s="8">
        <v>2</v>
      </c>
      <c r="D20" s="8" t="s">
        <v>6</v>
      </c>
      <c r="E20" s="8" t="s">
        <v>14</v>
      </c>
      <c r="F20" s="8"/>
      <c r="G20" s="13">
        <v>41637</v>
      </c>
      <c r="H20" s="13">
        <v>42367</v>
      </c>
      <c r="I20" s="16">
        <v>2000</v>
      </c>
      <c r="J20" s="9" t="s">
        <v>15</v>
      </c>
      <c r="K20" s="8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s="53" customFormat="1" ht="12.75" customHeight="1">
      <c r="A21" s="49">
        <v>6.5</v>
      </c>
      <c r="B21" s="49">
        <v>9.25</v>
      </c>
      <c r="C21" s="49">
        <v>2</v>
      </c>
      <c r="D21" s="49" t="s">
        <v>6</v>
      </c>
      <c r="E21" s="49" t="s">
        <v>14</v>
      </c>
      <c r="F21" s="49"/>
      <c r="G21" s="50">
        <v>42107</v>
      </c>
      <c r="H21" s="50">
        <v>42838</v>
      </c>
      <c r="I21" s="28">
        <v>5010</v>
      </c>
      <c r="J21" s="51" t="s">
        <v>22</v>
      </c>
      <c r="K21" s="49"/>
      <c r="L21" s="52"/>
      <c r="M21" s="52"/>
      <c r="N21" s="52"/>
      <c r="O21" s="52"/>
      <c r="P21" s="52"/>
      <c r="Q21" s="52"/>
      <c r="R21" s="52"/>
      <c r="S21" s="52"/>
      <c r="T21" s="52"/>
      <c r="U21" s="52"/>
    </row>
    <row r="22" spans="1:21" ht="12.75" customHeight="1">
      <c r="A22" s="3">
        <v>3.45</v>
      </c>
      <c r="B22" s="3">
        <v>9.75</v>
      </c>
      <c r="C22" s="3">
        <v>2</v>
      </c>
      <c r="D22" s="3" t="s">
        <v>6</v>
      </c>
      <c r="E22" s="3" t="s">
        <v>14</v>
      </c>
      <c r="F22" s="3"/>
      <c r="G22" s="5">
        <v>41429</v>
      </c>
      <c r="H22" s="5">
        <v>42159</v>
      </c>
      <c r="I22" s="16">
        <v>2803</v>
      </c>
      <c r="J22" s="6" t="s">
        <v>24</v>
      </c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2.75" customHeight="1">
      <c r="A23" s="3">
        <v>5.75</v>
      </c>
      <c r="B23" s="3">
        <v>9.75</v>
      </c>
      <c r="C23" s="3">
        <v>2</v>
      </c>
      <c r="D23" s="3" t="s">
        <v>6</v>
      </c>
      <c r="E23" s="3" t="s">
        <v>14</v>
      </c>
      <c r="F23" s="3"/>
      <c r="G23" s="5">
        <v>41520</v>
      </c>
      <c r="H23" s="5">
        <v>42250</v>
      </c>
      <c r="I23" s="16">
        <v>4672</v>
      </c>
      <c r="J23" s="6" t="s">
        <v>26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s="24" customFormat="1" ht="12.75" customHeight="1">
      <c r="A24" s="3">
        <v>3.15</v>
      </c>
      <c r="B24" s="3">
        <v>9.75</v>
      </c>
      <c r="C24" s="3">
        <v>2</v>
      </c>
      <c r="D24" s="3" t="s">
        <v>6</v>
      </c>
      <c r="E24" s="3" t="s">
        <v>14</v>
      </c>
      <c r="F24" s="3"/>
      <c r="G24" s="5">
        <v>41536</v>
      </c>
      <c r="H24" s="5">
        <v>42266</v>
      </c>
      <c r="I24" s="16">
        <v>2559</v>
      </c>
      <c r="J24" s="6" t="s">
        <v>27</v>
      </c>
      <c r="K24" s="22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ht="12.75" customHeight="1">
      <c r="A25" s="3">
        <v>4.5</v>
      </c>
      <c r="B25" s="3">
        <v>9.75</v>
      </c>
      <c r="C25" s="3">
        <v>2</v>
      </c>
      <c r="D25" s="3" t="s">
        <v>6</v>
      </c>
      <c r="E25" s="3" t="s">
        <v>14</v>
      </c>
      <c r="F25" s="3"/>
      <c r="G25" s="5">
        <v>41552</v>
      </c>
      <c r="H25" s="5">
        <v>42282</v>
      </c>
      <c r="I25" s="16">
        <v>3656</v>
      </c>
      <c r="J25" s="6" t="s">
        <v>28</v>
      </c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s="34" customFormat="1" ht="12.75" customHeight="1">
      <c r="A26" s="30">
        <v>0.5</v>
      </c>
      <c r="B26" s="30">
        <v>9</v>
      </c>
      <c r="C26" s="30">
        <v>60</v>
      </c>
      <c r="D26" s="30" t="s">
        <v>19</v>
      </c>
      <c r="E26" s="30" t="s">
        <v>14</v>
      </c>
      <c r="F26" s="30"/>
      <c r="G26" s="31">
        <v>41650</v>
      </c>
      <c r="H26" s="31">
        <v>43476</v>
      </c>
      <c r="I26" s="29">
        <f>1125/3</f>
        <v>375</v>
      </c>
      <c r="J26" s="32" t="s">
        <v>30</v>
      </c>
      <c r="K26" s="30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ht="12.75" customHeight="1">
      <c r="A27" s="3"/>
      <c r="B27" s="3"/>
      <c r="C27" s="3"/>
      <c r="D27" s="3"/>
      <c r="E27" s="3"/>
      <c r="F27" s="3">
        <f>SUM(A20:A26)</f>
        <v>26.25</v>
      </c>
      <c r="G27" s="3"/>
      <c r="H27" s="3"/>
      <c r="I27" s="7"/>
      <c r="J27" s="3"/>
      <c r="K27" s="7">
        <f>SUM(I20:I25)</f>
        <v>20700</v>
      </c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2.75" customHeight="1">
      <c r="A28" s="3"/>
      <c r="B28" s="3"/>
      <c r="C28" s="3"/>
      <c r="D28" s="3"/>
      <c r="E28" s="3"/>
      <c r="F28" s="3"/>
      <c r="G28" s="3"/>
      <c r="H28" s="3"/>
      <c r="I28" s="7"/>
      <c r="J28" s="3"/>
      <c r="K28" s="7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s="47" customFormat="1" ht="12.75" customHeight="1">
      <c r="A29" s="43">
        <v>0.25</v>
      </c>
      <c r="B29" s="43">
        <v>9.25</v>
      </c>
      <c r="C29" s="43">
        <v>270</v>
      </c>
      <c r="D29" s="43" t="s">
        <v>19</v>
      </c>
      <c r="E29" s="43" t="s">
        <v>42</v>
      </c>
      <c r="F29" s="43"/>
      <c r="G29" s="44">
        <v>42010</v>
      </c>
      <c r="H29" s="44">
        <v>42280</v>
      </c>
      <c r="I29" s="29">
        <v>570</v>
      </c>
      <c r="J29" s="45" t="s">
        <v>43</v>
      </c>
      <c r="K29" s="43"/>
      <c r="L29" s="46"/>
      <c r="M29" s="46"/>
      <c r="N29" s="46"/>
      <c r="O29" s="46"/>
      <c r="P29" s="46"/>
      <c r="Q29" s="46"/>
      <c r="R29" s="46"/>
      <c r="S29" s="46"/>
      <c r="T29" s="46"/>
      <c r="U29" s="46"/>
    </row>
    <row r="30" spans="1:21" ht="12.75" customHeight="1">
      <c r="A30" s="3">
        <v>2.8</v>
      </c>
      <c r="B30" s="3">
        <v>9.18</v>
      </c>
      <c r="C30" s="3">
        <v>270</v>
      </c>
      <c r="D30" s="3" t="s">
        <v>6</v>
      </c>
      <c r="E30" s="3" t="s">
        <v>42</v>
      </c>
      <c r="F30" s="3"/>
      <c r="G30" s="5">
        <v>42011</v>
      </c>
      <c r="H30" s="5">
        <v>42281</v>
      </c>
      <c r="I30" s="16">
        <v>2183</v>
      </c>
      <c r="J30" s="6" t="s">
        <v>44</v>
      </c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3">
        <v>3.35</v>
      </c>
      <c r="B31" s="3">
        <v>9.18</v>
      </c>
      <c r="C31" s="3">
        <v>13</v>
      </c>
      <c r="D31" s="3" t="s">
        <v>6</v>
      </c>
      <c r="E31" s="3" t="s">
        <v>42</v>
      </c>
      <c r="F31" s="3"/>
      <c r="G31" s="5">
        <v>42012</v>
      </c>
      <c r="H31" s="5">
        <v>42407</v>
      </c>
      <c r="I31" s="16">
        <v>2612</v>
      </c>
      <c r="J31" s="6" t="s">
        <v>45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>
        <v>5.4</v>
      </c>
      <c r="B32" s="3">
        <v>9.18</v>
      </c>
      <c r="C32" s="3">
        <v>270</v>
      </c>
      <c r="D32" s="3" t="s">
        <v>6</v>
      </c>
      <c r="E32" s="3" t="s">
        <v>42</v>
      </c>
      <c r="F32" s="3"/>
      <c r="G32" s="5">
        <v>42017</v>
      </c>
      <c r="H32" s="5">
        <v>42287</v>
      </c>
      <c r="I32" s="16">
        <v>4210</v>
      </c>
      <c r="J32" s="6" t="s">
        <v>46</v>
      </c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>
        <v>5.4</v>
      </c>
      <c r="B33" s="3">
        <v>9.18</v>
      </c>
      <c r="C33" s="3">
        <v>12</v>
      </c>
      <c r="D33" s="3" t="s">
        <v>6</v>
      </c>
      <c r="E33" s="3" t="s">
        <v>42</v>
      </c>
      <c r="F33" s="3"/>
      <c r="G33" s="5">
        <v>42018</v>
      </c>
      <c r="H33" s="5">
        <v>42383</v>
      </c>
      <c r="I33" s="16">
        <v>4210</v>
      </c>
      <c r="J33" s="6" t="s">
        <v>47</v>
      </c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/>
      <c r="B34" s="7"/>
      <c r="C34" s="3"/>
      <c r="D34" s="3"/>
      <c r="E34" s="3"/>
      <c r="F34" s="3"/>
      <c r="G34" s="3"/>
      <c r="H34" s="3"/>
      <c r="I34" s="7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3"/>
      <c r="B35" s="7"/>
      <c r="C35" s="3"/>
      <c r="D35" s="3"/>
      <c r="E35" s="3"/>
      <c r="F35" s="3">
        <f>SUM(A29:A33)</f>
        <v>17.200000000000003</v>
      </c>
      <c r="G35" s="3"/>
      <c r="H35" s="3"/>
      <c r="I35" s="7"/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3"/>
      <c r="B36" s="7"/>
      <c r="C36" s="3"/>
      <c r="D36" s="3"/>
      <c r="E36" s="3"/>
      <c r="F36" s="3"/>
      <c r="G36" s="3"/>
      <c r="H36" s="3"/>
      <c r="I36" s="7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3"/>
      <c r="B37" s="7"/>
      <c r="C37" s="3"/>
      <c r="D37" s="3"/>
      <c r="E37" s="3"/>
      <c r="G37" s="3"/>
      <c r="H37" s="3"/>
      <c r="I37" s="7">
        <f>SUM(I3:I33)</f>
        <v>99462</v>
      </c>
      <c r="J37" s="3" t="s">
        <v>3</v>
      </c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3"/>
      <c r="B38" s="7"/>
      <c r="C38" s="7"/>
      <c r="D38" s="4"/>
      <c r="E38" s="4"/>
      <c r="F38" s="4"/>
      <c r="G38" s="4"/>
      <c r="H38" s="4"/>
      <c r="I38" s="7">
        <v>18095</v>
      </c>
      <c r="J38" s="3" t="s">
        <v>12</v>
      </c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3"/>
      <c r="C39" s="4"/>
      <c r="D39" s="4"/>
      <c r="E39" s="4"/>
      <c r="F39" s="4"/>
      <c r="G39" s="4"/>
      <c r="H39" s="4"/>
      <c r="I39" s="17"/>
      <c r="J39" s="3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48">
        <v>42138</v>
      </c>
      <c r="B40" s="7"/>
      <c r="C40" s="4"/>
      <c r="D40" s="4"/>
      <c r="E40" s="4"/>
      <c r="F40" s="1">
        <f>SUM(F3:F35)</f>
        <v>125.4</v>
      </c>
      <c r="H40" s="4"/>
      <c r="I40" s="14">
        <f>I37+I38</f>
        <v>117557</v>
      </c>
      <c r="J40" s="3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"/>
      <c r="B41" s="4"/>
      <c r="C41" s="25"/>
      <c r="D41" s="12"/>
      <c r="H41" s="4"/>
      <c r="I41" s="4"/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/>
      <c r="B42" s="4"/>
      <c r="C42" s="11"/>
      <c r="E42" s="4"/>
      <c r="H42" s="4"/>
      <c r="I42" s="4"/>
      <c r="J42" s="3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/>
      <c r="B43" s="4"/>
      <c r="C43" s="4"/>
      <c r="D43" s="4"/>
      <c r="E43" s="4"/>
      <c r="F43" s="4"/>
      <c r="G43" s="4"/>
      <c r="H43" s="7"/>
      <c r="I43" s="4"/>
      <c r="J43" s="36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 t="s">
        <v>33</v>
      </c>
      <c r="B44" s="4">
        <v>250000</v>
      </c>
      <c r="C44" s="4">
        <f>SUM(I20:I25) * 12 + 4*I26</f>
        <v>249900</v>
      </c>
      <c r="E44" s="4">
        <f>B44-C44</f>
        <v>100</v>
      </c>
      <c r="G44" s="4"/>
      <c r="H44" s="4"/>
      <c r="I44" s="4"/>
      <c r="J44" s="36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 t="s">
        <v>34</v>
      </c>
      <c r="B45" s="4">
        <v>250000</v>
      </c>
      <c r="C45" s="4">
        <v>211176</v>
      </c>
      <c r="E45" s="4">
        <f>B45-C45</f>
        <v>38824</v>
      </c>
      <c r="G45" s="4"/>
      <c r="H45" s="4"/>
      <c r="I45" s="4"/>
      <c r="J45" s="36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 t="s">
        <v>35</v>
      </c>
      <c r="B46" s="4">
        <v>250000</v>
      </c>
      <c r="C46" s="4">
        <f>(29597 + 6488) + (3175 * 2 + 1258) + (3175 * 12) + (5354 * 3 + 1040) + (6075 + 10125 * 11) + (1331 + 3175 * 8)</f>
        <v>243076</v>
      </c>
      <c r="D46" s="4"/>
      <c r="E46" s="4">
        <f t="shared" ref="E46:E48" si="0">B46-C46</f>
        <v>6924</v>
      </c>
      <c r="F46" s="4"/>
      <c r="G46">
        <f>G40*0.1/12</f>
        <v>0</v>
      </c>
      <c r="H46" s="17">
        <v>9</v>
      </c>
      <c r="I46" s="17">
        <f>G46*H46</f>
        <v>0</v>
      </c>
      <c r="J46" s="35">
        <f>C46+I46</f>
        <v>243076</v>
      </c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 t="s">
        <v>36</v>
      </c>
      <c r="B47" s="4">
        <v>250000</v>
      </c>
      <c r="C47" s="4">
        <f>(4030 * 3) + (3425 * 9) + (10215 * 12) + (4830 * 12) + 567 + (2309 * 9)</f>
        <v>244803</v>
      </c>
      <c r="D47" s="4"/>
      <c r="E47" s="4">
        <f>B47-C47</f>
        <v>5197</v>
      </c>
      <c r="F47" s="4"/>
      <c r="G47">
        <f>G41*0.1/12</f>
        <v>0</v>
      </c>
      <c r="H47" s="17">
        <v>9</v>
      </c>
      <c r="I47" s="17">
        <f>G47*H47</f>
        <v>0</v>
      </c>
      <c r="J47" s="35">
        <f>C47+I47</f>
        <v>244803</v>
      </c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 t="s">
        <v>37</v>
      </c>
      <c r="B48" s="4">
        <v>250000</v>
      </c>
      <c r="C48" s="4">
        <v>174204</v>
      </c>
      <c r="D48" s="4"/>
      <c r="E48" s="4">
        <f t="shared" si="0"/>
        <v>75796</v>
      </c>
      <c r="F48" s="4"/>
      <c r="G48" s="4"/>
      <c r="H48" s="4"/>
      <c r="I48" s="4"/>
      <c r="J48" s="36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4"/>
      <c r="B49" s="4"/>
      <c r="C49" s="4"/>
      <c r="D49" s="4"/>
      <c r="E49" s="4"/>
      <c r="F49" s="4"/>
      <c r="G49" s="4"/>
      <c r="H49" s="4"/>
      <c r="I49" s="4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35"/>
      <c r="B54" s="4"/>
      <c r="C54" s="4"/>
      <c r="D54" s="4"/>
      <c r="E54" s="4"/>
      <c r="F54" s="4"/>
      <c r="G54" s="4"/>
      <c r="H54" s="4"/>
      <c r="I54" s="4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2015-06-07T14:15:48Z</dcterms:modified>
</cp:coreProperties>
</file>