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9" i="1"/>
  <c r="F6"/>
  <c r="F35"/>
  <c r="K27"/>
  <c r="K19"/>
  <c r="K15"/>
  <c r="K11"/>
  <c r="C46"/>
  <c r="C47"/>
  <c r="E47" s="1"/>
  <c r="F15"/>
  <c r="G47"/>
  <c r="I47" s="1"/>
  <c r="G46"/>
  <c r="I46" l="1"/>
  <c r="J46" s="1"/>
  <c r="J47"/>
  <c r="E46"/>
  <c r="E45"/>
  <c r="F27"/>
  <c r="F40" s="1"/>
  <c r="F11"/>
  <c r="I26"/>
  <c r="C44" l="1"/>
  <c r="E44" s="1"/>
  <c r="I37"/>
  <c r="I40" s="1"/>
  <c r="K6"/>
  <c r="E48"/>
</calcChain>
</file>

<file path=xl/sharedStrings.xml><?xml version="1.0" encoding="utf-8"?>
<sst xmlns="http://schemas.openxmlformats.org/spreadsheetml/2006/main" count="96" uniqueCount="51">
  <si>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</si>
  <si>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</si>
  <si>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</si>
  <si>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</si>
  <si>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</si>
  <si>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</si>
  <si>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</si>
  <si>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</si>
  <si>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</si>
  <si>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</si>
  <si>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</si>
  <si>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</si>
  <si>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</si>
  <si>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</si>
  <si>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</si>
  <si>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</si>
  <si>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</si>
  <si>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</si>
  <si>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</si>
  <si>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</si>
  <si>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12+1</t>
  </si>
  <si>
    <t>913040005788755</t>
  </si>
  <si>
    <t>500 EOM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</si>
  <si>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</si>
  <si>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</si>
  <si>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</si>
  <si>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</si>
  <si>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</si>
  <si>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</si>
  <si>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</si>
  <si>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</si>
  <si>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</si>
  <si>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</si>
  <si>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</si>
  <si>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</si>
  <si>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</si>
  <si>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</si>
  <si>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</si>
  <si>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</si>
  <si>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</si>
  <si>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</si>
  <si>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</si>
  <si>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</si>
  <si>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</si>
  <si>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</si>
  <si>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</si>
  <si>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</si>
  <si>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</si>
  <si>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</si>
  <si>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</si>
  <si>
    <t>50300080032442</t>
  </si>
</sst>
</file>

<file path=xl/styles.xml><?xml version="1.0" encoding="utf-8"?>
<styleSheet xmlns="http://schemas.openxmlformats.org/spreadsheetml/2006/main">
  <numFmts count="1">
    <numFmt numFmtId="164" formatCode="m/d/yyyy;@"/>
  </numFmts>
  <fonts count="9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2"/>
  <sheetViews>
    <sheetView tabSelected="1" topLeftCell="A5" workbookViewId="0">
      <selection activeCell="I33" sqref="I33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37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43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2" customFormat="1" ht="12.75" customHeight="1">
      <c r="A5" s="37">
        <v>1.5</v>
      </c>
      <c r="B5" s="37">
        <v>9</v>
      </c>
      <c r="C5" s="37">
        <v>1000</v>
      </c>
      <c r="D5" s="37" t="s">
        <v>6</v>
      </c>
      <c r="E5" s="37" t="s">
        <v>7</v>
      </c>
      <c r="F5" s="37"/>
      <c r="G5" s="39">
        <v>41941</v>
      </c>
      <c r="H5" s="39">
        <v>42941</v>
      </c>
      <c r="I5" s="25">
        <v>1117</v>
      </c>
      <c r="J5" s="40" t="s">
        <v>16</v>
      </c>
      <c r="K5" s="37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38">
        <v>10215</v>
      </c>
      <c r="J7" s="9" t="s">
        <v>21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26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11" customFormat="1" ht="12.75" customHeight="1">
      <c r="A9" s="8">
        <v>4.25</v>
      </c>
      <c r="B9" s="8">
        <v>9.75</v>
      </c>
      <c r="C9" s="8">
        <v>12</v>
      </c>
      <c r="D9" s="8" t="s">
        <v>6</v>
      </c>
      <c r="E9" s="8" t="s">
        <v>8</v>
      </c>
      <c r="F9" s="8"/>
      <c r="G9" s="18">
        <v>41776</v>
      </c>
      <c r="H9" s="18">
        <v>42141</v>
      </c>
      <c r="I9" s="16">
        <v>3425</v>
      </c>
      <c r="J9" s="27" t="s">
        <v>33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40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34</v>
      </c>
      <c r="D12" s="8" t="s">
        <v>6</v>
      </c>
      <c r="E12" s="8" t="s">
        <v>42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22</v>
      </c>
      <c r="D13" s="8" t="s">
        <v>6</v>
      </c>
      <c r="E13" s="8" t="s">
        <v>42</v>
      </c>
      <c r="F13" s="8"/>
      <c r="G13" s="13">
        <v>41741</v>
      </c>
      <c r="H13" s="13">
        <v>42241</v>
      </c>
      <c r="I13" s="16">
        <v>10125</v>
      </c>
      <c r="J13" s="9" t="s">
        <v>30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22</v>
      </c>
      <c r="D14" s="8" t="s">
        <v>6</v>
      </c>
      <c r="E14" s="8" t="s">
        <v>42</v>
      </c>
      <c r="F14" s="8"/>
      <c r="G14" s="13">
        <v>41838</v>
      </c>
      <c r="H14" s="13">
        <v>42203</v>
      </c>
      <c r="I14" s="16">
        <v>3175</v>
      </c>
      <c r="J14" s="9" t="s">
        <v>41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24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3.55</v>
      </c>
      <c r="B17" s="8">
        <v>9.43</v>
      </c>
      <c r="C17" s="8" t="s">
        <v>20</v>
      </c>
      <c r="D17" s="8" t="s">
        <v>6</v>
      </c>
      <c r="E17" s="8" t="s">
        <v>13</v>
      </c>
      <c r="F17" s="8"/>
      <c r="G17" s="13">
        <v>41761</v>
      </c>
      <c r="H17" s="13">
        <v>42127</v>
      </c>
      <c r="I17" s="28">
        <v>2843</v>
      </c>
      <c r="J17" s="9" t="s">
        <v>32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11" customFormat="1" ht="12.75" customHeight="1">
      <c r="A18" s="8">
        <v>17</v>
      </c>
      <c r="B18" s="8">
        <v>9.18</v>
      </c>
      <c r="C18" s="8">
        <v>2</v>
      </c>
      <c r="D18" s="8" t="s">
        <v>6</v>
      </c>
      <c r="E18" s="8" t="s">
        <v>13</v>
      </c>
      <c r="F18" s="8"/>
      <c r="G18" s="13">
        <v>42051</v>
      </c>
      <c r="H18" s="13">
        <v>42782</v>
      </c>
      <c r="I18" s="28">
        <v>13254</v>
      </c>
      <c r="J18" s="9" t="s">
        <v>50</v>
      </c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2.75" customHeight="1">
      <c r="A19" s="3"/>
      <c r="B19" s="3"/>
      <c r="C19" s="3"/>
      <c r="D19" s="3"/>
      <c r="E19" s="3"/>
      <c r="F19" s="3">
        <f>SUM(A16:A18)</f>
        <v>22.95</v>
      </c>
      <c r="G19" s="3"/>
      <c r="H19" s="3"/>
      <c r="I19" s="7"/>
      <c r="J19" s="3"/>
      <c r="K19" s="7">
        <f>SUM(I16:I17)</f>
        <v>4714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53" customFormat="1" ht="12.75" customHeight="1">
      <c r="A21" s="49">
        <v>6.5</v>
      </c>
      <c r="B21" s="49">
        <v>9.25</v>
      </c>
      <c r="C21" s="49">
        <v>2</v>
      </c>
      <c r="D21" s="49" t="s">
        <v>6</v>
      </c>
      <c r="E21" s="49" t="s">
        <v>14</v>
      </c>
      <c r="F21" s="49"/>
      <c r="G21" s="50">
        <v>42107</v>
      </c>
      <c r="H21" s="50">
        <v>42838</v>
      </c>
      <c r="I21" s="25">
        <v>4500</v>
      </c>
      <c r="J21" s="51" t="s">
        <v>23</v>
      </c>
      <c r="K21" s="49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25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27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28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29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31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26.25</v>
      </c>
      <c r="G27" s="3"/>
      <c r="H27" s="3"/>
      <c r="I27" s="7"/>
      <c r="J27" s="3"/>
      <c r="K27" s="7">
        <f>SUM(I20:I25)</f>
        <v>20190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47" customFormat="1" ht="12.75" customHeight="1">
      <c r="A29" s="43">
        <v>0.25</v>
      </c>
      <c r="B29" s="43">
        <v>9.25</v>
      </c>
      <c r="C29" s="43">
        <v>270</v>
      </c>
      <c r="D29" s="43" t="s">
        <v>19</v>
      </c>
      <c r="E29" s="43" t="s">
        <v>44</v>
      </c>
      <c r="F29" s="43"/>
      <c r="G29" s="44">
        <v>42010</v>
      </c>
      <c r="H29" s="44">
        <v>42280</v>
      </c>
      <c r="I29" s="29">
        <v>570</v>
      </c>
      <c r="J29" s="45" t="s">
        <v>45</v>
      </c>
      <c r="K29" s="43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44</v>
      </c>
      <c r="F30" s="3"/>
      <c r="G30" s="5">
        <v>42011</v>
      </c>
      <c r="H30" s="5">
        <v>42281</v>
      </c>
      <c r="I30" s="16">
        <v>2183</v>
      </c>
      <c r="J30" s="6" t="s">
        <v>46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44</v>
      </c>
      <c r="F31" s="3"/>
      <c r="G31" s="5">
        <v>42012</v>
      </c>
      <c r="H31" s="5">
        <v>42407</v>
      </c>
      <c r="I31" s="16">
        <v>2612</v>
      </c>
      <c r="J31" s="6" t="s">
        <v>47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44</v>
      </c>
      <c r="F32" s="3"/>
      <c r="G32" s="5">
        <v>42017</v>
      </c>
      <c r="H32" s="5">
        <v>42287</v>
      </c>
      <c r="I32" s="16">
        <v>4210</v>
      </c>
      <c r="J32" s="6" t="s">
        <v>48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44</v>
      </c>
      <c r="F33" s="3"/>
      <c r="G33" s="5">
        <v>42018</v>
      </c>
      <c r="H33" s="5">
        <v>42383</v>
      </c>
      <c r="I33" s="16">
        <v>4210</v>
      </c>
      <c r="J33" s="6" t="s">
        <v>49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7"/>
      <c r="C34" s="3"/>
      <c r="D34" s="3"/>
      <c r="E34" s="3"/>
      <c r="F34" s="3"/>
      <c r="G34" s="3"/>
      <c r="H34" s="3"/>
      <c r="I34" s="7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>
        <f>SUM(A29:A33)</f>
        <v>17.200000000000003</v>
      </c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/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G37" s="3"/>
      <c r="H37" s="3"/>
      <c r="I37" s="7">
        <f>SUM(I3:I33)</f>
        <v>99295</v>
      </c>
      <c r="J37" s="3" t="s">
        <v>3</v>
      </c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7"/>
      <c r="D38" s="4"/>
      <c r="E38" s="4"/>
      <c r="F38" s="4"/>
      <c r="G38" s="4"/>
      <c r="H38" s="4"/>
      <c r="I38" s="7">
        <v>18095</v>
      </c>
      <c r="J38" s="3" t="s">
        <v>12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C39" s="4"/>
      <c r="D39" s="4"/>
      <c r="E39" s="4"/>
      <c r="F39" s="4"/>
      <c r="G39" s="4"/>
      <c r="H39" s="4"/>
      <c r="I39" s="17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8">
        <v>42050</v>
      </c>
      <c r="B40" s="7"/>
      <c r="C40" s="4"/>
      <c r="D40" s="4"/>
      <c r="E40" s="4"/>
      <c r="F40" s="1">
        <f>SUM(F3:F35)</f>
        <v>125.2</v>
      </c>
      <c r="H40" s="4"/>
      <c r="I40" s="14">
        <f>I37+I38</f>
        <v>117390</v>
      </c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25"/>
      <c r="D41" s="12"/>
      <c r="H41" s="4"/>
      <c r="I41" s="4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11"/>
      <c r="E42" s="4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7"/>
      <c r="I43" s="4"/>
      <c r="J43" s="36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35</v>
      </c>
      <c r="B44" s="4">
        <v>250000</v>
      </c>
      <c r="C44" s="4">
        <f>SUM(I20:I25) * 12 + 4*I26</f>
        <v>243780</v>
      </c>
      <c r="E44" s="4">
        <f>B44-C44</f>
        <v>6220</v>
      </c>
      <c r="G44" s="4"/>
      <c r="H44" s="4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36</v>
      </c>
      <c r="B45" s="4">
        <v>250000</v>
      </c>
      <c r="C45" s="4">
        <v>211176</v>
      </c>
      <c r="E45" s="4">
        <f>B45-C45</f>
        <v>38824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37</v>
      </c>
      <c r="B46" s="4">
        <v>250000</v>
      </c>
      <c r="C46" s="4">
        <f>(29597 + 6488) + (3175 * 2 + 1258) + (3175 * 12) + (5354 * 3 + 1040) + (6075 + 10125 * 11) + (1331 + 3175 * 8)</f>
        <v>243076</v>
      </c>
      <c r="D46" s="4"/>
      <c r="E46" s="4">
        <f t="shared" ref="E46:E48" si="0">B46-C46</f>
        <v>6924</v>
      </c>
      <c r="F46" s="4"/>
      <c r="G46">
        <f>G40*0.1/12</f>
        <v>0</v>
      </c>
      <c r="H46" s="17">
        <v>9</v>
      </c>
      <c r="I46" s="17">
        <f>G46*H46</f>
        <v>0</v>
      </c>
      <c r="J46" s="35">
        <f>C46+I46</f>
        <v>243076</v>
      </c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38</v>
      </c>
      <c r="B47" s="4">
        <v>250000</v>
      </c>
      <c r="C47" s="4">
        <f>(4030 * 3) + (3425 * 9) + (10215 * 12) + (4830 * 12) + 567 + (2309 * 9)</f>
        <v>244803</v>
      </c>
      <c r="D47" s="4"/>
      <c r="E47" s="4">
        <f>B47-C47</f>
        <v>5197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244803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39</v>
      </c>
      <c r="B48" s="4">
        <v>250000</v>
      </c>
      <c r="C48" s="4">
        <v>174204</v>
      </c>
      <c r="D48" s="4"/>
      <c r="E48" s="4">
        <f t="shared" si="0"/>
        <v>75796</v>
      </c>
      <c r="F48" s="4"/>
      <c r="G48" s="4"/>
      <c r="H48" s="4"/>
      <c r="I48" s="4"/>
      <c r="J48" s="36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35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2015-04-16T17:16:37Z</dcterms:modified>
</cp:coreProperties>
</file>