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9" i="1"/>
  <c r="F6"/>
  <c r="F34"/>
  <c r="K26"/>
  <c r="K18"/>
  <c r="K15"/>
  <c r="K11"/>
  <c r="C45"/>
  <c r="C46"/>
  <c r="E46" s="1"/>
  <c r="F15"/>
  <c r="G46"/>
  <c r="I46" s="1"/>
  <c r="G45"/>
  <c r="I45" l="1"/>
  <c r="J45" s="1"/>
  <c r="J46"/>
  <c r="E45"/>
  <c r="E44"/>
  <c r="F26"/>
  <c r="F18"/>
  <c r="F11"/>
  <c r="I25"/>
  <c r="C43" l="1"/>
  <c r="E43" s="1"/>
  <c r="I36"/>
  <c r="I39" s="1"/>
  <c r="K6"/>
  <c r="E47"/>
</calcChain>
</file>

<file path=xl/sharedStrings.xml><?xml version="1.0" encoding="utf-8"?>
<sst xmlns="http://schemas.openxmlformats.org/spreadsheetml/2006/main" count="94" uniqueCount="51">
  <si>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</si>
  <si>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</si>
  <si>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</si>
  <si>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</si>
  <si>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</si>
  <si>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</si>
  <si>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</si>
  <si>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</si>
  <si>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</si>
  <si>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</si>
  <si>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</si>
  <si>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</si>
  <si>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</si>
  <si>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</si>
  <si>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</si>
  <si>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</si>
  <si>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</si>
  <si>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</si>
  <si>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</si>
  <si>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</si>
  <si>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12+1</t>
  </si>
  <si>
    <t>913040005788755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</si>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</sst>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1"/>
  <sheetViews>
    <sheetView tabSelected="1" topLeftCell="A28" workbookViewId="0">
      <selection activeCell="C48" sqref="C48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43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44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8" customFormat="1" ht="12.75" customHeight="1">
      <c r="A5" s="43">
        <v>1.5</v>
      </c>
      <c r="B5" s="43">
        <v>9</v>
      </c>
      <c r="C5" s="43">
        <v>1000</v>
      </c>
      <c r="D5" s="43" t="s">
        <v>6</v>
      </c>
      <c r="E5" s="43" t="s">
        <v>7</v>
      </c>
      <c r="F5" s="43"/>
      <c r="G5" s="45">
        <v>41941</v>
      </c>
      <c r="H5" s="45">
        <v>42941</v>
      </c>
      <c r="I5" s="25">
        <v>1117</v>
      </c>
      <c r="J5" s="46" t="s">
        <v>16</v>
      </c>
      <c r="K5" s="43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44">
        <v>10215</v>
      </c>
      <c r="J7" s="9" t="s">
        <v>21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27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34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41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35</v>
      </c>
      <c r="D12" s="8" t="s">
        <v>6</v>
      </c>
      <c r="E12" s="8" t="s">
        <v>43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22</v>
      </c>
      <c r="D13" s="8" t="s">
        <v>6</v>
      </c>
      <c r="E13" s="8" t="s">
        <v>43</v>
      </c>
      <c r="F13" s="8"/>
      <c r="G13" s="13">
        <v>41741</v>
      </c>
      <c r="H13" s="13">
        <v>42241</v>
      </c>
      <c r="I13" s="16">
        <v>10125</v>
      </c>
      <c r="J13" s="9" t="s">
        <v>31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22</v>
      </c>
      <c r="D14" s="8" t="s">
        <v>6</v>
      </c>
      <c r="E14" s="8" t="s">
        <v>43</v>
      </c>
      <c r="F14" s="8"/>
      <c r="G14" s="13">
        <v>41838</v>
      </c>
      <c r="H14" s="13">
        <v>42203</v>
      </c>
      <c r="I14" s="16">
        <v>3175</v>
      </c>
      <c r="J14" s="9" t="s">
        <v>42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25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3.55</v>
      </c>
      <c r="B17" s="8">
        <v>9.43</v>
      </c>
      <c r="C17" s="8" t="s">
        <v>20</v>
      </c>
      <c r="D17" s="8" t="s">
        <v>6</v>
      </c>
      <c r="E17" s="8" t="s">
        <v>13</v>
      </c>
      <c r="F17" s="8"/>
      <c r="G17" s="13">
        <v>41761</v>
      </c>
      <c r="H17" s="13">
        <v>42127</v>
      </c>
      <c r="I17" s="28">
        <v>2843</v>
      </c>
      <c r="J17" s="9" t="s">
        <v>33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ht="12.75" customHeight="1">
      <c r="A18" s="3"/>
      <c r="B18" s="3"/>
      <c r="C18" s="3"/>
      <c r="D18" s="3"/>
      <c r="E18" s="3"/>
      <c r="F18" s="3">
        <f>SUM(A16:A17)</f>
        <v>5.9499999999999993</v>
      </c>
      <c r="G18" s="3"/>
      <c r="H18" s="3"/>
      <c r="I18" s="7"/>
      <c r="J18" s="3"/>
      <c r="K18" s="7">
        <f>SUM(I16:I17)</f>
        <v>4714</v>
      </c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11" customFormat="1" ht="12.75" customHeight="1">
      <c r="A19" s="8">
        <v>2.4</v>
      </c>
      <c r="B19" s="8">
        <v>10</v>
      </c>
      <c r="C19" s="8">
        <v>2</v>
      </c>
      <c r="D19" s="8" t="s">
        <v>6</v>
      </c>
      <c r="E19" s="8" t="s">
        <v>14</v>
      </c>
      <c r="F19" s="8"/>
      <c r="G19" s="13">
        <v>41637</v>
      </c>
      <c r="H19" s="13">
        <v>42367</v>
      </c>
      <c r="I19" s="16">
        <v>2000</v>
      </c>
      <c r="J19" s="9" t="s">
        <v>15</v>
      </c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s="41" customFormat="1" ht="12.75" customHeight="1">
      <c r="A20" s="37">
        <v>3.9</v>
      </c>
      <c r="B20" s="37">
        <v>9.75</v>
      </c>
      <c r="C20" s="37" t="s">
        <v>23</v>
      </c>
      <c r="D20" s="37" t="s">
        <v>6</v>
      </c>
      <c r="E20" s="37" t="s">
        <v>14</v>
      </c>
      <c r="F20" s="37"/>
      <c r="G20" s="42">
        <v>41405</v>
      </c>
      <c r="H20" s="42">
        <v>42105</v>
      </c>
      <c r="I20" s="38">
        <v>3169</v>
      </c>
      <c r="J20" s="39" t="s">
        <v>24</v>
      </c>
      <c r="K20" s="37"/>
      <c r="L20" s="40"/>
      <c r="M20" s="40"/>
      <c r="N20" s="40"/>
      <c r="O20" s="40"/>
      <c r="P20" s="40"/>
      <c r="Q20" s="40"/>
      <c r="R20" s="40"/>
      <c r="S20" s="40"/>
      <c r="T20" s="40"/>
      <c r="U20" s="40"/>
    </row>
    <row r="21" spans="1:21" ht="12.75" customHeight="1">
      <c r="A21" s="3">
        <v>3.45</v>
      </c>
      <c r="B21" s="3">
        <v>9.75</v>
      </c>
      <c r="C21" s="3">
        <v>2</v>
      </c>
      <c r="D21" s="3" t="s">
        <v>6</v>
      </c>
      <c r="E21" s="3" t="s">
        <v>14</v>
      </c>
      <c r="F21" s="3"/>
      <c r="G21" s="5">
        <v>41429</v>
      </c>
      <c r="H21" s="5">
        <v>42159</v>
      </c>
      <c r="I21" s="16">
        <v>2803</v>
      </c>
      <c r="J21" s="6" t="s">
        <v>26</v>
      </c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2.75" customHeight="1">
      <c r="A22" s="3">
        <v>5.75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41520</v>
      </c>
      <c r="H22" s="5">
        <v>42250</v>
      </c>
      <c r="I22" s="16">
        <v>4672</v>
      </c>
      <c r="J22" s="6" t="s">
        <v>28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24" customFormat="1" ht="12.75" customHeight="1">
      <c r="A23" s="3">
        <v>3.15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41536</v>
      </c>
      <c r="H23" s="5">
        <v>42266</v>
      </c>
      <c r="I23" s="16">
        <v>2559</v>
      </c>
      <c r="J23" s="6" t="s">
        <v>29</v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t="12.75" customHeight="1">
      <c r="A24" s="3">
        <v>4.5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41552</v>
      </c>
      <c r="H24" s="5">
        <v>42282</v>
      </c>
      <c r="I24" s="16">
        <v>3656</v>
      </c>
      <c r="J24" s="6" t="s">
        <v>30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34" customFormat="1" ht="12.75" customHeight="1">
      <c r="A25" s="30">
        <v>0.5</v>
      </c>
      <c r="B25" s="30">
        <v>9</v>
      </c>
      <c r="C25" s="30">
        <v>60</v>
      </c>
      <c r="D25" s="30" t="s">
        <v>19</v>
      </c>
      <c r="E25" s="30" t="s">
        <v>14</v>
      </c>
      <c r="F25" s="30"/>
      <c r="G25" s="31">
        <v>41650</v>
      </c>
      <c r="H25" s="31">
        <v>43476</v>
      </c>
      <c r="I25" s="29">
        <f>1125/3</f>
        <v>375</v>
      </c>
      <c r="J25" s="32" t="s">
        <v>32</v>
      </c>
      <c r="K25" s="30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12.75" customHeight="1">
      <c r="A26" s="3"/>
      <c r="B26" s="3"/>
      <c r="C26" s="3"/>
      <c r="D26" s="3"/>
      <c r="E26" s="3"/>
      <c r="F26" s="3">
        <f>SUM(A19:A25)</f>
        <v>23.65</v>
      </c>
      <c r="G26" s="3"/>
      <c r="H26" s="3"/>
      <c r="I26" s="7"/>
      <c r="J26" s="3"/>
      <c r="K26" s="7">
        <f>SUM(I19:I24)</f>
        <v>18859</v>
      </c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/>
      <c r="B27" s="3"/>
      <c r="C27" s="3"/>
      <c r="D27" s="3"/>
      <c r="E27" s="3"/>
      <c r="F27" s="3"/>
      <c r="G27" s="3"/>
      <c r="H27" s="3"/>
      <c r="I27" s="7"/>
      <c r="J27" s="3"/>
      <c r="K27" s="7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53" customFormat="1" ht="12.75" customHeight="1">
      <c r="A28" s="49">
        <v>0.25</v>
      </c>
      <c r="B28" s="49">
        <v>9.25</v>
      </c>
      <c r="C28" s="49">
        <v>270</v>
      </c>
      <c r="D28" s="49" t="s">
        <v>19</v>
      </c>
      <c r="E28" s="49" t="s">
        <v>45</v>
      </c>
      <c r="F28" s="49"/>
      <c r="G28" s="50">
        <v>42010</v>
      </c>
      <c r="H28" s="50">
        <v>42280</v>
      </c>
      <c r="I28" s="29">
        <v>570</v>
      </c>
      <c r="J28" s="51" t="s">
        <v>46</v>
      </c>
      <c r="K28" s="49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ht="12.75" customHeight="1">
      <c r="A29" s="3">
        <v>2.8</v>
      </c>
      <c r="B29" s="3">
        <v>9.18</v>
      </c>
      <c r="C29" s="3">
        <v>270</v>
      </c>
      <c r="D29" s="3" t="s">
        <v>6</v>
      </c>
      <c r="E29" s="3" t="s">
        <v>45</v>
      </c>
      <c r="F29" s="3"/>
      <c r="G29" s="5">
        <v>42011</v>
      </c>
      <c r="H29" s="5">
        <v>42281</v>
      </c>
      <c r="I29" s="16">
        <v>2183</v>
      </c>
      <c r="J29" s="6" t="s">
        <v>47</v>
      </c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>
        <v>3.35</v>
      </c>
      <c r="B30" s="3">
        <v>9.18</v>
      </c>
      <c r="C30" s="3">
        <v>13</v>
      </c>
      <c r="D30" s="3" t="s">
        <v>6</v>
      </c>
      <c r="E30" s="3" t="s">
        <v>45</v>
      </c>
      <c r="F30" s="3"/>
      <c r="G30" s="5">
        <v>42012</v>
      </c>
      <c r="H30" s="5">
        <v>42407</v>
      </c>
      <c r="I30" s="16">
        <v>2612</v>
      </c>
      <c r="J30" s="6" t="s">
        <v>48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5.4</v>
      </c>
      <c r="B31" s="3">
        <v>9.18</v>
      </c>
      <c r="C31" s="3">
        <v>270</v>
      </c>
      <c r="D31" s="3" t="s">
        <v>6</v>
      </c>
      <c r="E31" s="3" t="s">
        <v>45</v>
      </c>
      <c r="F31" s="3"/>
      <c r="G31" s="5">
        <v>42017</v>
      </c>
      <c r="H31" s="5">
        <v>42287</v>
      </c>
      <c r="I31" s="16">
        <v>4210</v>
      </c>
      <c r="J31" s="6" t="s">
        <v>49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12</v>
      </c>
      <c r="D32" s="3" t="s">
        <v>6</v>
      </c>
      <c r="E32" s="3" t="s">
        <v>45</v>
      </c>
      <c r="F32" s="3"/>
      <c r="G32" s="5">
        <v>42018</v>
      </c>
      <c r="H32" s="5">
        <v>42383</v>
      </c>
      <c r="I32" s="16">
        <v>4074</v>
      </c>
      <c r="J32" s="6" t="s">
        <v>50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7"/>
      <c r="C33" s="3"/>
      <c r="D33" s="3"/>
      <c r="E33" s="3"/>
      <c r="F33" s="3"/>
      <c r="G33" s="3"/>
      <c r="H33" s="3"/>
      <c r="I33" s="7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>
        <f>SUM(A28:A32)</f>
        <v>17.200000000000003</v>
      </c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/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G36" s="3"/>
      <c r="H36" s="3"/>
      <c r="I36" s="7">
        <f>SUM(I3:I32)</f>
        <v>84574</v>
      </c>
      <c r="J36" s="3" t="s">
        <v>3</v>
      </c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7"/>
      <c r="D37" s="4"/>
      <c r="E37" s="4"/>
      <c r="F37" s="4"/>
      <c r="G37" s="4"/>
      <c r="H37" s="4"/>
      <c r="I37" s="7">
        <v>18095</v>
      </c>
      <c r="J37" s="3" t="s">
        <v>12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C38" s="4"/>
      <c r="D38" s="4"/>
      <c r="E38" s="4"/>
      <c r="F38" s="4"/>
      <c r="G38" s="4"/>
      <c r="H38" s="4"/>
      <c r="I38" s="17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4"/>
      <c r="D39" s="4"/>
      <c r="E39" s="4"/>
      <c r="F39" s="1">
        <f>SUM(F3:F34)</f>
        <v>105.60000000000001</v>
      </c>
      <c r="H39" s="4"/>
      <c r="I39" s="14">
        <f>I36+I37</f>
        <v>102669</v>
      </c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25"/>
      <c r="D40" s="12"/>
      <c r="H40" s="4"/>
      <c r="I40" s="4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11"/>
      <c r="E41" s="4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7"/>
      <c r="I42" s="4"/>
      <c r="J42" s="36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36</v>
      </c>
      <c r="B43" s="4">
        <v>250000</v>
      </c>
      <c r="C43" s="4">
        <f>SUM(I19:I24) * 12 + 4*I25</f>
        <v>227808</v>
      </c>
      <c r="E43" s="4">
        <f>B43-C43</f>
        <v>22192</v>
      </c>
      <c r="G43" s="4"/>
      <c r="H43" s="4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37</v>
      </c>
      <c r="B44" s="4">
        <v>250000</v>
      </c>
      <c r="C44" s="4">
        <v>211176</v>
      </c>
      <c r="E44" s="4">
        <f>B44-C44</f>
        <v>38824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38</v>
      </c>
      <c r="B45" s="4">
        <v>250000</v>
      </c>
      <c r="C45" s="4">
        <f>(29597 + 6488) + (3175 * 2 + 1258) + (3175 * 12) + (5354 * 3 + 1040) + (6075 + 10125 * 11) + (1331 + 3175 * 8)</f>
        <v>243076</v>
      </c>
      <c r="D45" s="4"/>
      <c r="E45" s="4">
        <f t="shared" ref="E45:E47" si="0">B45-C45</f>
        <v>6924</v>
      </c>
      <c r="F45" s="4"/>
      <c r="G45">
        <f>G39*0.1/12</f>
        <v>0</v>
      </c>
      <c r="H45" s="17">
        <v>9</v>
      </c>
      <c r="I45" s="17">
        <f>G45*H45</f>
        <v>0</v>
      </c>
      <c r="J45" s="35">
        <f>C45+I45</f>
        <v>243076</v>
      </c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39</v>
      </c>
      <c r="B46" s="4">
        <v>250000</v>
      </c>
      <c r="C46" s="4">
        <f>(4030 * 3) + (3425 * 9) + (10215 * 12) + (4830 * 12) + 567 + (2309 * 9)</f>
        <v>244803</v>
      </c>
      <c r="D46" s="4"/>
      <c r="E46" s="4">
        <f>B46-C46</f>
        <v>5197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244803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40</v>
      </c>
      <c r="B47" s="4">
        <v>250000</v>
      </c>
      <c r="C47" s="4">
        <v>174204</v>
      </c>
      <c r="D47" s="4"/>
      <c r="E47" s="4">
        <f t="shared" si="0"/>
        <v>75796</v>
      </c>
      <c r="F47" s="4"/>
      <c r="G47" s="4"/>
      <c r="H47" s="4"/>
      <c r="I47" s="4"/>
      <c r="J47" s="36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35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2015-02-15T19:41:31Z</dcterms:modified>
</cp:coreProperties>
</file>