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2"/>
  </bookViews>
  <sheets>
    <sheet name="CT-IP" sheetId="1" r:id="rId1"/>
    <sheet name="CT-NL" sheetId="2" r:id="rId2"/>
    <sheet name="ICICI" sheetId="3" r:id="rId3"/>
  </sheets>
  <calcPr calcId="124519"/>
</workbook>
</file>

<file path=xl/calcChain.xml><?xml version="1.0" encoding="utf-8"?>
<calcChain xmlns="http://schemas.openxmlformats.org/spreadsheetml/2006/main">
  <c r="F9" i="3"/>
  <c r="J28" i="2"/>
  <c r="J26"/>
  <c r="J25"/>
  <c r="J24"/>
  <c r="J19" i="1"/>
  <c r="J17"/>
  <c r="J16"/>
  <c r="J11" i="3"/>
  <c r="F4"/>
  <c r="J4" s="1"/>
  <c r="F8"/>
  <c r="J16"/>
  <c r="F3"/>
  <c r="J14" i="1"/>
  <c r="F14"/>
  <c r="J21" i="2"/>
  <c r="J22"/>
  <c r="H22"/>
  <c r="H21"/>
  <c r="H20"/>
  <c r="F22"/>
  <c r="F21"/>
  <c r="J15" i="1"/>
  <c r="J20" i="2"/>
  <c r="F20"/>
  <c r="H17"/>
  <c r="J17" s="1"/>
  <c r="F18"/>
  <c r="H18" s="1"/>
  <c r="J18" s="1"/>
  <c r="J7"/>
  <c r="J32" s="1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  <c r="J18" i="3" l="1"/>
  <c r="J23" i="1"/>
</calcChain>
</file>

<file path=xl/sharedStrings.xml><?xml version="1.0" encoding="utf-8"?>
<sst xmlns="http://schemas.openxmlformats.org/spreadsheetml/2006/main" count="113" uniqueCount="51">
  <si>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</si>
  <si>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</si>
  <si>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</si>
  <si>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</si>
  <si>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</si>
  <si>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</si>
  <si>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</si>
  <si>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</si>
  <si>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</si>
  <si>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</si>
  <si>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</si>
  <si>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</si>
  <si>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</si>
  <si>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</si>
  <si>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</si>
  <si>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</si>
  <si>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</si>
  <si>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</si>
  <si>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</si>
  <si>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</si>
  <si>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</si>
  <si>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</si>
  <si>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</si>
  <si>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</si>
  <si>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</si>
  <si>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</si>
  <si>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</si>
  <si>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</si>
  <si>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</si>
  <si>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</si>
  <si>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</si>
  <si>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</si>
  <si>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</si>
  <si>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</si>
  <si>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</si>
  <si>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</si>
  <si>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</si>
  <si>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</si>
  <si>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</si>
  <si>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</si>
  <si>
    <t>IC</t>
  </si>
  <si>
    <t>Monthly</t>
  </si>
  <si>
    <t>2X0XX1506500</t>
  </si>
  <si>
    <t>2X0XX1506600</t>
  </si>
  <si>
    <t>0X0XX8501300</t>
  </si>
  <si>
    <t>0X0XX8501400</t>
  </si>
  <si>
    <t>0X0XX8501500</t>
  </si>
  <si>
    <t>INT 2014 QT-1</t>
  </si>
  <si>
    <t>INT 2014 HY-2</t>
  </si>
  <si>
    <t>2X0XX1506700</t>
  </si>
  <si>
    <t>2X0XX1506900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</si>
</sst>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23" sqref="A23:B23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5" spans="1:10">
      <c r="A15" s="4" t="s">
        <v>3</v>
      </c>
      <c r="B15" s="4">
        <v>30000</v>
      </c>
      <c r="C15" s="5">
        <v>41975</v>
      </c>
      <c r="D15" s="4">
        <v>7.75</v>
      </c>
      <c r="E15" s="4">
        <v>61</v>
      </c>
      <c r="F15" s="6">
        <v>395</v>
      </c>
      <c r="G15" s="5">
        <v>42037</v>
      </c>
      <c r="H15" s="8">
        <v>30395</v>
      </c>
      <c r="I15" s="4" t="s">
        <v>44</v>
      </c>
      <c r="J15" s="8">
        <f>H15-B15</f>
        <v>395</v>
      </c>
    </row>
    <row r="16" spans="1:10">
      <c r="A16" s="4" t="s">
        <v>3</v>
      </c>
      <c r="B16" s="4">
        <v>80000</v>
      </c>
      <c r="C16" s="5">
        <v>41992</v>
      </c>
      <c r="D16" s="4">
        <v>7.75</v>
      </c>
      <c r="E16" s="4">
        <v>61</v>
      </c>
      <c r="F16" s="6">
        <v>1138</v>
      </c>
      <c r="G16" s="5">
        <v>42059</v>
      </c>
      <c r="H16" s="8">
        <v>81138</v>
      </c>
      <c r="I16" s="4" t="s">
        <v>45</v>
      </c>
      <c r="J16" s="8">
        <f>H16-B16</f>
        <v>1138</v>
      </c>
    </row>
    <row r="17" spans="1:10">
      <c r="A17" s="4" t="s">
        <v>3</v>
      </c>
      <c r="B17" s="4">
        <v>20000</v>
      </c>
      <c r="C17" s="5">
        <v>42051</v>
      </c>
      <c r="D17" s="4">
        <v>7.75</v>
      </c>
      <c r="E17" s="4">
        <v>61</v>
      </c>
      <c r="F17" s="6">
        <v>259</v>
      </c>
      <c r="G17" s="5">
        <v>42112</v>
      </c>
      <c r="H17" s="8">
        <v>20259</v>
      </c>
      <c r="I17" s="4" t="s">
        <v>46</v>
      </c>
      <c r="J17" s="8">
        <f>H17-B17</f>
        <v>259</v>
      </c>
    </row>
    <row r="19" spans="1:10">
      <c r="J19" s="3">
        <f>SUM(J3:J17)</f>
        <v>9354</v>
      </c>
    </row>
    <row r="21" spans="1:10">
      <c r="F21" s="8"/>
      <c r="I21" s="4" t="s">
        <v>37</v>
      </c>
      <c r="J21" s="8">
        <v>299</v>
      </c>
    </row>
    <row r="23" spans="1:10">
      <c r="A23" s="1" t="s">
        <v>36</v>
      </c>
      <c r="B23" s="12">
        <v>42050</v>
      </c>
      <c r="J23" s="3">
        <f>J19+J21*2</f>
        <v>9952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opLeftCell="A12" workbookViewId="0">
      <selection activeCell="I26" sqref="I26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2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2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A21" s="4" t="s">
        <v>17</v>
      </c>
      <c r="B21" s="4">
        <v>25</v>
      </c>
      <c r="C21" s="5">
        <v>41925</v>
      </c>
      <c r="D21" s="4">
        <v>8.3000000000000007</v>
      </c>
      <c r="E21" s="4">
        <v>61</v>
      </c>
      <c r="F21" s="6">
        <f t="shared" si="2"/>
        <v>346.78082191780823</v>
      </c>
      <c r="G21" s="5">
        <v>41986</v>
      </c>
      <c r="H21" s="9">
        <f t="shared" si="3"/>
        <v>25346.780821917808</v>
      </c>
      <c r="I21" t="s">
        <v>42</v>
      </c>
      <c r="J21" s="9">
        <f t="shared" ref="J21:J22" si="4">H21-B21*1000</f>
        <v>346.78082191780777</v>
      </c>
    </row>
    <row r="22" spans="1:10" s="4" customFormat="1">
      <c r="A22" s="4" t="s">
        <v>17</v>
      </c>
      <c r="B22" s="4">
        <v>200</v>
      </c>
      <c r="C22" s="5">
        <v>41925</v>
      </c>
      <c r="D22" s="4">
        <v>8.3000000000000007</v>
      </c>
      <c r="E22" s="4">
        <v>61</v>
      </c>
      <c r="F22" s="6">
        <f t="shared" si="2"/>
        <v>2774.2465753424658</v>
      </c>
      <c r="G22" s="5">
        <v>41986</v>
      </c>
      <c r="H22" s="9">
        <f t="shared" si="3"/>
        <v>202774.24657534246</v>
      </c>
      <c r="I22" t="s">
        <v>43</v>
      </c>
      <c r="J22" s="9">
        <f t="shared" si="4"/>
        <v>2774.2465753424622</v>
      </c>
    </row>
    <row r="23" spans="1:10" s="4" customFormat="1">
      <c r="C23" s="5"/>
      <c r="F23" s="6"/>
      <c r="G23" s="5"/>
      <c r="H23" s="9"/>
      <c r="I23"/>
      <c r="J23" s="9"/>
    </row>
    <row r="24" spans="1:10" s="4" customFormat="1">
      <c r="A24" s="4" t="s">
        <v>17</v>
      </c>
      <c r="B24" s="4">
        <v>100</v>
      </c>
      <c r="C24" s="5">
        <v>41992</v>
      </c>
      <c r="D24" s="4">
        <v>7.75</v>
      </c>
      <c r="E24" s="4">
        <v>61</v>
      </c>
      <c r="F24" s="6">
        <v>1401</v>
      </c>
      <c r="G24" s="5">
        <v>42058</v>
      </c>
      <c r="H24" s="9">
        <v>101401</v>
      </c>
      <c r="I24" t="s">
        <v>49</v>
      </c>
      <c r="J24" s="9">
        <f>H24-B24*1000</f>
        <v>1401</v>
      </c>
    </row>
    <row r="25" spans="1:10" s="4" customFormat="1">
      <c r="A25" s="4" t="s">
        <v>17</v>
      </c>
      <c r="B25" s="4">
        <v>25</v>
      </c>
      <c r="C25" s="5">
        <v>41992</v>
      </c>
      <c r="D25" s="4">
        <v>7.75</v>
      </c>
      <c r="E25" s="4">
        <v>61</v>
      </c>
      <c r="F25" s="6">
        <v>372</v>
      </c>
      <c r="G25" s="5">
        <v>42062</v>
      </c>
      <c r="H25" s="9">
        <v>25372</v>
      </c>
      <c r="I25" t="s">
        <v>42</v>
      </c>
      <c r="J25" s="9">
        <f t="shared" ref="J25:J26" si="5">H25-B25*1000</f>
        <v>372</v>
      </c>
    </row>
    <row r="26" spans="1:10" s="4" customFormat="1">
      <c r="A26" s="4" t="s">
        <v>17</v>
      </c>
      <c r="B26" s="4">
        <v>75</v>
      </c>
      <c r="C26" s="5">
        <v>41992</v>
      </c>
      <c r="D26" s="4">
        <v>7.75</v>
      </c>
      <c r="E26" s="4">
        <v>61</v>
      </c>
      <c r="F26" s="6">
        <v>1067</v>
      </c>
      <c r="G26" s="5">
        <v>42059</v>
      </c>
      <c r="H26" s="9">
        <v>76067</v>
      </c>
      <c r="I26" t="s">
        <v>50</v>
      </c>
      <c r="J26" s="9">
        <f t="shared" si="5"/>
        <v>1067</v>
      </c>
    </row>
    <row r="27" spans="1:10" s="4" customFormat="1">
      <c r="C27" s="5"/>
      <c r="F27" s="6"/>
      <c r="G27" s="5"/>
      <c r="H27" s="8"/>
      <c r="I27" s="7"/>
      <c r="J27" s="9"/>
    </row>
    <row r="28" spans="1:10" s="4" customFormat="1">
      <c r="F28" s="6"/>
      <c r="J28" s="11">
        <f>SUM(J3:J26)</f>
        <v>13807.876712328758</v>
      </c>
    </row>
    <row r="29" spans="1:10" s="4" customFormat="1">
      <c r="F29" s="6"/>
      <c r="J29" s="9"/>
    </row>
    <row r="30" spans="1:10" s="4" customFormat="1">
      <c r="F30" s="6"/>
      <c r="I30" s="4" t="s">
        <v>16</v>
      </c>
      <c r="J30" s="9">
        <v>1168</v>
      </c>
    </row>
    <row r="31" spans="1:10" s="4" customFormat="1">
      <c r="A31" s="1" t="s">
        <v>36</v>
      </c>
      <c r="B31" s="12">
        <v>42050</v>
      </c>
      <c r="F31" s="6"/>
      <c r="J31" s="9"/>
    </row>
    <row r="32" spans="1:10" s="4" customFormat="1">
      <c r="F32" s="6"/>
      <c r="J32" s="11">
        <f>J28 + J30*2</f>
        <v>16143.876712328758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B21" sqref="B21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" t="s">
        <v>29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40</v>
      </c>
      <c r="B3" s="4">
        <v>50000</v>
      </c>
      <c r="C3" s="5">
        <v>41925</v>
      </c>
      <c r="D3" s="4">
        <v>9</v>
      </c>
      <c r="E3" s="4">
        <v>390</v>
      </c>
      <c r="F3" s="8">
        <f xml:space="preserve"> ( ( (B3*D3/100) / 365 ) * E3 )</f>
        <v>4808.2191780821913</v>
      </c>
      <c r="G3" s="5">
        <v>42315</v>
      </c>
      <c r="H3" s="8">
        <v>50000</v>
      </c>
      <c r="I3" s="4">
        <v>4710071983</v>
      </c>
      <c r="J3" s="8">
        <v>2500</v>
      </c>
      <c r="K3" s="4"/>
      <c r="L3" s="4"/>
      <c r="M3" s="4" t="s">
        <v>41</v>
      </c>
    </row>
    <row r="4" spans="1:13">
      <c r="A4" s="4" t="s">
        <v>40</v>
      </c>
      <c r="B4" s="4">
        <v>25000</v>
      </c>
      <c r="C4" s="5">
        <v>41975</v>
      </c>
      <c r="D4" s="4">
        <v>8.75</v>
      </c>
      <c r="E4" s="4">
        <v>390</v>
      </c>
      <c r="F4" s="8">
        <f>H4-B4</f>
        <v>2424</v>
      </c>
      <c r="G4" s="5">
        <v>42365</v>
      </c>
      <c r="H4" s="9">
        <v>27424</v>
      </c>
      <c r="I4" s="4">
        <v>4713004066</v>
      </c>
      <c r="J4" s="8">
        <f>F4</f>
        <v>2424</v>
      </c>
      <c r="K4" s="4"/>
      <c r="L4" s="4"/>
      <c r="M4" s="4" t="s">
        <v>41</v>
      </c>
    </row>
    <row r="5" spans="1:13">
      <c r="A5" s="4"/>
      <c r="B5" s="4"/>
      <c r="C5" s="5"/>
      <c r="D5" s="4"/>
      <c r="E5" s="4"/>
      <c r="F5" s="8"/>
      <c r="G5" s="5"/>
      <c r="H5" s="8"/>
      <c r="I5" s="4"/>
      <c r="J5" s="8"/>
      <c r="K5" s="4"/>
      <c r="L5" s="4"/>
      <c r="M5" s="4"/>
    </row>
    <row r="6" spans="1:13">
      <c r="A6" s="1" t="s">
        <v>33</v>
      </c>
      <c r="B6" s="4"/>
      <c r="C6" s="5"/>
      <c r="D6" s="4"/>
      <c r="E6" s="4"/>
      <c r="F6" s="8"/>
      <c r="G6" s="5"/>
      <c r="H6" s="9"/>
      <c r="I6" s="4"/>
      <c r="J6" s="8"/>
      <c r="K6" s="4"/>
      <c r="L6" s="4"/>
      <c r="M6" s="4"/>
    </row>
    <row r="7" spans="1:13">
      <c r="A7" s="4"/>
      <c r="B7" s="4"/>
      <c r="C7" s="5"/>
      <c r="D7" s="4"/>
      <c r="E7" s="4"/>
      <c r="F7" s="8"/>
      <c r="G7" s="5"/>
      <c r="H7" s="9"/>
      <c r="I7" s="4"/>
      <c r="J7" s="8"/>
      <c r="K7" s="4"/>
      <c r="L7" s="4"/>
      <c r="M7" s="4"/>
    </row>
    <row r="8" spans="1:13">
      <c r="A8" s="4" t="s">
        <v>40</v>
      </c>
      <c r="B8" s="4">
        <v>25000</v>
      </c>
      <c r="C8" s="5">
        <v>41947</v>
      </c>
      <c r="D8" s="4">
        <v>7.75</v>
      </c>
      <c r="E8" s="4">
        <v>61</v>
      </c>
      <c r="F8" s="8">
        <f xml:space="preserve"> ( ( (B8*D8/100) / 365 ) * E8 )</f>
        <v>323.80136986301369</v>
      </c>
      <c r="G8" s="5">
        <v>42009</v>
      </c>
      <c r="H8" s="8">
        <v>25000</v>
      </c>
      <c r="I8" s="4">
        <v>4710072323</v>
      </c>
      <c r="J8" s="8">
        <v>329</v>
      </c>
      <c r="K8" s="4"/>
      <c r="L8" s="4"/>
      <c r="M8" s="4" t="s">
        <v>41</v>
      </c>
    </row>
    <row r="9" spans="1:13">
      <c r="A9" s="4" t="s">
        <v>40</v>
      </c>
      <c r="B9" s="4">
        <v>50000</v>
      </c>
      <c r="C9" s="5">
        <v>42009</v>
      </c>
      <c r="D9" s="4">
        <v>7</v>
      </c>
      <c r="E9" s="4">
        <v>61</v>
      </c>
      <c r="F9" s="8">
        <f xml:space="preserve"> ( ( (B9*D9/100) / 365 ) * E9 )</f>
        <v>584.93150684931504</v>
      </c>
      <c r="G9" s="5">
        <v>42069</v>
      </c>
      <c r="H9" s="8">
        <v>50000</v>
      </c>
      <c r="I9" s="4">
        <v>4710073233</v>
      </c>
      <c r="J9" s="8">
        <v>329</v>
      </c>
      <c r="K9" s="4"/>
      <c r="L9" s="4"/>
      <c r="M9" s="4" t="s">
        <v>41</v>
      </c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8">
        <f>SUM(J3:J8)</f>
        <v>5253</v>
      </c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 t="s">
        <v>47</v>
      </c>
      <c r="J13" s="4">
        <v>744</v>
      </c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 t="s">
        <v>48</v>
      </c>
      <c r="J14" s="4">
        <v>832</v>
      </c>
      <c r="K14" s="4"/>
      <c r="L14" s="4"/>
      <c r="M14" s="4"/>
    </row>
    <row r="16" spans="1:13">
      <c r="J16" s="4">
        <f>J13+J14</f>
        <v>1576</v>
      </c>
    </row>
    <row r="18" spans="1:10">
      <c r="J18" s="1">
        <f xml:space="preserve"> J11 + J16*2</f>
        <v>8405</v>
      </c>
    </row>
    <row r="21" spans="1:10">
      <c r="A21" s="1" t="s">
        <v>36</v>
      </c>
      <c r="B21" s="5">
        <v>42084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2015-03-21T10:51:23Z</dcterms:modified>
</cp:coreProperties>
</file>