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2" i="1"/>
  <c r="E42" s="1"/>
  <c r="C41"/>
  <c r="G42"/>
  <c r="I42" s="1"/>
  <c r="G41"/>
  <c r="J41" l="1"/>
  <c r="I41"/>
  <c r="J42"/>
  <c r="E41"/>
  <c r="C40"/>
  <c r="E40" s="1"/>
  <c r="F29"/>
  <c r="F15"/>
  <c r="F21"/>
  <c r="F11"/>
  <c r="I28"/>
  <c r="C39" s="1"/>
  <c r="E39" s="1"/>
  <c r="K29" l="1"/>
  <c r="K21"/>
  <c r="K11"/>
  <c r="I3" l="1"/>
  <c r="C43" s="1"/>
  <c r="E43" s="1"/>
  <c r="K6" l="1"/>
  <c r="I31"/>
  <c r="I35" l="1"/>
  <c r="K15"/>
  <c r="F6"/>
  <c r="F31" s="1"/>
</calcChain>
</file>

<file path=xl/sharedStrings.xml><?xml version="1.0" encoding="utf-8"?>
<sst xmlns="http://schemas.openxmlformats.org/spreadsheetml/2006/main" count="90" uniqueCount="49">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</sst>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14" fontId="6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" fillId="2" borderId="0" xfId="0" quotePrefix="1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2" fontId="7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2" fontId="10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topLeftCell="A16" workbookViewId="0">
      <selection activeCell="G35" sqref="G35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3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44" customFormat="1" ht="12.75" customHeight="1">
      <c r="A3" s="39">
        <v>10.75</v>
      </c>
      <c r="B3" s="39">
        <v>9.25</v>
      </c>
      <c r="C3" s="39">
        <v>1</v>
      </c>
      <c r="D3" s="39" t="s">
        <v>21</v>
      </c>
      <c r="E3" s="39" t="s">
        <v>7</v>
      </c>
      <c r="F3" s="39"/>
      <c r="G3" s="40">
        <v>41636</v>
      </c>
      <c r="H3" s="40">
        <v>42001</v>
      </c>
      <c r="I3" s="41">
        <f>24188/3</f>
        <v>8062.666666666667</v>
      </c>
      <c r="J3" s="42" t="s">
        <v>20</v>
      </c>
      <c r="K3" s="39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5">
        <v>41713</v>
      </c>
      <c r="H4" s="15">
        <v>42268</v>
      </c>
      <c r="I4" s="19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5">
        <v>40941</v>
      </c>
      <c r="H5" s="15">
        <v>41941</v>
      </c>
      <c r="I5" s="19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5" customFormat="1" ht="12.75" customHeight="1">
      <c r="A7" s="22">
        <v>12.3</v>
      </c>
      <c r="B7" s="22">
        <v>10.050000000000001</v>
      </c>
      <c r="C7" s="22">
        <v>3</v>
      </c>
      <c r="D7" s="22" t="s">
        <v>6</v>
      </c>
      <c r="E7" s="22" t="s">
        <v>8</v>
      </c>
      <c r="F7" s="22"/>
      <c r="G7" s="26">
        <v>41304</v>
      </c>
      <c r="H7" s="26">
        <v>42399</v>
      </c>
      <c r="I7" s="27">
        <v>10215</v>
      </c>
      <c r="J7" s="23" t="s">
        <v>24</v>
      </c>
      <c r="K7" s="22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2" customFormat="1" ht="12.75" customHeight="1">
      <c r="A8" s="9">
        <v>6.15</v>
      </c>
      <c r="B8" s="9">
        <v>9.5</v>
      </c>
      <c r="C8" s="9">
        <v>24</v>
      </c>
      <c r="D8" s="9" t="s">
        <v>6</v>
      </c>
      <c r="E8" s="9" t="s">
        <v>8</v>
      </c>
      <c r="F8" s="9"/>
      <c r="G8" s="21">
        <v>41480</v>
      </c>
      <c r="H8" s="21">
        <v>42210</v>
      </c>
      <c r="I8" s="30">
        <v>4830</v>
      </c>
      <c r="J8" s="23" t="s">
        <v>31</v>
      </c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12" customFormat="1" ht="12.75" customHeight="1">
      <c r="A9" s="9">
        <v>4.25</v>
      </c>
      <c r="B9" s="9">
        <v>9.75</v>
      </c>
      <c r="C9" s="9">
        <v>12</v>
      </c>
      <c r="D9" s="9" t="s">
        <v>6</v>
      </c>
      <c r="E9" s="9" t="s">
        <v>8</v>
      </c>
      <c r="F9" s="9"/>
      <c r="G9" s="21">
        <v>41776</v>
      </c>
      <c r="H9" s="21">
        <v>42141</v>
      </c>
      <c r="I9" s="30">
        <v>3425</v>
      </c>
      <c r="J9" s="37" t="s">
        <v>41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2.85</v>
      </c>
      <c r="B10" s="9">
        <v>9.8000000000000007</v>
      </c>
      <c r="C10" s="9">
        <v>24</v>
      </c>
      <c r="D10" s="9" t="s">
        <v>6</v>
      </c>
      <c r="E10" s="9" t="s">
        <v>8</v>
      </c>
      <c r="F10" s="9"/>
      <c r="G10" s="21">
        <v>41818</v>
      </c>
      <c r="H10" s="21">
        <v>42549</v>
      </c>
      <c r="I10" s="59">
        <v>2200</v>
      </c>
      <c r="J10" s="37" t="s">
        <v>48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8"/>
      <c r="J11" s="3"/>
      <c r="K11" s="8">
        <f>SUM(I7:I8)</f>
        <v>15045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58" customFormat="1" ht="12.75" customHeight="1">
      <c r="A12" s="53">
        <v>7</v>
      </c>
      <c r="B12" s="53">
        <v>9.25</v>
      </c>
      <c r="C12" s="53" t="s">
        <v>32</v>
      </c>
      <c r="D12" s="53" t="s">
        <v>6</v>
      </c>
      <c r="E12" s="53" t="s">
        <v>9</v>
      </c>
      <c r="F12" s="53"/>
      <c r="G12" s="54">
        <v>41460</v>
      </c>
      <c r="H12" s="54">
        <v>41826</v>
      </c>
      <c r="I12" s="55">
        <v>5354</v>
      </c>
      <c r="J12" s="56" t="s">
        <v>22</v>
      </c>
      <c r="K12" s="53"/>
      <c r="L12" s="57"/>
      <c r="M12" s="57"/>
      <c r="N12" s="57"/>
      <c r="O12" s="57"/>
      <c r="P12" s="57"/>
      <c r="Q12" s="57"/>
      <c r="R12" s="57"/>
      <c r="S12" s="57"/>
      <c r="T12" s="57"/>
      <c r="U12" s="57"/>
    </row>
    <row r="13" spans="1:21" s="12" customFormat="1" ht="12.75" customHeight="1">
      <c r="A13" s="9">
        <v>4</v>
      </c>
      <c r="B13" s="9">
        <v>9.6</v>
      </c>
      <c r="C13" s="9" t="s">
        <v>42</v>
      </c>
      <c r="D13" s="9" t="s">
        <v>6</v>
      </c>
      <c r="E13" s="9" t="s">
        <v>9</v>
      </c>
      <c r="F13" s="9"/>
      <c r="G13" s="15">
        <v>41675</v>
      </c>
      <c r="H13" s="15">
        <v>42171</v>
      </c>
      <c r="I13" s="35">
        <v>3175</v>
      </c>
      <c r="J13" s="23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26</v>
      </c>
      <c r="D14" s="9" t="s">
        <v>6</v>
      </c>
      <c r="E14" s="9" t="s">
        <v>9</v>
      </c>
      <c r="F14" s="9"/>
      <c r="G14" s="15">
        <v>41741</v>
      </c>
      <c r="H14" s="15">
        <v>42241</v>
      </c>
      <c r="I14" s="19">
        <v>10125</v>
      </c>
      <c r="J14" s="10" t="s">
        <v>38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SUM(A12:A14)</f>
        <v>23.5</v>
      </c>
      <c r="G15" s="18"/>
      <c r="H15" s="18"/>
      <c r="I15" s="8"/>
      <c r="J15" s="3"/>
      <c r="K15" s="8">
        <f>SUM(I12:I12)</f>
        <v>5354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5">
        <v>41313</v>
      </c>
      <c r="H16" s="15">
        <v>42043</v>
      </c>
      <c r="I16" s="19">
        <v>3353</v>
      </c>
      <c r="J16" s="10" t="s">
        <v>25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5">
        <v>41442</v>
      </c>
      <c r="H17" s="15">
        <v>42172</v>
      </c>
      <c r="I17" s="19">
        <v>1871</v>
      </c>
      <c r="J17" s="10" t="s">
        <v>29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23</v>
      </c>
      <c r="D18" s="9" t="s">
        <v>6</v>
      </c>
      <c r="E18" s="9" t="s">
        <v>14</v>
      </c>
      <c r="F18" s="9"/>
      <c r="G18" s="15">
        <v>41589</v>
      </c>
      <c r="H18" s="15">
        <v>41955</v>
      </c>
      <c r="I18" s="19">
        <v>2322</v>
      </c>
      <c r="J18" s="10" t="s">
        <v>34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23</v>
      </c>
      <c r="D19" s="9" t="s">
        <v>6</v>
      </c>
      <c r="E19" s="9" t="s">
        <v>14</v>
      </c>
      <c r="F19" s="9"/>
      <c r="G19" s="15">
        <v>41673</v>
      </c>
      <c r="H19" s="15">
        <v>42039</v>
      </c>
      <c r="I19" s="19">
        <v>9531</v>
      </c>
      <c r="J19" s="10" t="s">
        <v>37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23</v>
      </c>
      <c r="D20" s="9" t="s">
        <v>6</v>
      </c>
      <c r="E20" s="9" t="s">
        <v>14</v>
      </c>
      <c r="F20" s="9"/>
      <c r="G20" s="15">
        <v>41761</v>
      </c>
      <c r="H20" s="15">
        <v>42127</v>
      </c>
      <c r="I20" s="38">
        <v>2843</v>
      </c>
      <c r="J20" s="10" t="s">
        <v>40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SUM(A16:A20)</f>
        <v>25.05</v>
      </c>
      <c r="G21" s="3"/>
      <c r="H21" s="3"/>
      <c r="I21" s="8"/>
      <c r="J21" s="3"/>
      <c r="K21" s="8">
        <f>SUM(I16:I17)</f>
        <v>5224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15</v>
      </c>
      <c r="F22" s="9"/>
      <c r="G22" s="15">
        <v>41637</v>
      </c>
      <c r="H22" s="15">
        <v>42367</v>
      </c>
      <c r="I22" s="19">
        <v>2000</v>
      </c>
      <c r="J22" s="10" t="s">
        <v>16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27</v>
      </c>
      <c r="D23" s="3" t="s">
        <v>6</v>
      </c>
      <c r="E23" s="3" t="s">
        <v>15</v>
      </c>
      <c r="F23" s="3"/>
      <c r="G23" s="5">
        <v>41405</v>
      </c>
      <c r="H23" s="5">
        <v>42105</v>
      </c>
      <c r="I23" s="19">
        <v>3169</v>
      </c>
      <c r="J23" s="6" t="s">
        <v>28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41429</v>
      </c>
      <c r="H24" s="5">
        <v>42159</v>
      </c>
      <c r="I24" s="19">
        <v>2803</v>
      </c>
      <c r="J24" s="6" t="s">
        <v>30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15</v>
      </c>
      <c r="F25" s="3"/>
      <c r="G25" s="5">
        <v>41520</v>
      </c>
      <c r="H25" s="5">
        <v>42250</v>
      </c>
      <c r="I25" s="19">
        <v>4672</v>
      </c>
      <c r="J25" s="6" t="s">
        <v>33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3" customFormat="1" ht="12.75" customHeight="1">
      <c r="A26" s="28">
        <v>3.15</v>
      </c>
      <c r="B26" s="28">
        <v>9.75</v>
      </c>
      <c r="C26" s="28">
        <v>2</v>
      </c>
      <c r="D26" s="28" t="s">
        <v>6</v>
      </c>
      <c r="E26" s="28" t="s">
        <v>15</v>
      </c>
      <c r="F26" s="28"/>
      <c r="G26" s="29">
        <v>41536</v>
      </c>
      <c r="H26" s="29">
        <v>42266</v>
      </c>
      <c r="I26" s="30">
        <v>2559</v>
      </c>
      <c r="J26" s="31" t="s">
        <v>35</v>
      </c>
      <c r="K26" s="28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15</v>
      </c>
      <c r="F27" s="3"/>
      <c r="G27" s="5">
        <v>41552</v>
      </c>
      <c r="H27" s="5">
        <v>42282</v>
      </c>
      <c r="I27" s="19">
        <v>3656</v>
      </c>
      <c r="J27" s="6" t="s">
        <v>36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49" customFormat="1" ht="12.75" customHeight="1">
      <c r="A28" s="45">
        <v>0.5</v>
      </c>
      <c r="B28" s="45">
        <v>9</v>
      </c>
      <c r="C28" s="45">
        <v>60</v>
      </c>
      <c r="D28" s="45" t="s">
        <v>21</v>
      </c>
      <c r="E28" s="45" t="s">
        <v>15</v>
      </c>
      <c r="F28" s="45"/>
      <c r="G28" s="46">
        <v>41650</v>
      </c>
      <c r="H28" s="46">
        <v>43476</v>
      </c>
      <c r="I28" s="41">
        <f>1125/3</f>
        <v>375</v>
      </c>
      <c r="J28" s="47" t="s">
        <v>39</v>
      </c>
      <c r="K28" s="45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51">
        <v>41811</v>
      </c>
      <c r="B31" s="8"/>
      <c r="C31" s="3"/>
      <c r="D31" s="3"/>
      <c r="E31" s="3"/>
      <c r="F31" s="1">
        <f>SUM(F3:F29)</f>
        <v>114.5</v>
      </c>
      <c r="G31" s="3"/>
      <c r="H31" s="7"/>
      <c r="I31" s="16">
        <f>SUM(I3:I27)</f>
        <v>90816.666666666672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17336</v>
      </c>
      <c r="J33" s="3" t="s">
        <v>13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108152.66666666667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34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5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43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5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44</v>
      </c>
      <c r="B40" s="4">
        <v>250000</v>
      </c>
      <c r="C40" s="4">
        <f>SUM(I16:I20) * 12</f>
        <v>239040</v>
      </c>
      <c r="E40" s="4">
        <f>B40-C40</f>
        <v>10960</v>
      </c>
      <c r="G40" s="4"/>
      <c r="H40" s="4"/>
      <c r="I40" s="4"/>
      <c r="J40" s="5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45</v>
      </c>
      <c r="B41" s="4">
        <v>250000</v>
      </c>
      <c r="C41" s="4">
        <f>(29597 + 6488) + (3175 * 2 + 1258) + (3175 * 12) + (5354 * 3 + 1040) + (6075 + 10125 * 11)</f>
        <v>216345</v>
      </c>
      <c r="D41" s="4"/>
      <c r="E41" s="4">
        <f t="shared" ref="E41:E43" si="0">B41-C41</f>
        <v>33655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50">
        <f>C41+I41</f>
        <v>246345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46</v>
      </c>
      <c r="B42" s="4">
        <v>250000</v>
      </c>
      <c r="C42" s="4">
        <f>(4030 * 3) + (3425 * 9) + (10215 * 12) + (4830 * 12) + 567</f>
        <v>224022</v>
      </c>
      <c r="D42" s="4"/>
      <c r="E42" s="4">
        <f t="shared" si="0"/>
        <v>25978</v>
      </c>
      <c r="F42" s="4"/>
      <c r="G42">
        <f>G36*0.1/12</f>
        <v>2375</v>
      </c>
      <c r="H42" s="20">
        <v>9</v>
      </c>
      <c r="I42" s="20">
        <f>G42*H42</f>
        <v>21375</v>
      </c>
      <c r="J42" s="50">
        <f>C42+I42</f>
        <v>245397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47</v>
      </c>
      <c r="B43" s="4">
        <v>250000</v>
      </c>
      <c r="C43" s="4">
        <f>SUM(I3:I5) * 12</f>
        <v>152564</v>
      </c>
      <c r="D43" s="4"/>
      <c r="E43" s="4">
        <f t="shared" si="0"/>
        <v>97436</v>
      </c>
      <c r="F43" s="4"/>
      <c r="G43" s="4"/>
      <c r="H43" s="4"/>
      <c r="I43" s="4"/>
      <c r="J43" s="52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50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2014-07-18T06:21:15Z</dcterms:modified>
</cp:coreProperties>
</file>