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A0031A75-A3AE-4EEA-8BB6-85FAA1457D3C}" xr6:coauthVersionLast="47" xr6:coauthVersionMax="47" xr10:uidLastSave="{00000000-0000-0000-0000-000000000000}"/>
  <bookViews>
    <workbookView xWindow="-29220" yWindow="-120" windowWidth="29040" windowHeight="16440" activeTab="8" xr2:uid="{00000000-000D-0000-FFFF-FFFF00000000}"/>
  </bookViews>
  <sheets>
    <sheet name="Equities" sheetId="1" r:id="rId1"/>
    <sheet name="FEXD" sheetId="11" r:id="rId2"/>
    <sheet name="Bonds" sheetId="2" r:id="rId3"/>
    <sheet name="FX" sheetId="12" r:id="rId4"/>
    <sheet name="Energy" sheetId="3" r:id="rId5"/>
    <sheet name="Metals" sheetId="4" r:id="rId6"/>
    <sheet name="Crops" sheetId="6" r:id="rId7"/>
    <sheet name="Softs" sheetId="9" r:id="rId8"/>
    <sheet name="All Product Stellar" sheetId="13" r:id="rId9"/>
    <sheet name="Widow Maker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F48" i="2"/>
  <c r="B3" i="2" s="1"/>
  <c r="D52" i="1"/>
  <c r="D53" i="1"/>
  <c r="D54" i="1"/>
  <c r="D56" i="1"/>
  <c r="F32" i="12"/>
  <c r="E32" i="12"/>
  <c r="E31" i="12"/>
  <c r="H20" i="12" s="1"/>
  <c r="F30" i="12"/>
  <c r="E30" i="12"/>
  <c r="F29" i="12"/>
  <c r="E29" i="12"/>
  <c r="F18" i="12" s="1"/>
  <c r="F28" i="12"/>
  <c r="E28" i="12"/>
  <c r="F27" i="12"/>
  <c r="E27" i="12"/>
  <c r="F26" i="12"/>
  <c r="E26" i="12"/>
  <c r="F25" i="12"/>
  <c r="E25" i="12"/>
  <c r="F36" i="10"/>
  <c r="C36" i="10"/>
  <c r="E36" i="10"/>
  <c r="F19" i="10" s="1"/>
  <c r="C35" i="10"/>
  <c r="F35" i="10"/>
  <c r="E35" i="10"/>
  <c r="F32" i="10"/>
  <c r="I20" i="12" l="1"/>
  <c r="I14" i="12"/>
  <c r="I21" i="12"/>
  <c r="E15" i="12"/>
  <c r="G17" i="12"/>
  <c r="C14" i="12"/>
  <c r="H17" i="12"/>
  <c r="H18" i="12"/>
  <c r="I18" i="12"/>
  <c r="G18" i="12"/>
  <c r="G27" i="12"/>
  <c r="D5" i="12" s="1"/>
  <c r="G32" i="12"/>
  <c r="I10" i="12" s="1"/>
  <c r="H14" i="12"/>
  <c r="G25" i="12"/>
  <c r="B3" i="12" s="1"/>
  <c r="I15" i="12"/>
  <c r="D16" i="12"/>
  <c r="G29" i="12"/>
  <c r="D14" i="12"/>
  <c r="E14" i="12"/>
  <c r="C15" i="12"/>
  <c r="D15" i="12"/>
  <c r="F15" i="12"/>
  <c r="G15" i="12"/>
  <c r="H15" i="12"/>
  <c r="I16" i="12"/>
  <c r="H19" i="12"/>
  <c r="E17" i="12"/>
  <c r="G28" i="12"/>
  <c r="E16" i="12"/>
  <c r="F16" i="12"/>
  <c r="G16" i="12"/>
  <c r="H16" i="12"/>
  <c r="G31" i="12"/>
  <c r="G19" i="12"/>
  <c r="B14" i="12"/>
  <c r="F14" i="12"/>
  <c r="G14" i="12"/>
  <c r="G26" i="12"/>
  <c r="I19" i="12"/>
  <c r="G30" i="12"/>
  <c r="F17" i="12"/>
  <c r="I17" i="12"/>
  <c r="G36" i="10"/>
  <c r="F7" i="10" s="1"/>
  <c r="E18" i="10"/>
  <c r="G35" i="10"/>
  <c r="E6" i="10" s="1"/>
  <c r="F18" i="10"/>
  <c r="C16" i="9"/>
  <c r="E31" i="6"/>
  <c r="E21" i="4"/>
  <c r="D51" i="2"/>
  <c r="E32" i="6"/>
  <c r="E29" i="6"/>
  <c r="E30" i="6"/>
  <c r="E32" i="9"/>
  <c r="E25" i="6"/>
  <c r="E26" i="6"/>
  <c r="E28" i="6"/>
  <c r="D45" i="1"/>
  <c r="E31" i="9"/>
  <c r="D29" i="11"/>
  <c r="E28" i="3"/>
  <c r="E29" i="3"/>
  <c r="E29" i="9"/>
  <c r="E27" i="9"/>
  <c r="D26" i="11"/>
  <c r="D25" i="11"/>
  <c r="D27" i="11"/>
  <c r="E35" i="9"/>
  <c r="E22" i="4"/>
  <c r="E32" i="3"/>
  <c r="E34" i="9"/>
  <c r="D28" i="11"/>
  <c r="E31" i="3"/>
  <c r="E30" i="3"/>
  <c r="E27" i="6"/>
  <c r="E27" i="3"/>
  <c r="E30" i="9"/>
  <c r="E19" i="4"/>
  <c r="E33" i="10"/>
  <c r="E33" i="9"/>
  <c r="E25" i="3"/>
  <c r="E23" i="4"/>
  <c r="E20" i="4"/>
  <c r="E34" i="10"/>
  <c r="D24" i="11"/>
  <c r="E32" i="10"/>
  <c r="G32" i="10" s="1"/>
  <c r="E26" i="3"/>
  <c r="D23" i="11"/>
  <c r="F32" i="3"/>
  <c r="F34" i="9"/>
  <c r="F27" i="3"/>
  <c r="F32" i="9"/>
  <c r="F25" i="3"/>
  <c r="F26" i="3"/>
  <c r="F30" i="6"/>
  <c r="E54" i="1"/>
  <c r="F23" i="4"/>
  <c r="F21" i="4"/>
  <c r="F20" i="4"/>
  <c r="F31" i="6"/>
  <c r="F27" i="9"/>
  <c r="F26" i="6"/>
  <c r="F30" i="9"/>
  <c r="F35" i="9"/>
  <c r="F28" i="9"/>
  <c r="G28" i="9" s="1"/>
  <c r="F28" i="3"/>
  <c r="F28" i="6"/>
  <c r="F34" i="10"/>
  <c r="F31" i="9"/>
  <c r="F29" i="3"/>
  <c r="F29" i="6"/>
  <c r="F19" i="4"/>
  <c r="F33" i="9"/>
  <c r="F33" i="10"/>
  <c r="F22" i="4"/>
  <c r="F27" i="6"/>
  <c r="F25" i="6"/>
  <c r="F29" i="9"/>
  <c r="F30" i="3"/>
  <c r="F32" i="6"/>
  <c r="I8" i="12" l="1"/>
  <c r="I7" i="12"/>
  <c r="I5" i="12"/>
  <c r="H7" i="12"/>
  <c r="H4" i="12"/>
  <c r="H3" i="12"/>
  <c r="H5" i="12"/>
  <c r="H6" i="12"/>
  <c r="H9" i="12"/>
  <c r="H8" i="12"/>
  <c r="E3" i="12"/>
  <c r="E6" i="12"/>
  <c r="E4" i="12"/>
  <c r="E5" i="12"/>
  <c r="C4" i="12"/>
  <c r="C3" i="12"/>
  <c r="I6" i="12"/>
  <c r="G8" i="12"/>
  <c r="G7" i="12"/>
  <c r="G4" i="12"/>
  <c r="G6" i="12"/>
  <c r="G3" i="12"/>
  <c r="G5" i="12"/>
  <c r="D3" i="12"/>
  <c r="F7" i="12"/>
  <c r="F4" i="12"/>
  <c r="F3" i="12"/>
  <c r="F6" i="12"/>
  <c r="F5" i="12"/>
  <c r="I9" i="12"/>
  <c r="I3" i="12"/>
  <c r="I4" i="12"/>
  <c r="D4" i="12"/>
  <c r="E3" i="10"/>
  <c r="D15" i="10"/>
  <c r="C15" i="10"/>
  <c r="F6" i="10"/>
  <c r="F16" i="10"/>
  <c r="F15" i="10"/>
  <c r="E15" i="10"/>
  <c r="E17" i="10"/>
  <c r="F17" i="10"/>
  <c r="E16" i="10"/>
  <c r="F3" i="10"/>
  <c r="F51" i="2"/>
  <c r="F25" i="11"/>
  <c r="D15" i="11" s="1"/>
  <c r="I18" i="6"/>
  <c r="G32" i="6"/>
  <c r="I17" i="6"/>
  <c r="I16" i="6"/>
  <c r="I19" i="6"/>
  <c r="I21" i="6"/>
  <c r="I15" i="6"/>
  <c r="I14" i="6"/>
  <c r="I20" i="6"/>
  <c r="H18" i="9"/>
  <c r="H20" i="9"/>
  <c r="H16" i="9"/>
  <c r="H17" i="9"/>
  <c r="H19" i="9"/>
  <c r="H15" i="9"/>
  <c r="G33" i="9"/>
  <c r="H21" i="9"/>
  <c r="G26" i="6"/>
  <c r="C4" i="6" s="1"/>
  <c r="C14" i="6"/>
  <c r="C15" i="6"/>
  <c r="J20" i="9"/>
  <c r="J23" i="9"/>
  <c r="J16" i="9"/>
  <c r="J15" i="9"/>
  <c r="J18" i="9"/>
  <c r="G35" i="9"/>
  <c r="J11" i="9" s="1"/>
  <c r="J17" i="9"/>
  <c r="J19" i="9"/>
  <c r="J21" i="9"/>
  <c r="J22" i="9"/>
  <c r="N26" i="1"/>
  <c r="N34" i="1"/>
  <c r="F53" i="1"/>
  <c r="N15" i="1" s="1"/>
  <c r="F54" i="1"/>
  <c r="O26" i="1"/>
  <c r="O35" i="1"/>
  <c r="O34" i="1"/>
  <c r="C11" i="4"/>
  <c r="C12" i="4"/>
  <c r="G20" i="4"/>
  <c r="C4" i="4" s="1"/>
  <c r="B15" i="9"/>
  <c r="C15" i="9"/>
  <c r="G27" i="9"/>
  <c r="B3" i="9" s="1"/>
  <c r="F29" i="11"/>
  <c r="G19" i="9"/>
  <c r="G18" i="9"/>
  <c r="G17" i="9"/>
  <c r="G16" i="9"/>
  <c r="G20" i="9"/>
  <c r="G32" i="9"/>
  <c r="G15" i="9"/>
  <c r="G34" i="9"/>
  <c r="I22" i="9"/>
  <c r="I20" i="9"/>
  <c r="I21" i="9"/>
  <c r="I15" i="9"/>
  <c r="I19" i="9"/>
  <c r="I17" i="9"/>
  <c r="I16" i="9"/>
  <c r="I18" i="9"/>
  <c r="F26" i="11"/>
  <c r="E16" i="11" s="1"/>
  <c r="H16" i="6"/>
  <c r="G31" i="6"/>
  <c r="H20" i="6"/>
  <c r="H15" i="6"/>
  <c r="H17" i="6"/>
  <c r="H14" i="6"/>
  <c r="H18" i="6"/>
  <c r="H19" i="6"/>
  <c r="D14" i="6"/>
  <c r="D15" i="6"/>
  <c r="D16" i="6"/>
  <c r="G27" i="6"/>
  <c r="D5" i="6" s="1"/>
  <c r="B15" i="10"/>
  <c r="B3" i="10"/>
  <c r="F23" i="11"/>
  <c r="G19" i="6"/>
  <c r="G30" i="6"/>
  <c r="G15" i="6"/>
  <c r="G16" i="6"/>
  <c r="G17" i="6"/>
  <c r="G14" i="6"/>
  <c r="G18" i="6"/>
  <c r="G22" i="4"/>
  <c r="E11" i="4"/>
  <c r="E14" i="4"/>
  <c r="E13" i="4"/>
  <c r="E12" i="4"/>
  <c r="F27" i="11"/>
  <c r="F28" i="11"/>
  <c r="G8" i="11" s="1"/>
  <c r="G33" i="10"/>
  <c r="E4" i="10" s="1"/>
  <c r="C16" i="10"/>
  <c r="G25" i="6"/>
  <c r="B3" i="6" s="1"/>
  <c r="B14" i="6"/>
  <c r="F17" i="9"/>
  <c r="F15" i="9"/>
  <c r="F18" i="9"/>
  <c r="F16" i="9"/>
  <c r="G31" i="9"/>
  <c r="F7" i="9" s="1"/>
  <c r="F19" i="9"/>
  <c r="F13" i="4"/>
  <c r="F15" i="4"/>
  <c r="F11" i="4"/>
  <c r="F12" i="4"/>
  <c r="G23" i="4"/>
  <c r="F7" i="4" s="1"/>
  <c r="F14" i="4"/>
  <c r="Q34" i="1"/>
  <c r="Q26" i="1"/>
  <c r="Q35" i="1"/>
  <c r="Q37" i="1"/>
  <c r="Q36" i="1"/>
  <c r="F56" i="1"/>
  <c r="Q18" i="1" s="1"/>
  <c r="D16" i="10"/>
  <c r="D17" i="10"/>
  <c r="G34" i="10"/>
  <c r="E17" i="9"/>
  <c r="G30" i="9"/>
  <c r="E15" i="9"/>
  <c r="E16" i="9"/>
  <c r="E18" i="9"/>
  <c r="D15" i="9"/>
  <c r="G29" i="9"/>
  <c r="D16" i="9"/>
  <c r="D17" i="9"/>
  <c r="F24" i="11"/>
  <c r="C14" i="11" s="1"/>
  <c r="B11" i="4"/>
  <c r="G19" i="4"/>
  <c r="B3" i="4" s="1"/>
  <c r="E16" i="6"/>
  <c r="E14" i="6"/>
  <c r="E17" i="6"/>
  <c r="G28" i="6"/>
  <c r="E15" i="6"/>
  <c r="F16" i="6"/>
  <c r="F17" i="6"/>
  <c r="G29" i="6"/>
  <c r="F7" i="6" s="1"/>
  <c r="F18" i="6"/>
  <c r="F15" i="6"/>
  <c r="F14" i="6"/>
  <c r="P17" i="1"/>
  <c r="P34" i="1"/>
  <c r="P35" i="1"/>
  <c r="P26" i="1"/>
  <c r="P36" i="1"/>
  <c r="D11" i="4"/>
  <c r="D12" i="4"/>
  <c r="D13" i="4"/>
  <c r="G21" i="4"/>
  <c r="G16" i="3"/>
  <c r="F16" i="3"/>
  <c r="F17" i="3"/>
  <c r="F15" i="3"/>
  <c r="F14" i="3"/>
  <c r="F18" i="3"/>
  <c r="E15" i="3"/>
  <c r="E16" i="3"/>
  <c r="E17" i="3"/>
  <c r="E14" i="3"/>
  <c r="C14" i="3"/>
  <c r="C15" i="3"/>
  <c r="G18" i="3"/>
  <c r="G19" i="3"/>
  <c r="G14" i="3"/>
  <c r="G17" i="3"/>
  <c r="G15" i="3"/>
  <c r="D14" i="3"/>
  <c r="D15" i="3"/>
  <c r="D16" i="3"/>
  <c r="I17" i="3"/>
  <c r="I21" i="3"/>
  <c r="I18" i="3"/>
  <c r="I14" i="3"/>
  <c r="I19" i="3"/>
  <c r="I16" i="3"/>
  <c r="I20" i="3"/>
  <c r="I15" i="3"/>
  <c r="B14" i="3"/>
  <c r="H17" i="3"/>
  <c r="H14" i="3"/>
  <c r="H19" i="3"/>
  <c r="H16" i="3"/>
  <c r="H20" i="3"/>
  <c r="H18" i="3"/>
  <c r="H15" i="3"/>
  <c r="G30" i="3"/>
  <c r="G26" i="3"/>
  <c r="G31" i="3"/>
  <c r="H9" i="3" s="1"/>
  <c r="G27" i="3"/>
  <c r="G32" i="3"/>
  <c r="G28" i="3"/>
  <c r="G29" i="3"/>
  <c r="G25" i="3"/>
  <c r="F5" i="10" l="1"/>
  <c r="E5" i="10"/>
  <c r="F4" i="10"/>
  <c r="C4" i="10"/>
  <c r="C3" i="10"/>
  <c r="D5" i="10"/>
  <c r="D3" i="10"/>
  <c r="H3" i="11"/>
  <c r="E3" i="11"/>
  <c r="E13" i="11"/>
  <c r="C13" i="11"/>
  <c r="C3" i="11"/>
  <c r="F4" i="11"/>
  <c r="D4" i="11"/>
  <c r="F5" i="11"/>
  <c r="C4" i="11"/>
  <c r="F16" i="11"/>
  <c r="D5" i="11"/>
  <c r="D14" i="11"/>
  <c r="E6" i="11"/>
  <c r="H8" i="11"/>
  <c r="G17" i="11"/>
  <c r="G14" i="11"/>
  <c r="G5" i="11"/>
  <c r="E5" i="11"/>
  <c r="F6" i="11"/>
  <c r="E15" i="11"/>
  <c r="O15" i="1"/>
  <c r="G4" i="11"/>
  <c r="G18" i="11"/>
  <c r="G15" i="11"/>
  <c r="G6" i="11"/>
  <c r="G7" i="11"/>
  <c r="F15" i="11"/>
  <c r="F14" i="11"/>
  <c r="F7" i="11"/>
  <c r="D3" i="11"/>
  <c r="H5" i="11"/>
  <c r="J5" i="9"/>
  <c r="Q16" i="1"/>
  <c r="O16" i="1"/>
  <c r="D4" i="6"/>
  <c r="I4" i="6"/>
  <c r="I5" i="6"/>
  <c r="I10" i="6"/>
  <c r="I6" i="6"/>
  <c r="D5" i="9"/>
  <c r="F4" i="4"/>
  <c r="J6" i="9"/>
  <c r="J9" i="9"/>
  <c r="E6" i="9"/>
  <c r="H7" i="9"/>
  <c r="D4" i="4"/>
  <c r="H9" i="9"/>
  <c r="H8" i="9"/>
  <c r="H6" i="9"/>
  <c r="I9" i="9"/>
  <c r="F6" i="9"/>
  <c r="H5" i="9"/>
  <c r="G7" i="6"/>
  <c r="E3" i="9"/>
  <c r="D3" i="9"/>
  <c r="H8" i="6"/>
  <c r="J3" i="9"/>
  <c r="F4" i="6"/>
  <c r="H3" i="9"/>
  <c r="I3" i="9"/>
  <c r="G3" i="6"/>
  <c r="E5" i="9"/>
  <c r="F5" i="9"/>
  <c r="G8" i="6"/>
  <c r="E3" i="4"/>
  <c r="J10" i="9"/>
  <c r="E4" i="6"/>
  <c r="G7" i="9"/>
  <c r="G8" i="9"/>
  <c r="F17" i="11"/>
  <c r="E6" i="4"/>
  <c r="F3" i="11"/>
  <c r="E4" i="11"/>
  <c r="H13" i="11"/>
  <c r="G5" i="9"/>
  <c r="D5" i="4"/>
  <c r="I10" i="9"/>
  <c r="J7" i="9"/>
  <c r="E4" i="4"/>
  <c r="F13" i="11"/>
  <c r="D13" i="11"/>
  <c r="H19" i="11"/>
  <c r="H18" i="11"/>
  <c r="Q17" i="1"/>
  <c r="D4" i="9"/>
  <c r="H4" i="6"/>
  <c r="F3" i="9"/>
  <c r="I6" i="9"/>
  <c r="H7" i="11"/>
  <c r="B13" i="11"/>
  <c r="P16" i="1"/>
  <c r="C3" i="6"/>
  <c r="I3" i="6"/>
  <c r="E14" i="11"/>
  <c r="G4" i="6"/>
  <c r="H9" i="6"/>
  <c r="I7" i="9"/>
  <c r="H15" i="11"/>
  <c r="G16" i="11"/>
  <c r="I8" i="9"/>
  <c r="F3" i="6"/>
  <c r="F5" i="4"/>
  <c r="G6" i="6"/>
  <c r="E6" i="6"/>
  <c r="F6" i="6"/>
  <c r="H4" i="9"/>
  <c r="I4" i="9"/>
  <c r="C3" i="4"/>
  <c r="F6" i="4"/>
  <c r="G3" i="11"/>
  <c r="P15" i="1"/>
  <c r="I7" i="6"/>
  <c r="E3" i="6"/>
  <c r="D3" i="4"/>
  <c r="I9" i="6"/>
  <c r="H5" i="6"/>
  <c r="F5" i="6"/>
  <c r="F3" i="4"/>
  <c r="I8" i="6"/>
  <c r="H6" i="6"/>
  <c r="E5" i="6"/>
  <c r="G6" i="9"/>
  <c r="C4" i="9"/>
  <c r="J8" i="9"/>
  <c r="H17" i="11"/>
  <c r="B3" i="11"/>
  <c r="H16" i="11"/>
  <c r="H9" i="11"/>
  <c r="Q15" i="1"/>
  <c r="E4" i="9"/>
  <c r="C3" i="9"/>
  <c r="J4" i="9"/>
  <c r="H3" i="6"/>
  <c r="E5" i="4"/>
  <c r="G5" i="6"/>
  <c r="H7" i="6"/>
  <c r="D3" i="6"/>
  <c r="G4" i="9"/>
  <c r="I5" i="9"/>
  <c r="D4" i="10"/>
  <c r="H4" i="11"/>
  <c r="G13" i="11"/>
  <c r="H6" i="11"/>
  <c r="F4" i="9"/>
  <c r="G3" i="9"/>
  <c r="H14" i="11"/>
  <c r="E4" i="3"/>
  <c r="H6" i="3"/>
  <c r="E5" i="3"/>
  <c r="E6" i="3"/>
  <c r="E3" i="3"/>
  <c r="C3" i="3"/>
  <c r="H4" i="3"/>
  <c r="C4" i="3"/>
  <c r="G7" i="3"/>
  <c r="G8" i="3"/>
  <c r="G5" i="3"/>
  <c r="G3" i="3"/>
  <c r="H8" i="3"/>
  <c r="G6" i="3"/>
  <c r="G4" i="3"/>
  <c r="B3" i="3"/>
  <c r="H3" i="3"/>
  <c r="H5" i="3"/>
  <c r="D4" i="3"/>
  <c r="D3" i="3"/>
  <c r="D5" i="3"/>
  <c r="F4" i="3"/>
  <c r="H7" i="3"/>
  <c r="F6" i="3"/>
  <c r="F3" i="3"/>
  <c r="F7" i="3"/>
  <c r="F5" i="3"/>
  <c r="I6" i="3"/>
  <c r="I10" i="3"/>
  <c r="I7" i="3"/>
  <c r="I3" i="3"/>
  <c r="I4" i="3"/>
  <c r="I8" i="3"/>
  <c r="I5" i="3"/>
  <c r="I9" i="3"/>
  <c r="F26" i="1" l="1"/>
  <c r="F45" i="1"/>
  <c r="Q7" i="1" s="1"/>
  <c r="D60" i="2"/>
  <c r="D56" i="2"/>
  <c r="D61" i="2"/>
  <c r="F50" i="2"/>
  <c r="D64" i="2"/>
  <c r="D62" i="2"/>
  <c r="D58" i="2"/>
  <c r="D57" i="2"/>
  <c r="D63" i="2"/>
  <c r="D59" i="2"/>
  <c r="I31" i="2"/>
  <c r="AA5" i="2" s="1"/>
  <c r="E58" i="2"/>
  <c r="E56" i="2"/>
  <c r="E51" i="1"/>
  <c r="E43" i="1"/>
  <c r="E59" i="2"/>
  <c r="E61" i="2"/>
  <c r="E60" i="2"/>
  <c r="E57" i="2"/>
  <c r="M35" i="2" l="1"/>
  <c r="AA14" i="2" s="1"/>
  <c r="L28" i="2"/>
  <c r="AA16" i="2" s="1"/>
  <c r="F7" i="1"/>
  <c r="Q33" i="1"/>
  <c r="P33" i="1"/>
  <c r="O7" i="1"/>
  <c r="N7" i="1"/>
  <c r="P7" i="1"/>
  <c r="N33" i="1"/>
  <c r="O33" i="1"/>
  <c r="D25" i="2"/>
  <c r="H30" i="2"/>
  <c r="AA4" i="2" s="1"/>
  <c r="F52" i="1"/>
  <c r="O38" i="2"/>
  <c r="O36" i="2"/>
  <c r="M36" i="2"/>
  <c r="O34" i="2"/>
  <c r="M34" i="2"/>
  <c r="K34" i="2"/>
  <c r="O33" i="2"/>
  <c r="K33" i="2"/>
  <c r="M33" i="2"/>
  <c r="AA10" i="2" s="1"/>
  <c r="J33" i="2"/>
  <c r="L33" i="2"/>
  <c r="L34" i="2"/>
  <c r="O35" i="2"/>
  <c r="L35" i="2"/>
  <c r="F7" i="2"/>
  <c r="L29" i="2"/>
  <c r="O29" i="2"/>
  <c r="J29" i="2"/>
  <c r="M29" i="2"/>
  <c r="F29" i="2"/>
  <c r="K29" i="2"/>
  <c r="I32" i="2"/>
  <c r="F54" i="2"/>
  <c r="I29" i="2"/>
  <c r="K32" i="2"/>
  <c r="O32" i="2"/>
  <c r="J32" i="2"/>
  <c r="L32" i="2"/>
  <c r="M32" i="2"/>
  <c r="H29" i="2"/>
  <c r="M31" i="2"/>
  <c r="K31" i="2"/>
  <c r="H31" i="2"/>
  <c r="L31" i="2"/>
  <c r="F53" i="2"/>
  <c r="J31" i="2"/>
  <c r="O31" i="2"/>
  <c r="P32" i="2"/>
  <c r="P33" i="2"/>
  <c r="P34" i="2"/>
  <c r="P39" i="2"/>
  <c r="P35" i="2"/>
  <c r="P38" i="2"/>
  <c r="P36" i="2"/>
  <c r="P31" i="2"/>
  <c r="P29" i="2"/>
  <c r="J30" i="2"/>
  <c r="G29" i="2"/>
  <c r="I30" i="2"/>
  <c r="F52" i="2"/>
  <c r="M30" i="2"/>
  <c r="P30" i="2"/>
  <c r="K30" i="2"/>
  <c r="O30" i="2"/>
  <c r="L30" i="2"/>
  <c r="G30" i="2"/>
  <c r="Q35" i="2"/>
  <c r="Q38" i="2"/>
  <c r="Q36" i="2"/>
  <c r="AA11" i="2" s="1"/>
  <c r="Q29" i="2"/>
  <c r="Q32" i="2"/>
  <c r="Q33" i="2"/>
  <c r="Q34" i="2"/>
  <c r="Q30" i="2"/>
  <c r="Q39" i="2"/>
  <c r="Q31" i="2"/>
  <c r="Q40" i="2"/>
  <c r="F62" i="2"/>
  <c r="R33" i="2"/>
  <c r="R34" i="2"/>
  <c r="R35" i="2"/>
  <c r="R36" i="2"/>
  <c r="F63" i="2"/>
  <c r="R39" i="2"/>
  <c r="R40" i="2"/>
  <c r="R41" i="2"/>
  <c r="R29" i="2"/>
  <c r="R38" i="2"/>
  <c r="R30" i="2"/>
  <c r="R31" i="2"/>
  <c r="R32" i="2"/>
  <c r="S30" i="2"/>
  <c r="S39" i="2"/>
  <c r="S31" i="2"/>
  <c r="S40" i="2"/>
  <c r="S35" i="2"/>
  <c r="S36" i="2"/>
  <c r="S38" i="2"/>
  <c r="S32" i="2"/>
  <c r="S41" i="2"/>
  <c r="S29" i="2"/>
  <c r="S33" i="2"/>
  <c r="S42" i="2"/>
  <c r="S34" i="2"/>
  <c r="F64" i="2"/>
  <c r="R37" i="2"/>
  <c r="N31" i="2"/>
  <c r="P37" i="2"/>
  <c r="S37" i="2"/>
  <c r="N33" i="2"/>
  <c r="Q37" i="2"/>
  <c r="N34" i="2"/>
  <c r="N29" i="2"/>
  <c r="O37" i="2"/>
  <c r="N35" i="2"/>
  <c r="AA13" i="2" s="1"/>
  <c r="N36" i="2"/>
  <c r="AA12" i="2" s="1"/>
  <c r="N30" i="2"/>
  <c r="N32" i="2"/>
  <c r="N37" i="2"/>
  <c r="M25" i="2"/>
  <c r="L25" i="2"/>
  <c r="S25" i="2"/>
  <c r="P25" i="2"/>
  <c r="B25" i="2"/>
  <c r="G25" i="2"/>
  <c r="AA3" i="2" s="1"/>
  <c r="R25" i="2"/>
  <c r="Q25" i="2"/>
  <c r="AA9" i="2" s="1"/>
  <c r="I25" i="2"/>
  <c r="N25" i="2"/>
  <c r="H25" i="2"/>
  <c r="AA6" i="2" s="1"/>
  <c r="F25" i="2"/>
  <c r="O25" i="2"/>
  <c r="K25" i="2"/>
  <c r="J25" i="2"/>
  <c r="AA8" i="2" s="1"/>
  <c r="E25" i="2"/>
  <c r="AA2" i="2" s="1"/>
  <c r="H28" i="2"/>
  <c r="S28" i="2"/>
  <c r="N28" i="2"/>
  <c r="K28" i="2"/>
  <c r="J28" i="2"/>
  <c r="I28" i="2"/>
  <c r="F28" i="2"/>
  <c r="E26" i="2"/>
  <c r="R28" i="2"/>
  <c r="O28" i="2"/>
  <c r="E28" i="2"/>
  <c r="Q28" i="2"/>
  <c r="P28" i="2"/>
  <c r="M28" i="2"/>
  <c r="G28" i="2"/>
  <c r="E27" i="2"/>
  <c r="F47" i="2"/>
  <c r="H27" i="2"/>
  <c r="S27" i="2"/>
  <c r="N27" i="2"/>
  <c r="K27" i="2"/>
  <c r="J27" i="2"/>
  <c r="I27" i="2"/>
  <c r="D26" i="2"/>
  <c r="R27" i="2"/>
  <c r="O27" i="2"/>
  <c r="F27" i="2"/>
  <c r="M27" i="2"/>
  <c r="Q27" i="2"/>
  <c r="P27" i="2"/>
  <c r="D5" i="2"/>
  <c r="L27" i="2"/>
  <c r="G27" i="2"/>
  <c r="D27" i="2"/>
  <c r="S26" i="2"/>
  <c r="N26" i="2"/>
  <c r="AA15" i="2" s="1"/>
  <c r="C26" i="2"/>
  <c r="K26" i="2"/>
  <c r="J26" i="2"/>
  <c r="I26" i="2"/>
  <c r="C25" i="2"/>
  <c r="AA7" i="2" s="1"/>
  <c r="R26" i="2"/>
  <c r="O26" i="2"/>
  <c r="Q26" i="2"/>
  <c r="P26" i="2"/>
  <c r="L26" i="2"/>
  <c r="F26" i="2"/>
  <c r="M26" i="2"/>
  <c r="G26" i="2"/>
  <c r="H26" i="2"/>
  <c r="F49" i="2"/>
  <c r="C4" i="2" s="1"/>
  <c r="F61" i="2"/>
  <c r="F60" i="2"/>
  <c r="F59" i="2"/>
  <c r="F57" i="2"/>
  <c r="F55" i="2"/>
  <c r="F56" i="2"/>
  <c r="F58" i="2"/>
  <c r="M13" i="2" s="1"/>
  <c r="D43" i="1"/>
  <c r="P24" i="1" s="1"/>
  <c r="D51" i="1"/>
  <c r="F46" i="1"/>
  <c r="G22" i="1" l="1"/>
  <c r="AB14" i="1" s="1"/>
  <c r="G23" i="1"/>
  <c r="AB12" i="1" s="1"/>
  <c r="C22" i="1"/>
  <c r="AB3" i="1" s="1"/>
  <c r="H27" i="1"/>
  <c r="AB15" i="1" s="1"/>
  <c r="Q31" i="1"/>
  <c r="Q25" i="1"/>
  <c r="P14" i="1"/>
  <c r="Q14" i="1"/>
  <c r="Q22" i="1"/>
  <c r="Q24" i="1"/>
  <c r="Q29" i="1"/>
  <c r="Q27" i="1"/>
  <c r="AB10" i="1" s="1"/>
  <c r="Q23" i="1"/>
  <c r="Q30" i="1"/>
  <c r="Q32" i="1"/>
  <c r="Q28" i="1"/>
  <c r="P22" i="1"/>
  <c r="AB9" i="1" s="1"/>
  <c r="P23" i="1"/>
  <c r="P28" i="1"/>
  <c r="P30" i="1"/>
  <c r="P25" i="1"/>
  <c r="P31" i="1"/>
  <c r="P27" i="1"/>
  <c r="P29" i="1"/>
  <c r="P32" i="1"/>
  <c r="O14" i="1"/>
  <c r="N14" i="1"/>
  <c r="O25" i="1"/>
  <c r="N25" i="1"/>
  <c r="N31" i="1"/>
  <c r="O31" i="1"/>
  <c r="O24" i="1"/>
  <c r="N24" i="1"/>
  <c r="O23" i="1"/>
  <c r="N23" i="1"/>
  <c r="N32" i="1"/>
  <c r="O32" i="1"/>
  <c r="O27" i="1"/>
  <c r="N27" i="1"/>
  <c r="O22" i="1"/>
  <c r="N22" i="1"/>
  <c r="M22" i="1"/>
  <c r="N28" i="1"/>
  <c r="O28" i="1"/>
  <c r="N30" i="1"/>
  <c r="O30" i="1"/>
  <c r="N29" i="1"/>
  <c r="O29" i="1"/>
  <c r="E6" i="2"/>
  <c r="E4" i="2"/>
  <c r="I10" i="2"/>
  <c r="I7" i="2"/>
  <c r="H9" i="2"/>
  <c r="H7" i="2"/>
  <c r="I9" i="2"/>
  <c r="H8" i="2"/>
  <c r="G7" i="2"/>
  <c r="I8" i="2"/>
  <c r="G8" i="2"/>
  <c r="Q18" i="2"/>
  <c r="Q7" i="2"/>
  <c r="Q9" i="2"/>
  <c r="Q8" i="2"/>
  <c r="Q10" i="2"/>
  <c r="R7" i="2"/>
  <c r="R19" i="2"/>
  <c r="R8" i="2"/>
  <c r="R9" i="2"/>
  <c r="R10" i="2"/>
  <c r="R18" i="2"/>
  <c r="S20" i="2"/>
  <c r="S18" i="2"/>
  <c r="S19" i="2"/>
  <c r="S7" i="2"/>
  <c r="S8" i="2"/>
  <c r="S10" i="2"/>
  <c r="S9" i="2"/>
  <c r="S17" i="2"/>
  <c r="P17" i="2"/>
  <c r="S16" i="2"/>
  <c r="O16" i="2"/>
  <c r="S15" i="2"/>
  <c r="N15" i="2"/>
  <c r="S14" i="2"/>
  <c r="M14" i="2"/>
  <c r="S13" i="2"/>
  <c r="L13" i="2"/>
  <c r="S12" i="2"/>
  <c r="K12" i="2"/>
  <c r="S11" i="2"/>
  <c r="J11" i="2"/>
  <c r="S4" i="2"/>
  <c r="G4" i="2"/>
  <c r="R4" i="2"/>
  <c r="H4" i="2"/>
  <c r="Q4" i="2"/>
  <c r="I4" i="2"/>
  <c r="F4" i="2"/>
  <c r="C3" i="2"/>
  <c r="F3" i="2"/>
  <c r="S3" i="2"/>
  <c r="I3" i="2"/>
  <c r="R3" i="2"/>
  <c r="Q3" i="2"/>
  <c r="G3" i="2"/>
  <c r="H3" i="2"/>
  <c r="S5" i="2"/>
  <c r="G5" i="2"/>
  <c r="R5" i="2"/>
  <c r="H5" i="2"/>
  <c r="F5" i="2"/>
  <c r="Q5" i="2"/>
  <c r="I5" i="2"/>
  <c r="D4" i="2"/>
  <c r="D3" i="2"/>
  <c r="S6" i="2"/>
  <c r="G6" i="2"/>
  <c r="E5" i="2"/>
  <c r="E3" i="2"/>
  <c r="R6" i="2"/>
  <c r="H6" i="2"/>
  <c r="Q6" i="2"/>
  <c r="I6" i="2"/>
  <c r="F6" i="2"/>
  <c r="Q13" i="2"/>
  <c r="R13" i="2"/>
  <c r="Q15" i="2"/>
  <c r="R15" i="2"/>
  <c r="Q14" i="2"/>
  <c r="R14" i="2"/>
  <c r="Q16" i="2"/>
  <c r="R16" i="2"/>
  <c r="Q17" i="2"/>
  <c r="R17" i="2"/>
  <c r="Q12" i="2"/>
  <c r="R12" i="2"/>
  <c r="Q11" i="2"/>
  <c r="R11" i="2"/>
  <c r="P3" i="2"/>
  <c r="P4" i="2"/>
  <c r="P12" i="2"/>
  <c r="P5" i="2"/>
  <c r="P13" i="2"/>
  <c r="P11" i="2"/>
  <c r="P6" i="2"/>
  <c r="P14" i="2"/>
  <c r="P10" i="2"/>
  <c r="P7" i="2"/>
  <c r="P15" i="2"/>
  <c r="P8" i="2"/>
  <c r="P16" i="2"/>
  <c r="P9" i="2"/>
  <c r="O3" i="2"/>
  <c r="O4" i="2"/>
  <c r="O12" i="2"/>
  <c r="O5" i="2"/>
  <c r="O13" i="2"/>
  <c r="O6" i="2"/>
  <c r="O14" i="2"/>
  <c r="O7" i="2"/>
  <c r="O15" i="2"/>
  <c r="O8" i="2"/>
  <c r="O9" i="2"/>
  <c r="O10" i="2"/>
  <c r="O11" i="2"/>
  <c r="N3" i="2"/>
  <c r="N4" i="2"/>
  <c r="N12" i="2"/>
  <c r="N5" i="2"/>
  <c r="N13" i="2"/>
  <c r="N6" i="2"/>
  <c r="N14" i="2"/>
  <c r="N11" i="2"/>
  <c r="N7" i="2"/>
  <c r="N8" i="2"/>
  <c r="N9" i="2"/>
  <c r="N10" i="2"/>
  <c r="M3" i="2"/>
  <c r="M4" i="2"/>
  <c r="M12" i="2"/>
  <c r="M5" i="2"/>
  <c r="M6" i="2"/>
  <c r="M11" i="2"/>
  <c r="M7" i="2"/>
  <c r="M8" i="2"/>
  <c r="M9" i="2"/>
  <c r="M10" i="2"/>
  <c r="L3" i="2"/>
  <c r="L4" i="2"/>
  <c r="L12" i="2"/>
  <c r="L11" i="2"/>
  <c r="L5" i="2"/>
  <c r="L6" i="2"/>
  <c r="L7" i="2"/>
  <c r="L8" i="2"/>
  <c r="L9" i="2"/>
  <c r="L10" i="2"/>
  <c r="K3" i="2"/>
  <c r="K4" i="2"/>
  <c r="K5" i="2"/>
  <c r="K11" i="2"/>
  <c r="K6" i="2"/>
  <c r="K7" i="2"/>
  <c r="K10" i="2"/>
  <c r="K8" i="2"/>
  <c r="K9" i="2"/>
  <c r="J3" i="2"/>
  <c r="J4" i="2"/>
  <c r="J5" i="2"/>
  <c r="J6" i="2"/>
  <c r="J7" i="2"/>
  <c r="J8" i="2"/>
  <c r="J9" i="2"/>
  <c r="J10" i="2"/>
  <c r="D23" i="1"/>
  <c r="D24" i="1"/>
  <c r="F24" i="1"/>
  <c r="F43" i="1"/>
  <c r="K23" i="1"/>
  <c r="K24" i="1"/>
  <c r="K26" i="1"/>
  <c r="K31" i="1"/>
  <c r="F50" i="1"/>
  <c r="F42" i="1"/>
  <c r="F23" i="1"/>
  <c r="C23" i="1"/>
  <c r="D22" i="1"/>
  <c r="AB4" i="1" s="1"/>
  <c r="B22" i="1"/>
  <c r="F22" i="1"/>
  <c r="AB6" i="1" s="1"/>
  <c r="F41" i="1"/>
  <c r="F3" i="1" s="1"/>
  <c r="K22" i="1"/>
  <c r="AB8" i="1" s="1"/>
  <c r="H22" i="1"/>
  <c r="H23" i="1"/>
  <c r="H26" i="1"/>
  <c r="H28" i="1"/>
  <c r="K28" i="1"/>
  <c r="H24" i="1"/>
  <c r="F47" i="1"/>
  <c r="L23" i="1"/>
  <c r="L24" i="1"/>
  <c r="L26" i="1"/>
  <c r="L32" i="1"/>
  <c r="L22" i="1"/>
  <c r="L28" i="1"/>
  <c r="L31" i="1"/>
  <c r="F51" i="1"/>
  <c r="M24" i="1"/>
  <c r="M32" i="1"/>
  <c r="M33" i="1"/>
  <c r="M23" i="1"/>
  <c r="M26" i="1"/>
  <c r="M28" i="1"/>
  <c r="M31" i="1"/>
  <c r="L30" i="1"/>
  <c r="AB11" i="1" s="1"/>
  <c r="J26" i="1"/>
  <c r="J23" i="1"/>
  <c r="J22" i="1"/>
  <c r="J28" i="1"/>
  <c r="AB16" i="1" s="1"/>
  <c r="J30" i="1"/>
  <c r="J24" i="1"/>
  <c r="M30" i="1"/>
  <c r="K30" i="1"/>
  <c r="F49" i="1"/>
  <c r="K29" i="1"/>
  <c r="I23" i="1"/>
  <c r="I24" i="1"/>
  <c r="I22" i="1"/>
  <c r="L29" i="1"/>
  <c r="J29" i="1"/>
  <c r="I26" i="1"/>
  <c r="I28" i="1"/>
  <c r="M29" i="1"/>
  <c r="I29" i="1"/>
  <c r="F48" i="1"/>
  <c r="K25" i="1"/>
  <c r="J25" i="1"/>
  <c r="E22" i="1"/>
  <c r="AB5" i="1" s="1"/>
  <c r="M25" i="1"/>
  <c r="I25" i="1"/>
  <c r="E25" i="1"/>
  <c r="H25" i="1"/>
  <c r="F25" i="1"/>
  <c r="E23" i="1"/>
  <c r="E24" i="1"/>
  <c r="L25" i="1"/>
  <c r="L27" i="1"/>
  <c r="J27" i="1"/>
  <c r="G26" i="1"/>
  <c r="M27" i="1"/>
  <c r="G24" i="1"/>
  <c r="G25" i="1"/>
  <c r="AB13" i="1" s="1"/>
  <c r="K27" i="1"/>
  <c r="I27" i="1"/>
  <c r="G27" i="1"/>
  <c r="F44" i="1"/>
  <c r="G4" i="1" l="1"/>
  <c r="P12" i="1"/>
  <c r="Q12" i="1"/>
  <c r="P3" i="1"/>
  <c r="Q3" i="1"/>
  <c r="P4" i="1"/>
  <c r="Q4" i="1"/>
  <c r="P5" i="1"/>
  <c r="Q5" i="1"/>
  <c r="P11" i="1"/>
  <c r="Q11" i="1"/>
  <c r="P10" i="1"/>
  <c r="Q10" i="1"/>
  <c r="P9" i="1"/>
  <c r="Q9" i="1"/>
  <c r="P8" i="1"/>
  <c r="Q8" i="1"/>
  <c r="P6" i="1"/>
  <c r="Q6" i="1"/>
  <c r="P13" i="1"/>
  <c r="Q13" i="1"/>
  <c r="O12" i="1"/>
  <c r="N12" i="1"/>
  <c r="O4" i="1"/>
  <c r="N4" i="1"/>
  <c r="D3" i="1"/>
  <c r="O3" i="1"/>
  <c r="N3" i="1"/>
  <c r="N5" i="1"/>
  <c r="O5" i="1"/>
  <c r="N8" i="1"/>
  <c r="O8" i="1"/>
  <c r="N11" i="1"/>
  <c r="O11" i="1"/>
  <c r="N6" i="1"/>
  <c r="O6" i="1"/>
  <c r="N10" i="1"/>
  <c r="O10" i="1"/>
  <c r="N13" i="1"/>
  <c r="O13" i="1"/>
  <c r="N9" i="1"/>
  <c r="O9" i="1"/>
  <c r="G6" i="1"/>
  <c r="M6" i="1"/>
  <c r="M5" i="1"/>
  <c r="M13" i="1"/>
  <c r="D4" i="1"/>
  <c r="M4" i="1"/>
  <c r="M7" i="1"/>
  <c r="M12" i="1"/>
  <c r="M14" i="1"/>
  <c r="F5" i="1"/>
  <c r="K5" i="1"/>
  <c r="K4" i="1"/>
  <c r="K7" i="1"/>
  <c r="K12" i="1"/>
  <c r="F4" i="1"/>
  <c r="C4" i="1"/>
  <c r="M11" i="1"/>
  <c r="D5" i="1"/>
  <c r="B3" i="1"/>
  <c r="K3" i="1"/>
  <c r="C3" i="1"/>
  <c r="M3" i="1"/>
  <c r="K9" i="1"/>
  <c r="M9" i="1"/>
  <c r="K8" i="1"/>
  <c r="M8" i="1"/>
  <c r="K10" i="1"/>
  <c r="M10" i="1"/>
  <c r="L3" i="1"/>
  <c r="L4" i="1"/>
  <c r="L12" i="1"/>
  <c r="L5" i="1"/>
  <c r="L13" i="1"/>
  <c r="L6" i="1"/>
  <c r="L7" i="1"/>
  <c r="L8" i="1"/>
  <c r="L9" i="1"/>
  <c r="L10" i="1"/>
  <c r="L11" i="1"/>
  <c r="K11" i="1"/>
  <c r="J3" i="1"/>
  <c r="F6" i="1"/>
  <c r="K6" i="1"/>
  <c r="J4" i="1"/>
  <c r="J5" i="1"/>
  <c r="J10" i="1"/>
  <c r="J6" i="1"/>
  <c r="J7" i="1"/>
  <c r="J8" i="1"/>
  <c r="J9" i="1"/>
  <c r="J11" i="1"/>
  <c r="I5" i="1"/>
  <c r="I3" i="1"/>
  <c r="I4" i="1"/>
  <c r="I10" i="1"/>
  <c r="I6" i="1"/>
  <c r="I8" i="1"/>
  <c r="I7" i="1"/>
  <c r="I9" i="1"/>
  <c r="H3" i="1"/>
  <c r="H4" i="1"/>
  <c r="H5" i="1"/>
  <c r="H6" i="1"/>
  <c r="H7" i="1"/>
  <c r="H9" i="1"/>
  <c r="H8" i="1"/>
  <c r="G3" i="1"/>
  <c r="G7" i="1"/>
  <c r="G5" i="1"/>
  <c r="G8" i="1"/>
  <c r="E4" i="1"/>
  <c r="E5" i="1"/>
  <c r="E6" i="1"/>
  <c r="E3" i="1"/>
</calcChain>
</file>

<file path=xl/sharedStrings.xml><?xml version="1.0" encoding="utf-8"?>
<sst xmlns="http://schemas.openxmlformats.org/spreadsheetml/2006/main" count="831" uniqueCount="283">
  <si>
    <t>Product</t>
  </si>
  <si>
    <t>FESX</t>
  </si>
  <si>
    <t>DAX</t>
  </si>
  <si>
    <t>SMI</t>
  </si>
  <si>
    <t>FTSE</t>
  </si>
  <si>
    <t>CAC</t>
  </si>
  <si>
    <t>S&amp;P</t>
  </si>
  <si>
    <t>NASDAQ</t>
  </si>
  <si>
    <t>DOW</t>
  </si>
  <si>
    <t>RTY</t>
  </si>
  <si>
    <t>MDAX</t>
  </si>
  <si>
    <t>EMD</t>
  </si>
  <si>
    <t>AEX</t>
  </si>
  <si>
    <t>CALCULATIONS:</t>
  </si>
  <si>
    <t>Point Value</t>
  </si>
  <si>
    <t>Tick Value</t>
  </si>
  <si>
    <t>ATR</t>
  </si>
  <si>
    <t>CGQ Code</t>
  </si>
  <si>
    <t>DSX</t>
  </si>
  <si>
    <t>DD</t>
  </si>
  <si>
    <t>SW</t>
  </si>
  <si>
    <t>QFA</t>
  </si>
  <si>
    <t>PIL</t>
  </si>
  <si>
    <t>EP</t>
  </si>
  <si>
    <t>ENQ</t>
  </si>
  <si>
    <t>YM</t>
  </si>
  <si>
    <t>FTI</t>
  </si>
  <si>
    <t>FX</t>
  </si>
  <si>
    <t>Weightings</t>
  </si>
  <si>
    <t>BUND</t>
  </si>
  <si>
    <t>BOBL</t>
  </si>
  <si>
    <t>SHATZ</t>
  </si>
  <si>
    <t>FOAT</t>
  </si>
  <si>
    <t>BTP</t>
  </si>
  <si>
    <t>BTS</t>
  </si>
  <si>
    <t>GILT</t>
  </si>
  <si>
    <t>BUXL</t>
  </si>
  <si>
    <t>US30YR</t>
  </si>
  <si>
    <t>US10YR</t>
  </si>
  <si>
    <t>US5YR</t>
  </si>
  <si>
    <t>US2YR</t>
  </si>
  <si>
    <t>CGB</t>
  </si>
  <si>
    <t>CGF</t>
  </si>
  <si>
    <t>EuroDollar</t>
  </si>
  <si>
    <t>ShortSterling</t>
  </si>
  <si>
    <t>Euribor</t>
  </si>
  <si>
    <t>BAX</t>
  </si>
  <si>
    <t>DB</t>
  </si>
  <si>
    <t>DL</t>
  </si>
  <si>
    <t>DG</t>
  </si>
  <si>
    <t>FGBX</t>
  </si>
  <si>
    <t>QEA</t>
  </si>
  <si>
    <t>FBTP</t>
  </si>
  <si>
    <t>FBTS</t>
  </si>
  <si>
    <t>QGA</t>
  </si>
  <si>
    <t>QSA</t>
  </si>
  <si>
    <t>USA</t>
  </si>
  <si>
    <t>TYA</t>
  </si>
  <si>
    <t>FVA</t>
  </si>
  <si>
    <t>TUA</t>
  </si>
  <si>
    <t>EDA</t>
  </si>
  <si>
    <t>CB</t>
  </si>
  <si>
    <t>BXA</t>
  </si>
  <si>
    <t>*Point Value = (1/Tick Size)*Tick Value</t>
  </si>
  <si>
    <t>No contract</t>
  </si>
  <si>
    <t>Manual entry.</t>
  </si>
  <si>
    <t>to copy in.</t>
  </si>
  <si>
    <t>WTI</t>
  </si>
  <si>
    <t>BRENT</t>
  </si>
  <si>
    <t>RBOB</t>
  </si>
  <si>
    <t>HOE</t>
  </si>
  <si>
    <t>HO</t>
  </si>
  <si>
    <t>GASOIL</t>
  </si>
  <si>
    <t>NG</t>
  </si>
  <si>
    <t>EUA</t>
  </si>
  <si>
    <t>UKNG</t>
  </si>
  <si>
    <t>CLE</t>
  </si>
  <si>
    <t>QO</t>
  </si>
  <si>
    <t>RBE</t>
  </si>
  <si>
    <t>QP</t>
  </si>
  <si>
    <t>NGE</t>
  </si>
  <si>
    <t>UX</t>
  </si>
  <si>
    <t>QU</t>
  </si>
  <si>
    <t>GOLD</t>
  </si>
  <si>
    <t>SILVER</t>
  </si>
  <si>
    <t>PLATINUM</t>
  </si>
  <si>
    <t>PALLADIUM</t>
  </si>
  <si>
    <t>COPPER</t>
  </si>
  <si>
    <t>GCE</t>
  </si>
  <si>
    <t>SIE</t>
  </si>
  <si>
    <t>PLE</t>
  </si>
  <si>
    <t>PAE</t>
  </si>
  <si>
    <t>CPE</t>
  </si>
  <si>
    <t>WHEAT</t>
  </si>
  <si>
    <t>KC HRW</t>
  </si>
  <si>
    <t>CORN</t>
  </si>
  <si>
    <t>SOYBEANS</t>
  </si>
  <si>
    <t>SOYMEAL</t>
  </si>
  <si>
    <t>BEANOIL</t>
  </si>
  <si>
    <t>OATS</t>
  </si>
  <si>
    <t>RICE</t>
  </si>
  <si>
    <t>ZWA</t>
  </si>
  <si>
    <t>ZCE</t>
  </si>
  <si>
    <t>KWE</t>
  </si>
  <si>
    <t>ZSE</t>
  </si>
  <si>
    <t>ZME</t>
  </si>
  <si>
    <t>ZLE</t>
  </si>
  <si>
    <t>ZOE</t>
  </si>
  <si>
    <t>ZRE</t>
  </si>
  <si>
    <t>COFFEE</t>
  </si>
  <si>
    <t>ROBUSTA</t>
  </si>
  <si>
    <t>SUGAR No11</t>
  </si>
  <si>
    <t>WHITES</t>
  </si>
  <si>
    <t>US COCOA</t>
  </si>
  <si>
    <t>UK COCOA</t>
  </si>
  <si>
    <t>COTTON</t>
  </si>
  <si>
    <t>FCOJ</t>
  </si>
  <si>
    <t>LUMBER</t>
  </si>
  <si>
    <t>KCE</t>
  </si>
  <si>
    <t>LRC</t>
  </si>
  <si>
    <t>SBE</t>
  </si>
  <si>
    <t>QW</t>
  </si>
  <si>
    <t>CCE</t>
  </si>
  <si>
    <t>QC</t>
  </si>
  <si>
    <t>CTE</t>
  </si>
  <si>
    <t>OJE</t>
  </si>
  <si>
    <t>LBS</t>
  </si>
  <si>
    <t xml:space="preserve"> </t>
  </si>
  <si>
    <t>FVS</t>
  </si>
  <si>
    <t>VIX</t>
  </si>
  <si>
    <t>VX</t>
  </si>
  <si>
    <t>FEXD20</t>
  </si>
  <si>
    <t>FEXD21</t>
  </si>
  <si>
    <t>FEXD22</t>
  </si>
  <si>
    <t>FEXD23</t>
  </si>
  <si>
    <t>FEXD24</t>
  </si>
  <si>
    <t>FEXDZ0</t>
  </si>
  <si>
    <t>FEXDZ1</t>
  </si>
  <si>
    <t>FEXDZ2</t>
  </si>
  <si>
    <t>FEXDZ3</t>
  </si>
  <si>
    <t>FEXDZ4</t>
  </si>
  <si>
    <t>FESB</t>
  </si>
  <si>
    <t>ESB</t>
  </si>
  <si>
    <t>TP</t>
  </si>
  <si>
    <t>SXF</t>
  </si>
  <si>
    <t>PRICE (CHART) RATIO:</t>
  </si>
  <si>
    <t>HEDGE (TRADE) RATIO:</t>
  </si>
  <si>
    <t>BTC</t>
  </si>
  <si>
    <t>BITCOIN</t>
  </si>
  <si>
    <t>ETHR</t>
  </si>
  <si>
    <t>ETHEREUM</t>
  </si>
  <si>
    <t>ADD IN TTF</t>
  </si>
  <si>
    <t>FSMX</t>
  </si>
  <si>
    <t>DXE</t>
  </si>
  <si>
    <t>US INDEX</t>
  </si>
  <si>
    <t>Q1</t>
  </si>
  <si>
    <t>BUXL_bund</t>
  </si>
  <si>
    <t>multiple the above'</t>
  </si>
  <si>
    <t>Q2</t>
  </si>
  <si>
    <t>Q3</t>
  </si>
  <si>
    <t>Q4</t>
  </si>
  <si>
    <t>FOAT_bund</t>
  </si>
  <si>
    <t>BTP_foat</t>
  </si>
  <si>
    <t>Q5</t>
  </si>
  <si>
    <t>Q6</t>
  </si>
  <si>
    <t>Q7</t>
  </si>
  <si>
    <t>Q8</t>
  </si>
  <si>
    <t>Q9</t>
  </si>
  <si>
    <t>Q10</t>
  </si>
  <si>
    <t>BTS_btp</t>
  </si>
  <si>
    <t>BTP_bund</t>
  </si>
  <si>
    <t>BOBL_bund</t>
  </si>
  <si>
    <t>GILT_bund</t>
  </si>
  <si>
    <t>CGB_bund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</si>
  <si>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</si>
  <si>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</si>
  <si>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</si>
  <si>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</si>
  <si>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</si>
  <si>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</si>
  <si>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</si>
  <si>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</si>
  <si>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</si>
  <si>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GILT_us10</t>
  </si>
  <si>
    <t>CGB_us10</t>
  </si>
  <si>
    <t>DAX_fesx</t>
  </si>
  <si>
    <t>SMI_fesx</t>
  </si>
  <si>
    <t>FTSE_fesx</t>
  </si>
  <si>
    <t>CAC_fesx</t>
  </si>
  <si>
    <t>AEX_fesx</t>
  </si>
  <si>
    <t>MDAX_fesx</t>
  </si>
  <si>
    <t>FESB_fesx</t>
  </si>
  <si>
    <t>SXF_es</t>
  </si>
  <si>
    <t>EMD-rty</t>
  </si>
  <si>
    <t>Q40</t>
  </si>
  <si>
    <t>DAX_es</t>
  </si>
  <si>
    <t>Q41</t>
  </si>
  <si>
    <t>FTSE_es</t>
  </si>
  <si>
    <t>Q42</t>
  </si>
  <si>
    <t>FESX_es</t>
  </si>
  <si>
    <t>Q43</t>
  </si>
  <si>
    <t>NASDAQ_es</t>
  </si>
  <si>
    <t>Q44</t>
  </si>
  <si>
    <t>NASDAQ_rty</t>
  </si>
  <si>
    <t>Q30</t>
  </si>
  <si>
    <t>US5_us10</t>
  </si>
  <si>
    <t>Q31</t>
  </si>
  <si>
    <t>US5_us30</t>
  </si>
  <si>
    <t>Q32</t>
  </si>
  <si>
    <t>US30_us10</t>
  </si>
  <si>
    <t>Q33</t>
  </si>
  <si>
    <t>US5_bobl</t>
  </si>
  <si>
    <t>Q34</t>
  </si>
  <si>
    <t>US30_buxl</t>
  </si>
  <si>
    <t>Stellar Codes</t>
  </si>
  <si>
    <t>FDAX</t>
  </si>
  <si>
    <t>F2MX</t>
  </si>
  <si>
    <t>FSMI</t>
  </si>
  <si>
    <t>CAC40</t>
  </si>
  <si>
    <t>MINI-S&amp;P500</t>
  </si>
  <si>
    <t>MINI-NASDAQ100</t>
  </si>
  <si>
    <t>MINI-DOW</t>
  </si>
  <si>
    <t>CME E-MINI RUSSELL 2000</t>
  </si>
  <si>
    <t>E-MINI S&amp;P MIDCAP400</t>
  </si>
  <si>
    <t>CBOE VIX Futures</t>
  </si>
  <si>
    <t>FEXD</t>
  </si>
  <si>
    <t>FGBL</t>
  </si>
  <si>
    <t>FGBM</t>
  </si>
  <si>
    <t>FGBS</t>
  </si>
  <si>
    <t>EURIBOR</t>
  </si>
  <si>
    <t>LR</t>
  </si>
  <si>
    <t>30YR-TBOND</t>
  </si>
  <si>
    <t>10YR-TNOTE</t>
  </si>
  <si>
    <t>5YR-TNOTE</t>
  </si>
  <si>
    <t>2YR-TNOTE</t>
  </si>
  <si>
    <t>3 Month SOFR</t>
  </si>
  <si>
    <t>CRA</t>
  </si>
  <si>
    <t>NYBOT US Dollar Index</t>
  </si>
  <si>
    <t>EUR</t>
  </si>
  <si>
    <t>YEN</t>
  </si>
  <si>
    <t>GBP</t>
  </si>
  <si>
    <t>CHF</t>
  </si>
  <si>
    <t>CAD</t>
  </si>
  <si>
    <t>AUD</t>
  </si>
  <si>
    <t>NZD</t>
  </si>
  <si>
    <t>MXN</t>
  </si>
  <si>
    <t>EURO-FX</t>
  </si>
  <si>
    <t>JPY</t>
  </si>
  <si>
    <t>Light Sweet Crude Oil (Phy)</t>
  </si>
  <si>
    <t>ICE Brent Crude</t>
  </si>
  <si>
    <t>RBOB Gasoline (Phy)</t>
  </si>
  <si>
    <t>Heating Oil (Phy)</t>
  </si>
  <si>
    <t>ICE LS Gasoil</t>
  </si>
  <si>
    <t>Natural Gas (Phy)</t>
  </si>
  <si>
    <t>ICE ECX CFI Futures</t>
  </si>
  <si>
    <t>ICE UK Natural Gas</t>
  </si>
  <si>
    <t xml:space="preserve">TTF </t>
  </si>
  <si>
    <t>ICE Dutch TTF Gas</t>
  </si>
  <si>
    <t>UKA</t>
  </si>
  <si>
    <t>ICE UKA Futures</t>
  </si>
  <si>
    <t>SONIAs</t>
  </si>
  <si>
    <t>SONIA THREE MONTH</t>
  </si>
  <si>
    <t>COMEX Gold</t>
  </si>
  <si>
    <t>COMEX Copper</t>
  </si>
  <si>
    <t>COMEX Silver</t>
  </si>
  <si>
    <t>Platinum</t>
  </si>
  <si>
    <t>Palladium</t>
  </si>
  <si>
    <t>Wheat</t>
  </si>
  <si>
    <t>Corn</t>
  </si>
  <si>
    <t>Soybeans</t>
  </si>
  <si>
    <t>Soybean Oil</t>
  </si>
  <si>
    <t>Soybean Meal</t>
  </si>
  <si>
    <t>Oat</t>
  </si>
  <si>
    <t>Rice</t>
  </si>
  <si>
    <t>NYBOT Coffee C</t>
  </si>
  <si>
    <t>COFFEE 409</t>
  </si>
  <si>
    <t>Sugar</t>
  </si>
  <si>
    <t>NYBOT Cocoa</t>
  </si>
  <si>
    <t>Cocoa</t>
  </si>
  <si>
    <t>NYBOT Cotton No 2</t>
  </si>
  <si>
    <t>NYBOT Sugar No 11</t>
  </si>
  <si>
    <t>NYBOT FCOJ-A</t>
  </si>
  <si>
    <t>Lumber (LBR)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</si>
</sst>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5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0" borderId="0" xfId="0" applyFont="1"/>
    <xf numFmtId="2" fontId="2" fillId="3" borderId="0" xfId="0" applyNumberFormat="1" applyFont="1" applyFill="1"/>
    <xf numFmtId="164" fontId="2" fillId="3" borderId="0" xfId="0" applyNumberFormat="1" applyFont="1" applyFill="1"/>
    <xf numFmtId="164" fontId="4" fillId="4" borderId="0" xfId="0" applyNumberFormat="1" applyFont="1" applyFill="1"/>
    <xf numFmtId="0" fontId="1" fillId="0" borderId="0" xfId="0" applyFont="1"/>
    <xf numFmtId="0" fontId="1" fillId="0" borderId="1" xfId="0" applyFont="1" applyBorder="1"/>
    <xf numFmtId="0" fontId="0" fillId="2" borderId="0" xfId="0" applyFill="1"/>
    <xf numFmtId="2" fontId="4" fillId="4" borderId="0" xfId="0" applyNumberFormat="1" applyFont="1" applyFill="1"/>
    <xf numFmtId="0" fontId="5" fillId="0" borderId="0" xfId="0" applyFont="1"/>
    <xf numFmtId="0" fontId="6" fillId="0" borderId="0" xfId="0" applyFont="1"/>
    <xf numFmtId="1" fontId="0" fillId="2" borderId="0" xfId="0" applyNumberFormat="1" applyFill="1"/>
    <xf numFmtId="164" fontId="1" fillId="0" borderId="0" xfId="0" applyNumberFormat="1" applyFont="1"/>
    <xf numFmtId="164" fontId="1" fillId="0" borderId="1" xfId="0" applyNumberFormat="1" applyFont="1" applyBorder="1"/>
    <xf numFmtId="164" fontId="0" fillId="4" borderId="0" xfId="0" applyNumberFormat="1" applyFill="1"/>
    <xf numFmtId="0" fontId="8" fillId="5" borderId="0" xfId="1"/>
    <xf numFmtId="0" fontId="9" fillId="6" borderId="1" xfId="0" applyFont="1" applyFill="1" applyBorder="1"/>
    <xf numFmtId="0" fontId="1" fillId="7" borderId="0" xfId="0" applyFont="1" applyFill="1"/>
    <xf numFmtId="0" fontId="10" fillId="7" borderId="0" xfId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cqg.rtd">
      <tp t="e">
        <v>#N/A</v>
        <stp/>
        <stp>StudyData</stp>
        <stp>FEXDZ1</stp>
        <stp>ATR</stp>
        <stp>MAType=Sim,Period=14</stp>
        <stp>ATR</stp>
        <stp>D</stp>
        <stp/>
        <stp>ALL</stp>
        <stp/>
        <stp/>
        <stp>False</stp>
        <stp>T</stp>
        <tr r="D26" s="11"/>
      </tp>
      <tp t="e">
        <v>#N/A</v>
        <stp/>
        <stp>StudyData</stp>
        <stp>FEXDZ0</stp>
        <stp>ATR</stp>
        <stp>MAType=Sim,Period=14</stp>
        <stp>ATR</stp>
        <stp>D</stp>
        <stp/>
        <stp>ALL</stp>
        <stp/>
        <stp/>
        <stp>False</stp>
        <stp>T</stp>
        <tr r="D25" s="11"/>
      </tp>
      <tp t="e">
        <v>#N/A</v>
        <stp/>
        <stp>StudyData</stp>
        <stp>FEXDZ3</stp>
        <stp>ATR</stp>
        <stp>MAType=Sim,Period=14</stp>
        <stp>ATR</stp>
        <stp>D</stp>
        <stp/>
        <stp>ALL</stp>
        <stp/>
        <stp/>
        <stp>False</stp>
        <stp>T</stp>
        <tr r="D28" s="11"/>
      </tp>
      <tp t="e">
        <v>#N/A</v>
        <stp/>
        <stp>StudyData</stp>
        <stp>FEXDZ2</stp>
        <stp>ATR</stp>
        <stp>MAType=Sim,Period=14</stp>
        <stp>ATR</stp>
        <stp>D</stp>
        <stp/>
        <stp>ALL</stp>
        <stp/>
        <stp/>
        <stp>False</stp>
        <stp>T</stp>
        <tr r="D27" s="11"/>
      </tp>
      <tp t="e">
        <v>#N/A</v>
        <stp/>
        <stp>StudyData</stp>
        <stp>FEXDZ4</stp>
        <stp>ATR</stp>
        <stp>MAType=Sim,Period=14</stp>
        <stp>ATR</stp>
        <stp>D</stp>
        <stp/>
        <stp>ALL</stp>
        <stp/>
        <stp/>
        <stp>False</stp>
        <stp>T</stp>
        <tr r="D29" s="11"/>
      </tp>
      <tp t="e">
        <v>#N/A</v>
        <stp/>
        <stp>StudyData</stp>
        <stp>ETHR</stp>
        <stp>ATR</stp>
        <stp>MAType=Sim,Period=14</stp>
        <stp>ATR</stp>
        <stp>D</stp>
        <stp/>
        <stp>ALL</stp>
        <stp/>
        <stp/>
        <stp>False</stp>
        <stp>T</stp>
        <tr r="E36" s="10"/>
      </tp>
      <tp t="e">
        <v>#N/A</v>
        <stp/>
        <stp>ContractData</stp>
        <stp>EB</stp>
        <stp>LastQuoteToday</stp>
        <tr r="F32" s="12"/>
        <tr r="F32" s="3"/>
        <tr r="F32" s="9"/>
        <tr r="E56" s="2"/>
      </tp>
      <tp t="e">
        <v>#N/A</v>
        <stp/>
        <stp>ContractData</stp>
        <stp>FR</stp>
        <stp>LastQuoteToday</stp>
        <tr r="E43" s="1"/>
      </tp>
      <tp t="e">
        <v>#N/A</v>
        <stp/>
        <stp>ContractData</stp>
        <stp>EU6</stp>
        <stp>LastQuoteToday</stp>
        <tr r="F35" s="10"/>
        <tr r="E54" s="1"/>
        <tr r="F28" s="6"/>
        <tr r="F34" s="10"/>
        <tr r="F27" s="12"/>
        <tr r="F25" s="12"/>
        <tr r="F36" s="10"/>
        <tr r="F32" s="10"/>
        <tr r="F23" s="4"/>
        <tr r="F20" s="4"/>
        <tr r="F30" s="9"/>
        <tr r="F33" s="9"/>
        <tr r="F21" s="4"/>
        <tr r="F27" s="9"/>
        <tr r="F35" s="9"/>
        <tr r="F28" s="9"/>
        <tr r="F26" s="12"/>
        <tr r="F31" s="6"/>
        <tr r="F28" s="3"/>
        <tr r="F29" s="3"/>
        <tr r="F25" s="3"/>
        <tr r="F26" s="6"/>
        <tr r="E51" s="1"/>
        <tr r="F29" s="6"/>
        <tr r="F33" s="10"/>
        <tr r="F25" s="6"/>
        <tr r="F29" s="9"/>
        <tr r="F30" s="3"/>
        <tr r="F27" s="3"/>
        <tr r="F32" s="6"/>
        <tr r="F34" s="9"/>
        <tr r="F30" s="12"/>
        <tr r="F29" s="12"/>
        <tr r="F26" s="3"/>
        <tr r="F19" s="4"/>
        <tr r="F28" s="12"/>
        <tr r="F30" s="6"/>
        <tr r="F31" s="9"/>
        <tr r="F22" s="4"/>
        <tr r="F27" s="6"/>
        <tr r="E61" s="2"/>
        <tr r="E57" s="2"/>
        <tr r="E58" s="2"/>
        <tr r="E59" s="2"/>
        <tr r="E60" s="2"/>
      </tp>
      <tp t="e">
        <v>#N/A</v>
        <stp/>
        <stp>StudyData</stp>
        <stp>UX</stp>
        <stp>ATR</stp>
        <stp>MAType=Sim,Period=14</stp>
        <stp>ATR</stp>
        <stp>D</stp>
        <stp/>
        <stp>ALL</stp>
        <stp/>
        <stp/>
        <stp>False</stp>
        <stp>T</stp>
        <tr r="E31" s="3"/>
        <tr r="E31" s="12"/>
      </tp>
      <tp t="e">
        <v>#N/A</v>
        <stp/>
        <stp>StudyData</stp>
        <stp>VX</stp>
        <stp>ATR</stp>
        <stp>MAType=Sim,Period=14</stp>
        <stp>ATR</stp>
        <stp>D</stp>
        <stp/>
        <stp>ALL</stp>
        <stp/>
        <stp/>
        <stp>False</stp>
        <stp>T</stp>
        <tr r="D54" s="1"/>
      </tp>
      <tp t="e">
        <v>#N/A</v>
        <stp/>
        <stp>StudyData</stp>
        <stp>QU</stp>
        <stp>ATR</stp>
        <stp>MAType=Sim,Period=14</stp>
        <stp>ATR</stp>
        <stp>D</stp>
        <stp/>
        <stp>ALL</stp>
        <stp/>
        <stp/>
        <stp>False</stp>
        <stp>T</stp>
        <tr r="E32" s="3"/>
        <tr r="E32" s="12"/>
      </tp>
      <tp t="e">
        <v>#N/A</v>
        <stp/>
        <stp>StudyData</stp>
        <stp>QW</stp>
        <stp>ATR</stp>
        <stp>MAType=Sim,Period=14</stp>
        <stp>ATR</stp>
        <stp>D</stp>
        <stp/>
        <stp>ALL</stp>
        <stp/>
        <stp/>
        <stp>False</stp>
        <stp>T</stp>
        <tr r="E30" s="9"/>
      </tp>
      <tp t="e">
        <v>#N/A</v>
        <stp/>
        <stp>StudyData</stp>
        <stp>SW</stp>
        <stp>ATR</stp>
        <stp>MAType=Sim,Period=14</stp>
        <stp>ATR</stp>
        <stp>D</stp>
        <stp/>
        <stp>ALL</stp>
        <stp/>
        <stp/>
        <stp>False</stp>
        <stp>T</stp>
        <tr r="D43" s="1"/>
      </tp>
      <tp t="e">
        <v>#N/A</v>
        <stp/>
        <stp>StudyData</stp>
        <stp>QP</stp>
        <stp>ATR</stp>
        <stp>MAType=Sim,Period=14</stp>
        <stp>ATR</stp>
        <stp>D</stp>
        <stp/>
        <stp>ALL</stp>
        <stp/>
        <stp/>
        <stp>False</stp>
        <stp>T</stp>
        <tr r="E29" s="12"/>
        <tr r="E29" s="3"/>
      </tp>
      <tp t="e">
        <v>#N/A</v>
        <stp/>
        <stp>StudyData</stp>
        <stp>TP</stp>
        <stp>ATR</stp>
        <stp>MAType=Sim,Period=14</stp>
        <stp>ATR</stp>
        <stp>D</stp>
        <stp/>
        <stp>ALL</stp>
        <stp/>
        <stp/>
        <stp>False</stp>
        <stp>T</stp>
        <tr r="D56" s="1"/>
      </tp>
      <tp t="e">
        <v>#N/A</v>
        <stp/>
        <stp>StudyData</stp>
        <stp>EP</stp>
        <stp>ATR</stp>
        <stp>MAType=Sim,Period=14</stp>
        <stp>ATR</stp>
        <stp>D</stp>
        <stp/>
        <stp>ALL</stp>
        <stp/>
        <stp/>
        <stp>False</stp>
        <stp>T</stp>
        <tr r="E33" s="10"/>
      </tp>
      <tp t="e">
        <v>#N/A</v>
        <stp/>
        <stp>StudyData</stp>
        <stp>QO</stp>
        <stp>ATR</stp>
        <stp>MAType=Sim,Period=14</stp>
        <stp>ATR</stp>
        <stp>D</stp>
        <stp/>
        <stp>ALL</stp>
        <stp/>
        <stp/>
        <stp>False</stp>
        <stp>T</stp>
        <tr r="E26" s="12"/>
        <tr r="E26" s="3"/>
      </tp>
      <tp t="e">
        <v>#N/A</v>
        <stp/>
        <stp>StudyData</stp>
        <stp>CB</stp>
        <stp>ATR</stp>
        <stp>MAType=Sim,Period=14</stp>
        <stp>ATR</stp>
        <stp>D</stp>
        <stp/>
        <stp>ALL</stp>
        <stp/>
        <stp/>
        <stp>False</stp>
        <stp>T</stp>
        <tr r="D62" s="2"/>
      </tp>
      <tp t="e">
        <v>#N/A</v>
        <stp/>
        <stp>StudyData</stp>
        <stp>QC</stp>
        <stp>ATR</stp>
        <stp>MAType=Sim,Period=14</stp>
        <stp>ATR</stp>
        <stp>D</stp>
        <stp/>
        <stp>ALL</stp>
        <stp/>
        <stp/>
        <stp>False</stp>
        <stp>T</stp>
        <tr r="E32" s="9"/>
      </tp>
      <tp t="e">
        <v>#N/A</v>
        <stp/>
        <stp>StudyData</stp>
        <stp>DSX</stp>
        <stp>ATR</stp>
        <stp>MAType=Sim,Period=14</stp>
        <stp>ATR</stp>
        <stp>D</stp>
        <stp/>
        <stp>ALL</stp>
        <stp/>
        <stp/>
        <stp>False</stp>
        <stp>T</stp>
        <tr r="D23" s="11"/>
      </tp>
      <tp t="e">
        <v>#N/A</v>
        <stp/>
        <stp>StudyData</stp>
        <stp>FVS</stp>
        <stp>ATR</stp>
        <stp>MAType=Sim,Period=14</stp>
        <stp>ATR</stp>
        <stp>D</stp>
        <stp/>
        <stp>ALL</stp>
        <stp/>
        <stp/>
        <stp>False</stp>
        <stp>T</stp>
        <tr r="D53" s="1"/>
        <tr r="D24" s="11"/>
      </tp>
      <tp t="e">
        <v>#N/A</v>
        <stp/>
        <stp>StudyData</stp>
        <stp>LBS</stp>
        <stp>ATR</stp>
        <stp>MAType=Sim,Period=14</stp>
        <stp>ATR</stp>
        <stp>D</stp>
        <stp/>
        <stp>ALL</stp>
        <stp/>
        <stp/>
        <stp>False</stp>
        <stp>T</stp>
        <tr r="E35" s="9"/>
      </tp>
      <tp t="e">
        <v>#N/A</v>
        <stp/>
        <stp>StudyData</stp>
        <stp>FTI</stp>
        <stp>ATR</stp>
        <stp>MAType=Sim,Period=14</stp>
        <stp>ATR</stp>
        <stp>D</stp>
        <stp/>
        <stp>ALL</stp>
        <stp/>
        <stp/>
        <stp>False</stp>
        <stp>T</stp>
        <tr r="D52" s="1"/>
      </tp>
      <tp t="e">
        <v>#N/A</v>
        <stp/>
        <stp>StudyData</stp>
        <stp>PIL</stp>
        <stp>ATR</stp>
        <stp>MAType=Sim,Period=14</stp>
        <stp>ATR</stp>
        <stp>D</stp>
        <stp/>
        <stp>ALL</stp>
        <stp/>
        <stp/>
        <stp>False</stp>
        <stp>T</stp>
        <tr r="D45" s="1"/>
      </tp>
      <tp t="e">
        <v>#N/A</v>
        <stp/>
        <stp>StudyData</stp>
        <stp>BTC</stp>
        <stp>ATR</stp>
        <stp>MAType=Sim,Period=14</stp>
        <stp>ATR</stp>
        <stp>D</stp>
        <stp/>
        <stp>ALL</stp>
        <stp/>
        <stp/>
        <stp>False</stp>
        <stp>T</stp>
        <tr r="E35" s="10"/>
      </tp>
      <tp t="e">
        <v>#N/A</v>
        <stp/>
        <stp>StudyData</stp>
        <stp>QEA</stp>
        <stp>ATR</stp>
        <stp>MAType=Sim,Period=14</stp>
        <stp>ATR</stp>
        <stp>D</stp>
        <stp/>
        <stp>ALL</stp>
        <stp/>
        <stp/>
        <stp>False</stp>
        <stp>T</stp>
        <tr r="D51" s="2"/>
      </tp>
      <tp t="e">
        <v>#N/A</v>
        <stp/>
        <stp>StudyData</stp>
        <stp>QSA</stp>
        <stp>ATR</stp>
        <stp>MAType=Sim,Period=14</stp>
        <stp>ATR</stp>
        <stp>D</stp>
        <stp/>
        <stp>ALL</stp>
        <stp/>
        <stp/>
        <stp>False</stp>
        <stp>T</stp>
        <tr r="D56" s="2"/>
      </tp>
      <tp t="e">
        <v>#N/A</v>
        <stp/>
        <stp>StudyData</stp>
        <stp>TUA</stp>
        <stp>ATR</stp>
        <stp>MAType=Sim,Period=14</stp>
        <stp>ATR</stp>
        <stp>D</stp>
        <stp/>
        <stp>ALL</stp>
        <stp/>
        <stp/>
        <stp>False</stp>
        <stp>T</stp>
        <tr r="D60" s="2"/>
      </tp>
      <tp t="e">
        <v>#N/A</v>
        <stp/>
        <stp>StudyData</stp>
        <stp>TYA</stp>
        <stp>ATR</stp>
        <stp>MAType=Sim,Period=14</stp>
        <stp>ATR</stp>
        <stp>D</stp>
        <stp/>
        <stp>ALL</stp>
        <stp/>
        <stp/>
        <stp>False</stp>
        <stp>T</stp>
        <tr r="D58" s="2"/>
      </tp>
      <tp t="e">
        <v>#N/A</v>
        <stp/>
        <stp>StudyData</stp>
        <stp>USA</stp>
        <stp>ATR</stp>
        <stp>MAType=Sim,Period=14</stp>
        <stp>ATR</stp>
        <stp>D</stp>
        <stp/>
        <stp>ALL</stp>
        <stp/>
        <stp/>
        <stp>False</stp>
        <stp>T</stp>
        <tr r="D57" s="2"/>
      </tp>
      <tp t="e">
        <v>#N/A</v>
        <stp/>
        <stp>StudyData</stp>
        <stp>ZWA</stp>
        <stp>ATR</stp>
        <stp>MAType=Sim,Period=14</stp>
        <stp>ATR</stp>
        <stp>D</stp>
        <stp/>
        <stp>ALL</stp>
        <stp/>
        <stp/>
        <stp>False</stp>
        <stp>T</stp>
        <tr r="E25" s="6"/>
      </tp>
      <tp t="e">
        <v>#N/A</v>
        <stp/>
        <stp>StudyData</stp>
        <stp>BXA</stp>
        <stp>ATR</stp>
        <stp>MAType=Sim,Period=14</stp>
        <stp>ATR</stp>
        <stp>D</stp>
        <stp/>
        <stp>ALL</stp>
        <stp/>
        <stp/>
        <stp>False</stp>
        <stp>T</stp>
        <tr r="D64" s="2"/>
      </tp>
      <tp t="e">
        <v>#N/A</v>
        <stp/>
        <stp>StudyData</stp>
        <stp>FVA</stp>
        <stp>ATR</stp>
        <stp>MAType=Sim,Period=14</stp>
        <stp>ATR</stp>
        <stp>D</stp>
        <stp/>
        <stp>ALL</stp>
        <stp/>
        <stp/>
        <stp>False</stp>
        <stp>T</stp>
        <tr r="D59" s="2"/>
      </tp>
      <tp t="e">
        <v>#N/A</v>
        <stp/>
        <stp>StudyData</stp>
        <stp>EDA</stp>
        <stp>ATR</stp>
        <stp>MAType=Sim,Period=14</stp>
        <stp>ATR</stp>
        <stp>D</stp>
        <stp/>
        <stp>ALL</stp>
        <stp/>
        <stp/>
        <stp>False</stp>
        <stp>T</stp>
        <tr r="D61" s="2"/>
      </tp>
      <tp t="e">
        <v>#N/A</v>
        <stp/>
        <stp>StudyData</stp>
        <stp>CGF</stp>
        <stp>ATR</stp>
        <stp>MAType=Sim,Period=14</stp>
        <stp>ATR</stp>
        <stp>D</stp>
        <stp/>
        <stp>ALL</stp>
        <stp/>
        <stp/>
        <stp>False</stp>
        <stp>T</stp>
        <tr r="D63" s="2"/>
      </tp>
      <tp t="e">
        <v>#N/A</v>
        <stp/>
        <stp>StudyData</stp>
        <stp>EMD</stp>
        <stp>ATR</stp>
        <stp>MAType=Sim,Period=14</stp>
        <stp>ATR</stp>
        <stp>D</stp>
        <stp/>
        <stp>ALL</stp>
        <stp/>
        <stp/>
        <stp>False</stp>
        <stp>T</stp>
        <tr r="D51" s="1"/>
      </tp>
      <tp t="e">
        <v>#N/A</v>
        <stp/>
        <stp>StudyData</stp>
        <stp>RBE</stp>
        <stp>ATR</stp>
        <stp>MAType=Sim,Period=14</stp>
        <stp>ATR</stp>
        <stp>D</stp>
        <stp/>
        <stp>ALL</stp>
        <stp/>
        <stp/>
        <stp>False</stp>
        <stp>T</stp>
        <tr r="E27" s="12"/>
        <tr r="E27" s="3"/>
      </tp>
      <tp t="e">
        <v>#N/A</v>
        <stp/>
        <stp>StudyData</stp>
        <stp>SBE</stp>
        <stp>ATR</stp>
        <stp>MAType=Sim,Period=14</stp>
        <stp>ATR</stp>
        <stp>D</stp>
        <stp/>
        <stp>ALL</stp>
        <stp/>
        <stp/>
        <stp>False</stp>
        <stp>T</stp>
        <tr r="E29" s="9"/>
      </tp>
      <tp t="e">
        <v>#N/A</v>
        <stp/>
        <stp>StudyData</stp>
        <stp>SIE</stp>
        <stp>ATR</stp>
        <stp>MAType=Sim,Period=14</stp>
        <stp>ATR</stp>
        <stp>D</stp>
        <stp/>
        <stp>ALL</stp>
        <stp/>
        <stp/>
        <stp>False</stp>
        <stp>T</stp>
        <tr r="E20" s="4"/>
      </tp>
      <tp t="e">
        <v>#N/A</v>
        <stp/>
        <stp>StudyData</stp>
        <stp>PAE</stp>
        <stp>ATR</stp>
        <stp>MAType=Sim,Period=14</stp>
        <stp>ATR</stp>
        <stp>D</stp>
        <stp/>
        <stp>ALL</stp>
        <stp/>
        <stp/>
        <stp>False</stp>
        <stp>T</stp>
        <tr r="E22" s="4"/>
      </tp>
      <tp t="e">
        <v>#N/A</v>
        <stp/>
        <stp>StudyData</stp>
        <stp>PLE</stp>
        <stp>ATR</stp>
        <stp>MAType=Sim,Period=14</stp>
        <stp>ATR</stp>
        <stp>D</stp>
        <stp/>
        <stp>ALL</stp>
        <stp/>
        <stp/>
        <stp>False</stp>
        <stp>T</stp>
        <tr r="E21" s="4"/>
      </tp>
      <tp t="e">
        <v>#N/A</v>
        <stp/>
        <stp>StudyData</stp>
        <stp>ZCE</stp>
        <stp>ATR</stp>
        <stp>MAType=Sim,Period=14</stp>
        <stp>ATR</stp>
        <stp>D</stp>
        <stp/>
        <stp>ALL</stp>
        <stp/>
        <stp/>
        <stp>False</stp>
        <stp>T</stp>
        <tr r="E27" s="6"/>
      </tp>
      <tp t="e">
        <v>#N/A</v>
        <stp/>
        <stp>StudyData</stp>
        <stp>ZME</stp>
        <stp>ATR</stp>
        <stp>MAType=Sim,Period=14</stp>
        <stp>ATR</stp>
        <stp>D</stp>
        <stp/>
        <stp>ALL</stp>
        <stp/>
        <stp/>
        <stp>False</stp>
        <stp>T</stp>
        <tr r="E29" s="6"/>
      </tp>
      <tp t="e">
        <v>#N/A</v>
        <stp/>
        <stp>StudyData</stp>
        <stp>ZLE</stp>
        <stp>ATR</stp>
        <stp>MAType=Sim,Period=14</stp>
        <stp>ATR</stp>
        <stp>D</stp>
        <stp/>
        <stp>ALL</stp>
        <stp/>
        <stp/>
        <stp>False</stp>
        <stp>T</stp>
        <tr r="E30" s="6"/>
      </tp>
      <tp t="e">
        <v>#N/A</v>
        <stp/>
        <stp>StudyData</stp>
        <stp>ZOE</stp>
        <stp>ATR</stp>
        <stp>MAType=Sim,Period=14</stp>
        <stp>ATR</stp>
        <stp>D</stp>
        <stp/>
        <stp>ALL</stp>
        <stp/>
        <stp/>
        <stp>False</stp>
        <stp>T</stp>
        <tr r="E31" s="6"/>
      </tp>
      <tp t="e">
        <v>#N/A</v>
        <stp/>
        <stp>StudyData</stp>
        <stp>ZSE</stp>
        <stp>ATR</stp>
        <stp>MAType=Sim,Period=14</stp>
        <stp>ATR</stp>
        <stp>D</stp>
        <stp/>
        <stp>ALL</stp>
        <stp/>
        <stp/>
        <stp>False</stp>
        <stp>T</stp>
        <tr r="E28" s="6"/>
      </tp>
      <tp t="e">
        <v>#N/A</v>
        <stp/>
        <stp>StudyData</stp>
        <stp>ZRE</stp>
        <stp>ATR</stp>
        <stp>MAType=Sim,Period=14</stp>
        <stp>ATR</stp>
        <stp>D</stp>
        <stp/>
        <stp>ALL</stp>
        <stp/>
        <stp/>
        <stp>False</stp>
        <stp>T</stp>
        <tr r="E32" s="6"/>
      </tp>
      <tp t="e">
        <v>#N/A</v>
        <stp/>
        <stp>StudyData</stp>
        <stp>CCE</stp>
        <stp>ATR</stp>
        <stp>MAType=Sim,Period=14</stp>
        <stp>ATR</stp>
        <stp>D</stp>
        <stp/>
        <stp>ALL</stp>
        <stp/>
        <stp/>
        <stp>False</stp>
        <stp>T</stp>
        <tr r="E31" s="9"/>
      </tp>
      <tp t="e">
        <v>#N/A</v>
        <stp/>
        <stp>StudyData</stp>
        <stp>CLE</stp>
        <stp>ATR</stp>
        <stp>MAType=Sim,Period=14</stp>
        <stp>ATR</stp>
        <stp>D</stp>
        <stp/>
        <stp>ALL</stp>
        <stp/>
        <stp/>
        <stp>False</stp>
        <stp>T</stp>
        <tr r="E32" s="10"/>
        <tr r="E25" s="3"/>
      </tp>
      <tp t="e">
        <v>#N/A</v>
        <stp/>
        <stp>StudyData</stp>
        <stp>CTE</stp>
        <stp>ATR</stp>
        <stp>MAType=Sim,Period=14</stp>
        <stp>ATR</stp>
        <stp>D</stp>
        <stp/>
        <stp>ALL</stp>
        <stp/>
        <stp/>
        <stp>False</stp>
        <stp>T</stp>
        <tr r="E33" s="9"/>
      </tp>
      <tp t="e">
        <v>#N/A</v>
        <stp/>
        <stp>StudyData</stp>
        <stp>CPE</stp>
        <stp>ATR</stp>
        <stp>MAType=Sim,Period=14</stp>
        <stp>ATR</stp>
        <stp>D</stp>
        <stp/>
        <stp>ALL</stp>
        <stp/>
        <stp/>
        <stp>False</stp>
        <stp>T</stp>
        <tr r="E23" s="4"/>
      </tp>
      <tp t="e">
        <v>#N/A</v>
        <stp/>
        <stp>StudyData</stp>
        <stp>GCE</stp>
        <stp>ATR</stp>
        <stp>MAType=Sim,Period=14</stp>
        <stp>ATR</stp>
        <stp>D</stp>
        <stp/>
        <stp>ALL</stp>
        <stp/>
        <stp/>
        <stp>False</stp>
        <stp>T</stp>
        <tr r="E19" s="4"/>
        <tr r="E34" s="10"/>
      </tp>
      <tp t="e">
        <v>#N/A</v>
        <stp/>
        <stp>StudyData</stp>
        <stp>DXE</stp>
        <stp>ATR</stp>
        <stp>MAType=Sim,Period=14</stp>
        <stp>ATR</stp>
        <stp>D</stp>
        <stp/>
        <stp>ALL</stp>
        <stp/>
        <stp/>
        <stp>False</stp>
        <stp>T</stp>
        <tr r="E25" s="12"/>
      </tp>
      <tp t="e">
        <v>#N/A</v>
        <stp/>
        <stp>StudyData</stp>
        <stp>KCE</stp>
        <stp>ATR</stp>
        <stp>MAType=Sim,Period=14</stp>
        <stp>ATR</stp>
        <stp>D</stp>
        <stp/>
        <stp>ALL</stp>
        <stp/>
        <stp/>
        <stp>False</stp>
        <stp>T</stp>
        <tr r="E27" s="9"/>
      </tp>
      <tp t="e">
        <v>#N/A</v>
        <stp/>
        <stp>StudyData</stp>
        <stp>KWE</stp>
        <stp>ATR</stp>
        <stp>MAType=Sim,Period=14</stp>
        <stp>ATR</stp>
        <stp>D</stp>
        <stp/>
        <stp>ALL</stp>
        <stp/>
        <stp/>
        <stp>False</stp>
        <stp>T</stp>
        <tr r="E26" s="6"/>
      </tp>
      <tp t="e">
        <v>#N/A</v>
        <stp/>
        <stp>StudyData</stp>
        <stp>HOE</stp>
        <stp>ATR</stp>
        <stp>MAType=Sim,Period=14</stp>
        <stp>ATR</stp>
        <stp>D</stp>
        <stp/>
        <stp>ALL</stp>
        <stp/>
        <stp/>
        <stp>False</stp>
        <stp>T</stp>
        <tr r="E28" s="12"/>
        <tr r="E28" s="3"/>
      </tp>
      <tp t="e">
        <v>#N/A</v>
        <stp/>
        <stp>StudyData</stp>
        <stp>NGE</stp>
        <stp>ATR</stp>
        <stp>MAType=Sim,Period=14</stp>
        <stp>ATR</stp>
        <stp>D</stp>
        <stp/>
        <stp>ALL</stp>
        <stp/>
        <stp/>
        <stp>False</stp>
        <stp>T</stp>
        <tr r="E30" s="3"/>
        <tr r="E30" s="12"/>
      </tp>
      <tp t="e">
        <v>#N/A</v>
        <stp/>
        <stp>StudyData</stp>
        <stp>OJE</stp>
        <stp>ATR</stp>
        <stp>MAType=Sim,Period=14</stp>
        <stp>ATR</stp>
        <stp>D</stp>
        <stp/>
        <stp>ALL</stp>
        <stp/>
        <stp/>
        <stp>False</stp>
        <stp>T</stp>
        <tr r="E34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57"/>
  <sheetViews>
    <sheetView topLeftCell="A16" zoomScale="90" zoomScaleNormal="90" workbookViewId="0">
      <selection activeCell="C56" sqref="A40:C56"/>
    </sheetView>
  </sheetViews>
  <sheetFormatPr defaultRowHeight="15" x14ac:dyDescent="0.25"/>
  <cols>
    <col min="26" max="26" width="4.7109375" bestFit="1" customWidth="1"/>
    <col min="27" max="27" width="12.140625" bestFit="1" customWidth="1"/>
    <col min="28" max="28" width="4.85546875" bestFit="1" customWidth="1"/>
  </cols>
  <sheetData>
    <row r="1" spans="1:28" x14ac:dyDescent="0.25">
      <c r="A1" s="8" t="s">
        <v>146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28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128</v>
      </c>
      <c r="O2" s="9" t="s">
        <v>129</v>
      </c>
      <c r="P2" s="9" t="s">
        <v>141</v>
      </c>
      <c r="Q2" s="9" t="s">
        <v>144</v>
      </c>
    </row>
    <row r="3" spans="1:28" x14ac:dyDescent="0.25">
      <c r="A3" s="8" t="s">
        <v>1</v>
      </c>
      <c r="B3" s="6">
        <f>$F$41/F41</f>
        <v>1</v>
      </c>
      <c r="C3" s="7">
        <f>$F$42/F41</f>
        <v>7.7597402597402594</v>
      </c>
      <c r="D3" s="7" t="e">
        <f>$F$43/F41</f>
        <v>#N/A</v>
      </c>
      <c r="E3" s="7">
        <f>$F$44/F41</f>
        <v>1.4154200230149598</v>
      </c>
      <c r="F3" s="7" t="e">
        <f>$F$45/F41</f>
        <v>#N/A</v>
      </c>
      <c r="G3" s="7">
        <f t="shared" ref="G3:G8" si="0">$F$46/F41</f>
        <v>0.83077801827801823</v>
      </c>
      <c r="H3" s="7">
        <f>$F$47/F41</f>
        <v>6.3225108225108206</v>
      </c>
      <c r="I3" s="7">
        <f t="shared" ref="I3:I10" si="1">$F$48/F41</f>
        <v>2.4531024531024528</v>
      </c>
      <c r="J3" s="7">
        <f>$F$49/F41</f>
        <v>0.21825396825396823</v>
      </c>
      <c r="K3" s="7">
        <f>$F$50/F41</f>
        <v>1.0454545454545454</v>
      </c>
      <c r="L3" s="7" t="e">
        <f>$F$51/F41</f>
        <v>#N/A</v>
      </c>
      <c r="M3" s="7" t="e">
        <f>$F$52/F41</f>
        <v>#N/A</v>
      </c>
      <c r="N3" s="7" t="e">
        <f>$F$53/F41</f>
        <v>#N/A</v>
      </c>
      <c r="O3" s="7" t="e">
        <f>$F$54/F41</f>
        <v>#N/A</v>
      </c>
      <c r="P3" s="7">
        <f>$F$55/F41</f>
        <v>0.20129870129870131</v>
      </c>
      <c r="Q3" s="7" t="e">
        <f>$F$56/F41</f>
        <v>#N/A</v>
      </c>
      <c r="Z3" t="s">
        <v>174</v>
      </c>
      <c r="AA3" t="s">
        <v>185</v>
      </c>
      <c r="AB3" s="2">
        <f>C22</f>
        <v>3.1038961038961039</v>
      </c>
    </row>
    <row r="4" spans="1:28" x14ac:dyDescent="0.25">
      <c r="A4" s="8" t="s">
        <v>2</v>
      </c>
      <c r="B4" s="2"/>
      <c r="C4" s="6">
        <f t="shared" ref="C4" si="2">$F$42/F42</f>
        <v>1</v>
      </c>
      <c r="D4" s="17" t="e">
        <f t="shared" ref="D4:D5" si="3">$F$43/F42</f>
        <v>#N/A</v>
      </c>
      <c r="E4" s="17">
        <f t="shared" ref="E4:E6" si="4">$F$44/F42</f>
        <v>0.1824055929241036</v>
      </c>
      <c r="F4" s="17" t="e">
        <f t="shared" ref="F4:F7" si="5">$F$45/F42</f>
        <v>#N/A</v>
      </c>
      <c r="G4" s="17">
        <f>$F$46/F42</f>
        <v>0.10706260653959397</v>
      </c>
      <c r="H4" s="17">
        <f t="shared" ref="H4:H9" si="6">$F$47/F42</f>
        <v>0.81478382147838191</v>
      </c>
      <c r="I4" s="17">
        <f t="shared" si="1"/>
        <v>0.31613203161320313</v>
      </c>
      <c r="J4" s="17">
        <f t="shared" ref="J4:J11" si="7">$F$49/F42</f>
        <v>2.8126452812645281E-2</v>
      </c>
      <c r="K4" s="17">
        <f t="shared" ref="K4:K12" si="8">$F$50/F42</f>
        <v>0.13472803347280335</v>
      </c>
      <c r="L4" s="17" t="e">
        <f t="shared" ref="L4:L13" si="9">$F$51/F42</f>
        <v>#N/A</v>
      </c>
      <c r="M4" s="17" t="e">
        <f t="shared" ref="M4:M14" si="10">$F$52/F42</f>
        <v>#N/A</v>
      </c>
      <c r="N4" s="7" t="e">
        <f t="shared" ref="N4:N15" si="11">$F$53/F42</f>
        <v>#N/A</v>
      </c>
      <c r="O4" s="7" t="e">
        <f t="shared" ref="O4:O16" si="12">$F$54/F42</f>
        <v>#N/A</v>
      </c>
      <c r="P4" s="7">
        <f t="shared" ref="P4:P17" si="13">$F$55/F42</f>
        <v>2.5941422594142258E-2</v>
      </c>
      <c r="Q4" s="7" t="e">
        <f t="shared" ref="Q4:Q18" si="14">$F$56/F42</f>
        <v>#N/A</v>
      </c>
      <c r="Z4" t="s">
        <v>175</v>
      </c>
      <c r="AA4" t="s">
        <v>186</v>
      </c>
      <c r="AB4" s="2" t="e">
        <f>D22</f>
        <v>#N/A</v>
      </c>
    </row>
    <row r="5" spans="1:28" x14ac:dyDescent="0.25">
      <c r="A5" s="8" t="s">
        <v>3</v>
      </c>
      <c r="B5" s="2"/>
      <c r="C5" s="2"/>
      <c r="D5" s="6" t="e">
        <f t="shared" si="3"/>
        <v>#N/A</v>
      </c>
      <c r="E5" s="17" t="e">
        <f t="shared" si="4"/>
        <v>#N/A</v>
      </c>
      <c r="F5" s="17" t="e">
        <f t="shared" si="5"/>
        <v>#N/A</v>
      </c>
      <c r="G5" s="17" t="e">
        <f t="shared" si="0"/>
        <v>#N/A</v>
      </c>
      <c r="H5" s="17" t="e">
        <f t="shared" si="6"/>
        <v>#N/A</v>
      </c>
      <c r="I5" s="17" t="e">
        <f t="shared" si="1"/>
        <v>#N/A</v>
      </c>
      <c r="J5" s="17" t="e">
        <f t="shared" si="7"/>
        <v>#N/A</v>
      </c>
      <c r="K5" s="17" t="e">
        <f t="shared" si="8"/>
        <v>#N/A</v>
      </c>
      <c r="L5" s="17" t="e">
        <f t="shared" si="9"/>
        <v>#N/A</v>
      </c>
      <c r="M5" s="17" t="e">
        <f t="shared" si="10"/>
        <v>#N/A</v>
      </c>
      <c r="N5" s="7" t="e">
        <f t="shared" si="11"/>
        <v>#N/A</v>
      </c>
      <c r="O5" s="7" t="e">
        <f t="shared" si="12"/>
        <v>#N/A</v>
      </c>
      <c r="P5" s="7" t="e">
        <f t="shared" si="13"/>
        <v>#N/A</v>
      </c>
      <c r="Q5" s="7" t="e">
        <f t="shared" si="14"/>
        <v>#N/A</v>
      </c>
      <c r="W5" t="s">
        <v>157</v>
      </c>
      <c r="Z5" t="s">
        <v>176</v>
      </c>
      <c r="AA5" t="s">
        <v>187</v>
      </c>
      <c r="AB5" s="2">
        <f>E22</f>
        <v>1.1181818181818182</v>
      </c>
    </row>
    <row r="6" spans="1:28" x14ac:dyDescent="0.25">
      <c r="A6" s="8" t="s">
        <v>4</v>
      </c>
      <c r="B6" s="2"/>
      <c r="C6" s="2"/>
      <c r="D6" s="2"/>
      <c r="E6" s="6">
        <f t="shared" si="4"/>
        <v>1</v>
      </c>
      <c r="F6" s="17" t="e">
        <f t="shared" si="5"/>
        <v>#N/A</v>
      </c>
      <c r="G6" s="17">
        <f>$F$46/F44</f>
        <v>0.58694804705983561</v>
      </c>
      <c r="H6" s="17">
        <f t="shared" si="6"/>
        <v>4.4668795973674014</v>
      </c>
      <c r="I6" s="17">
        <f t="shared" si="1"/>
        <v>1.7331268550780743</v>
      </c>
      <c r="J6" s="17">
        <f t="shared" si="7"/>
        <v>0.15419731578268162</v>
      </c>
      <c r="K6" s="17">
        <f t="shared" si="8"/>
        <v>0.73861788617886182</v>
      </c>
      <c r="L6" s="17" t="e">
        <f t="shared" si="9"/>
        <v>#N/A</v>
      </c>
      <c r="M6" s="17" t="e">
        <f t="shared" si="10"/>
        <v>#N/A</v>
      </c>
      <c r="N6" s="7" t="e">
        <f t="shared" si="11"/>
        <v>#N/A</v>
      </c>
      <c r="O6" s="7" t="e">
        <f t="shared" si="12"/>
        <v>#N/A</v>
      </c>
      <c r="P6" s="7">
        <f t="shared" si="13"/>
        <v>0.14221835075493611</v>
      </c>
      <c r="Q6" s="7" t="e">
        <f t="shared" si="14"/>
        <v>#N/A</v>
      </c>
      <c r="Z6" t="s">
        <v>177</v>
      </c>
      <c r="AA6" t="s">
        <v>188</v>
      </c>
      <c r="AB6" s="2" t="e">
        <f>F22</f>
        <v>#N/A</v>
      </c>
    </row>
    <row r="7" spans="1:28" x14ac:dyDescent="0.25">
      <c r="A7" s="8" t="s">
        <v>5</v>
      </c>
      <c r="B7" s="2"/>
      <c r="C7" s="2"/>
      <c r="D7" s="2"/>
      <c r="E7" s="2"/>
      <c r="F7" s="6" t="e">
        <f t="shared" si="5"/>
        <v>#N/A</v>
      </c>
      <c r="G7" s="17" t="e">
        <f t="shared" si="0"/>
        <v>#N/A</v>
      </c>
      <c r="H7" s="17" t="e">
        <f t="shared" si="6"/>
        <v>#N/A</v>
      </c>
      <c r="I7" s="17" t="e">
        <f t="shared" si="1"/>
        <v>#N/A</v>
      </c>
      <c r="J7" s="17" t="e">
        <f t="shared" si="7"/>
        <v>#N/A</v>
      </c>
      <c r="K7" s="17" t="e">
        <f t="shared" si="8"/>
        <v>#N/A</v>
      </c>
      <c r="L7" s="17" t="e">
        <f t="shared" si="9"/>
        <v>#N/A</v>
      </c>
      <c r="M7" s="17" t="e">
        <f t="shared" si="10"/>
        <v>#N/A</v>
      </c>
      <c r="N7" s="7" t="e">
        <f t="shared" si="11"/>
        <v>#N/A</v>
      </c>
      <c r="O7" s="7" t="e">
        <f t="shared" si="12"/>
        <v>#N/A</v>
      </c>
      <c r="P7" s="7" t="e">
        <f t="shared" si="13"/>
        <v>#N/A</v>
      </c>
      <c r="Q7" s="7" t="e">
        <f t="shared" si="14"/>
        <v>#N/A</v>
      </c>
      <c r="Z7" t="s">
        <v>178</v>
      </c>
      <c r="AA7" t="s">
        <v>189</v>
      </c>
      <c r="AB7" s="2"/>
    </row>
    <row r="8" spans="1:28" x14ac:dyDescent="0.25">
      <c r="A8" s="8" t="s">
        <v>6</v>
      </c>
      <c r="B8" s="2"/>
      <c r="C8" s="2"/>
      <c r="D8" s="2"/>
      <c r="E8" s="2"/>
      <c r="F8" s="2"/>
      <c r="G8" s="6">
        <f t="shared" si="0"/>
        <v>1</v>
      </c>
      <c r="H8" s="17">
        <f t="shared" si="6"/>
        <v>7.6103491948615876</v>
      </c>
      <c r="I8" s="17">
        <f t="shared" si="1"/>
        <v>2.9527772751944998</v>
      </c>
      <c r="J8" s="17">
        <f t="shared" si="7"/>
        <v>0.26271033110186359</v>
      </c>
      <c r="K8" s="17">
        <f t="shared" si="8"/>
        <v>1.2584041975755385</v>
      </c>
      <c r="L8" s="17" t="e">
        <f t="shared" si="9"/>
        <v>#N/A</v>
      </c>
      <c r="M8" s="17" t="e">
        <f t="shared" si="10"/>
        <v>#N/A</v>
      </c>
      <c r="N8" s="7" t="e">
        <f t="shared" si="11"/>
        <v>#N/A</v>
      </c>
      <c r="O8" s="7" t="e">
        <f t="shared" si="12"/>
        <v>#N/A</v>
      </c>
      <c r="P8" s="7">
        <f t="shared" si="13"/>
        <v>0.24230142934684279</v>
      </c>
      <c r="Q8" s="7" t="e">
        <f t="shared" si="14"/>
        <v>#N/A</v>
      </c>
      <c r="Z8" t="s">
        <v>179</v>
      </c>
      <c r="AA8" t="s">
        <v>190</v>
      </c>
      <c r="AB8" s="2">
        <f>K22</f>
        <v>10.454545454545455</v>
      </c>
    </row>
    <row r="9" spans="1:28" x14ac:dyDescent="0.25">
      <c r="A9" s="8" t="s">
        <v>7</v>
      </c>
      <c r="B9" s="2"/>
      <c r="C9" s="2"/>
      <c r="D9" s="2"/>
      <c r="E9" s="2"/>
      <c r="F9" s="2"/>
      <c r="G9" s="2"/>
      <c r="H9" s="6">
        <f t="shared" si="6"/>
        <v>1</v>
      </c>
      <c r="I9" s="17">
        <f t="shared" si="1"/>
        <v>0.38799497888850853</v>
      </c>
      <c r="J9" s="17">
        <f t="shared" si="7"/>
        <v>3.4520141504051131E-2</v>
      </c>
      <c r="K9" s="17">
        <f t="shared" si="8"/>
        <v>0.16535433070866146</v>
      </c>
      <c r="L9" s="17" t="e">
        <f t="shared" si="9"/>
        <v>#N/A</v>
      </c>
      <c r="M9" s="17" t="e">
        <f t="shared" si="10"/>
        <v>#N/A</v>
      </c>
      <c r="N9" s="7" t="e">
        <f t="shared" si="11"/>
        <v>#N/A</v>
      </c>
      <c r="O9" s="7" t="e">
        <f t="shared" si="12"/>
        <v>#N/A</v>
      </c>
      <c r="P9" s="7">
        <f t="shared" si="13"/>
        <v>3.1838411502909968E-2</v>
      </c>
      <c r="Q9" s="7" t="e">
        <f t="shared" si="14"/>
        <v>#N/A</v>
      </c>
      <c r="Z9" t="s">
        <v>180</v>
      </c>
      <c r="AA9" t="s">
        <v>191</v>
      </c>
      <c r="AB9" s="1">
        <f>P22</f>
        <v>4.0259740259740259E-2</v>
      </c>
    </row>
    <row r="10" spans="1:28" x14ac:dyDescent="0.25">
      <c r="A10" s="8" t="s">
        <v>8</v>
      </c>
      <c r="B10" s="2"/>
      <c r="C10" s="2"/>
      <c r="D10" s="2"/>
      <c r="E10" s="2"/>
      <c r="F10" s="2"/>
      <c r="G10" s="2"/>
      <c r="H10" s="2"/>
      <c r="I10" s="6">
        <f t="shared" si="1"/>
        <v>1</v>
      </c>
      <c r="J10" s="17">
        <f t="shared" si="7"/>
        <v>8.8970588235294121E-2</v>
      </c>
      <c r="K10" s="17">
        <f t="shared" si="8"/>
        <v>0.42617647058823532</v>
      </c>
      <c r="L10" s="17" t="e">
        <f t="shared" si="9"/>
        <v>#N/A</v>
      </c>
      <c r="M10" s="17" t="e">
        <f t="shared" si="10"/>
        <v>#N/A</v>
      </c>
      <c r="N10" s="7" t="e">
        <f t="shared" si="11"/>
        <v>#N/A</v>
      </c>
      <c r="O10" s="7" t="e">
        <f t="shared" si="12"/>
        <v>#N/A</v>
      </c>
      <c r="P10" s="7">
        <f t="shared" si="13"/>
        <v>8.2058823529411767E-2</v>
      </c>
      <c r="Q10" s="7" t="e">
        <f t="shared" si="14"/>
        <v>#N/A</v>
      </c>
      <c r="Z10" t="s">
        <v>181</v>
      </c>
      <c r="AA10" t="s">
        <v>192</v>
      </c>
      <c r="AB10" s="2" t="e">
        <f>Q27</f>
        <v>#N/A</v>
      </c>
    </row>
    <row r="11" spans="1:28" x14ac:dyDescent="0.25">
      <c r="A11" s="8" t="s">
        <v>9</v>
      </c>
      <c r="B11" s="2"/>
      <c r="C11" s="2"/>
      <c r="D11" s="2"/>
      <c r="E11" s="2"/>
      <c r="F11" s="2"/>
      <c r="G11" s="2"/>
      <c r="H11" s="2"/>
      <c r="I11" s="2"/>
      <c r="J11" s="6">
        <f t="shared" si="7"/>
        <v>1</v>
      </c>
      <c r="K11" s="17">
        <f t="shared" si="8"/>
        <v>4.7900826446280993</v>
      </c>
      <c r="L11" s="17" t="e">
        <f t="shared" si="9"/>
        <v>#N/A</v>
      </c>
      <c r="M11" s="17" t="e">
        <f t="shared" si="10"/>
        <v>#N/A</v>
      </c>
      <c r="N11" s="7" t="e">
        <f t="shared" si="11"/>
        <v>#N/A</v>
      </c>
      <c r="O11" s="7" t="e">
        <f t="shared" si="12"/>
        <v>#N/A</v>
      </c>
      <c r="P11" s="7">
        <f t="shared" si="13"/>
        <v>0.92231404958677687</v>
      </c>
      <c r="Q11" s="7" t="e">
        <f t="shared" si="14"/>
        <v>#N/A</v>
      </c>
      <c r="Z11" t="s">
        <v>182</v>
      </c>
      <c r="AA11" t="s">
        <v>193</v>
      </c>
      <c r="AB11" s="2" t="e">
        <f>L30</f>
        <v>#N/A</v>
      </c>
    </row>
    <row r="12" spans="1:28" x14ac:dyDescent="0.25">
      <c r="A12" s="8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6">
        <f t="shared" si="8"/>
        <v>1</v>
      </c>
      <c r="L12" s="17" t="e">
        <f t="shared" si="9"/>
        <v>#N/A</v>
      </c>
      <c r="M12" s="17" t="e">
        <f t="shared" si="10"/>
        <v>#N/A</v>
      </c>
      <c r="N12" s="7" t="e">
        <f t="shared" si="11"/>
        <v>#N/A</v>
      </c>
      <c r="O12" s="7" t="e">
        <f t="shared" si="12"/>
        <v>#N/A</v>
      </c>
      <c r="P12" s="7">
        <f t="shared" si="13"/>
        <v>0.19254658385093168</v>
      </c>
      <c r="Q12" s="7" t="e">
        <f t="shared" si="14"/>
        <v>#N/A</v>
      </c>
      <c r="Z12" t="s">
        <v>194</v>
      </c>
      <c r="AA12" t="s">
        <v>195</v>
      </c>
      <c r="AB12" s="2">
        <f>1/G23</f>
        <v>4.3242265243350824</v>
      </c>
    </row>
    <row r="13" spans="1:28" x14ac:dyDescent="0.25">
      <c r="A13" s="8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6" t="e">
        <f t="shared" si="9"/>
        <v>#N/A</v>
      </c>
      <c r="M13" s="17" t="e">
        <f t="shared" si="10"/>
        <v>#N/A</v>
      </c>
      <c r="N13" s="7" t="e">
        <f t="shared" si="11"/>
        <v>#N/A</v>
      </c>
      <c r="O13" s="7" t="e">
        <f t="shared" si="12"/>
        <v>#N/A</v>
      </c>
      <c r="P13" s="7" t="e">
        <f t="shared" si="13"/>
        <v>#N/A</v>
      </c>
      <c r="Q13" s="7" t="e">
        <f t="shared" si="14"/>
        <v>#N/A</v>
      </c>
      <c r="R13" t="s">
        <v>127</v>
      </c>
      <c r="Z13" t="s">
        <v>196</v>
      </c>
      <c r="AA13" t="s">
        <v>197</v>
      </c>
      <c r="AB13">
        <f>1/G25</f>
        <v>1.5578071286412156</v>
      </c>
    </row>
    <row r="14" spans="1:28" x14ac:dyDescent="0.25">
      <c r="A14" s="8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6" t="e">
        <f t="shared" si="10"/>
        <v>#N/A</v>
      </c>
      <c r="N14" s="7" t="e">
        <f t="shared" si="11"/>
        <v>#N/A</v>
      </c>
      <c r="O14" s="7" t="e">
        <f t="shared" si="12"/>
        <v>#N/A</v>
      </c>
      <c r="P14" s="7" t="e">
        <f t="shared" si="13"/>
        <v>#N/A</v>
      </c>
      <c r="Q14" s="7" t="e">
        <f t="shared" si="14"/>
        <v>#N/A</v>
      </c>
      <c r="Z14" t="s">
        <v>198</v>
      </c>
      <c r="AA14" t="s">
        <v>199</v>
      </c>
      <c r="AB14">
        <f>1/G22</f>
        <v>1.3931608467523067</v>
      </c>
    </row>
    <row r="15" spans="1:28" x14ac:dyDescent="0.25">
      <c r="A15" s="8" t="s">
        <v>128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6" t="e">
        <f t="shared" si="11"/>
        <v>#N/A</v>
      </c>
      <c r="O15" s="7" t="e">
        <f t="shared" si="12"/>
        <v>#N/A</v>
      </c>
      <c r="P15" s="7" t="e">
        <f t="shared" si="13"/>
        <v>#N/A</v>
      </c>
      <c r="Q15" s="7" t="e">
        <f t="shared" si="14"/>
        <v>#N/A</v>
      </c>
      <c r="Z15" t="s">
        <v>200</v>
      </c>
      <c r="AA15" t="s">
        <v>201</v>
      </c>
      <c r="AB15" s="2">
        <f>H27</f>
        <v>4.7564682467884927</v>
      </c>
    </row>
    <row r="16" spans="1:28" x14ac:dyDescent="0.25">
      <c r="A16" s="8" t="s">
        <v>129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6" t="e">
        <f t="shared" si="12"/>
        <v>#N/A</v>
      </c>
      <c r="P16" s="7" t="e">
        <f t="shared" si="13"/>
        <v>#N/A</v>
      </c>
      <c r="Q16" s="7" t="e">
        <f t="shared" si="14"/>
        <v>#N/A</v>
      </c>
      <c r="Z16" t="s">
        <v>202</v>
      </c>
      <c r="AA16" t="s">
        <v>203</v>
      </c>
      <c r="AB16">
        <f>1/J28</f>
        <v>7.2421487603305783</v>
      </c>
    </row>
    <row r="17" spans="1:17" x14ac:dyDescent="0.25">
      <c r="A17" s="8" t="s">
        <v>141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>
        <f t="shared" si="13"/>
        <v>1</v>
      </c>
      <c r="Q17" s="7" t="e">
        <f t="shared" si="14"/>
        <v>#N/A</v>
      </c>
    </row>
    <row r="18" spans="1:17" x14ac:dyDescent="0.25">
      <c r="A18" s="8" t="s">
        <v>144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6" t="e">
        <f t="shared" si="14"/>
        <v>#N/A</v>
      </c>
    </row>
    <row r="19" spans="1:1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8" t="s">
        <v>145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"/>
      <c r="O20" s="2"/>
      <c r="P20" s="2"/>
      <c r="Q20" s="2"/>
    </row>
    <row r="21" spans="1:17" x14ac:dyDescent="0.25">
      <c r="A21" s="9" t="s">
        <v>0</v>
      </c>
      <c r="B21" s="16" t="s">
        <v>1</v>
      </c>
      <c r="C21" s="16" t="s">
        <v>2</v>
      </c>
      <c r="D21" s="16" t="s">
        <v>3</v>
      </c>
      <c r="E21" s="16" t="s">
        <v>4</v>
      </c>
      <c r="F21" s="16" t="s">
        <v>5</v>
      </c>
      <c r="G21" s="16" t="s">
        <v>6</v>
      </c>
      <c r="H21" s="16" t="s">
        <v>7</v>
      </c>
      <c r="I21" s="16" t="s">
        <v>8</v>
      </c>
      <c r="J21" s="16" t="s">
        <v>9</v>
      </c>
      <c r="K21" s="16" t="s">
        <v>10</v>
      </c>
      <c r="L21" s="16" t="s">
        <v>11</v>
      </c>
      <c r="M21" s="16" t="s">
        <v>12</v>
      </c>
      <c r="N21" s="16" t="s">
        <v>128</v>
      </c>
      <c r="O21" s="16" t="s">
        <v>129</v>
      </c>
      <c r="P21" s="16" t="s">
        <v>141</v>
      </c>
      <c r="Q21" s="16" t="s">
        <v>144</v>
      </c>
    </row>
    <row r="22" spans="1:17" x14ac:dyDescent="0.25">
      <c r="A22" s="8" t="s">
        <v>1</v>
      </c>
      <c r="B22" s="6">
        <f>$D$41/D41</f>
        <v>1</v>
      </c>
      <c r="C22" s="17">
        <f>$D$42/D41</f>
        <v>3.1038961038961039</v>
      </c>
      <c r="D22" s="17" t="e">
        <f>$D$43/D41</f>
        <v>#N/A</v>
      </c>
      <c r="E22" s="17">
        <f>$D$44/D41</f>
        <v>1.1181818181818182</v>
      </c>
      <c r="F22" s="17" t="e">
        <f>$D$45/D41</f>
        <v>#N/A</v>
      </c>
      <c r="G22" s="17">
        <f>$D$46/D41</f>
        <v>0.71779220779220787</v>
      </c>
      <c r="H22" s="17">
        <f t="shared" ref="H22:H28" si="15">$D$47/D41</f>
        <v>3.4141558441558439</v>
      </c>
      <c r="I22" s="17">
        <f>$D$48/D41</f>
        <v>5.2987012987012987</v>
      </c>
      <c r="J22" s="17">
        <f>$D$49/D41</f>
        <v>0.47142857142857142</v>
      </c>
      <c r="K22" s="17">
        <f>$D$50/D41</f>
        <v>10.454545454545455</v>
      </c>
      <c r="L22" s="17" t="e">
        <f>$D$51/D41</f>
        <v>#N/A</v>
      </c>
      <c r="M22" s="17" t="e">
        <f t="shared" ref="M22:M33" si="16">$D$52/D41</f>
        <v>#N/A</v>
      </c>
      <c r="N22" s="17" t="e">
        <f>$D$53/D41</f>
        <v>#N/A</v>
      </c>
      <c r="O22" s="17" t="e">
        <f>$D$54/D41</f>
        <v>#N/A</v>
      </c>
      <c r="P22" s="17">
        <f>$D$55/D41</f>
        <v>4.0259740259740259E-2</v>
      </c>
      <c r="Q22" s="17" t="e">
        <f>$D$56/D41</f>
        <v>#N/A</v>
      </c>
    </row>
    <row r="23" spans="1:17" x14ac:dyDescent="0.25">
      <c r="A23" s="8" t="s">
        <v>2</v>
      </c>
      <c r="B23" s="2"/>
      <c r="C23" s="6">
        <f t="shared" ref="C23" si="17">$D$42/D42</f>
        <v>1</v>
      </c>
      <c r="D23" s="17" t="e">
        <f t="shared" ref="D23:D24" si="18">$D$43/D42</f>
        <v>#N/A</v>
      </c>
      <c r="E23" s="17">
        <f>$D$44/D42</f>
        <v>0.3602510460251046</v>
      </c>
      <c r="F23" s="17" t="e">
        <f t="shared" ref="F23:F26" si="19">$D$45/D42</f>
        <v>#N/A</v>
      </c>
      <c r="G23" s="17">
        <f>$D$46/D42</f>
        <v>0.23125523012552301</v>
      </c>
      <c r="H23" s="17">
        <f t="shared" si="15"/>
        <v>1.0999581589958158</v>
      </c>
      <c r="I23" s="17">
        <f t="shared" ref="I23:I29" si="20">$D$48/D42</f>
        <v>1.7071129707112971</v>
      </c>
      <c r="J23" s="17">
        <f t="shared" ref="J23:J30" si="21">$D$49/D42</f>
        <v>0.15188284518828452</v>
      </c>
      <c r="K23" s="17">
        <f t="shared" ref="K23:K31" si="22">$D$50/D42</f>
        <v>3.3682008368200838</v>
      </c>
      <c r="L23" s="17" t="e">
        <f t="shared" ref="L23:L32" si="23">$D$51/D42</f>
        <v>#N/A</v>
      </c>
      <c r="M23" s="17" t="e">
        <f t="shared" si="16"/>
        <v>#N/A</v>
      </c>
      <c r="N23" s="17" t="e">
        <f t="shared" ref="N23:N34" si="24">$D$53/D42</f>
        <v>#N/A</v>
      </c>
      <c r="O23" s="17" t="e">
        <f t="shared" ref="O23:O35" si="25">$D$54/D42</f>
        <v>#N/A</v>
      </c>
      <c r="P23" s="17">
        <f t="shared" ref="P23:P36" si="26">$D$55/D42</f>
        <v>1.2970711297071131E-2</v>
      </c>
      <c r="Q23" s="17" t="e">
        <f t="shared" ref="Q23:Q37" si="27">$D$56/D42</f>
        <v>#N/A</v>
      </c>
    </row>
    <row r="24" spans="1:17" x14ac:dyDescent="0.25">
      <c r="A24" s="8" t="s">
        <v>3</v>
      </c>
      <c r="B24" s="2"/>
      <c r="C24" s="2"/>
      <c r="D24" s="6" t="e">
        <f t="shared" si="18"/>
        <v>#N/A</v>
      </c>
      <c r="E24" s="17" t="e">
        <f t="shared" ref="E24:E25" si="28">$D$44/D43</f>
        <v>#N/A</v>
      </c>
      <c r="F24" s="17" t="e">
        <f t="shared" si="19"/>
        <v>#N/A</v>
      </c>
      <c r="G24" s="17" t="e">
        <f t="shared" ref="G24:G27" si="29">$D$46/D43</f>
        <v>#N/A</v>
      </c>
      <c r="H24" s="17" t="e">
        <f t="shared" si="15"/>
        <v>#N/A</v>
      </c>
      <c r="I24" s="17" t="e">
        <f t="shared" si="20"/>
        <v>#N/A</v>
      </c>
      <c r="J24" s="17" t="e">
        <f t="shared" si="21"/>
        <v>#N/A</v>
      </c>
      <c r="K24" s="17" t="e">
        <f t="shared" si="22"/>
        <v>#N/A</v>
      </c>
      <c r="L24" s="17" t="e">
        <f t="shared" si="23"/>
        <v>#N/A</v>
      </c>
      <c r="M24" s="17" t="e">
        <f t="shared" si="16"/>
        <v>#N/A</v>
      </c>
      <c r="N24" s="17" t="e">
        <f t="shared" si="24"/>
        <v>#N/A</v>
      </c>
      <c r="O24" s="17" t="e">
        <f t="shared" si="25"/>
        <v>#N/A</v>
      </c>
      <c r="P24" s="17" t="e">
        <f>$D$55/D43</f>
        <v>#N/A</v>
      </c>
      <c r="Q24" s="17" t="e">
        <f t="shared" si="27"/>
        <v>#N/A</v>
      </c>
    </row>
    <row r="25" spans="1:17" x14ac:dyDescent="0.25">
      <c r="A25" s="8" t="s">
        <v>4</v>
      </c>
      <c r="B25" s="2"/>
      <c r="C25" s="2"/>
      <c r="D25" s="2"/>
      <c r="E25" s="6">
        <f t="shared" si="28"/>
        <v>1</v>
      </c>
      <c r="F25" s="17" t="e">
        <f t="shared" si="19"/>
        <v>#N/A</v>
      </c>
      <c r="G25" s="17">
        <f t="shared" si="29"/>
        <v>0.64192799070847861</v>
      </c>
      <c r="H25" s="17">
        <f t="shared" si="15"/>
        <v>3.0533101045296167</v>
      </c>
      <c r="I25" s="17">
        <f t="shared" si="20"/>
        <v>4.7386759581881535</v>
      </c>
      <c r="J25" s="17">
        <f t="shared" si="21"/>
        <v>0.42160278745644597</v>
      </c>
      <c r="K25" s="17">
        <f t="shared" si="22"/>
        <v>9.3495934959349594</v>
      </c>
      <c r="L25" s="17" t="e">
        <f t="shared" si="23"/>
        <v>#N/A</v>
      </c>
      <c r="M25" s="17" t="e">
        <f t="shared" si="16"/>
        <v>#N/A</v>
      </c>
      <c r="N25" s="17" t="e">
        <f t="shared" si="24"/>
        <v>#N/A</v>
      </c>
      <c r="O25" s="17" t="e">
        <f t="shared" si="25"/>
        <v>#N/A</v>
      </c>
      <c r="P25" s="17">
        <f t="shared" si="26"/>
        <v>3.6004645760743324E-2</v>
      </c>
      <c r="Q25" s="17" t="e">
        <f t="shared" si="27"/>
        <v>#N/A</v>
      </c>
    </row>
    <row r="26" spans="1:17" x14ac:dyDescent="0.25">
      <c r="A26" s="8" t="s">
        <v>5</v>
      </c>
      <c r="B26" s="2"/>
      <c r="C26" s="2"/>
      <c r="D26" s="2"/>
      <c r="E26" s="2"/>
      <c r="F26" s="6" t="e">
        <f t="shared" si="19"/>
        <v>#N/A</v>
      </c>
      <c r="G26" s="17" t="e">
        <f>$D$46/D45</f>
        <v>#N/A</v>
      </c>
      <c r="H26" s="17" t="e">
        <f t="shared" si="15"/>
        <v>#N/A</v>
      </c>
      <c r="I26" s="17" t="e">
        <f t="shared" si="20"/>
        <v>#N/A</v>
      </c>
      <c r="J26" s="17" t="e">
        <f t="shared" si="21"/>
        <v>#N/A</v>
      </c>
      <c r="K26" s="17" t="e">
        <f t="shared" si="22"/>
        <v>#N/A</v>
      </c>
      <c r="L26" s="17" t="e">
        <f t="shared" si="23"/>
        <v>#N/A</v>
      </c>
      <c r="M26" s="17" t="e">
        <f t="shared" si="16"/>
        <v>#N/A</v>
      </c>
      <c r="N26" s="17" t="e">
        <f t="shared" si="24"/>
        <v>#N/A</v>
      </c>
      <c r="O26" s="17" t="e">
        <f t="shared" si="25"/>
        <v>#N/A</v>
      </c>
      <c r="P26" s="17" t="e">
        <f t="shared" si="26"/>
        <v>#N/A</v>
      </c>
      <c r="Q26" s="17" t="e">
        <f t="shared" si="27"/>
        <v>#N/A</v>
      </c>
    </row>
    <row r="27" spans="1:17" x14ac:dyDescent="0.25">
      <c r="A27" s="8" t="s">
        <v>6</v>
      </c>
      <c r="B27" s="2"/>
      <c r="C27" s="2"/>
      <c r="D27" s="2"/>
      <c r="E27" s="2"/>
      <c r="F27" s="2"/>
      <c r="G27" s="6">
        <f t="shared" si="29"/>
        <v>1</v>
      </c>
      <c r="H27" s="17">
        <f>$D$47/D46</f>
        <v>4.7564682467884927</v>
      </c>
      <c r="I27" s="17">
        <f t="shared" si="20"/>
        <v>7.3819431879862485</v>
      </c>
      <c r="J27" s="17">
        <f t="shared" si="21"/>
        <v>0.65677582775465881</v>
      </c>
      <c r="K27" s="17">
        <f t="shared" si="22"/>
        <v>14.564863397865025</v>
      </c>
      <c r="L27" s="17" t="e">
        <f t="shared" si="23"/>
        <v>#N/A</v>
      </c>
      <c r="M27" s="17" t="e">
        <f t="shared" si="16"/>
        <v>#N/A</v>
      </c>
      <c r="N27" s="17" t="e">
        <f t="shared" si="24"/>
        <v>#N/A</v>
      </c>
      <c r="O27" s="17" t="e">
        <f t="shared" si="25"/>
        <v>#N/A</v>
      </c>
      <c r="P27" s="17">
        <f t="shared" si="26"/>
        <v>5.6088293830287676E-2</v>
      </c>
      <c r="Q27" s="17" t="e">
        <f t="shared" si="27"/>
        <v>#N/A</v>
      </c>
    </row>
    <row r="28" spans="1:17" x14ac:dyDescent="0.25">
      <c r="A28" s="8" t="s">
        <v>7</v>
      </c>
      <c r="B28" s="2"/>
      <c r="C28" s="2"/>
      <c r="D28" s="2"/>
      <c r="E28" s="2"/>
      <c r="F28" s="2"/>
      <c r="G28" s="2"/>
      <c r="H28" s="6">
        <f t="shared" si="15"/>
        <v>1</v>
      </c>
      <c r="I28" s="17">
        <f t="shared" si="20"/>
        <v>1.5519799155540341</v>
      </c>
      <c r="J28" s="17">
        <f t="shared" si="21"/>
        <v>0.1380805660162045</v>
      </c>
      <c r="K28" s="17">
        <f t="shared" si="22"/>
        <v>3.0621172353455819</v>
      </c>
      <c r="L28" s="17" t="e">
        <f t="shared" si="23"/>
        <v>#N/A</v>
      </c>
      <c r="M28" s="17" t="e">
        <f t="shared" si="16"/>
        <v>#N/A</v>
      </c>
      <c r="N28" s="17" t="e">
        <f t="shared" si="24"/>
        <v>#N/A</v>
      </c>
      <c r="O28" s="17" t="e">
        <f t="shared" si="25"/>
        <v>#N/A</v>
      </c>
      <c r="P28" s="17">
        <f t="shared" si="26"/>
        <v>1.1792004260337025E-2</v>
      </c>
      <c r="Q28" s="17" t="e">
        <f t="shared" si="27"/>
        <v>#N/A</v>
      </c>
    </row>
    <row r="29" spans="1:17" x14ac:dyDescent="0.25">
      <c r="A29" s="8" t="s">
        <v>8</v>
      </c>
      <c r="B29" s="2"/>
      <c r="C29" s="2"/>
      <c r="D29" s="2"/>
      <c r="E29" s="2"/>
      <c r="F29" s="2"/>
      <c r="G29" s="2"/>
      <c r="H29" s="2"/>
      <c r="I29" s="6">
        <f t="shared" si="20"/>
        <v>1</v>
      </c>
      <c r="J29" s="17">
        <f t="shared" si="21"/>
        <v>8.8970588235294107E-2</v>
      </c>
      <c r="K29" s="17">
        <f t="shared" si="22"/>
        <v>1.9730392156862746</v>
      </c>
      <c r="L29" s="17" t="e">
        <f t="shared" si="23"/>
        <v>#N/A</v>
      </c>
      <c r="M29" s="17" t="e">
        <f t="shared" si="16"/>
        <v>#N/A</v>
      </c>
      <c r="N29" s="17" t="e">
        <f t="shared" si="24"/>
        <v>#N/A</v>
      </c>
      <c r="O29" s="17" t="e">
        <f t="shared" si="25"/>
        <v>#N/A</v>
      </c>
      <c r="P29" s="17">
        <f t="shared" si="26"/>
        <v>7.5980392156862744E-3</v>
      </c>
      <c r="Q29" s="17" t="e">
        <f t="shared" si="27"/>
        <v>#N/A</v>
      </c>
    </row>
    <row r="30" spans="1:17" x14ac:dyDescent="0.25">
      <c r="A30" s="8" t="s">
        <v>9</v>
      </c>
      <c r="B30" s="2"/>
      <c r="C30" s="2"/>
      <c r="D30" s="2"/>
      <c r="E30" s="2"/>
      <c r="F30" s="2"/>
      <c r="G30" s="2"/>
      <c r="H30" s="2"/>
      <c r="I30" s="2"/>
      <c r="J30" s="6">
        <f t="shared" si="21"/>
        <v>1</v>
      </c>
      <c r="K30" s="17">
        <f t="shared" si="22"/>
        <v>22.176308539944905</v>
      </c>
      <c r="L30" s="17" t="e">
        <f t="shared" si="23"/>
        <v>#N/A</v>
      </c>
      <c r="M30" s="17" t="e">
        <f t="shared" si="16"/>
        <v>#N/A</v>
      </c>
      <c r="N30" s="17" t="e">
        <f t="shared" si="24"/>
        <v>#N/A</v>
      </c>
      <c r="O30" s="17" t="e">
        <f t="shared" si="25"/>
        <v>#N/A</v>
      </c>
      <c r="P30" s="17">
        <f t="shared" si="26"/>
        <v>8.5399449035812675E-2</v>
      </c>
      <c r="Q30" s="17" t="e">
        <f t="shared" si="27"/>
        <v>#N/A</v>
      </c>
    </row>
    <row r="31" spans="1:17" x14ac:dyDescent="0.25">
      <c r="A31" s="8" t="s">
        <v>10</v>
      </c>
      <c r="B31" s="2"/>
      <c r="C31" s="2"/>
      <c r="D31" s="2"/>
      <c r="E31" s="2"/>
      <c r="F31" s="2"/>
      <c r="G31" s="2"/>
      <c r="H31" s="2"/>
      <c r="I31" s="2"/>
      <c r="J31" s="2"/>
      <c r="K31" s="6">
        <f t="shared" si="22"/>
        <v>1</v>
      </c>
      <c r="L31" s="17" t="e">
        <f t="shared" si="23"/>
        <v>#N/A</v>
      </c>
      <c r="M31" s="17" t="e">
        <f t="shared" si="16"/>
        <v>#N/A</v>
      </c>
      <c r="N31" s="17" t="e">
        <f t="shared" si="24"/>
        <v>#N/A</v>
      </c>
      <c r="O31" s="17" t="e">
        <f t="shared" si="25"/>
        <v>#N/A</v>
      </c>
      <c r="P31" s="17">
        <f t="shared" si="26"/>
        <v>3.8509316770186336E-3</v>
      </c>
      <c r="Q31" s="17" t="e">
        <f t="shared" si="27"/>
        <v>#N/A</v>
      </c>
    </row>
    <row r="32" spans="1:17" x14ac:dyDescent="0.25">
      <c r="A32" s="8" t="s">
        <v>11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6" t="e">
        <f t="shared" si="23"/>
        <v>#N/A</v>
      </c>
      <c r="M32" s="17" t="e">
        <f t="shared" si="16"/>
        <v>#N/A</v>
      </c>
      <c r="N32" s="17" t="e">
        <f t="shared" si="24"/>
        <v>#N/A</v>
      </c>
      <c r="O32" s="17" t="e">
        <f t="shared" si="25"/>
        <v>#N/A</v>
      </c>
      <c r="P32" s="17" t="e">
        <f t="shared" si="26"/>
        <v>#N/A</v>
      </c>
      <c r="Q32" s="17" t="e">
        <f t="shared" si="27"/>
        <v>#N/A</v>
      </c>
    </row>
    <row r="33" spans="1:18" x14ac:dyDescent="0.25">
      <c r="A33" s="8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6" t="e">
        <f t="shared" si="16"/>
        <v>#N/A</v>
      </c>
      <c r="N33" s="17" t="e">
        <f t="shared" si="24"/>
        <v>#N/A</v>
      </c>
      <c r="O33" s="17" t="e">
        <f t="shared" si="25"/>
        <v>#N/A</v>
      </c>
      <c r="P33" s="17" t="e">
        <f t="shared" si="26"/>
        <v>#N/A</v>
      </c>
      <c r="Q33" s="17" t="e">
        <f t="shared" si="27"/>
        <v>#N/A</v>
      </c>
      <c r="R33" t="s">
        <v>127</v>
      </c>
    </row>
    <row r="34" spans="1:18" x14ac:dyDescent="0.25">
      <c r="A34" s="8" t="s">
        <v>128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6" t="e">
        <f t="shared" si="24"/>
        <v>#N/A</v>
      </c>
      <c r="O34" s="17" t="e">
        <f t="shared" si="25"/>
        <v>#N/A</v>
      </c>
      <c r="P34" s="17" t="e">
        <f t="shared" si="26"/>
        <v>#N/A</v>
      </c>
      <c r="Q34" s="17" t="e">
        <f t="shared" si="27"/>
        <v>#N/A</v>
      </c>
    </row>
    <row r="35" spans="1:18" x14ac:dyDescent="0.25">
      <c r="A35" s="8" t="s">
        <v>129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6" t="e">
        <f t="shared" si="25"/>
        <v>#N/A</v>
      </c>
      <c r="P35" s="17" t="e">
        <f t="shared" si="26"/>
        <v>#N/A</v>
      </c>
      <c r="Q35" s="17" t="e">
        <f t="shared" si="27"/>
        <v>#N/A</v>
      </c>
    </row>
    <row r="36" spans="1:18" x14ac:dyDescent="0.25">
      <c r="A36" s="8" t="s">
        <v>141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6">
        <f t="shared" si="26"/>
        <v>1</v>
      </c>
      <c r="Q36" s="17" t="e">
        <f t="shared" si="27"/>
        <v>#N/A</v>
      </c>
    </row>
    <row r="37" spans="1:18" x14ac:dyDescent="0.25">
      <c r="A37" s="8" t="s">
        <v>144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6" t="e">
        <f t="shared" si="27"/>
        <v>#N/A</v>
      </c>
    </row>
    <row r="39" spans="1:18" x14ac:dyDescent="0.25">
      <c r="A39" s="8" t="s">
        <v>13</v>
      </c>
      <c r="B39" s="8"/>
      <c r="C39" s="8"/>
      <c r="D39" s="8"/>
      <c r="E39" s="8"/>
      <c r="F39" s="8"/>
      <c r="G39" s="8"/>
    </row>
    <row r="40" spans="1:18" x14ac:dyDescent="0.25">
      <c r="A40" s="9" t="s">
        <v>0</v>
      </c>
      <c r="B40" s="9" t="s">
        <v>17</v>
      </c>
      <c r="C40" s="9" t="s">
        <v>14</v>
      </c>
      <c r="D40" s="9" t="s">
        <v>16</v>
      </c>
      <c r="E40" s="9" t="s">
        <v>27</v>
      </c>
      <c r="F40" s="9" t="s">
        <v>28</v>
      </c>
    </row>
    <row r="41" spans="1:18" x14ac:dyDescent="0.25">
      <c r="A41" t="s">
        <v>1</v>
      </c>
      <c r="B41" t="s">
        <v>18</v>
      </c>
      <c r="C41">
        <v>10</v>
      </c>
      <c r="D41" s="3">
        <v>77</v>
      </c>
      <c r="E41">
        <v>1</v>
      </c>
      <c r="F41" s="3">
        <f t="shared" ref="F41:F56" si="30">C41*D41/E41</f>
        <v>770</v>
      </c>
    </row>
    <row r="42" spans="1:18" x14ac:dyDescent="0.25">
      <c r="A42" t="s">
        <v>2</v>
      </c>
      <c r="B42" t="s">
        <v>19</v>
      </c>
      <c r="C42">
        <v>25</v>
      </c>
      <c r="D42" s="3">
        <v>239</v>
      </c>
      <c r="E42">
        <v>1</v>
      </c>
      <c r="F42" s="3">
        <f t="shared" si="30"/>
        <v>5975</v>
      </c>
    </row>
    <row r="43" spans="1:18" x14ac:dyDescent="0.25">
      <c r="A43" t="s">
        <v>3</v>
      </c>
      <c r="B43" t="s">
        <v>20</v>
      </c>
      <c r="C43">
        <v>10</v>
      </c>
      <c r="D43" s="3" t="e">
        <f>RTD("cqg.rtd",,"StudyData",B43,"ATR","MAType=Sim,Period=14","ATR","D",,"ALL",,,"False","T")</f>
        <v>#N/A</v>
      </c>
      <c r="E43" s="1" t="e">
        <f>RTD("cqg.rtd",,"ContractData","FR","LastQuoteToday")</f>
        <v>#N/A</v>
      </c>
      <c r="F43" s="3" t="e">
        <f t="shared" si="30"/>
        <v>#N/A</v>
      </c>
    </row>
    <row r="44" spans="1:18" x14ac:dyDescent="0.25">
      <c r="A44" t="s">
        <v>4</v>
      </c>
      <c r="B44" t="s">
        <v>21</v>
      </c>
      <c r="C44">
        <v>10</v>
      </c>
      <c r="D44" s="3">
        <v>86.1</v>
      </c>
      <c r="E44" s="1">
        <v>0.79</v>
      </c>
      <c r="F44" s="3">
        <f t="shared" si="30"/>
        <v>1089.873417721519</v>
      </c>
    </row>
    <row r="45" spans="1:18" x14ac:dyDescent="0.25">
      <c r="A45" t="s">
        <v>5</v>
      </c>
      <c r="B45" t="s">
        <v>22</v>
      </c>
      <c r="C45">
        <v>10</v>
      </c>
      <c r="D45" s="3" t="e">
        <f>RTD("cqg.rtd",,"StudyData",B45,"ATR","MAType=Sim,Period=14","ATR","D",,"ALL",,,"False","T")</f>
        <v>#N/A</v>
      </c>
      <c r="E45" s="1">
        <v>1</v>
      </c>
      <c r="F45" s="3" t="e">
        <f t="shared" si="30"/>
        <v>#N/A</v>
      </c>
      <c r="G45" s="4"/>
    </row>
    <row r="46" spans="1:18" x14ac:dyDescent="0.25">
      <c r="A46" t="s">
        <v>6</v>
      </c>
      <c r="B46" t="s">
        <v>23</v>
      </c>
      <c r="C46">
        <v>12.5</v>
      </c>
      <c r="D46" s="3">
        <v>55.27</v>
      </c>
      <c r="E46" s="1">
        <v>1.08</v>
      </c>
      <c r="F46" s="3">
        <f>C46*D46/E46</f>
        <v>639.69907407407402</v>
      </c>
    </row>
    <row r="47" spans="1:18" x14ac:dyDescent="0.25">
      <c r="A47" t="s">
        <v>7</v>
      </c>
      <c r="B47" t="s">
        <v>24</v>
      </c>
      <c r="C47">
        <v>20</v>
      </c>
      <c r="D47" s="3">
        <v>262.89</v>
      </c>
      <c r="E47" s="1">
        <v>1.08</v>
      </c>
      <c r="F47" s="3">
        <f t="shared" si="30"/>
        <v>4868.3333333333321</v>
      </c>
    </row>
    <row r="48" spans="1:18" x14ac:dyDescent="0.25">
      <c r="A48" t="s">
        <v>8</v>
      </c>
      <c r="B48" t="s">
        <v>25</v>
      </c>
      <c r="C48">
        <v>5</v>
      </c>
      <c r="D48" s="3">
        <v>408</v>
      </c>
      <c r="E48" s="1">
        <v>1.08</v>
      </c>
      <c r="F48" s="3">
        <f t="shared" si="30"/>
        <v>1888.8888888888887</v>
      </c>
    </row>
    <row r="49" spans="1:6" x14ac:dyDescent="0.25">
      <c r="A49" t="s">
        <v>9</v>
      </c>
      <c r="B49" t="s">
        <v>9</v>
      </c>
      <c r="C49">
        <v>5</v>
      </c>
      <c r="D49" s="3">
        <v>36.299999999999997</v>
      </c>
      <c r="E49" s="1">
        <v>1.08</v>
      </c>
      <c r="F49" s="3">
        <f t="shared" si="30"/>
        <v>168.05555555555554</v>
      </c>
    </row>
    <row r="50" spans="1:6" x14ac:dyDescent="0.25">
      <c r="A50" t="s">
        <v>10</v>
      </c>
      <c r="B50" t="s">
        <v>152</v>
      </c>
      <c r="C50">
        <v>1</v>
      </c>
      <c r="D50" s="14">
        <v>805</v>
      </c>
      <c r="E50" s="1">
        <v>1</v>
      </c>
      <c r="F50" s="3">
        <f t="shared" si="30"/>
        <v>805</v>
      </c>
    </row>
    <row r="51" spans="1:6" x14ac:dyDescent="0.25">
      <c r="A51" t="s">
        <v>11</v>
      </c>
      <c r="B51" t="s">
        <v>11</v>
      </c>
      <c r="C51">
        <v>100</v>
      </c>
      <c r="D51" s="3" t="e">
        <f>RTD("cqg.rtd",,"StudyData",B51,"ATR","MAType=Sim,Period=14","ATR","D",,"ALL",,,"False","T")</f>
        <v>#N/A</v>
      </c>
      <c r="E51" s="1" t="e">
        <f>RTD("cqg.rtd",,"ContractData","EU6","LastQuoteToday")</f>
        <v>#N/A</v>
      </c>
      <c r="F51" s="3" t="e">
        <f t="shared" si="30"/>
        <v>#N/A</v>
      </c>
    </row>
    <row r="52" spans="1:6" x14ac:dyDescent="0.25">
      <c r="A52" t="s">
        <v>12</v>
      </c>
      <c r="B52" t="s">
        <v>26</v>
      </c>
      <c r="C52">
        <v>200</v>
      </c>
      <c r="D52" s="3" t="e">
        <f>RTD("cqg.rtd",,"StudyData",B52,"ATR","MAType=Sim,Period=14","ATR","D",,"ALL",,,"False","T")</f>
        <v>#N/A</v>
      </c>
      <c r="E52">
        <v>1</v>
      </c>
      <c r="F52" s="3" t="e">
        <f t="shared" si="30"/>
        <v>#N/A</v>
      </c>
    </row>
    <row r="53" spans="1:6" x14ac:dyDescent="0.25">
      <c r="A53" t="s">
        <v>128</v>
      </c>
      <c r="B53" t="s">
        <v>128</v>
      </c>
      <c r="C53">
        <v>100</v>
      </c>
      <c r="D53" s="3" t="e">
        <f>RTD("cqg.rtd",,"StudyData",B53,"ATR","MAType=Sim,Period=14","ATR","D",,"ALL",,,"False","T")</f>
        <v>#N/A</v>
      </c>
      <c r="E53">
        <v>1</v>
      </c>
      <c r="F53" s="3" t="e">
        <f t="shared" si="30"/>
        <v>#N/A</v>
      </c>
    </row>
    <row r="54" spans="1:6" x14ac:dyDescent="0.25">
      <c r="A54" t="s">
        <v>129</v>
      </c>
      <c r="B54" t="s">
        <v>130</v>
      </c>
      <c r="C54">
        <v>1000</v>
      </c>
      <c r="D54" s="3" t="e">
        <f>RTD("cqg.rtd",,"StudyData",B54,"ATR","MAType=Sim,Period=14","ATR","D",,"ALL",,,"False","T")</f>
        <v>#N/A</v>
      </c>
      <c r="E54" s="1" t="e">
        <f>RTD("cqg.rtd",,"ContractData","EU6","LastQuoteToday")</f>
        <v>#N/A</v>
      </c>
      <c r="F54" s="3" t="e">
        <f t="shared" si="30"/>
        <v>#N/A</v>
      </c>
    </row>
    <row r="55" spans="1:6" x14ac:dyDescent="0.25">
      <c r="A55" t="s">
        <v>141</v>
      </c>
      <c r="B55" t="s">
        <v>142</v>
      </c>
      <c r="C55">
        <v>50</v>
      </c>
      <c r="D55" s="3">
        <v>3.1</v>
      </c>
      <c r="E55">
        <v>1</v>
      </c>
      <c r="F55" s="3">
        <f>C55*D55/E55</f>
        <v>155</v>
      </c>
    </row>
    <row r="56" spans="1:6" x14ac:dyDescent="0.25">
      <c r="A56" t="s">
        <v>144</v>
      </c>
      <c r="B56" t="s">
        <v>143</v>
      </c>
      <c r="C56">
        <v>200</v>
      </c>
      <c r="D56" s="3" t="e">
        <f>RTD("cqg.rtd",,"StudyData",B56,"ATR","MAType=Sim,Period=14","ATR","D",,"ALL",,,"False","T")</f>
        <v>#N/A</v>
      </c>
      <c r="E56" s="10">
        <v>1.55</v>
      </c>
      <c r="F56" s="3" t="e">
        <f t="shared" si="30"/>
        <v>#N/A</v>
      </c>
    </row>
    <row r="57" spans="1:6" x14ac:dyDescent="0.25">
      <c r="B57" s="4"/>
      <c r="C57" s="13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"/>
  <sheetViews>
    <sheetView zoomScale="90" zoomScaleNormal="90" workbookViewId="0">
      <selection activeCell="D37" sqref="D37"/>
    </sheetView>
  </sheetViews>
  <sheetFormatPr defaultRowHeight="15" x14ac:dyDescent="0.25"/>
  <sheetData>
    <row r="1" spans="1:8" x14ac:dyDescent="0.25">
      <c r="A1" s="8" t="s">
        <v>146</v>
      </c>
      <c r="B1" s="8"/>
      <c r="C1" s="8"/>
      <c r="D1" s="8"/>
      <c r="E1" s="8"/>
      <c r="F1" s="8"/>
    </row>
    <row r="2" spans="1:8" x14ac:dyDescent="0.25">
      <c r="A2" s="9" t="s">
        <v>0</v>
      </c>
      <c r="B2" s="9" t="s">
        <v>1</v>
      </c>
      <c r="C2" s="9" t="s">
        <v>128</v>
      </c>
      <c r="D2" s="9" t="s">
        <v>131</v>
      </c>
      <c r="E2" s="9" t="s">
        <v>132</v>
      </c>
      <c r="F2" s="9" t="s">
        <v>133</v>
      </c>
      <c r="G2" s="9" t="s">
        <v>134</v>
      </c>
      <c r="H2" s="9" t="s">
        <v>135</v>
      </c>
    </row>
    <row r="3" spans="1:8" x14ac:dyDescent="0.25">
      <c r="A3" s="8" t="s">
        <v>1</v>
      </c>
      <c r="B3" s="6" t="e">
        <f>$F$23/F23</f>
        <v>#N/A</v>
      </c>
      <c r="C3" s="7" t="e">
        <f>$F$24/F23</f>
        <v>#N/A</v>
      </c>
      <c r="D3" s="7" t="e">
        <f>$F$25/F23</f>
        <v>#N/A</v>
      </c>
      <c r="E3" s="7" t="e">
        <f>$F$26/F23</f>
        <v>#N/A</v>
      </c>
      <c r="F3" s="7" t="e">
        <f>$F$27/F23</f>
        <v>#N/A</v>
      </c>
      <c r="G3" s="7" t="e">
        <f>$F$28/F23</f>
        <v>#N/A</v>
      </c>
      <c r="H3" s="7" t="e">
        <f>$F$29/F23</f>
        <v>#N/A</v>
      </c>
    </row>
    <row r="4" spans="1:8" x14ac:dyDescent="0.25">
      <c r="A4" s="8" t="s">
        <v>128</v>
      </c>
      <c r="B4" s="2"/>
      <c r="C4" s="6" t="e">
        <f>$F$24/F24</f>
        <v>#N/A</v>
      </c>
      <c r="D4" s="7" t="e">
        <f t="shared" ref="D4:D5" si="0">$F$25/F24</f>
        <v>#N/A</v>
      </c>
      <c r="E4" s="7" t="e">
        <f t="shared" ref="E4:E6" si="1">$F$26/F24</f>
        <v>#N/A</v>
      </c>
      <c r="F4" s="7" t="e">
        <f>$F$27/F24</f>
        <v>#N/A</v>
      </c>
      <c r="G4" s="7" t="e">
        <f t="shared" ref="G4:G8" si="2">$F$28/F24</f>
        <v>#N/A</v>
      </c>
      <c r="H4" s="7" t="e">
        <f t="shared" ref="H4:H9" si="3">$F$29/F24</f>
        <v>#N/A</v>
      </c>
    </row>
    <row r="5" spans="1:8" x14ac:dyDescent="0.25">
      <c r="A5" s="8" t="s">
        <v>131</v>
      </c>
      <c r="B5" s="2"/>
      <c r="C5" s="2"/>
      <c r="D5" s="6" t="e">
        <f t="shared" si="0"/>
        <v>#N/A</v>
      </c>
      <c r="E5" s="7" t="e">
        <f t="shared" si="1"/>
        <v>#N/A</v>
      </c>
      <c r="F5" s="7" t="e">
        <f t="shared" ref="F5:F7" si="4">$F$27/F25</f>
        <v>#N/A</v>
      </c>
      <c r="G5" s="7" t="e">
        <f t="shared" si="2"/>
        <v>#N/A</v>
      </c>
      <c r="H5" s="7" t="e">
        <f t="shared" si="3"/>
        <v>#N/A</v>
      </c>
    </row>
    <row r="6" spans="1:8" x14ac:dyDescent="0.25">
      <c r="A6" s="8" t="s">
        <v>132</v>
      </c>
      <c r="B6" s="2"/>
      <c r="C6" s="2"/>
      <c r="D6" s="2"/>
      <c r="E6" s="6" t="e">
        <f t="shared" si="1"/>
        <v>#N/A</v>
      </c>
      <c r="F6" s="7" t="e">
        <f t="shared" si="4"/>
        <v>#N/A</v>
      </c>
      <c r="G6" s="7" t="e">
        <f t="shared" si="2"/>
        <v>#N/A</v>
      </c>
      <c r="H6" s="7" t="e">
        <f t="shared" si="3"/>
        <v>#N/A</v>
      </c>
    </row>
    <row r="7" spans="1:8" x14ac:dyDescent="0.25">
      <c r="A7" s="8" t="s">
        <v>133</v>
      </c>
      <c r="B7" s="2"/>
      <c r="C7" s="2"/>
      <c r="D7" s="2"/>
      <c r="E7" s="2"/>
      <c r="F7" s="6" t="e">
        <f t="shared" si="4"/>
        <v>#N/A</v>
      </c>
      <c r="G7" s="7" t="e">
        <f t="shared" si="2"/>
        <v>#N/A</v>
      </c>
      <c r="H7" s="7" t="e">
        <f t="shared" si="3"/>
        <v>#N/A</v>
      </c>
    </row>
    <row r="8" spans="1:8" x14ac:dyDescent="0.25">
      <c r="A8" s="8" t="s">
        <v>134</v>
      </c>
      <c r="G8" s="6" t="e">
        <f t="shared" si="2"/>
        <v>#N/A</v>
      </c>
      <c r="H8" s="7" t="e">
        <f t="shared" si="3"/>
        <v>#N/A</v>
      </c>
    </row>
    <row r="9" spans="1:8" x14ac:dyDescent="0.25">
      <c r="A9" s="8" t="s">
        <v>135</v>
      </c>
      <c r="H9" s="6" t="e">
        <f t="shared" si="3"/>
        <v>#N/A</v>
      </c>
    </row>
    <row r="11" spans="1:8" x14ac:dyDescent="0.25">
      <c r="A11" s="8" t="s">
        <v>145</v>
      </c>
      <c r="B11" s="8"/>
      <c r="C11" s="8"/>
      <c r="D11" s="8"/>
      <c r="E11" s="8"/>
      <c r="F11" s="8"/>
    </row>
    <row r="12" spans="1:8" x14ac:dyDescent="0.25">
      <c r="A12" s="9" t="s">
        <v>0</v>
      </c>
      <c r="B12" s="9" t="s">
        <v>1</v>
      </c>
      <c r="C12" s="9" t="s">
        <v>128</v>
      </c>
      <c r="D12" s="9" t="s">
        <v>131</v>
      </c>
      <c r="E12" s="9" t="s">
        <v>132</v>
      </c>
      <c r="F12" s="9" t="s">
        <v>133</v>
      </c>
      <c r="G12" s="9" t="s">
        <v>134</v>
      </c>
      <c r="H12" s="9" t="s">
        <v>135</v>
      </c>
    </row>
    <row r="13" spans="1:8" x14ac:dyDescent="0.25">
      <c r="A13" s="8" t="s">
        <v>1</v>
      </c>
      <c r="B13" s="6" t="e">
        <f>$F$23/F23</f>
        <v>#N/A</v>
      </c>
      <c r="C13" s="7" t="e">
        <f>$F$24/F23</f>
        <v>#N/A</v>
      </c>
      <c r="D13" s="7" t="e">
        <f>$F$25/F23</f>
        <v>#N/A</v>
      </c>
      <c r="E13" s="7" t="e">
        <f>$F$26/F23</f>
        <v>#N/A</v>
      </c>
      <c r="F13" s="7" t="e">
        <f>$F$27/F23</f>
        <v>#N/A</v>
      </c>
      <c r="G13" s="7" t="e">
        <f>$F$28/F23</f>
        <v>#N/A</v>
      </c>
      <c r="H13" s="7" t="e">
        <f>$F$29/F23</f>
        <v>#N/A</v>
      </c>
    </row>
    <row r="14" spans="1:8" x14ac:dyDescent="0.25">
      <c r="A14" s="8" t="s">
        <v>128</v>
      </c>
      <c r="B14" s="2"/>
      <c r="C14" s="6" t="e">
        <f>$F$24/F24</f>
        <v>#N/A</v>
      </c>
      <c r="D14" s="7" t="e">
        <f t="shared" ref="D14:D15" si="5">$F$25/F24</f>
        <v>#N/A</v>
      </c>
      <c r="E14" s="7" t="e">
        <f t="shared" ref="E14:E16" si="6">$F$26/F24</f>
        <v>#N/A</v>
      </c>
      <c r="F14" s="7" t="e">
        <f t="shared" ref="F14:F17" si="7">$F$27/F24</f>
        <v>#N/A</v>
      </c>
      <c r="G14" s="7" t="e">
        <f t="shared" ref="G14:G18" si="8">$F$28/F24</f>
        <v>#N/A</v>
      </c>
      <c r="H14" s="7" t="e">
        <f t="shared" ref="H14:H19" si="9">$F$29/F24</f>
        <v>#N/A</v>
      </c>
    </row>
    <row r="15" spans="1:8" x14ac:dyDescent="0.25">
      <c r="A15" s="8" t="s">
        <v>131</v>
      </c>
      <c r="B15" s="2"/>
      <c r="C15" s="2"/>
      <c r="D15" s="6" t="e">
        <f t="shared" si="5"/>
        <v>#N/A</v>
      </c>
      <c r="E15" s="7" t="e">
        <f t="shared" si="6"/>
        <v>#N/A</v>
      </c>
      <c r="F15" s="7" t="e">
        <f t="shared" si="7"/>
        <v>#N/A</v>
      </c>
      <c r="G15" s="7" t="e">
        <f t="shared" si="8"/>
        <v>#N/A</v>
      </c>
      <c r="H15" s="7" t="e">
        <f t="shared" si="9"/>
        <v>#N/A</v>
      </c>
    </row>
    <row r="16" spans="1:8" x14ac:dyDescent="0.25">
      <c r="A16" s="8" t="s">
        <v>132</v>
      </c>
      <c r="B16" s="2"/>
      <c r="C16" s="2"/>
      <c r="D16" s="2"/>
      <c r="E16" s="6" t="e">
        <f t="shared" si="6"/>
        <v>#N/A</v>
      </c>
      <c r="F16" s="7" t="e">
        <f t="shared" si="7"/>
        <v>#N/A</v>
      </c>
      <c r="G16" s="7" t="e">
        <f t="shared" si="8"/>
        <v>#N/A</v>
      </c>
      <c r="H16" s="7" t="e">
        <f t="shared" si="9"/>
        <v>#N/A</v>
      </c>
    </row>
    <row r="17" spans="1:8" x14ac:dyDescent="0.25">
      <c r="A17" s="8" t="s">
        <v>133</v>
      </c>
      <c r="B17" s="2"/>
      <c r="C17" s="2"/>
      <c r="D17" s="2"/>
      <c r="E17" s="2"/>
      <c r="F17" s="6" t="e">
        <f t="shared" si="7"/>
        <v>#N/A</v>
      </c>
      <c r="G17" s="7" t="e">
        <f t="shared" si="8"/>
        <v>#N/A</v>
      </c>
      <c r="H17" s="7" t="e">
        <f t="shared" si="9"/>
        <v>#N/A</v>
      </c>
    </row>
    <row r="18" spans="1:8" x14ac:dyDescent="0.25">
      <c r="A18" s="8" t="s">
        <v>134</v>
      </c>
      <c r="G18" s="6" t="e">
        <f t="shared" si="8"/>
        <v>#N/A</v>
      </c>
      <c r="H18" s="7" t="e">
        <f t="shared" si="9"/>
        <v>#N/A</v>
      </c>
    </row>
    <row r="19" spans="1:8" x14ac:dyDescent="0.25">
      <c r="A19" s="8" t="s">
        <v>135</v>
      </c>
      <c r="H19" s="6" t="e">
        <f t="shared" si="9"/>
        <v>#N/A</v>
      </c>
    </row>
    <row r="21" spans="1:8" x14ac:dyDescent="0.25">
      <c r="A21" s="8" t="s">
        <v>13</v>
      </c>
      <c r="B21" s="8"/>
      <c r="C21" s="8"/>
      <c r="D21" s="8"/>
      <c r="E21" s="8"/>
      <c r="F21" s="8"/>
      <c r="G21" s="8"/>
    </row>
    <row r="22" spans="1:8" x14ac:dyDescent="0.25">
      <c r="A22" s="9" t="s">
        <v>0</v>
      </c>
      <c r="B22" s="9" t="s">
        <v>17</v>
      </c>
      <c r="C22" s="9" t="s">
        <v>14</v>
      </c>
      <c r="D22" s="9" t="s">
        <v>16</v>
      </c>
      <c r="E22" s="9" t="s">
        <v>27</v>
      </c>
      <c r="F22" s="9" t="s">
        <v>28</v>
      </c>
    </row>
    <row r="23" spans="1:8" x14ac:dyDescent="0.25">
      <c r="A23" s="8" t="s">
        <v>1</v>
      </c>
      <c r="B23" t="s">
        <v>18</v>
      </c>
      <c r="C23">
        <v>10</v>
      </c>
      <c r="D23" s="3" t="e">
        <f>RTD("cqg.rtd",,"StudyData",B23,"ATR","MAType=Sim,Period=14","ATR","D",,"ALL",,,"False","T")</f>
        <v>#N/A</v>
      </c>
      <c r="E23">
        <v>1</v>
      </c>
      <c r="F23" s="3" t="e">
        <f>C23*D23/E23</f>
        <v>#N/A</v>
      </c>
    </row>
    <row r="24" spans="1:8" x14ac:dyDescent="0.25">
      <c r="A24" s="8" t="s">
        <v>128</v>
      </c>
      <c r="B24" t="s">
        <v>128</v>
      </c>
      <c r="C24">
        <v>100</v>
      </c>
      <c r="D24" s="3" t="e">
        <f>RTD("cqg.rtd",,"StudyData",B24,"ATR","MAType=Sim,Period=14","ATR","D",,"ALL",,,"False","T")</f>
        <v>#N/A</v>
      </c>
      <c r="E24">
        <v>1</v>
      </c>
      <c r="F24" s="3" t="e">
        <f>C24*D24/E24</f>
        <v>#N/A</v>
      </c>
    </row>
    <row r="25" spans="1:8" x14ac:dyDescent="0.25">
      <c r="A25" s="8" t="s">
        <v>131</v>
      </c>
      <c r="B25" t="s">
        <v>136</v>
      </c>
      <c r="C25">
        <v>100</v>
      </c>
      <c r="D25" s="3" t="e">
        <f>RTD("cqg.rtd",,"StudyData",B25,"ATR","MAType=Sim,Period=14","ATR","D",,"ALL",,,"False","T")</f>
        <v>#N/A</v>
      </c>
      <c r="E25">
        <v>1</v>
      </c>
      <c r="F25" s="3" t="e">
        <f>C25*D25/E25</f>
        <v>#N/A</v>
      </c>
    </row>
    <row r="26" spans="1:8" x14ac:dyDescent="0.25">
      <c r="A26" s="8" t="s">
        <v>132</v>
      </c>
      <c r="B26" t="s">
        <v>137</v>
      </c>
      <c r="C26">
        <v>100</v>
      </c>
      <c r="D26" s="3" t="e">
        <f>RTD("cqg.rtd",,"StudyData",B26,"ATR","MAType=Sim,Period=14","ATR","D",,"ALL",,,"False","T")</f>
        <v>#N/A</v>
      </c>
      <c r="E26">
        <v>1</v>
      </c>
      <c r="F26" s="3" t="e">
        <f t="shared" ref="F26:F29" si="10">C26*D26/E26</f>
        <v>#N/A</v>
      </c>
    </row>
    <row r="27" spans="1:8" x14ac:dyDescent="0.25">
      <c r="A27" s="8" t="s">
        <v>133</v>
      </c>
      <c r="B27" t="s">
        <v>138</v>
      </c>
      <c r="C27">
        <v>100</v>
      </c>
      <c r="D27" s="3" t="e">
        <f>RTD("cqg.rtd",,"StudyData",B27,"ATR","MAType=Sim,Period=14","ATR","D",,"ALL",,,"False","T")</f>
        <v>#N/A</v>
      </c>
      <c r="E27">
        <v>1</v>
      </c>
      <c r="F27" s="3" t="e">
        <f t="shared" si="10"/>
        <v>#N/A</v>
      </c>
    </row>
    <row r="28" spans="1:8" x14ac:dyDescent="0.25">
      <c r="A28" s="8" t="s">
        <v>134</v>
      </c>
      <c r="B28" t="s">
        <v>139</v>
      </c>
      <c r="C28">
        <v>100</v>
      </c>
      <c r="D28" s="3" t="e">
        <f>RTD("cqg.rtd",,"StudyData",B28,"ATR","MAType=Sim,Period=14","ATR","D",,"ALL",,,"False","T")</f>
        <v>#N/A</v>
      </c>
      <c r="E28">
        <v>1</v>
      </c>
      <c r="F28" s="3" t="e">
        <f t="shared" si="10"/>
        <v>#N/A</v>
      </c>
    </row>
    <row r="29" spans="1:8" x14ac:dyDescent="0.25">
      <c r="A29" s="8" t="s">
        <v>135</v>
      </c>
      <c r="B29" t="s">
        <v>140</v>
      </c>
      <c r="C29">
        <v>100</v>
      </c>
      <c r="D29" s="3" t="e">
        <f>RTD("cqg.rtd",,"StudyData",B29,"ATR","MAType=Sim,Period=14","ATR","D",,"ALL",,,"False","T")</f>
        <v>#N/A</v>
      </c>
      <c r="E29">
        <v>1</v>
      </c>
      <c r="F29" s="3" t="e">
        <f t="shared" si="10"/>
        <v>#N/A</v>
      </c>
    </row>
    <row r="30" spans="1:8" x14ac:dyDescent="0.25">
      <c r="C30" s="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65"/>
  <sheetViews>
    <sheetView topLeftCell="A31" zoomScale="90" zoomScaleNormal="90" workbookViewId="0">
      <selection activeCell="D48" sqref="D48"/>
    </sheetView>
  </sheetViews>
  <sheetFormatPr defaultRowHeight="15" x14ac:dyDescent="0.25"/>
  <cols>
    <col min="25" max="25" width="4.7109375" bestFit="1" customWidth="1"/>
    <col min="26" max="26" width="11.85546875" customWidth="1"/>
    <col min="27" max="27" width="4.85546875" bestFit="1" customWidth="1"/>
  </cols>
  <sheetData>
    <row r="1" spans="1:27" x14ac:dyDescent="0.25">
      <c r="A1" s="8" t="s">
        <v>146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27" x14ac:dyDescent="0.25">
      <c r="A2" s="9" t="s">
        <v>0</v>
      </c>
      <c r="B2" s="9" t="s">
        <v>29</v>
      </c>
      <c r="C2" s="9" t="s">
        <v>30</v>
      </c>
      <c r="D2" s="9" t="s">
        <v>31</v>
      </c>
      <c r="E2" s="9" t="s">
        <v>36</v>
      </c>
      <c r="F2" s="9" t="s">
        <v>45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44</v>
      </c>
      <c r="L2" s="9" t="s">
        <v>37</v>
      </c>
      <c r="M2" s="9" t="s">
        <v>38</v>
      </c>
      <c r="N2" s="9" t="s">
        <v>39</v>
      </c>
      <c r="O2" s="9" t="s">
        <v>40</v>
      </c>
      <c r="P2" s="9" t="s">
        <v>43</v>
      </c>
      <c r="Q2" s="9" t="s">
        <v>41</v>
      </c>
      <c r="R2" s="9" t="s">
        <v>42</v>
      </c>
      <c r="S2" s="9" t="s">
        <v>46</v>
      </c>
      <c r="Y2" t="s">
        <v>155</v>
      </c>
      <c r="Z2" t="s">
        <v>156</v>
      </c>
      <c r="AA2" s="2">
        <f>E25</f>
        <v>2.3723404255319149</v>
      </c>
    </row>
    <row r="3" spans="1:27" x14ac:dyDescent="0.25">
      <c r="A3" s="8" t="s">
        <v>29</v>
      </c>
      <c r="B3" s="5">
        <f>F48/F48</f>
        <v>1</v>
      </c>
      <c r="C3" s="7">
        <f>$F$49/F48</f>
        <v>0.53191489361702127</v>
      </c>
      <c r="D3" s="7">
        <f>$F$50/F48</f>
        <v>0.20106382978723406</v>
      </c>
      <c r="E3" s="7">
        <f>$F$47/F48</f>
        <v>2.3723404255319149</v>
      </c>
      <c r="F3" s="7" t="e">
        <f>$F$51/F48</f>
        <v>#N/A</v>
      </c>
      <c r="G3" s="7">
        <f>$F$52/F48</f>
        <v>0.95744680851063835</v>
      </c>
      <c r="H3" s="7">
        <f>$F$53/F48</f>
        <v>0.95744680851063835</v>
      </c>
      <c r="I3" s="7">
        <f>$F$54/F48</f>
        <v>0.21276595744680851</v>
      </c>
      <c r="J3" s="7">
        <f>$F$55/F48</f>
        <v>1.1524822695035462</v>
      </c>
      <c r="K3" s="7" t="e">
        <f>$F$56/F48</f>
        <v>#N/A</v>
      </c>
      <c r="L3" s="7" t="e">
        <f>$F$57/F48</f>
        <v>#N/A</v>
      </c>
      <c r="M3" s="7" t="e">
        <f>$F$58/F48</f>
        <v>#N/A</v>
      </c>
      <c r="N3" s="7" t="e">
        <f>$F$59/F48</f>
        <v>#N/A</v>
      </c>
      <c r="O3" s="7" t="e">
        <f>$F$60/F48</f>
        <v>#N/A</v>
      </c>
      <c r="P3" s="7" t="e">
        <f>$F$61/F48</f>
        <v>#N/A</v>
      </c>
      <c r="Q3" s="7" t="e">
        <f>$F$62/F48</f>
        <v>#N/A</v>
      </c>
      <c r="R3" s="7" t="e">
        <f>$F$63/F48</f>
        <v>#N/A</v>
      </c>
      <c r="S3" s="7" t="e">
        <f>$F$64/F48</f>
        <v>#N/A</v>
      </c>
      <c r="Y3" t="s">
        <v>158</v>
      </c>
      <c r="Z3" t="s">
        <v>161</v>
      </c>
      <c r="AA3" s="2">
        <f>G25</f>
        <v>0.95744680851063835</v>
      </c>
    </row>
    <row r="4" spans="1:27" x14ac:dyDescent="0.25">
      <c r="A4" s="8" t="s">
        <v>30</v>
      </c>
      <c r="B4" s="1"/>
      <c r="C4" s="6">
        <f>$F$49/F49</f>
        <v>1</v>
      </c>
      <c r="D4" s="7">
        <f>$F$50/F49</f>
        <v>0.378</v>
      </c>
      <c r="E4" s="7">
        <f>$F$47/F49</f>
        <v>4.46</v>
      </c>
      <c r="F4" s="7" t="e">
        <f>$F$51/F49</f>
        <v>#N/A</v>
      </c>
      <c r="G4" s="7">
        <f>$F$52/F49</f>
        <v>1.8</v>
      </c>
      <c r="H4" s="7">
        <f>$F$53/F49</f>
        <v>1.8</v>
      </c>
      <c r="I4" s="7">
        <f>$F$54/F49</f>
        <v>0.4</v>
      </c>
      <c r="J4" s="7">
        <f>$F$55/F49</f>
        <v>2.166666666666667</v>
      </c>
      <c r="K4" s="7" t="e">
        <f>$F$56/F49</f>
        <v>#N/A</v>
      </c>
      <c r="L4" s="7" t="e">
        <f>$F$57/F49</f>
        <v>#N/A</v>
      </c>
      <c r="M4" s="7" t="e">
        <f>$F$58/F49</f>
        <v>#N/A</v>
      </c>
      <c r="N4" s="7" t="e">
        <f>$F$59/F49</f>
        <v>#N/A</v>
      </c>
      <c r="O4" s="7" t="e">
        <f>$F$60/F49</f>
        <v>#N/A</v>
      </c>
      <c r="P4" s="7" t="e">
        <f>$F$61/F49</f>
        <v>#N/A</v>
      </c>
      <c r="Q4" s="7" t="e">
        <f>$F$62/F49</f>
        <v>#N/A</v>
      </c>
      <c r="R4" s="7" t="e">
        <f>$F$63/F49</f>
        <v>#N/A</v>
      </c>
      <c r="S4" s="7" t="e">
        <f>$F$64/F49</f>
        <v>#N/A</v>
      </c>
      <c r="Y4" t="s">
        <v>159</v>
      </c>
      <c r="Z4" t="s">
        <v>162</v>
      </c>
      <c r="AA4">
        <f>1/H30</f>
        <v>1</v>
      </c>
    </row>
    <row r="5" spans="1:27" x14ac:dyDescent="0.25">
      <c r="A5" s="8" t="s">
        <v>31</v>
      </c>
      <c r="B5" s="1"/>
      <c r="C5" s="2"/>
      <c r="D5" s="6">
        <f>$F$50/F50</f>
        <v>1</v>
      </c>
      <c r="E5" s="7">
        <f>$F$47/F50</f>
        <v>11.798941798941799</v>
      </c>
      <c r="F5" s="7" t="e">
        <f>$F$51/F50</f>
        <v>#N/A</v>
      </c>
      <c r="G5" s="7">
        <f>$F$52/F50</f>
        <v>4.7619047619047619</v>
      </c>
      <c r="H5" s="7">
        <f>$F$53/F50</f>
        <v>4.7619047619047619</v>
      </c>
      <c r="I5" s="7">
        <f>$F$54/F50</f>
        <v>1.0582010582010581</v>
      </c>
      <c r="J5" s="7">
        <f>$F$55/F50</f>
        <v>5.7319223985890657</v>
      </c>
      <c r="K5" s="7" t="e">
        <f>$F$56/F50</f>
        <v>#N/A</v>
      </c>
      <c r="L5" s="7" t="e">
        <f>$F$57/F50</f>
        <v>#N/A</v>
      </c>
      <c r="M5" s="7" t="e">
        <f>$F$58/F50</f>
        <v>#N/A</v>
      </c>
      <c r="N5" s="7" t="e">
        <f>$F$59/F50</f>
        <v>#N/A</v>
      </c>
      <c r="O5" s="7" t="e">
        <f>$F$60/F50</f>
        <v>#N/A</v>
      </c>
      <c r="P5" s="7" t="e">
        <f>$F$61/F50</f>
        <v>#N/A</v>
      </c>
      <c r="Q5" s="7" t="e">
        <f>$F$62/F50</f>
        <v>#N/A</v>
      </c>
      <c r="R5" s="7" t="e">
        <f>$F$63/F50</f>
        <v>#N/A</v>
      </c>
      <c r="S5" s="7" t="e">
        <f>$F$64/F50</f>
        <v>#N/A</v>
      </c>
      <c r="Y5" t="s">
        <v>160</v>
      </c>
      <c r="Z5" t="s">
        <v>169</v>
      </c>
      <c r="AA5" s="2">
        <f>I31</f>
        <v>0.22222222222222224</v>
      </c>
    </row>
    <row r="6" spans="1:27" x14ac:dyDescent="0.25">
      <c r="A6" s="8" t="s">
        <v>36</v>
      </c>
      <c r="B6" s="1"/>
      <c r="C6" s="2"/>
      <c r="D6" s="2"/>
      <c r="E6" s="6">
        <f>$F$47/F47</f>
        <v>1</v>
      </c>
      <c r="F6" s="7" t="e">
        <f>$F$51/F47</f>
        <v>#N/A</v>
      </c>
      <c r="G6" s="7">
        <f>$F$52/F47</f>
        <v>0.40358744394618834</v>
      </c>
      <c r="H6" s="7">
        <f>$F$53/F47</f>
        <v>0.40358744394618834</v>
      </c>
      <c r="I6" s="7">
        <f>$F$54/F47</f>
        <v>8.9686098654708515E-2</v>
      </c>
      <c r="J6" s="7">
        <f>$F$55/F47</f>
        <v>0.48579970104633791</v>
      </c>
      <c r="K6" s="7" t="e">
        <f>$F$56/F47</f>
        <v>#N/A</v>
      </c>
      <c r="L6" s="7" t="e">
        <f>$F$57/F47</f>
        <v>#N/A</v>
      </c>
      <c r="M6" s="7" t="e">
        <f>$F$58/F47</f>
        <v>#N/A</v>
      </c>
      <c r="N6" s="7" t="e">
        <f>$F$59/F47</f>
        <v>#N/A</v>
      </c>
      <c r="O6" s="7" t="e">
        <f>$F$60/F47</f>
        <v>#N/A</v>
      </c>
      <c r="P6" s="7" t="e">
        <f>$F$61/F47</f>
        <v>#N/A</v>
      </c>
      <c r="Q6" s="7" t="e">
        <f>$F$62/F47</f>
        <v>#N/A</v>
      </c>
      <c r="R6" s="7" t="e">
        <f>$F$63/F47</f>
        <v>#N/A</v>
      </c>
      <c r="S6" s="7" t="e">
        <f>$F$64/F47</f>
        <v>#N/A</v>
      </c>
      <c r="Y6" t="s">
        <v>163</v>
      </c>
      <c r="Z6" t="s">
        <v>170</v>
      </c>
      <c r="AA6" s="2">
        <f>H25</f>
        <v>0.95744680851063835</v>
      </c>
    </row>
    <row r="7" spans="1:27" x14ac:dyDescent="0.25">
      <c r="A7" s="8" t="s">
        <v>45</v>
      </c>
      <c r="B7" s="1"/>
      <c r="C7" s="2"/>
      <c r="D7" s="2"/>
      <c r="E7" s="2"/>
      <c r="F7" s="6" t="e">
        <f>$F$51/F51</f>
        <v>#N/A</v>
      </c>
      <c r="G7" s="7" t="e">
        <f>$F$52/F51</f>
        <v>#N/A</v>
      </c>
      <c r="H7" s="7" t="e">
        <f>$F$53/F51</f>
        <v>#N/A</v>
      </c>
      <c r="I7" s="7" t="e">
        <f>$F$54/F51</f>
        <v>#N/A</v>
      </c>
      <c r="J7" s="7" t="e">
        <f>$F$55/F51</f>
        <v>#N/A</v>
      </c>
      <c r="K7" s="7" t="e">
        <f t="shared" ref="K7:K12" si="0">$F$56/F51</f>
        <v>#N/A</v>
      </c>
      <c r="L7" s="7" t="e">
        <f t="shared" ref="L7:L13" si="1">$F$57/F51</f>
        <v>#N/A</v>
      </c>
      <c r="M7" s="7" t="e">
        <f t="shared" ref="M7:M14" si="2">$F$58/F51</f>
        <v>#N/A</v>
      </c>
      <c r="N7" s="7" t="e">
        <f t="shared" ref="N7:N15" si="3">$F$59/F51</f>
        <v>#N/A</v>
      </c>
      <c r="O7" s="7" t="e">
        <f t="shared" ref="O7:O16" si="4">$F$60/F51</f>
        <v>#N/A</v>
      </c>
      <c r="P7" s="7" t="e">
        <f t="shared" ref="P7:P17" si="5">$F$61/F51</f>
        <v>#N/A</v>
      </c>
      <c r="Q7" s="7" t="e">
        <f t="shared" ref="Q7:Q18" si="6">$F$62/F51</f>
        <v>#N/A</v>
      </c>
      <c r="R7" s="7" t="e">
        <f t="shared" ref="R7:R19" si="7">$F$63/F51</f>
        <v>#N/A</v>
      </c>
      <c r="S7" s="7" t="e">
        <f t="shared" ref="S7:S20" si="8">$F$64/F51</f>
        <v>#N/A</v>
      </c>
      <c r="Y7" t="s">
        <v>164</v>
      </c>
      <c r="Z7" t="s">
        <v>171</v>
      </c>
      <c r="AA7" s="2">
        <f>C25</f>
        <v>0.53191489361702127</v>
      </c>
    </row>
    <row r="8" spans="1:27" x14ac:dyDescent="0.25">
      <c r="A8" s="8" t="s">
        <v>32</v>
      </c>
      <c r="B8" s="1"/>
      <c r="C8" s="2"/>
      <c r="D8" s="2"/>
      <c r="E8" s="2"/>
      <c r="F8" s="2"/>
      <c r="G8" s="6">
        <f>$F$52/F52</f>
        <v>1</v>
      </c>
      <c r="H8" s="7">
        <f>$F$53/F52</f>
        <v>1</v>
      </c>
      <c r="I8" s="7">
        <f>$F$54/F52</f>
        <v>0.22222222222222221</v>
      </c>
      <c r="J8" s="7">
        <f>$F$55/F52</f>
        <v>1.2037037037037039</v>
      </c>
      <c r="K8" s="7" t="e">
        <f t="shared" si="0"/>
        <v>#N/A</v>
      </c>
      <c r="L8" s="7" t="e">
        <f t="shared" si="1"/>
        <v>#N/A</v>
      </c>
      <c r="M8" s="7" t="e">
        <f t="shared" si="2"/>
        <v>#N/A</v>
      </c>
      <c r="N8" s="7" t="e">
        <f t="shared" si="3"/>
        <v>#N/A</v>
      </c>
      <c r="O8" s="7" t="e">
        <f t="shared" si="4"/>
        <v>#N/A</v>
      </c>
      <c r="P8" s="7" t="e">
        <f t="shared" si="5"/>
        <v>#N/A</v>
      </c>
      <c r="Q8" s="7" t="e">
        <f t="shared" si="6"/>
        <v>#N/A</v>
      </c>
      <c r="R8" s="7" t="e">
        <f t="shared" si="7"/>
        <v>#N/A</v>
      </c>
      <c r="S8" s="7" t="e">
        <f t="shared" si="8"/>
        <v>#N/A</v>
      </c>
      <c r="Y8" t="s">
        <v>165</v>
      </c>
      <c r="Z8" t="s">
        <v>172</v>
      </c>
      <c r="AA8" s="2">
        <f>J25</f>
        <v>0.82978723404255328</v>
      </c>
    </row>
    <row r="9" spans="1:27" x14ac:dyDescent="0.25">
      <c r="A9" s="8" t="s">
        <v>33</v>
      </c>
      <c r="B9" s="1"/>
      <c r="C9" s="2"/>
      <c r="D9" s="2"/>
      <c r="E9" s="2"/>
      <c r="F9" s="2"/>
      <c r="G9" s="2"/>
      <c r="H9" s="6">
        <f>$F$53/F53</f>
        <v>1</v>
      </c>
      <c r="I9" s="7">
        <f>$F$54/F53</f>
        <v>0.22222222222222221</v>
      </c>
      <c r="J9" s="7">
        <f>$F$55/F53</f>
        <v>1.2037037037037039</v>
      </c>
      <c r="K9" s="7" t="e">
        <f t="shared" si="0"/>
        <v>#N/A</v>
      </c>
      <c r="L9" s="7" t="e">
        <f t="shared" si="1"/>
        <v>#N/A</v>
      </c>
      <c r="M9" s="7" t="e">
        <f t="shared" si="2"/>
        <v>#N/A</v>
      </c>
      <c r="N9" s="7" t="e">
        <f t="shared" si="3"/>
        <v>#N/A</v>
      </c>
      <c r="O9" s="7" t="e">
        <f t="shared" si="4"/>
        <v>#N/A</v>
      </c>
      <c r="P9" s="7" t="e">
        <f t="shared" si="5"/>
        <v>#N/A</v>
      </c>
      <c r="Q9" s="7" t="e">
        <f t="shared" si="6"/>
        <v>#N/A</v>
      </c>
      <c r="R9" s="7" t="e">
        <f t="shared" si="7"/>
        <v>#N/A</v>
      </c>
      <c r="S9" s="7" t="e">
        <f t="shared" si="8"/>
        <v>#N/A</v>
      </c>
      <c r="Y9" t="s">
        <v>166</v>
      </c>
      <c r="Z9" t="s">
        <v>173</v>
      </c>
      <c r="AA9" s="2" t="e">
        <f>Q25</f>
        <v>#N/A</v>
      </c>
    </row>
    <row r="10" spans="1:27" x14ac:dyDescent="0.25">
      <c r="A10" s="8" t="s">
        <v>34</v>
      </c>
      <c r="B10" s="1"/>
      <c r="C10" s="2"/>
      <c r="D10" s="2"/>
      <c r="E10" s="2"/>
      <c r="F10" s="2"/>
      <c r="G10" s="2"/>
      <c r="H10" s="2"/>
      <c r="I10" s="6">
        <f>$F$54/F54</f>
        <v>1</v>
      </c>
      <c r="J10" s="7">
        <f>$F$55/F54</f>
        <v>5.4166666666666679</v>
      </c>
      <c r="K10" s="7" t="e">
        <f t="shared" si="0"/>
        <v>#N/A</v>
      </c>
      <c r="L10" s="7" t="e">
        <f t="shared" si="1"/>
        <v>#N/A</v>
      </c>
      <c r="M10" s="7" t="e">
        <f t="shared" si="2"/>
        <v>#N/A</v>
      </c>
      <c r="N10" s="7" t="e">
        <f t="shared" si="3"/>
        <v>#N/A</v>
      </c>
      <c r="O10" s="7" t="e">
        <f t="shared" si="4"/>
        <v>#N/A</v>
      </c>
      <c r="P10" s="7" t="e">
        <f t="shared" si="5"/>
        <v>#N/A</v>
      </c>
      <c r="Q10" s="7" t="e">
        <f t="shared" si="6"/>
        <v>#N/A</v>
      </c>
      <c r="R10" s="7" t="e">
        <f t="shared" si="7"/>
        <v>#N/A</v>
      </c>
      <c r="S10" s="7" t="e">
        <f t="shared" si="8"/>
        <v>#N/A</v>
      </c>
      <c r="Y10" t="s">
        <v>167</v>
      </c>
      <c r="Z10" t="s">
        <v>183</v>
      </c>
      <c r="AA10" s="2" t="e">
        <f>M33</f>
        <v>#N/A</v>
      </c>
    </row>
    <row r="11" spans="1:27" x14ac:dyDescent="0.25">
      <c r="A11" s="8" t="s">
        <v>35</v>
      </c>
      <c r="B11" s="1"/>
      <c r="C11" s="2"/>
      <c r="D11" s="2"/>
      <c r="E11" s="2"/>
      <c r="F11" s="2"/>
      <c r="G11" s="2"/>
      <c r="H11" s="2"/>
      <c r="I11" s="2"/>
      <c r="J11" s="6">
        <f>$F$55/F55</f>
        <v>1</v>
      </c>
      <c r="K11" s="7" t="e">
        <f t="shared" si="0"/>
        <v>#N/A</v>
      </c>
      <c r="L11" s="7" t="e">
        <f t="shared" si="1"/>
        <v>#N/A</v>
      </c>
      <c r="M11" s="7" t="e">
        <f t="shared" si="2"/>
        <v>#N/A</v>
      </c>
      <c r="N11" s="7" t="e">
        <f t="shared" si="3"/>
        <v>#N/A</v>
      </c>
      <c r="O11" s="7" t="e">
        <f t="shared" si="4"/>
        <v>#N/A</v>
      </c>
      <c r="P11" s="7" t="e">
        <f t="shared" si="5"/>
        <v>#N/A</v>
      </c>
      <c r="Q11" s="7" t="e">
        <f t="shared" si="6"/>
        <v>#N/A</v>
      </c>
      <c r="R11" s="7" t="e">
        <f t="shared" si="7"/>
        <v>#N/A</v>
      </c>
      <c r="S11" s="7" t="e">
        <f t="shared" si="8"/>
        <v>#N/A</v>
      </c>
      <c r="Y11" t="s">
        <v>168</v>
      </c>
      <c r="Z11" t="s">
        <v>184</v>
      </c>
      <c r="AA11" t="e">
        <f>1/Q36</f>
        <v>#N/A</v>
      </c>
    </row>
    <row r="12" spans="1:27" x14ac:dyDescent="0.25">
      <c r="A12" s="8" t="s">
        <v>44</v>
      </c>
      <c r="B12" s="1"/>
      <c r="C12" s="2"/>
      <c r="D12" s="2"/>
      <c r="E12" s="2"/>
      <c r="F12" s="2"/>
      <c r="G12" s="2"/>
      <c r="H12" s="2"/>
      <c r="I12" s="2"/>
      <c r="J12" s="2"/>
      <c r="K12" s="6" t="e">
        <f t="shared" si="0"/>
        <v>#N/A</v>
      </c>
      <c r="L12" s="7" t="e">
        <f t="shared" si="1"/>
        <v>#N/A</v>
      </c>
      <c r="M12" s="7" t="e">
        <f t="shared" si="2"/>
        <v>#N/A</v>
      </c>
      <c r="N12" s="7" t="e">
        <f t="shared" si="3"/>
        <v>#N/A</v>
      </c>
      <c r="O12" s="7" t="e">
        <f t="shared" si="4"/>
        <v>#N/A</v>
      </c>
      <c r="P12" s="7" t="e">
        <f t="shared" si="5"/>
        <v>#N/A</v>
      </c>
      <c r="Q12" s="7" t="e">
        <f t="shared" si="6"/>
        <v>#N/A</v>
      </c>
      <c r="R12" s="7" t="e">
        <f t="shared" si="7"/>
        <v>#N/A</v>
      </c>
      <c r="S12" s="7" t="e">
        <f t="shared" si="8"/>
        <v>#N/A</v>
      </c>
      <c r="Y12" t="s">
        <v>204</v>
      </c>
      <c r="Z12" t="s">
        <v>205</v>
      </c>
      <c r="AA12" s="2" t="e">
        <f>N36</f>
        <v>#N/A</v>
      </c>
    </row>
    <row r="13" spans="1:27" x14ac:dyDescent="0.25">
      <c r="A13" s="8" t="s">
        <v>37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6" t="e">
        <f t="shared" si="1"/>
        <v>#N/A</v>
      </c>
      <c r="M13" s="7" t="e">
        <f t="shared" si="2"/>
        <v>#N/A</v>
      </c>
      <c r="N13" s="7" t="e">
        <f t="shared" si="3"/>
        <v>#N/A</v>
      </c>
      <c r="O13" s="7" t="e">
        <f t="shared" si="4"/>
        <v>#N/A</v>
      </c>
      <c r="P13" s="7" t="e">
        <f t="shared" si="5"/>
        <v>#N/A</v>
      </c>
      <c r="Q13" s="7" t="e">
        <f t="shared" si="6"/>
        <v>#N/A</v>
      </c>
      <c r="R13" s="7" t="e">
        <f t="shared" si="7"/>
        <v>#N/A</v>
      </c>
      <c r="S13" s="7" t="e">
        <f t="shared" si="8"/>
        <v>#N/A</v>
      </c>
      <c r="Y13" t="s">
        <v>206</v>
      </c>
      <c r="Z13" t="s">
        <v>207</v>
      </c>
      <c r="AA13" s="2" t="e">
        <f>N35</f>
        <v>#N/A</v>
      </c>
    </row>
    <row r="14" spans="1:27" x14ac:dyDescent="0.25">
      <c r="A14" s="8" t="s">
        <v>38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6" t="e">
        <f t="shared" si="2"/>
        <v>#N/A</v>
      </c>
      <c r="N14" s="7" t="e">
        <f t="shared" si="3"/>
        <v>#N/A</v>
      </c>
      <c r="O14" s="7" t="e">
        <f t="shared" si="4"/>
        <v>#N/A</v>
      </c>
      <c r="P14" s="7" t="e">
        <f t="shared" si="5"/>
        <v>#N/A</v>
      </c>
      <c r="Q14" s="7" t="e">
        <f t="shared" si="6"/>
        <v>#N/A</v>
      </c>
      <c r="R14" s="7" t="e">
        <f t="shared" si="7"/>
        <v>#N/A</v>
      </c>
      <c r="S14" s="7" t="e">
        <f t="shared" si="8"/>
        <v>#N/A</v>
      </c>
      <c r="Y14" t="s">
        <v>208</v>
      </c>
      <c r="Z14" t="s">
        <v>209</v>
      </c>
      <c r="AA14" t="e">
        <f>1/M35</f>
        <v>#N/A</v>
      </c>
    </row>
    <row r="15" spans="1:27" x14ac:dyDescent="0.25">
      <c r="A15" s="8" t="s">
        <v>39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6" t="e">
        <f t="shared" si="3"/>
        <v>#N/A</v>
      </c>
      <c r="O15" s="7" t="e">
        <f t="shared" si="4"/>
        <v>#N/A</v>
      </c>
      <c r="P15" s="7" t="e">
        <f t="shared" si="5"/>
        <v>#N/A</v>
      </c>
      <c r="Q15" s="7" t="e">
        <f t="shared" si="6"/>
        <v>#N/A</v>
      </c>
      <c r="R15" s="7" t="e">
        <f t="shared" si="7"/>
        <v>#N/A</v>
      </c>
      <c r="S15" s="7" t="e">
        <f t="shared" si="8"/>
        <v>#N/A</v>
      </c>
      <c r="Y15" t="s">
        <v>210</v>
      </c>
      <c r="Z15" t="s">
        <v>211</v>
      </c>
      <c r="AA15" s="2" t="e">
        <f>N26</f>
        <v>#N/A</v>
      </c>
    </row>
    <row r="16" spans="1:27" x14ac:dyDescent="0.25">
      <c r="A16" s="8" t="s">
        <v>40</v>
      </c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6" t="e">
        <f t="shared" si="4"/>
        <v>#N/A</v>
      </c>
      <c r="P16" s="7" t="e">
        <f t="shared" si="5"/>
        <v>#N/A</v>
      </c>
      <c r="Q16" s="7" t="e">
        <f t="shared" si="6"/>
        <v>#N/A</v>
      </c>
      <c r="R16" s="7" t="e">
        <f t="shared" si="7"/>
        <v>#N/A</v>
      </c>
      <c r="S16" s="7" t="e">
        <f t="shared" si="8"/>
        <v>#N/A</v>
      </c>
      <c r="Y16" t="s">
        <v>212</v>
      </c>
      <c r="Z16" t="s">
        <v>213</v>
      </c>
      <c r="AA16" s="2" t="e">
        <f>L28</f>
        <v>#N/A</v>
      </c>
    </row>
    <row r="17" spans="1:19" x14ac:dyDescent="0.25">
      <c r="A17" s="8" t="s">
        <v>43</v>
      </c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 t="e">
        <f t="shared" si="5"/>
        <v>#N/A</v>
      </c>
      <c r="Q17" s="7" t="e">
        <f t="shared" si="6"/>
        <v>#N/A</v>
      </c>
      <c r="R17" s="7" t="e">
        <f t="shared" si="7"/>
        <v>#N/A</v>
      </c>
      <c r="S17" s="7" t="e">
        <f t="shared" si="8"/>
        <v>#N/A</v>
      </c>
    </row>
    <row r="18" spans="1:19" x14ac:dyDescent="0.25">
      <c r="A18" s="8" t="s">
        <v>41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6" t="e">
        <f t="shared" si="6"/>
        <v>#N/A</v>
      </c>
      <c r="R18" s="7" t="e">
        <f t="shared" si="7"/>
        <v>#N/A</v>
      </c>
      <c r="S18" s="7" t="e">
        <f t="shared" si="8"/>
        <v>#N/A</v>
      </c>
    </row>
    <row r="19" spans="1:19" x14ac:dyDescent="0.25">
      <c r="A19" s="8" t="s">
        <v>42</v>
      </c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 t="e">
        <f t="shared" si="7"/>
        <v>#N/A</v>
      </c>
      <c r="S19" s="7" t="e">
        <f t="shared" si="8"/>
        <v>#N/A</v>
      </c>
    </row>
    <row r="20" spans="1:19" x14ac:dyDescent="0.25">
      <c r="A20" s="8" t="s">
        <v>46</v>
      </c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 t="e">
        <f t="shared" si="8"/>
        <v>#N/A</v>
      </c>
    </row>
    <row r="21" spans="1:19" x14ac:dyDescent="0.25">
      <c r="A21" s="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8" t="s">
        <v>145</v>
      </c>
      <c r="B23" s="8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"/>
      <c r="O23" s="2"/>
      <c r="P23" s="2"/>
      <c r="Q23" s="2"/>
      <c r="R23" s="2"/>
      <c r="S23" s="2"/>
    </row>
    <row r="24" spans="1:19" x14ac:dyDescent="0.25">
      <c r="A24" s="9" t="s">
        <v>0</v>
      </c>
      <c r="B24" s="9" t="s">
        <v>29</v>
      </c>
      <c r="C24" s="16" t="s">
        <v>30</v>
      </c>
      <c r="D24" s="16" t="s">
        <v>31</v>
      </c>
      <c r="E24" s="16" t="s">
        <v>36</v>
      </c>
      <c r="F24" s="16" t="s">
        <v>45</v>
      </c>
      <c r="G24" s="16" t="s">
        <v>32</v>
      </c>
      <c r="H24" s="16" t="s">
        <v>33</v>
      </c>
      <c r="I24" s="16" t="s">
        <v>34</v>
      </c>
      <c r="J24" s="16" t="s">
        <v>35</v>
      </c>
      <c r="K24" s="16" t="s">
        <v>44</v>
      </c>
      <c r="L24" s="16" t="s">
        <v>37</v>
      </c>
      <c r="M24" s="16" t="s">
        <v>38</v>
      </c>
      <c r="N24" s="16" t="s">
        <v>39</v>
      </c>
      <c r="O24" s="16" t="s">
        <v>40</v>
      </c>
      <c r="P24" s="16" t="s">
        <v>43</v>
      </c>
      <c r="Q24" s="16" t="s">
        <v>41</v>
      </c>
      <c r="R24" s="16" t="s">
        <v>42</v>
      </c>
      <c r="S24" s="16" t="s">
        <v>46</v>
      </c>
    </row>
    <row r="25" spans="1:19" x14ac:dyDescent="0.25">
      <c r="A25" s="8" t="s">
        <v>29</v>
      </c>
      <c r="B25" s="5">
        <f>D48/D48</f>
        <v>1</v>
      </c>
      <c r="C25" s="7">
        <f>$D$49/D48</f>
        <v>0.53191489361702127</v>
      </c>
      <c r="D25" s="7">
        <f>$D$50/D48</f>
        <v>0.20106382978723406</v>
      </c>
      <c r="E25" s="7">
        <f>$D$47/D48</f>
        <v>2.3723404255319149</v>
      </c>
      <c r="F25" s="7" t="e">
        <f>$D$51/D48</f>
        <v>#N/A</v>
      </c>
      <c r="G25" s="7">
        <f>$D$52/D48</f>
        <v>0.95744680851063835</v>
      </c>
      <c r="H25" s="7">
        <f>$D$53/D48</f>
        <v>0.95744680851063835</v>
      </c>
      <c r="I25" s="7">
        <f>$D$54/D48</f>
        <v>0.21276595744680854</v>
      </c>
      <c r="J25" s="7">
        <f>$D$55/D48</f>
        <v>0.82978723404255328</v>
      </c>
      <c r="K25" s="7" t="e">
        <f>$D$56/D48</f>
        <v>#N/A</v>
      </c>
      <c r="L25" s="7" t="e">
        <f>$D$57/D48</f>
        <v>#N/A</v>
      </c>
      <c r="M25" s="7" t="e">
        <f>$D$58/D48</f>
        <v>#N/A</v>
      </c>
      <c r="N25" s="7" t="e">
        <f>$D$59/D48</f>
        <v>#N/A</v>
      </c>
      <c r="O25" s="7" t="e">
        <f>$D$60/D48</f>
        <v>#N/A</v>
      </c>
      <c r="P25" s="7" t="e">
        <f>$D$61/D48</f>
        <v>#N/A</v>
      </c>
      <c r="Q25" s="7" t="e">
        <f>$D$62/D48</f>
        <v>#N/A</v>
      </c>
      <c r="R25" s="7" t="e">
        <f>$D$63/D48</f>
        <v>#N/A</v>
      </c>
      <c r="S25" s="7" t="e">
        <f>$D$64/D48</f>
        <v>#N/A</v>
      </c>
    </row>
    <row r="26" spans="1:19" x14ac:dyDescent="0.25">
      <c r="A26" s="8" t="s">
        <v>30</v>
      </c>
      <c r="B26" s="1"/>
      <c r="C26" s="6">
        <f>$D$49/D49</f>
        <v>1</v>
      </c>
      <c r="D26" s="7">
        <f>$D$50/D49</f>
        <v>0.378</v>
      </c>
      <c r="E26" s="7">
        <f>$D$47/D49</f>
        <v>4.46</v>
      </c>
      <c r="F26" s="7" t="e">
        <f>$D$51/D49</f>
        <v>#N/A</v>
      </c>
      <c r="G26" s="7">
        <f>$D$52/D49</f>
        <v>1.8</v>
      </c>
      <c r="H26" s="7">
        <f>$D$53/D49</f>
        <v>1.8</v>
      </c>
      <c r="I26" s="7">
        <f>$D$54/D49</f>
        <v>0.4</v>
      </c>
      <c r="J26" s="7">
        <f>$D$55/D49</f>
        <v>1.56</v>
      </c>
      <c r="K26" s="7" t="e">
        <f>$D$56/D49</f>
        <v>#N/A</v>
      </c>
      <c r="L26" s="7" t="e">
        <f>$D$57/D49</f>
        <v>#N/A</v>
      </c>
      <c r="M26" s="7" t="e">
        <f>$D$58/D49</f>
        <v>#N/A</v>
      </c>
      <c r="N26" s="7" t="e">
        <f>$D$59/D49</f>
        <v>#N/A</v>
      </c>
      <c r="O26" s="7" t="e">
        <f>$D$60/D49</f>
        <v>#N/A</v>
      </c>
      <c r="P26" s="7" t="e">
        <f>$D$61/D49</f>
        <v>#N/A</v>
      </c>
      <c r="Q26" s="7" t="e">
        <f>$D$62/D49</f>
        <v>#N/A</v>
      </c>
      <c r="R26" s="7" t="e">
        <f>$D$63/D49</f>
        <v>#N/A</v>
      </c>
      <c r="S26" s="7" t="e">
        <f>$D$64/D49</f>
        <v>#N/A</v>
      </c>
    </row>
    <row r="27" spans="1:19" x14ac:dyDescent="0.25">
      <c r="A27" s="8" t="s">
        <v>31</v>
      </c>
      <c r="B27" s="1"/>
      <c r="C27" s="2"/>
      <c r="D27" s="6">
        <f>$D$50/D50</f>
        <v>1</v>
      </c>
      <c r="E27" s="7">
        <f>$D$47/D50</f>
        <v>11.798941798941799</v>
      </c>
      <c r="F27" s="7" t="e">
        <f>$D$51/D50</f>
        <v>#N/A</v>
      </c>
      <c r="G27" s="7">
        <f>$D$52/D50</f>
        <v>4.7619047619047619</v>
      </c>
      <c r="H27" s="7">
        <f>$D$53/D50</f>
        <v>4.7619047619047619</v>
      </c>
      <c r="I27" s="7">
        <f>$D$54/D50</f>
        <v>1.0582010582010581</v>
      </c>
      <c r="J27" s="7">
        <f>$D$55/D50</f>
        <v>4.1269841269841274</v>
      </c>
      <c r="K27" s="7" t="e">
        <f>$D$56/D50</f>
        <v>#N/A</v>
      </c>
      <c r="L27" s="7" t="e">
        <f>$D$57/D50</f>
        <v>#N/A</v>
      </c>
      <c r="M27" s="7" t="e">
        <f>$D$58/D50</f>
        <v>#N/A</v>
      </c>
      <c r="N27" s="7" t="e">
        <f>$D$59/D50</f>
        <v>#N/A</v>
      </c>
      <c r="O27" s="7" t="e">
        <f>$D$60/D50</f>
        <v>#N/A</v>
      </c>
      <c r="P27" s="7" t="e">
        <f>$D$61/D50</f>
        <v>#N/A</v>
      </c>
      <c r="Q27" s="7" t="e">
        <f>$D$62/D50</f>
        <v>#N/A</v>
      </c>
      <c r="R27" s="7" t="e">
        <f>$D$63/D50</f>
        <v>#N/A</v>
      </c>
      <c r="S27" s="7" t="e">
        <f>$D$64/D50</f>
        <v>#N/A</v>
      </c>
    </row>
    <row r="28" spans="1:19" x14ac:dyDescent="0.25">
      <c r="A28" s="8" t="s">
        <v>36</v>
      </c>
      <c r="B28" s="1"/>
      <c r="C28" s="2"/>
      <c r="D28" s="2"/>
      <c r="E28" s="6">
        <f>$D$47/D47</f>
        <v>1</v>
      </c>
      <c r="F28" s="7" t="e">
        <f>$D$51/D47</f>
        <v>#N/A</v>
      </c>
      <c r="G28" s="7">
        <f>$D$52/D47</f>
        <v>0.40358744394618834</v>
      </c>
      <c r="H28" s="7">
        <f>$D$53/D47</f>
        <v>0.40358744394618834</v>
      </c>
      <c r="I28" s="7">
        <f>$D$54/D47</f>
        <v>8.9686098654708529E-2</v>
      </c>
      <c r="J28" s="7">
        <f>$D$55/D47</f>
        <v>0.34977578475336324</v>
      </c>
      <c r="K28" s="7" t="e">
        <f>$D$56/D47</f>
        <v>#N/A</v>
      </c>
      <c r="L28" s="7" t="e">
        <f>$D$57/D47</f>
        <v>#N/A</v>
      </c>
      <c r="M28" s="7" t="e">
        <f>$D$58/D47</f>
        <v>#N/A</v>
      </c>
      <c r="N28" s="7" t="e">
        <f>$D$59/D47</f>
        <v>#N/A</v>
      </c>
      <c r="O28" s="7" t="e">
        <f>$D$60/D47</f>
        <v>#N/A</v>
      </c>
      <c r="P28" s="7" t="e">
        <f>$D$61/D47</f>
        <v>#N/A</v>
      </c>
      <c r="Q28" s="7" t="e">
        <f>$D$62/D47</f>
        <v>#N/A</v>
      </c>
      <c r="R28" s="7" t="e">
        <f>$D$63/D47</f>
        <v>#N/A</v>
      </c>
      <c r="S28" s="7" t="e">
        <f>$D$64/D47</f>
        <v>#N/A</v>
      </c>
    </row>
    <row r="29" spans="1:19" x14ac:dyDescent="0.25">
      <c r="A29" s="8" t="s">
        <v>45</v>
      </c>
      <c r="B29" s="1"/>
      <c r="C29" s="2"/>
      <c r="D29" s="2"/>
      <c r="E29" s="2"/>
      <c r="F29" s="6" t="e">
        <f>$D$51/D51</f>
        <v>#N/A</v>
      </c>
      <c r="G29" s="7" t="e">
        <f>$D$52/D51</f>
        <v>#N/A</v>
      </c>
      <c r="H29" s="7" t="e">
        <f>$D$53/D51</f>
        <v>#N/A</v>
      </c>
      <c r="I29" s="7" t="e">
        <f>$D$54/D51</f>
        <v>#N/A</v>
      </c>
      <c r="J29" s="7" t="e">
        <f>$D$55/D51</f>
        <v>#N/A</v>
      </c>
      <c r="K29" s="7" t="e">
        <f t="shared" ref="K29:K34" si="9">$D$56/D51</f>
        <v>#N/A</v>
      </c>
      <c r="L29" s="7" t="e">
        <f t="shared" ref="L29:L35" si="10">$D$57/D51</f>
        <v>#N/A</v>
      </c>
      <c r="M29" s="7" t="e">
        <f t="shared" ref="M29:M36" si="11">$D$58/D51</f>
        <v>#N/A</v>
      </c>
      <c r="N29" s="7" t="e">
        <f t="shared" ref="N29:N37" si="12">$D$59/D51</f>
        <v>#N/A</v>
      </c>
      <c r="O29" s="7" t="e">
        <f t="shared" ref="O29:O38" si="13">$D$60/D51</f>
        <v>#N/A</v>
      </c>
      <c r="P29" s="7" t="e">
        <f t="shared" ref="P29:P39" si="14">$D$61/D51</f>
        <v>#N/A</v>
      </c>
      <c r="Q29" s="7" t="e">
        <f t="shared" ref="Q29:Q40" si="15">$D$62/D51</f>
        <v>#N/A</v>
      </c>
      <c r="R29" s="7" t="e">
        <f t="shared" ref="R29:R41" si="16">$D$63/D51</f>
        <v>#N/A</v>
      </c>
      <c r="S29" s="7" t="e">
        <f t="shared" ref="S29:S42" si="17">$D$64/D51</f>
        <v>#N/A</v>
      </c>
    </row>
    <row r="30" spans="1:19" x14ac:dyDescent="0.25">
      <c r="A30" s="8" t="s">
        <v>32</v>
      </c>
      <c r="B30" s="1"/>
      <c r="C30" s="2"/>
      <c r="D30" s="2"/>
      <c r="E30" s="2"/>
      <c r="F30" s="2"/>
      <c r="G30" s="6">
        <f>$D$52/D52</f>
        <v>1</v>
      </c>
      <c r="H30" s="7">
        <f>$D$53/D52</f>
        <v>1</v>
      </c>
      <c r="I30" s="7">
        <f>$D$54/D52</f>
        <v>0.22222222222222224</v>
      </c>
      <c r="J30" s="7">
        <f>$D$55/D52</f>
        <v>0.8666666666666667</v>
      </c>
      <c r="K30" s="7" t="e">
        <f t="shared" si="9"/>
        <v>#N/A</v>
      </c>
      <c r="L30" s="7" t="e">
        <f t="shared" si="10"/>
        <v>#N/A</v>
      </c>
      <c r="M30" s="7" t="e">
        <f t="shared" si="11"/>
        <v>#N/A</v>
      </c>
      <c r="N30" s="7" t="e">
        <f t="shared" si="12"/>
        <v>#N/A</v>
      </c>
      <c r="O30" s="7" t="e">
        <f t="shared" si="13"/>
        <v>#N/A</v>
      </c>
      <c r="P30" s="7" t="e">
        <f t="shared" si="14"/>
        <v>#N/A</v>
      </c>
      <c r="Q30" s="7" t="e">
        <f t="shared" si="15"/>
        <v>#N/A</v>
      </c>
      <c r="R30" s="7" t="e">
        <f t="shared" si="16"/>
        <v>#N/A</v>
      </c>
      <c r="S30" s="7" t="e">
        <f t="shared" si="17"/>
        <v>#N/A</v>
      </c>
    </row>
    <row r="31" spans="1:19" x14ac:dyDescent="0.25">
      <c r="A31" s="8" t="s">
        <v>33</v>
      </c>
      <c r="B31" s="1"/>
      <c r="C31" s="2"/>
      <c r="D31" s="2"/>
      <c r="E31" s="2"/>
      <c r="F31" s="2"/>
      <c r="G31" s="2"/>
      <c r="H31" s="6">
        <f>$D$53/D53</f>
        <v>1</v>
      </c>
      <c r="I31" s="7">
        <f>$D$54/D53</f>
        <v>0.22222222222222224</v>
      </c>
      <c r="J31" s="7">
        <f>$D$55/D53</f>
        <v>0.8666666666666667</v>
      </c>
      <c r="K31" s="7" t="e">
        <f t="shared" si="9"/>
        <v>#N/A</v>
      </c>
      <c r="L31" s="7" t="e">
        <f t="shared" si="10"/>
        <v>#N/A</v>
      </c>
      <c r="M31" s="7" t="e">
        <f t="shared" si="11"/>
        <v>#N/A</v>
      </c>
      <c r="N31" s="7" t="e">
        <f t="shared" si="12"/>
        <v>#N/A</v>
      </c>
      <c r="O31" s="7" t="e">
        <f t="shared" si="13"/>
        <v>#N/A</v>
      </c>
      <c r="P31" s="7" t="e">
        <f t="shared" si="14"/>
        <v>#N/A</v>
      </c>
      <c r="Q31" s="7" t="e">
        <f t="shared" si="15"/>
        <v>#N/A</v>
      </c>
      <c r="R31" s="7" t="e">
        <f t="shared" si="16"/>
        <v>#N/A</v>
      </c>
      <c r="S31" s="7" t="e">
        <f t="shared" si="17"/>
        <v>#N/A</v>
      </c>
    </row>
    <row r="32" spans="1:19" x14ac:dyDescent="0.25">
      <c r="A32" s="8" t="s">
        <v>34</v>
      </c>
      <c r="B32" s="1"/>
      <c r="C32" s="2"/>
      <c r="D32" s="2"/>
      <c r="E32" s="2"/>
      <c r="F32" s="2"/>
      <c r="G32" s="2"/>
      <c r="H32" s="2"/>
      <c r="I32" s="6">
        <f>$D$54/D54</f>
        <v>1</v>
      </c>
      <c r="J32" s="7">
        <f>$D$55/D54</f>
        <v>3.9</v>
      </c>
      <c r="K32" s="7" t="e">
        <f t="shared" si="9"/>
        <v>#N/A</v>
      </c>
      <c r="L32" s="7" t="e">
        <f t="shared" si="10"/>
        <v>#N/A</v>
      </c>
      <c r="M32" s="7" t="e">
        <f t="shared" si="11"/>
        <v>#N/A</v>
      </c>
      <c r="N32" s="7" t="e">
        <f t="shared" si="12"/>
        <v>#N/A</v>
      </c>
      <c r="O32" s="7" t="e">
        <f t="shared" si="13"/>
        <v>#N/A</v>
      </c>
      <c r="P32" s="7" t="e">
        <f t="shared" si="14"/>
        <v>#N/A</v>
      </c>
      <c r="Q32" s="7" t="e">
        <f t="shared" si="15"/>
        <v>#N/A</v>
      </c>
      <c r="R32" s="7" t="e">
        <f t="shared" si="16"/>
        <v>#N/A</v>
      </c>
      <c r="S32" s="7" t="e">
        <f t="shared" si="17"/>
        <v>#N/A</v>
      </c>
    </row>
    <row r="33" spans="1:19" x14ac:dyDescent="0.25">
      <c r="A33" s="8" t="s">
        <v>35</v>
      </c>
      <c r="B33" s="1"/>
      <c r="C33" s="2"/>
      <c r="D33" s="2"/>
      <c r="E33" s="2"/>
      <c r="F33" s="2"/>
      <c r="G33" s="2"/>
      <c r="H33" s="2"/>
      <c r="I33" s="2"/>
      <c r="J33" s="6">
        <f>$D$55/D55</f>
        <v>1</v>
      </c>
      <c r="K33" s="7" t="e">
        <f t="shared" si="9"/>
        <v>#N/A</v>
      </c>
      <c r="L33" s="7" t="e">
        <f t="shared" si="10"/>
        <v>#N/A</v>
      </c>
      <c r="M33" s="7" t="e">
        <f t="shared" si="11"/>
        <v>#N/A</v>
      </c>
      <c r="N33" s="7" t="e">
        <f t="shared" si="12"/>
        <v>#N/A</v>
      </c>
      <c r="O33" s="7" t="e">
        <f t="shared" si="13"/>
        <v>#N/A</v>
      </c>
      <c r="P33" s="7" t="e">
        <f t="shared" si="14"/>
        <v>#N/A</v>
      </c>
      <c r="Q33" s="7" t="e">
        <f t="shared" si="15"/>
        <v>#N/A</v>
      </c>
      <c r="R33" s="7" t="e">
        <f t="shared" si="16"/>
        <v>#N/A</v>
      </c>
      <c r="S33" s="7" t="e">
        <f t="shared" si="17"/>
        <v>#N/A</v>
      </c>
    </row>
    <row r="34" spans="1:19" x14ac:dyDescent="0.25">
      <c r="A34" s="8" t="s">
        <v>44</v>
      </c>
      <c r="B34" s="1"/>
      <c r="C34" s="2"/>
      <c r="D34" s="2"/>
      <c r="E34" s="2"/>
      <c r="F34" s="2"/>
      <c r="G34" s="2"/>
      <c r="H34" s="2"/>
      <c r="I34" s="2"/>
      <c r="J34" s="2"/>
      <c r="K34" s="6" t="e">
        <f t="shared" si="9"/>
        <v>#N/A</v>
      </c>
      <c r="L34" s="7" t="e">
        <f t="shared" si="10"/>
        <v>#N/A</v>
      </c>
      <c r="M34" s="7" t="e">
        <f t="shared" si="11"/>
        <v>#N/A</v>
      </c>
      <c r="N34" s="7" t="e">
        <f t="shared" si="12"/>
        <v>#N/A</v>
      </c>
      <c r="O34" s="7" t="e">
        <f t="shared" si="13"/>
        <v>#N/A</v>
      </c>
      <c r="P34" s="7" t="e">
        <f t="shared" si="14"/>
        <v>#N/A</v>
      </c>
      <c r="Q34" s="7" t="e">
        <f t="shared" si="15"/>
        <v>#N/A</v>
      </c>
      <c r="R34" s="7" t="e">
        <f t="shared" si="16"/>
        <v>#N/A</v>
      </c>
      <c r="S34" s="7" t="e">
        <f t="shared" si="17"/>
        <v>#N/A</v>
      </c>
    </row>
    <row r="35" spans="1:19" x14ac:dyDescent="0.25">
      <c r="A35" s="8" t="s">
        <v>37</v>
      </c>
      <c r="B35" s="1"/>
      <c r="C35" s="2"/>
      <c r="D35" s="2"/>
      <c r="E35" s="2"/>
      <c r="F35" s="2"/>
      <c r="G35" s="2"/>
      <c r="H35" s="2"/>
      <c r="I35" s="2"/>
      <c r="J35" s="2"/>
      <c r="K35" s="2"/>
      <c r="L35" s="6" t="e">
        <f t="shared" si="10"/>
        <v>#N/A</v>
      </c>
      <c r="M35" s="7" t="e">
        <f t="shared" si="11"/>
        <v>#N/A</v>
      </c>
      <c r="N35" s="7" t="e">
        <f t="shared" si="12"/>
        <v>#N/A</v>
      </c>
      <c r="O35" s="7" t="e">
        <f t="shared" si="13"/>
        <v>#N/A</v>
      </c>
      <c r="P35" s="7" t="e">
        <f t="shared" si="14"/>
        <v>#N/A</v>
      </c>
      <c r="Q35" s="7" t="e">
        <f t="shared" si="15"/>
        <v>#N/A</v>
      </c>
      <c r="R35" s="7" t="e">
        <f t="shared" si="16"/>
        <v>#N/A</v>
      </c>
      <c r="S35" s="7" t="e">
        <f t="shared" si="17"/>
        <v>#N/A</v>
      </c>
    </row>
    <row r="36" spans="1:19" x14ac:dyDescent="0.25">
      <c r="A36" s="8" t="s">
        <v>38</v>
      </c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6" t="e">
        <f t="shared" si="11"/>
        <v>#N/A</v>
      </c>
      <c r="N36" s="7" t="e">
        <f t="shared" si="12"/>
        <v>#N/A</v>
      </c>
      <c r="O36" s="7" t="e">
        <f t="shared" si="13"/>
        <v>#N/A</v>
      </c>
      <c r="P36" s="7" t="e">
        <f t="shared" si="14"/>
        <v>#N/A</v>
      </c>
      <c r="Q36" s="7" t="e">
        <f t="shared" si="15"/>
        <v>#N/A</v>
      </c>
      <c r="R36" s="7" t="e">
        <f t="shared" si="16"/>
        <v>#N/A</v>
      </c>
      <c r="S36" s="7" t="e">
        <f t="shared" si="17"/>
        <v>#N/A</v>
      </c>
    </row>
    <row r="37" spans="1:19" x14ac:dyDescent="0.25">
      <c r="A37" s="8" t="s">
        <v>39</v>
      </c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6" t="e">
        <f t="shared" si="12"/>
        <v>#N/A</v>
      </c>
      <c r="O37" s="7" t="e">
        <f t="shared" si="13"/>
        <v>#N/A</v>
      </c>
      <c r="P37" s="7" t="e">
        <f t="shared" si="14"/>
        <v>#N/A</v>
      </c>
      <c r="Q37" s="7" t="e">
        <f t="shared" si="15"/>
        <v>#N/A</v>
      </c>
      <c r="R37" s="7" t="e">
        <f t="shared" si="16"/>
        <v>#N/A</v>
      </c>
      <c r="S37" s="7" t="e">
        <f t="shared" si="17"/>
        <v>#N/A</v>
      </c>
    </row>
    <row r="38" spans="1:19" x14ac:dyDescent="0.25">
      <c r="A38" s="8" t="s">
        <v>40</v>
      </c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6" t="e">
        <f t="shared" si="13"/>
        <v>#N/A</v>
      </c>
      <c r="P38" s="7" t="e">
        <f t="shared" si="14"/>
        <v>#N/A</v>
      </c>
      <c r="Q38" s="7" t="e">
        <f t="shared" si="15"/>
        <v>#N/A</v>
      </c>
      <c r="R38" s="7" t="e">
        <f t="shared" si="16"/>
        <v>#N/A</v>
      </c>
      <c r="S38" s="7" t="e">
        <f t="shared" si="17"/>
        <v>#N/A</v>
      </c>
    </row>
    <row r="39" spans="1:19" x14ac:dyDescent="0.25">
      <c r="A39" s="8" t="s">
        <v>43</v>
      </c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6" t="e">
        <f t="shared" si="14"/>
        <v>#N/A</v>
      </c>
      <c r="Q39" s="7" t="e">
        <f t="shared" si="15"/>
        <v>#N/A</v>
      </c>
      <c r="R39" s="7" t="e">
        <f t="shared" si="16"/>
        <v>#N/A</v>
      </c>
      <c r="S39" s="7" t="e">
        <f t="shared" si="17"/>
        <v>#N/A</v>
      </c>
    </row>
    <row r="40" spans="1:19" x14ac:dyDescent="0.25">
      <c r="A40" s="8" t="s">
        <v>41</v>
      </c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6" t="e">
        <f t="shared" si="15"/>
        <v>#N/A</v>
      </c>
      <c r="R40" s="7" t="e">
        <f t="shared" si="16"/>
        <v>#N/A</v>
      </c>
      <c r="S40" s="7" t="e">
        <f t="shared" si="17"/>
        <v>#N/A</v>
      </c>
    </row>
    <row r="41" spans="1:19" x14ac:dyDescent="0.25">
      <c r="A41" s="8" t="s">
        <v>42</v>
      </c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6" t="e">
        <f t="shared" si="16"/>
        <v>#N/A</v>
      </c>
      <c r="S41" s="7" t="e">
        <f t="shared" si="17"/>
        <v>#N/A</v>
      </c>
    </row>
    <row r="42" spans="1:19" x14ac:dyDescent="0.25">
      <c r="A42" s="8" t="s">
        <v>46</v>
      </c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 t="e">
        <f t="shared" si="17"/>
        <v>#N/A</v>
      </c>
    </row>
    <row r="43" spans="1:1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5" spans="1:19" x14ac:dyDescent="0.25">
      <c r="A45" s="8" t="s">
        <v>13</v>
      </c>
      <c r="B45" s="8"/>
      <c r="C45" s="8"/>
      <c r="D45" s="8"/>
      <c r="E45" s="8"/>
      <c r="F45" s="8"/>
      <c r="G45" s="8"/>
    </row>
    <row r="46" spans="1:19" x14ac:dyDescent="0.25">
      <c r="A46" s="9" t="s">
        <v>0</v>
      </c>
      <c r="B46" s="9" t="s">
        <v>17</v>
      </c>
      <c r="C46" s="9" t="s">
        <v>14</v>
      </c>
      <c r="D46" s="9" t="s">
        <v>16</v>
      </c>
      <c r="E46" s="9" t="s">
        <v>27</v>
      </c>
      <c r="F46" s="9" t="s">
        <v>28</v>
      </c>
    </row>
    <row r="47" spans="1:19" x14ac:dyDescent="0.25">
      <c r="A47" s="8" t="s">
        <v>36</v>
      </c>
      <c r="B47" t="s">
        <v>50</v>
      </c>
      <c r="C47">
        <v>1000</v>
      </c>
      <c r="D47" s="1">
        <v>2.23</v>
      </c>
      <c r="E47">
        <v>1</v>
      </c>
      <c r="F47" s="3">
        <f>C47*D47/E47</f>
        <v>2230</v>
      </c>
    </row>
    <row r="48" spans="1:19" x14ac:dyDescent="0.25">
      <c r="A48" s="8" t="s">
        <v>29</v>
      </c>
      <c r="B48" t="s">
        <v>47</v>
      </c>
      <c r="C48">
        <v>1000</v>
      </c>
      <c r="D48" s="1">
        <v>0.94</v>
      </c>
      <c r="E48">
        <v>1</v>
      </c>
      <c r="F48" s="3">
        <f>C48*D48/E48</f>
        <v>940</v>
      </c>
    </row>
    <row r="49" spans="1:7" x14ac:dyDescent="0.25">
      <c r="A49" s="8" t="s">
        <v>30</v>
      </c>
      <c r="B49" t="s">
        <v>48</v>
      </c>
      <c r="C49">
        <v>1000</v>
      </c>
      <c r="D49" s="1">
        <v>0.5</v>
      </c>
      <c r="E49">
        <v>1</v>
      </c>
      <c r="F49" s="3">
        <f t="shared" ref="F49:F64" si="18">C49*D49/E49</f>
        <v>500</v>
      </c>
    </row>
    <row r="50" spans="1:7" x14ac:dyDescent="0.25">
      <c r="A50" s="8" t="s">
        <v>31</v>
      </c>
      <c r="B50" t="s">
        <v>49</v>
      </c>
      <c r="C50">
        <v>1000</v>
      </c>
      <c r="D50" s="1">
        <v>0.189</v>
      </c>
      <c r="E50">
        <v>1</v>
      </c>
      <c r="F50" s="3">
        <f>C50*D50/E50</f>
        <v>189</v>
      </c>
    </row>
    <row r="51" spans="1:7" x14ac:dyDescent="0.25">
      <c r="A51" s="8" t="s">
        <v>45</v>
      </c>
      <c r="B51" t="s">
        <v>51</v>
      </c>
      <c r="C51">
        <v>2500</v>
      </c>
      <c r="D51" s="1" t="e">
        <f>RTD("cqg.rtd",,"StudyData",B51,"ATR","MAType=Sim,Period=14","ATR","D",,"ALL",,,"False","T")</f>
        <v>#N/A</v>
      </c>
      <c r="E51">
        <v>1</v>
      </c>
      <c r="F51" s="3" t="e">
        <f>C51*D51/E51</f>
        <v>#N/A</v>
      </c>
    </row>
    <row r="52" spans="1:7" x14ac:dyDescent="0.25">
      <c r="A52" s="8" t="s">
        <v>32</v>
      </c>
      <c r="B52" t="s">
        <v>32</v>
      </c>
      <c r="C52">
        <v>1000</v>
      </c>
      <c r="D52" s="1">
        <v>0.9</v>
      </c>
      <c r="E52">
        <v>1</v>
      </c>
      <c r="F52" s="3">
        <f t="shared" si="18"/>
        <v>900</v>
      </c>
    </row>
    <row r="53" spans="1:7" x14ac:dyDescent="0.25">
      <c r="A53" s="8" t="s">
        <v>33</v>
      </c>
      <c r="B53" t="s">
        <v>52</v>
      </c>
      <c r="C53">
        <v>1000</v>
      </c>
      <c r="D53" s="1">
        <v>0.9</v>
      </c>
      <c r="E53">
        <v>1</v>
      </c>
      <c r="F53" s="3">
        <f t="shared" si="18"/>
        <v>900</v>
      </c>
    </row>
    <row r="54" spans="1:7" x14ac:dyDescent="0.25">
      <c r="A54" s="8" t="s">
        <v>34</v>
      </c>
      <c r="B54" t="s">
        <v>53</v>
      </c>
      <c r="C54">
        <v>1000</v>
      </c>
      <c r="D54" s="1">
        <v>0.2</v>
      </c>
      <c r="E54">
        <v>1</v>
      </c>
      <c r="F54" s="3">
        <f t="shared" si="18"/>
        <v>200</v>
      </c>
    </row>
    <row r="55" spans="1:7" x14ac:dyDescent="0.25">
      <c r="A55" s="8" t="s">
        <v>35</v>
      </c>
      <c r="B55" t="s">
        <v>54</v>
      </c>
      <c r="C55">
        <v>1000</v>
      </c>
      <c r="D55" s="1">
        <v>0.78</v>
      </c>
      <c r="E55" s="1">
        <v>0.72</v>
      </c>
      <c r="F55" s="3">
        <f t="shared" si="18"/>
        <v>1083.3333333333335</v>
      </c>
    </row>
    <row r="56" spans="1:7" x14ac:dyDescent="0.25">
      <c r="A56" s="8" t="s">
        <v>44</v>
      </c>
      <c r="B56" t="s">
        <v>55</v>
      </c>
      <c r="C56">
        <v>1250</v>
      </c>
      <c r="D56" s="1" t="e">
        <f>RTD("cqg.rtd",,"StudyData",B56,"ATR","MAType=Sim,Period=14","ATR","D",,"ALL",,,"False","T")</f>
        <v>#N/A</v>
      </c>
      <c r="E56" s="1" t="e">
        <f>RTD("cqg.rtd",,"ContractData","EB","LastQuoteToday")</f>
        <v>#N/A</v>
      </c>
      <c r="F56" s="3" t="e">
        <f t="shared" si="18"/>
        <v>#N/A</v>
      </c>
    </row>
    <row r="57" spans="1:7" x14ac:dyDescent="0.25">
      <c r="A57" s="8" t="s">
        <v>37</v>
      </c>
      <c r="B57" t="s">
        <v>56</v>
      </c>
      <c r="C57">
        <v>1000</v>
      </c>
      <c r="D57" s="1" t="e">
        <f>RTD("cqg.rtd",,"StudyData",B57,"ATR","MAType=Sim,Period=14","ATR","D",,"ALL",,,"False","T")</f>
        <v>#N/A</v>
      </c>
      <c r="E57" s="1" t="e">
        <f>RTD("cqg.rtd",,"ContractData","EU6","LastQuoteToday")</f>
        <v>#N/A</v>
      </c>
      <c r="F57" s="3" t="e">
        <f t="shared" si="18"/>
        <v>#N/A</v>
      </c>
    </row>
    <row r="58" spans="1:7" x14ac:dyDescent="0.25">
      <c r="A58" s="8" t="s">
        <v>38</v>
      </c>
      <c r="B58" t="s">
        <v>57</v>
      </c>
      <c r="C58">
        <v>1000</v>
      </c>
      <c r="D58" s="1" t="e">
        <f>RTD("cqg.rtd",,"StudyData",B58,"ATR","MAType=Sim,Period=14","ATR","D",,"ALL",,,"False","T")</f>
        <v>#N/A</v>
      </c>
      <c r="E58" s="1" t="e">
        <f>RTD("cqg.rtd",,"ContractData","EU6","LastQuoteToday")</f>
        <v>#N/A</v>
      </c>
      <c r="F58" s="3" t="e">
        <f t="shared" si="18"/>
        <v>#N/A</v>
      </c>
    </row>
    <row r="59" spans="1:7" x14ac:dyDescent="0.25">
      <c r="A59" s="8" t="s">
        <v>39</v>
      </c>
      <c r="B59" t="s">
        <v>58</v>
      </c>
      <c r="C59">
        <v>1000</v>
      </c>
      <c r="D59" s="1" t="e">
        <f>RTD("cqg.rtd",,"StudyData",B59,"ATR","MAType=Sim,Period=14","ATR","D",,"ALL",,,"False","T")</f>
        <v>#N/A</v>
      </c>
      <c r="E59" s="1" t="e">
        <f>RTD("cqg.rtd",,"ContractData","EU6","LastQuoteToday")</f>
        <v>#N/A</v>
      </c>
      <c r="F59" s="3" t="e">
        <f t="shared" si="18"/>
        <v>#N/A</v>
      </c>
    </row>
    <row r="60" spans="1:7" x14ac:dyDescent="0.25">
      <c r="A60" s="8" t="s">
        <v>40</v>
      </c>
      <c r="B60" t="s">
        <v>59</v>
      </c>
      <c r="C60">
        <v>2000</v>
      </c>
      <c r="D60" s="1" t="e">
        <f>RTD("cqg.rtd",,"StudyData",B60,"ATR","MAType=Sim,Period=14","ATR","D",,"ALL",,,"False","T")</f>
        <v>#N/A</v>
      </c>
      <c r="E60" s="1" t="e">
        <f>RTD("cqg.rtd",,"ContractData","EU6","LastQuoteToday")</f>
        <v>#N/A</v>
      </c>
      <c r="F60" s="3" t="e">
        <f t="shared" si="18"/>
        <v>#N/A</v>
      </c>
    </row>
    <row r="61" spans="1:7" x14ac:dyDescent="0.25">
      <c r="A61" s="8" t="s">
        <v>43</v>
      </c>
      <c r="B61" t="s">
        <v>60</v>
      </c>
      <c r="C61">
        <v>2500</v>
      </c>
      <c r="D61" s="1" t="e">
        <f>RTD("cqg.rtd",,"StudyData",B61,"ATR","MAType=Sim,Period=14","ATR","D",,"ALL",,,"False","T")</f>
        <v>#N/A</v>
      </c>
      <c r="E61" s="1" t="e">
        <f>RTD("cqg.rtd",,"ContractData","EU6","LastQuoteToday")</f>
        <v>#N/A</v>
      </c>
      <c r="F61" s="3" t="e">
        <f t="shared" si="18"/>
        <v>#N/A</v>
      </c>
    </row>
    <row r="62" spans="1:7" x14ac:dyDescent="0.25">
      <c r="A62" s="8" t="s">
        <v>41</v>
      </c>
      <c r="B62" t="s">
        <v>61</v>
      </c>
      <c r="C62">
        <v>1000</v>
      </c>
      <c r="D62" s="1" t="e">
        <f>RTD("cqg.rtd",,"StudyData",B62,"ATR","MAType=Sim,Period=14","ATR","D",,"ALL",,,"False","T")</f>
        <v>#N/A</v>
      </c>
      <c r="E62" s="10">
        <v>1.55</v>
      </c>
      <c r="F62" s="3" t="e">
        <f t="shared" si="18"/>
        <v>#N/A</v>
      </c>
      <c r="G62" s="4" t="s">
        <v>65</v>
      </c>
    </row>
    <row r="63" spans="1:7" x14ac:dyDescent="0.25">
      <c r="A63" s="8" t="s">
        <v>42</v>
      </c>
      <c r="B63" t="s">
        <v>42</v>
      </c>
      <c r="C63">
        <v>1000</v>
      </c>
      <c r="D63" s="1" t="e">
        <f>RTD("cqg.rtd",,"StudyData",B63,"ATR","MAType=Sim,Period=14","ATR","D",,"ALL",,,"False","T")</f>
        <v>#N/A</v>
      </c>
      <c r="E63" s="10">
        <v>1.55</v>
      </c>
      <c r="F63" s="3" t="e">
        <f t="shared" si="18"/>
        <v>#N/A</v>
      </c>
      <c r="G63" s="4" t="s">
        <v>64</v>
      </c>
    </row>
    <row r="64" spans="1:7" x14ac:dyDescent="0.25">
      <c r="A64" s="8" t="s">
        <v>46</v>
      </c>
      <c r="B64" t="s">
        <v>62</v>
      </c>
      <c r="C64">
        <v>2500</v>
      </c>
      <c r="D64" s="1" t="e">
        <f>RTD("cqg.rtd",,"StudyData",B64,"ATR","MAType=Sim,Period=14","ATR","D",,"ALL",,,"False","T")</f>
        <v>#N/A</v>
      </c>
      <c r="E64" s="10">
        <v>1.55</v>
      </c>
      <c r="F64" s="3" t="e">
        <f t="shared" si="18"/>
        <v>#N/A</v>
      </c>
      <c r="G64" s="4" t="s">
        <v>66</v>
      </c>
    </row>
    <row r="65" spans="3:3" x14ac:dyDescent="0.25">
      <c r="C65" s="13" t="s">
        <v>63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DC48-1ECD-4B01-8700-E43D615581C5}">
  <dimension ref="A1:I32"/>
  <sheetViews>
    <sheetView zoomScale="90" zoomScaleNormal="90" workbookViewId="0">
      <selection activeCell="A25" sqref="A25:C32"/>
    </sheetView>
  </sheetViews>
  <sheetFormatPr defaultRowHeight="15" x14ac:dyDescent="0.25"/>
  <sheetData>
    <row r="1" spans="1:9" x14ac:dyDescent="0.25">
      <c r="A1" s="8" t="s">
        <v>146</v>
      </c>
    </row>
    <row r="2" spans="1:9" x14ac:dyDescent="0.25">
      <c r="A2" s="9" t="s">
        <v>0</v>
      </c>
      <c r="B2" s="9" t="s">
        <v>154</v>
      </c>
      <c r="C2" s="9" t="s">
        <v>68</v>
      </c>
      <c r="D2" s="9" t="s">
        <v>69</v>
      </c>
      <c r="E2" s="9" t="s">
        <v>71</v>
      </c>
      <c r="F2" s="9" t="s">
        <v>72</v>
      </c>
      <c r="G2" s="9" t="s">
        <v>73</v>
      </c>
      <c r="H2" s="9" t="s">
        <v>74</v>
      </c>
      <c r="I2" s="9" t="s">
        <v>75</v>
      </c>
    </row>
    <row r="3" spans="1:9" x14ac:dyDescent="0.25">
      <c r="A3" s="8" t="s">
        <v>154</v>
      </c>
      <c r="B3" s="5" t="e">
        <f>G25/G25</f>
        <v>#N/A</v>
      </c>
      <c r="C3" s="11" t="e">
        <f>$G$26/G25</f>
        <v>#N/A</v>
      </c>
      <c r="D3" s="11" t="e">
        <f>$G$27/G25</f>
        <v>#N/A</v>
      </c>
      <c r="E3" s="11" t="e">
        <f>$G$28/G25</f>
        <v>#N/A</v>
      </c>
      <c r="F3" s="11" t="e">
        <f>$G$29/G25</f>
        <v>#N/A</v>
      </c>
      <c r="G3" s="11" t="e">
        <f>$G$30/G25</f>
        <v>#N/A</v>
      </c>
      <c r="H3" s="11" t="e">
        <f>$G$31/G25</f>
        <v>#N/A</v>
      </c>
      <c r="I3" s="11" t="e">
        <f>$G$32/G25</f>
        <v>#N/A</v>
      </c>
    </row>
    <row r="4" spans="1:9" x14ac:dyDescent="0.25">
      <c r="A4" s="8"/>
      <c r="B4" s="2"/>
      <c r="C4" s="5" t="e">
        <f>$G$26/G26</f>
        <v>#N/A</v>
      </c>
      <c r="D4" s="11" t="e">
        <f>$G$27/G26</f>
        <v>#N/A</v>
      </c>
      <c r="E4" s="11" t="e">
        <f t="shared" ref="E4:E6" si="0">$G$28/G26</f>
        <v>#N/A</v>
      </c>
      <c r="F4" s="11" t="e">
        <f t="shared" ref="F4:F7" si="1">$G$29/G26</f>
        <v>#N/A</v>
      </c>
      <c r="G4" s="11" t="e">
        <f t="shared" ref="G4:G8" si="2">$G$30/G26</f>
        <v>#N/A</v>
      </c>
      <c r="H4" s="11" t="e">
        <f t="shared" ref="H4:H9" si="3">$G$31/G26</f>
        <v>#N/A</v>
      </c>
      <c r="I4" s="11" t="e">
        <f t="shared" ref="I4:I10" si="4">$G$32/G26</f>
        <v>#N/A</v>
      </c>
    </row>
    <row r="5" spans="1:9" x14ac:dyDescent="0.25">
      <c r="A5" s="8"/>
      <c r="D5" s="5" t="e">
        <f t="shared" ref="D5" si="5">$G$27/G27</f>
        <v>#N/A</v>
      </c>
      <c r="E5" s="11" t="e">
        <f t="shared" si="0"/>
        <v>#N/A</v>
      </c>
      <c r="F5" s="11" t="e">
        <f t="shared" si="1"/>
        <v>#N/A</v>
      </c>
      <c r="G5" s="11" t="e">
        <f t="shared" si="2"/>
        <v>#N/A</v>
      </c>
      <c r="H5" s="11" t="e">
        <f t="shared" si="3"/>
        <v>#N/A</v>
      </c>
      <c r="I5" s="11" t="e">
        <f t="shared" si="4"/>
        <v>#N/A</v>
      </c>
    </row>
    <row r="6" spans="1:9" x14ac:dyDescent="0.25">
      <c r="A6" s="8"/>
      <c r="E6" s="5" t="e">
        <f t="shared" si="0"/>
        <v>#N/A</v>
      </c>
      <c r="F6" s="11" t="e">
        <f t="shared" si="1"/>
        <v>#N/A</v>
      </c>
      <c r="G6" s="11" t="e">
        <f t="shared" si="2"/>
        <v>#N/A</v>
      </c>
      <c r="H6" s="11" t="e">
        <f t="shared" si="3"/>
        <v>#N/A</v>
      </c>
      <c r="I6" s="11" t="e">
        <f t="shared" si="4"/>
        <v>#N/A</v>
      </c>
    </row>
    <row r="7" spans="1:9" x14ac:dyDescent="0.25">
      <c r="A7" s="8"/>
      <c r="F7" s="5" t="e">
        <f t="shared" si="1"/>
        <v>#N/A</v>
      </c>
      <c r="G7" s="11" t="e">
        <f t="shared" si="2"/>
        <v>#N/A</v>
      </c>
      <c r="H7" s="11" t="e">
        <f t="shared" si="3"/>
        <v>#N/A</v>
      </c>
      <c r="I7" s="11" t="e">
        <f t="shared" si="4"/>
        <v>#N/A</v>
      </c>
    </row>
    <row r="8" spans="1:9" x14ac:dyDescent="0.25">
      <c r="A8" s="8"/>
      <c r="G8" s="5" t="e">
        <f t="shared" si="2"/>
        <v>#N/A</v>
      </c>
      <c r="H8" s="11" t="e">
        <f t="shared" si="3"/>
        <v>#N/A</v>
      </c>
      <c r="I8" s="11" t="e">
        <f t="shared" si="4"/>
        <v>#N/A</v>
      </c>
    </row>
    <row r="9" spans="1:9" x14ac:dyDescent="0.25">
      <c r="A9" s="8"/>
      <c r="H9" s="5" t="e">
        <f t="shared" si="3"/>
        <v>#N/A</v>
      </c>
      <c r="I9" s="11" t="e">
        <f t="shared" si="4"/>
        <v>#N/A</v>
      </c>
    </row>
    <row r="10" spans="1:9" x14ac:dyDescent="0.25">
      <c r="A10" s="8"/>
      <c r="I10" s="5" t="e">
        <f t="shared" si="4"/>
        <v>#N/A</v>
      </c>
    </row>
    <row r="11" spans="1:9" x14ac:dyDescent="0.25">
      <c r="A11" s="8"/>
    </row>
    <row r="12" spans="1:9" x14ac:dyDescent="0.25">
      <c r="A12" s="8" t="s">
        <v>145</v>
      </c>
    </row>
    <row r="13" spans="1:9" x14ac:dyDescent="0.25">
      <c r="A13" s="9" t="s">
        <v>0</v>
      </c>
      <c r="B13" s="9" t="s">
        <v>67</v>
      </c>
      <c r="C13" s="9" t="s">
        <v>68</v>
      </c>
      <c r="D13" s="9" t="s">
        <v>69</v>
      </c>
      <c r="E13" s="9" t="s">
        <v>71</v>
      </c>
      <c r="F13" s="9" t="s">
        <v>72</v>
      </c>
      <c r="G13" s="9" t="s">
        <v>73</v>
      </c>
      <c r="H13" s="9" t="s">
        <v>74</v>
      </c>
      <c r="I13" s="9" t="s">
        <v>75</v>
      </c>
    </row>
    <row r="14" spans="1:9" x14ac:dyDescent="0.25">
      <c r="A14" s="8" t="s">
        <v>67</v>
      </c>
      <c r="B14" s="5" t="e">
        <f>E25/E25</f>
        <v>#N/A</v>
      </c>
      <c r="C14" s="11" t="e">
        <f>$E$26/E25</f>
        <v>#N/A</v>
      </c>
      <c r="D14" s="11" t="e">
        <f>$E$27/E25</f>
        <v>#N/A</v>
      </c>
      <c r="E14" s="11" t="e">
        <f>$E$28/E25</f>
        <v>#N/A</v>
      </c>
      <c r="F14" s="11" t="e">
        <f>$E$29/E25</f>
        <v>#N/A</v>
      </c>
      <c r="G14" s="11" t="e">
        <f>$E$30/E25</f>
        <v>#N/A</v>
      </c>
      <c r="H14" s="11" t="e">
        <f>$E$31/E25</f>
        <v>#N/A</v>
      </c>
      <c r="I14" s="11" t="e">
        <f>$E$32/E25</f>
        <v>#N/A</v>
      </c>
    </row>
    <row r="15" spans="1:9" x14ac:dyDescent="0.25">
      <c r="A15" s="8" t="s">
        <v>68</v>
      </c>
      <c r="C15" s="5" t="e">
        <f>$E$26/E26</f>
        <v>#N/A</v>
      </c>
      <c r="D15" s="11" t="e">
        <f t="shared" ref="D15:D16" si="6">$E$27/E26</f>
        <v>#N/A</v>
      </c>
      <c r="E15" s="11" t="e">
        <f t="shared" ref="E15:E17" si="7">$E$28/E26</f>
        <v>#N/A</v>
      </c>
      <c r="F15" s="11" t="e">
        <f t="shared" ref="F15:F18" si="8">$E$29/E26</f>
        <v>#N/A</v>
      </c>
      <c r="G15" s="11" t="e">
        <f t="shared" ref="G15:G19" si="9">$E$30/E26</f>
        <v>#N/A</v>
      </c>
      <c r="H15" s="11" t="e">
        <f t="shared" ref="H15:H20" si="10">$E$31/E26</f>
        <v>#N/A</v>
      </c>
      <c r="I15" s="11" t="e">
        <f t="shared" ref="I15:I21" si="11">$E$32/E26</f>
        <v>#N/A</v>
      </c>
    </row>
    <row r="16" spans="1:9" x14ac:dyDescent="0.25">
      <c r="A16" s="8" t="s">
        <v>69</v>
      </c>
      <c r="D16" s="5" t="e">
        <f t="shared" si="6"/>
        <v>#N/A</v>
      </c>
      <c r="E16" s="11" t="e">
        <f t="shared" si="7"/>
        <v>#N/A</v>
      </c>
      <c r="F16" s="11" t="e">
        <f>$E$29/E27</f>
        <v>#N/A</v>
      </c>
      <c r="G16" s="11" t="e">
        <f>$E$30/E27</f>
        <v>#N/A</v>
      </c>
      <c r="H16" s="11" t="e">
        <f t="shared" si="10"/>
        <v>#N/A</v>
      </c>
      <c r="I16" s="11" t="e">
        <f t="shared" si="11"/>
        <v>#N/A</v>
      </c>
    </row>
    <row r="17" spans="1:9" x14ac:dyDescent="0.25">
      <c r="A17" s="8" t="s">
        <v>71</v>
      </c>
      <c r="E17" s="5" t="e">
        <f t="shared" si="7"/>
        <v>#N/A</v>
      </c>
      <c r="F17" s="11" t="e">
        <f>$E$29/E28</f>
        <v>#N/A</v>
      </c>
      <c r="G17" s="11" t="e">
        <f t="shared" si="9"/>
        <v>#N/A</v>
      </c>
      <c r="H17" s="11" t="e">
        <f t="shared" si="10"/>
        <v>#N/A</v>
      </c>
      <c r="I17" s="11" t="e">
        <f t="shared" si="11"/>
        <v>#N/A</v>
      </c>
    </row>
    <row r="18" spans="1:9" x14ac:dyDescent="0.25">
      <c r="A18" s="8" t="s">
        <v>72</v>
      </c>
      <c r="F18" s="5" t="e">
        <f t="shared" si="8"/>
        <v>#N/A</v>
      </c>
      <c r="G18" s="11" t="e">
        <f t="shared" si="9"/>
        <v>#N/A</v>
      </c>
      <c r="H18" s="11" t="e">
        <f t="shared" si="10"/>
        <v>#N/A</v>
      </c>
      <c r="I18" s="11" t="e">
        <f t="shared" si="11"/>
        <v>#N/A</v>
      </c>
    </row>
    <row r="19" spans="1:9" x14ac:dyDescent="0.25">
      <c r="A19" s="8" t="s">
        <v>73</v>
      </c>
      <c r="G19" s="5" t="e">
        <f t="shared" si="9"/>
        <v>#N/A</v>
      </c>
      <c r="H19" s="11" t="e">
        <f t="shared" si="10"/>
        <v>#N/A</v>
      </c>
      <c r="I19" s="11" t="e">
        <f t="shared" si="11"/>
        <v>#N/A</v>
      </c>
    </row>
    <row r="20" spans="1:9" x14ac:dyDescent="0.25">
      <c r="A20" s="8" t="s">
        <v>74</v>
      </c>
      <c r="H20" s="5" t="e">
        <f t="shared" si="10"/>
        <v>#N/A</v>
      </c>
      <c r="I20" s="11" t="e">
        <f t="shared" si="11"/>
        <v>#N/A</v>
      </c>
    </row>
    <row r="21" spans="1:9" x14ac:dyDescent="0.25">
      <c r="A21" s="8" t="s">
        <v>75</v>
      </c>
      <c r="I21" s="5" t="e">
        <f t="shared" si="11"/>
        <v>#N/A</v>
      </c>
    </row>
    <row r="23" spans="1:9" x14ac:dyDescent="0.25">
      <c r="A23" s="8" t="s">
        <v>13</v>
      </c>
      <c r="B23" s="8"/>
      <c r="C23" s="8"/>
      <c r="D23" s="8"/>
      <c r="E23" s="8"/>
      <c r="F23" s="8"/>
      <c r="G23" s="8"/>
    </row>
    <row r="24" spans="1:9" x14ac:dyDescent="0.25">
      <c r="A24" s="9" t="s">
        <v>0</v>
      </c>
      <c r="B24" s="9" t="s">
        <v>17</v>
      </c>
      <c r="C24" s="9" t="s">
        <v>14</v>
      </c>
      <c r="D24" s="9" t="s">
        <v>15</v>
      </c>
      <c r="E24" s="9" t="s">
        <v>16</v>
      </c>
      <c r="F24" s="9" t="s">
        <v>27</v>
      </c>
      <c r="G24" s="9" t="s">
        <v>28</v>
      </c>
    </row>
    <row r="25" spans="1:9" x14ac:dyDescent="0.25">
      <c r="A25" s="8" t="s">
        <v>154</v>
      </c>
      <c r="B25" t="s">
        <v>153</v>
      </c>
      <c r="C25">
        <v>1000</v>
      </c>
      <c r="E25" s="1" t="e">
        <f>RTD("cqg.rtd",,"StudyData",B25,"ATR","MAType=Sim,Period=14","ATR","D",,"ALL",,,"False","T")</f>
        <v>#N/A</v>
      </c>
      <c r="F25" s="1" t="e">
        <f>RTD("cqg.rtd",,"ContractData","EU6","LastQuoteToday")</f>
        <v>#N/A</v>
      </c>
      <c r="G25" s="3" t="e">
        <f t="shared" ref="G25:G32" si="12">C25*E25/F25</f>
        <v>#N/A</v>
      </c>
    </row>
    <row r="26" spans="1:9" x14ac:dyDescent="0.25">
      <c r="A26" s="8" t="s">
        <v>68</v>
      </c>
      <c r="B26" t="s">
        <v>77</v>
      </c>
      <c r="C26">
        <v>1000</v>
      </c>
      <c r="E26" s="1" t="e">
        <f>RTD("cqg.rtd",,"StudyData",B26,"ATR","MAType=Sim,Period=14","ATR","D",,"ALL",,,"False","T")</f>
        <v>#N/A</v>
      </c>
      <c r="F26" s="1" t="e">
        <f>RTD("cqg.rtd",,"ContractData","EU6","LastQuoteToday")</f>
        <v>#N/A</v>
      </c>
      <c r="G26" s="3" t="e">
        <f t="shared" si="12"/>
        <v>#N/A</v>
      </c>
    </row>
    <row r="27" spans="1:9" x14ac:dyDescent="0.25">
      <c r="A27" s="8" t="s">
        <v>69</v>
      </c>
      <c r="B27" t="s">
        <v>78</v>
      </c>
      <c r="C27">
        <v>42000</v>
      </c>
      <c r="E27" s="1" t="e">
        <f>RTD("cqg.rtd",,"StudyData",B27,"ATR","MAType=Sim,Period=14","ATR","D",,"ALL",,,"False","T")</f>
        <v>#N/A</v>
      </c>
      <c r="F27" s="1" t="e">
        <f>RTD("cqg.rtd",,"ContractData","EU6","LastQuoteToday")</f>
        <v>#N/A</v>
      </c>
      <c r="G27" s="3" t="e">
        <f t="shared" si="12"/>
        <v>#N/A</v>
      </c>
    </row>
    <row r="28" spans="1:9" x14ac:dyDescent="0.25">
      <c r="A28" s="8" t="s">
        <v>71</v>
      </c>
      <c r="B28" t="s">
        <v>70</v>
      </c>
      <c r="C28">
        <v>42000</v>
      </c>
      <c r="E28" s="1" t="e">
        <f>RTD("cqg.rtd",,"StudyData",B28,"ATR","MAType=Sim,Period=14","ATR","D",,"ALL",,,"False","T")</f>
        <v>#N/A</v>
      </c>
      <c r="F28" s="1" t="e">
        <f>RTD("cqg.rtd",,"ContractData","EU6","LastQuoteToday")</f>
        <v>#N/A</v>
      </c>
      <c r="G28" s="3" t="e">
        <f t="shared" si="12"/>
        <v>#N/A</v>
      </c>
    </row>
    <row r="29" spans="1:9" x14ac:dyDescent="0.25">
      <c r="A29" s="8" t="s">
        <v>72</v>
      </c>
      <c r="B29" t="s">
        <v>79</v>
      </c>
      <c r="C29">
        <v>100</v>
      </c>
      <c r="E29" s="1" t="e">
        <f>RTD("cqg.rtd",,"StudyData",B29,"ATR","MAType=Sim,Period=14","ATR","D",,"ALL",,,"False","T")</f>
        <v>#N/A</v>
      </c>
      <c r="F29" s="1" t="e">
        <f>RTD("cqg.rtd",,"ContractData","EU6","LastQuoteToday")</f>
        <v>#N/A</v>
      </c>
      <c r="G29" s="3" t="e">
        <f t="shared" si="12"/>
        <v>#N/A</v>
      </c>
    </row>
    <row r="30" spans="1:9" x14ac:dyDescent="0.25">
      <c r="A30" s="8" t="s">
        <v>73</v>
      </c>
      <c r="B30" t="s">
        <v>80</v>
      </c>
      <c r="C30">
        <v>10000</v>
      </c>
      <c r="E30" s="1" t="e">
        <f>RTD("cqg.rtd",,"StudyData",B30,"ATR","MAType=Sim,Period=14","ATR","D",,"ALL",,,"False","T")</f>
        <v>#N/A</v>
      </c>
      <c r="F30" s="1" t="e">
        <f>RTD("cqg.rtd",,"ContractData","EU6","LastQuoteToday")</f>
        <v>#N/A</v>
      </c>
      <c r="G30" s="3" t="e">
        <f t="shared" si="12"/>
        <v>#N/A</v>
      </c>
    </row>
    <row r="31" spans="1:9" x14ac:dyDescent="0.25">
      <c r="A31" s="8" t="s">
        <v>74</v>
      </c>
      <c r="B31" t="s">
        <v>81</v>
      </c>
      <c r="C31">
        <v>1000</v>
      </c>
      <c r="E31" s="1" t="e">
        <f>RTD("cqg.rtd",,"StudyData",B31,"ATR","MAType=Sim,Period=14","ATR","D",,"ALL",,,"False","T")</f>
        <v>#N/A</v>
      </c>
      <c r="F31" s="3">
        <v>1</v>
      </c>
      <c r="G31" s="3" t="e">
        <f t="shared" si="12"/>
        <v>#N/A</v>
      </c>
    </row>
    <row r="32" spans="1:9" x14ac:dyDescent="0.25">
      <c r="A32" s="8" t="s">
        <v>75</v>
      </c>
      <c r="B32" t="s">
        <v>82</v>
      </c>
      <c r="C32">
        <v>1820</v>
      </c>
      <c r="E32" s="1" t="e">
        <f>RTD("cqg.rtd",,"StudyData",B32,"ATR","MAType=Sim,Period=14","ATR","D",,"ALL",,,"False","T")</f>
        <v>#N/A</v>
      </c>
      <c r="F32" s="1" t="e">
        <f>RTD("cqg.rtd",,"ContractData","EB","LastQuoteToday")</f>
        <v>#N/A</v>
      </c>
      <c r="G32" s="3" t="e">
        <f t="shared" si="12"/>
        <v>#N/A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32"/>
  <sheetViews>
    <sheetView zoomScale="90" zoomScaleNormal="90" workbookViewId="0">
      <selection activeCell="A25" sqref="A25:C32"/>
    </sheetView>
  </sheetViews>
  <sheetFormatPr defaultRowHeight="15" x14ac:dyDescent="0.25"/>
  <sheetData>
    <row r="1" spans="1:16" x14ac:dyDescent="0.25">
      <c r="A1" s="8" t="s">
        <v>146</v>
      </c>
    </row>
    <row r="2" spans="1:16" x14ac:dyDescent="0.25">
      <c r="A2" s="9" t="s">
        <v>0</v>
      </c>
      <c r="B2" s="9" t="s">
        <v>67</v>
      </c>
      <c r="C2" s="9" t="s">
        <v>68</v>
      </c>
      <c r="D2" s="9" t="s">
        <v>69</v>
      </c>
      <c r="E2" s="9" t="s">
        <v>71</v>
      </c>
      <c r="F2" s="9" t="s">
        <v>72</v>
      </c>
      <c r="G2" s="9" t="s">
        <v>73</v>
      </c>
      <c r="H2" s="9" t="s">
        <v>74</v>
      </c>
      <c r="I2" s="9" t="s">
        <v>75</v>
      </c>
    </row>
    <row r="3" spans="1:16" x14ac:dyDescent="0.25">
      <c r="A3" s="8" t="s">
        <v>67</v>
      </c>
      <c r="B3" s="5" t="e">
        <f>G25/G25</f>
        <v>#N/A</v>
      </c>
      <c r="C3" s="11" t="e">
        <f>$G$26/G25</f>
        <v>#N/A</v>
      </c>
      <c r="D3" s="11" t="e">
        <f>$G$27/G25</f>
        <v>#N/A</v>
      </c>
      <c r="E3" s="11" t="e">
        <f>$G$28/G25</f>
        <v>#N/A</v>
      </c>
      <c r="F3" s="11" t="e">
        <f>$G$29/G25</f>
        <v>#N/A</v>
      </c>
      <c r="G3" s="11" t="e">
        <f>$G$30/G25</f>
        <v>#N/A</v>
      </c>
      <c r="H3" s="11" t="e">
        <f>$G$31/G25</f>
        <v>#N/A</v>
      </c>
      <c r="I3" s="11" t="e">
        <f>$G$32/G25</f>
        <v>#N/A</v>
      </c>
    </row>
    <row r="4" spans="1:16" x14ac:dyDescent="0.25">
      <c r="A4" s="8" t="s">
        <v>68</v>
      </c>
      <c r="B4" s="2"/>
      <c r="C4" s="5" t="e">
        <f>$G$26/G26</f>
        <v>#N/A</v>
      </c>
      <c r="D4" s="11" t="e">
        <f>$G$27/G26</f>
        <v>#N/A</v>
      </c>
      <c r="E4" s="11" t="e">
        <f t="shared" ref="E4:E6" si="0">$G$28/G26</f>
        <v>#N/A</v>
      </c>
      <c r="F4" s="11" t="e">
        <f t="shared" ref="F4:F7" si="1">$G$29/G26</f>
        <v>#N/A</v>
      </c>
      <c r="G4" s="11" t="e">
        <f t="shared" ref="G4:G8" si="2">$G$30/G26</f>
        <v>#N/A</v>
      </c>
      <c r="H4" s="11" t="e">
        <f t="shared" ref="H4:H9" si="3">$G$31/G26</f>
        <v>#N/A</v>
      </c>
      <c r="I4" s="11" t="e">
        <f t="shared" ref="I4:I10" si="4">$G$32/G26</f>
        <v>#N/A</v>
      </c>
    </row>
    <row r="5" spans="1:16" x14ac:dyDescent="0.25">
      <c r="A5" s="8" t="s">
        <v>69</v>
      </c>
      <c r="D5" s="5" t="e">
        <f t="shared" ref="D5" si="5">$G$27/G27</f>
        <v>#N/A</v>
      </c>
      <c r="E5" s="11" t="e">
        <f t="shared" si="0"/>
        <v>#N/A</v>
      </c>
      <c r="F5" s="11" t="e">
        <f t="shared" si="1"/>
        <v>#N/A</v>
      </c>
      <c r="G5" s="11" t="e">
        <f t="shared" si="2"/>
        <v>#N/A</v>
      </c>
      <c r="H5" s="11" t="e">
        <f t="shared" si="3"/>
        <v>#N/A</v>
      </c>
      <c r="I5" s="11" t="e">
        <f t="shared" si="4"/>
        <v>#N/A</v>
      </c>
    </row>
    <row r="6" spans="1:16" x14ac:dyDescent="0.25">
      <c r="A6" s="8" t="s">
        <v>71</v>
      </c>
      <c r="E6" s="5" t="e">
        <f t="shared" si="0"/>
        <v>#N/A</v>
      </c>
      <c r="F6" s="11" t="e">
        <f t="shared" si="1"/>
        <v>#N/A</v>
      </c>
      <c r="G6" s="11" t="e">
        <f t="shared" si="2"/>
        <v>#N/A</v>
      </c>
      <c r="H6" s="11" t="e">
        <f t="shared" si="3"/>
        <v>#N/A</v>
      </c>
      <c r="I6" s="11" t="e">
        <f t="shared" si="4"/>
        <v>#N/A</v>
      </c>
    </row>
    <row r="7" spans="1:16" x14ac:dyDescent="0.25">
      <c r="A7" s="8" t="s">
        <v>72</v>
      </c>
      <c r="F7" s="5" t="e">
        <f t="shared" si="1"/>
        <v>#N/A</v>
      </c>
      <c r="G7" s="11" t="e">
        <f t="shared" si="2"/>
        <v>#N/A</v>
      </c>
      <c r="H7" s="11" t="e">
        <f t="shared" si="3"/>
        <v>#N/A</v>
      </c>
      <c r="I7" s="11" t="e">
        <f t="shared" si="4"/>
        <v>#N/A</v>
      </c>
      <c r="P7" t="s">
        <v>151</v>
      </c>
    </row>
    <row r="8" spans="1:16" x14ac:dyDescent="0.25">
      <c r="A8" s="8" t="s">
        <v>73</v>
      </c>
      <c r="G8" s="5" t="e">
        <f t="shared" si="2"/>
        <v>#N/A</v>
      </c>
      <c r="H8" s="11" t="e">
        <f t="shared" si="3"/>
        <v>#N/A</v>
      </c>
      <c r="I8" s="11" t="e">
        <f t="shared" si="4"/>
        <v>#N/A</v>
      </c>
    </row>
    <row r="9" spans="1:16" x14ac:dyDescent="0.25">
      <c r="A9" s="8" t="s">
        <v>74</v>
      </c>
      <c r="H9" s="5" t="e">
        <f t="shared" si="3"/>
        <v>#N/A</v>
      </c>
      <c r="I9" s="11" t="e">
        <f t="shared" si="4"/>
        <v>#N/A</v>
      </c>
    </row>
    <row r="10" spans="1:16" x14ac:dyDescent="0.25">
      <c r="A10" s="8" t="s">
        <v>75</v>
      </c>
      <c r="I10" s="5" t="e">
        <f t="shared" si="4"/>
        <v>#N/A</v>
      </c>
    </row>
    <row r="11" spans="1:16" x14ac:dyDescent="0.25">
      <c r="A11" s="8"/>
    </row>
    <row r="12" spans="1:16" x14ac:dyDescent="0.25">
      <c r="A12" s="8" t="s">
        <v>145</v>
      </c>
    </row>
    <row r="13" spans="1:16" x14ac:dyDescent="0.25">
      <c r="A13" s="9" t="s">
        <v>0</v>
      </c>
      <c r="B13" s="9" t="s">
        <v>67</v>
      </c>
      <c r="C13" s="9" t="s">
        <v>68</v>
      </c>
      <c r="D13" s="9" t="s">
        <v>69</v>
      </c>
      <c r="E13" s="9" t="s">
        <v>71</v>
      </c>
      <c r="F13" s="9" t="s">
        <v>72</v>
      </c>
      <c r="G13" s="9" t="s">
        <v>73</v>
      </c>
      <c r="H13" s="9" t="s">
        <v>74</v>
      </c>
      <c r="I13" s="9" t="s">
        <v>75</v>
      </c>
    </row>
    <row r="14" spans="1:16" x14ac:dyDescent="0.25">
      <c r="A14" s="8" t="s">
        <v>67</v>
      </c>
      <c r="B14" s="5" t="e">
        <f>E25/E25</f>
        <v>#N/A</v>
      </c>
      <c r="C14" s="11" t="e">
        <f>$E$26/E25</f>
        <v>#N/A</v>
      </c>
      <c r="D14" s="11" t="e">
        <f>$E$27/E25</f>
        <v>#N/A</v>
      </c>
      <c r="E14" s="11" t="e">
        <f>$E$28/E25</f>
        <v>#N/A</v>
      </c>
      <c r="F14" s="11" t="e">
        <f>$E$29/E25</f>
        <v>#N/A</v>
      </c>
      <c r="G14" s="11" t="e">
        <f>$E$30/E25</f>
        <v>#N/A</v>
      </c>
      <c r="H14" s="11" t="e">
        <f>$E$31/E25</f>
        <v>#N/A</v>
      </c>
      <c r="I14" s="11" t="e">
        <f>$E$32/E25</f>
        <v>#N/A</v>
      </c>
    </row>
    <row r="15" spans="1:16" x14ac:dyDescent="0.25">
      <c r="A15" s="8" t="s">
        <v>68</v>
      </c>
      <c r="C15" s="5" t="e">
        <f>$E$26/E26</f>
        <v>#N/A</v>
      </c>
      <c r="D15" s="11" t="e">
        <f t="shared" ref="D15:D16" si="6">$E$27/E26</f>
        <v>#N/A</v>
      </c>
      <c r="E15" s="11" t="e">
        <f t="shared" ref="E15:E17" si="7">$E$28/E26</f>
        <v>#N/A</v>
      </c>
      <c r="F15" s="11" t="e">
        <f t="shared" ref="F15:F18" si="8">$E$29/E26</f>
        <v>#N/A</v>
      </c>
      <c r="G15" s="11" t="e">
        <f t="shared" ref="G15:G19" si="9">$E$30/E26</f>
        <v>#N/A</v>
      </c>
      <c r="H15" s="11" t="e">
        <f t="shared" ref="H15:H20" si="10">$E$31/E26</f>
        <v>#N/A</v>
      </c>
      <c r="I15" s="11" t="e">
        <f t="shared" ref="I15:I21" si="11">$E$32/E26</f>
        <v>#N/A</v>
      </c>
    </row>
    <row r="16" spans="1:16" x14ac:dyDescent="0.25">
      <c r="A16" s="8" t="s">
        <v>69</v>
      </c>
      <c r="D16" s="5" t="e">
        <f t="shared" si="6"/>
        <v>#N/A</v>
      </c>
      <c r="E16" s="11" t="e">
        <f t="shared" si="7"/>
        <v>#N/A</v>
      </c>
      <c r="F16" s="11" t="e">
        <f>$E$29/E27</f>
        <v>#N/A</v>
      </c>
      <c r="G16" s="11" t="e">
        <f>$E$30/E27</f>
        <v>#N/A</v>
      </c>
      <c r="H16" s="11" t="e">
        <f t="shared" si="10"/>
        <v>#N/A</v>
      </c>
      <c r="I16" s="11" t="e">
        <f t="shared" si="11"/>
        <v>#N/A</v>
      </c>
    </row>
    <row r="17" spans="1:9" x14ac:dyDescent="0.25">
      <c r="A17" s="8" t="s">
        <v>71</v>
      </c>
      <c r="E17" s="5" t="e">
        <f t="shared" si="7"/>
        <v>#N/A</v>
      </c>
      <c r="F17" s="11" t="e">
        <f>$E$29/E28</f>
        <v>#N/A</v>
      </c>
      <c r="G17" s="11" t="e">
        <f t="shared" si="9"/>
        <v>#N/A</v>
      </c>
      <c r="H17" s="11" t="e">
        <f t="shared" si="10"/>
        <v>#N/A</v>
      </c>
      <c r="I17" s="11" t="e">
        <f t="shared" si="11"/>
        <v>#N/A</v>
      </c>
    </row>
    <row r="18" spans="1:9" x14ac:dyDescent="0.25">
      <c r="A18" s="8" t="s">
        <v>72</v>
      </c>
      <c r="F18" s="5" t="e">
        <f t="shared" si="8"/>
        <v>#N/A</v>
      </c>
      <c r="G18" s="11" t="e">
        <f t="shared" si="9"/>
        <v>#N/A</v>
      </c>
      <c r="H18" s="11" t="e">
        <f t="shared" si="10"/>
        <v>#N/A</v>
      </c>
      <c r="I18" s="11" t="e">
        <f t="shared" si="11"/>
        <v>#N/A</v>
      </c>
    </row>
    <row r="19" spans="1:9" x14ac:dyDescent="0.25">
      <c r="A19" s="8" t="s">
        <v>73</v>
      </c>
      <c r="G19" s="5" t="e">
        <f t="shared" si="9"/>
        <v>#N/A</v>
      </c>
      <c r="H19" s="11" t="e">
        <f t="shared" si="10"/>
        <v>#N/A</v>
      </c>
      <c r="I19" s="11" t="e">
        <f t="shared" si="11"/>
        <v>#N/A</v>
      </c>
    </row>
    <row r="20" spans="1:9" x14ac:dyDescent="0.25">
      <c r="A20" s="8" t="s">
        <v>74</v>
      </c>
      <c r="H20" s="5" t="e">
        <f t="shared" si="10"/>
        <v>#N/A</v>
      </c>
      <c r="I20" s="11" t="e">
        <f t="shared" si="11"/>
        <v>#N/A</v>
      </c>
    </row>
    <row r="21" spans="1:9" x14ac:dyDescent="0.25">
      <c r="A21" s="8" t="s">
        <v>75</v>
      </c>
      <c r="I21" s="5" t="e">
        <f t="shared" si="11"/>
        <v>#N/A</v>
      </c>
    </row>
    <row r="23" spans="1:9" x14ac:dyDescent="0.25">
      <c r="A23" s="8" t="s">
        <v>13</v>
      </c>
      <c r="B23" s="8"/>
      <c r="C23" s="8"/>
      <c r="D23" s="8"/>
      <c r="E23" s="8"/>
      <c r="F23" s="8"/>
      <c r="G23" s="8"/>
    </row>
    <row r="24" spans="1:9" x14ac:dyDescent="0.25">
      <c r="A24" s="9" t="s">
        <v>0</v>
      </c>
      <c r="B24" s="9" t="s">
        <v>17</v>
      </c>
      <c r="C24" s="9" t="s">
        <v>14</v>
      </c>
      <c r="D24" s="9" t="s">
        <v>15</v>
      </c>
      <c r="E24" s="9" t="s">
        <v>16</v>
      </c>
      <c r="F24" s="9" t="s">
        <v>27</v>
      </c>
      <c r="G24" s="9" t="s">
        <v>28</v>
      </c>
    </row>
    <row r="25" spans="1:9" x14ac:dyDescent="0.25">
      <c r="A25" s="8" t="s">
        <v>67</v>
      </c>
      <c r="B25" t="s">
        <v>76</v>
      </c>
      <c r="C25">
        <v>1000</v>
      </c>
      <c r="E25" s="1" t="e">
        <f>RTD("cqg.rtd",,"StudyData",B25,"ATR","MAType=Sim,Period=14","ATR","D",,"ALL",,,"False","T")</f>
        <v>#N/A</v>
      </c>
      <c r="F25" s="1" t="e">
        <f>RTD("cqg.rtd",,"ContractData","EU6","LastQuoteToday")</f>
        <v>#N/A</v>
      </c>
      <c r="G25" s="3" t="e">
        <f t="shared" ref="G25" si="12">C25*E25/F25</f>
        <v>#N/A</v>
      </c>
    </row>
    <row r="26" spans="1:9" x14ac:dyDescent="0.25">
      <c r="A26" s="8" t="s">
        <v>68</v>
      </c>
      <c r="B26" t="s">
        <v>77</v>
      </c>
      <c r="C26">
        <v>1000</v>
      </c>
      <c r="E26" s="1" t="e">
        <f>RTD("cqg.rtd",,"StudyData",B26,"ATR","MAType=Sim,Period=14","ATR","D",,"ALL",,,"False","T")</f>
        <v>#N/A</v>
      </c>
      <c r="F26" s="1" t="e">
        <f>RTD("cqg.rtd",,"ContractData","EU6","LastQuoteToday")</f>
        <v>#N/A</v>
      </c>
      <c r="G26" s="3" t="e">
        <f t="shared" ref="G26:G32" si="13">C26*E26/F26</f>
        <v>#N/A</v>
      </c>
    </row>
    <row r="27" spans="1:9" x14ac:dyDescent="0.25">
      <c r="A27" s="8" t="s">
        <v>69</v>
      </c>
      <c r="B27" t="s">
        <v>78</v>
      </c>
      <c r="C27">
        <v>42000</v>
      </c>
      <c r="E27" s="1" t="e">
        <f>RTD("cqg.rtd",,"StudyData",B27,"ATR","MAType=Sim,Period=14","ATR","D",,"ALL",,,"False","T")</f>
        <v>#N/A</v>
      </c>
      <c r="F27" s="1" t="e">
        <f>RTD("cqg.rtd",,"ContractData","EU6","LastQuoteToday")</f>
        <v>#N/A</v>
      </c>
      <c r="G27" s="3" t="e">
        <f t="shared" si="13"/>
        <v>#N/A</v>
      </c>
    </row>
    <row r="28" spans="1:9" x14ac:dyDescent="0.25">
      <c r="A28" s="8" t="s">
        <v>71</v>
      </c>
      <c r="B28" t="s">
        <v>70</v>
      </c>
      <c r="C28">
        <v>42000</v>
      </c>
      <c r="E28" s="1" t="e">
        <f>RTD("cqg.rtd",,"StudyData",B28,"ATR","MAType=Sim,Period=14","ATR","D",,"ALL",,,"False","T")</f>
        <v>#N/A</v>
      </c>
      <c r="F28" s="1" t="e">
        <f>RTD("cqg.rtd",,"ContractData","EU6","LastQuoteToday")</f>
        <v>#N/A</v>
      </c>
      <c r="G28" s="3" t="e">
        <f t="shared" si="13"/>
        <v>#N/A</v>
      </c>
    </row>
    <row r="29" spans="1:9" x14ac:dyDescent="0.25">
      <c r="A29" s="8" t="s">
        <v>72</v>
      </c>
      <c r="B29" t="s">
        <v>79</v>
      </c>
      <c r="C29">
        <v>100</v>
      </c>
      <c r="E29" s="1" t="e">
        <f>RTD("cqg.rtd",,"StudyData",B29,"ATR","MAType=Sim,Period=14","ATR","D",,"ALL",,,"False","T")</f>
        <v>#N/A</v>
      </c>
      <c r="F29" s="1" t="e">
        <f>RTD("cqg.rtd",,"ContractData","EU6","LastQuoteToday")</f>
        <v>#N/A</v>
      </c>
      <c r="G29" s="3" t="e">
        <f t="shared" si="13"/>
        <v>#N/A</v>
      </c>
    </row>
    <row r="30" spans="1:9" x14ac:dyDescent="0.25">
      <c r="A30" s="8" t="s">
        <v>73</v>
      </c>
      <c r="B30" t="s">
        <v>80</v>
      </c>
      <c r="C30">
        <v>10000</v>
      </c>
      <c r="E30" s="1" t="e">
        <f>RTD("cqg.rtd",,"StudyData",B30,"ATR","MAType=Sim,Period=14","ATR","D",,"ALL",,,"False","T")</f>
        <v>#N/A</v>
      </c>
      <c r="F30" s="1" t="e">
        <f>RTD("cqg.rtd",,"ContractData","EU6","LastQuoteToday")</f>
        <v>#N/A</v>
      </c>
      <c r="G30" s="3" t="e">
        <f t="shared" si="13"/>
        <v>#N/A</v>
      </c>
    </row>
    <row r="31" spans="1:9" x14ac:dyDescent="0.25">
      <c r="A31" s="8" t="s">
        <v>74</v>
      </c>
      <c r="B31" t="s">
        <v>81</v>
      </c>
      <c r="C31">
        <v>1000</v>
      </c>
      <c r="E31" s="1" t="e">
        <f>RTD("cqg.rtd",,"StudyData",B31,"ATR","MAType=Sim,Period=14","ATR","D",,"ALL",,,"False","T")</f>
        <v>#N/A</v>
      </c>
      <c r="F31" s="3">
        <v>1</v>
      </c>
      <c r="G31" s="3" t="e">
        <f t="shared" si="13"/>
        <v>#N/A</v>
      </c>
    </row>
    <row r="32" spans="1:9" x14ac:dyDescent="0.25">
      <c r="A32" s="8" t="s">
        <v>75</v>
      </c>
      <c r="B32" t="s">
        <v>82</v>
      </c>
      <c r="C32">
        <v>1820</v>
      </c>
      <c r="E32" s="1" t="e">
        <f>RTD("cqg.rtd",,"StudyData",B32,"ATR","MAType=Sim,Period=14","ATR","D",,"ALL",,,"False","T")</f>
        <v>#N/A</v>
      </c>
      <c r="F32" s="1" t="e">
        <f>RTD("cqg.rtd",,"ContractData","EB","LastQuoteToday")</f>
        <v>#N/A</v>
      </c>
      <c r="G32" s="3" t="e">
        <f t="shared" si="13"/>
        <v>#N/A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26"/>
  <sheetViews>
    <sheetView zoomScale="90" zoomScaleNormal="90" workbookViewId="0">
      <selection activeCell="J29" sqref="J29"/>
    </sheetView>
  </sheetViews>
  <sheetFormatPr defaultRowHeight="15" x14ac:dyDescent="0.25"/>
  <sheetData>
    <row r="1" spans="1:10" x14ac:dyDescent="0.25">
      <c r="A1" s="8" t="s">
        <v>146</v>
      </c>
    </row>
    <row r="2" spans="1:10" x14ac:dyDescent="0.25">
      <c r="A2" s="9" t="s">
        <v>0</v>
      </c>
      <c r="B2" s="9" t="s">
        <v>83</v>
      </c>
      <c r="C2" s="9" t="s">
        <v>84</v>
      </c>
      <c r="D2" s="9" t="s">
        <v>85</v>
      </c>
      <c r="E2" s="9" t="s">
        <v>86</v>
      </c>
      <c r="F2" s="9" t="s">
        <v>87</v>
      </c>
    </row>
    <row r="3" spans="1:10" x14ac:dyDescent="0.25">
      <c r="A3" s="8" t="s">
        <v>83</v>
      </c>
      <c r="B3" s="5" t="e">
        <f>G19/G19</f>
        <v>#N/A</v>
      </c>
      <c r="C3" s="11" t="e">
        <f>$G$20/G19</f>
        <v>#N/A</v>
      </c>
      <c r="D3" s="11" t="e">
        <f>$G$21/G19</f>
        <v>#N/A</v>
      </c>
      <c r="E3" s="11" t="e">
        <f>$G$22/G19</f>
        <v>#N/A</v>
      </c>
      <c r="F3" s="11" t="e">
        <f>$G$23/G19</f>
        <v>#N/A</v>
      </c>
    </row>
    <row r="4" spans="1:10" x14ac:dyDescent="0.25">
      <c r="A4" s="8" t="s">
        <v>84</v>
      </c>
      <c r="B4" s="2"/>
      <c r="C4" s="5" t="e">
        <f>$G$20/G20</f>
        <v>#N/A</v>
      </c>
      <c r="D4" s="11" t="e">
        <f>$G$21/G20</f>
        <v>#N/A</v>
      </c>
      <c r="E4" s="11" t="e">
        <f>$G$22/G20</f>
        <v>#N/A</v>
      </c>
      <c r="F4" s="11" t="e">
        <f t="shared" ref="F4:F7" si="0">$G$23/G20</f>
        <v>#N/A</v>
      </c>
    </row>
    <row r="5" spans="1:10" x14ac:dyDescent="0.25">
      <c r="A5" s="8" t="s">
        <v>85</v>
      </c>
      <c r="D5" s="5" t="e">
        <f t="shared" ref="D5" si="1">$G$21/G21</f>
        <v>#N/A</v>
      </c>
      <c r="E5" s="11" t="e">
        <f t="shared" ref="E5:E6" si="2">$G$22/G21</f>
        <v>#N/A</v>
      </c>
      <c r="F5" s="11" t="e">
        <f t="shared" si="0"/>
        <v>#N/A</v>
      </c>
    </row>
    <row r="6" spans="1:10" x14ac:dyDescent="0.25">
      <c r="A6" s="8" t="s">
        <v>86</v>
      </c>
      <c r="E6" s="5" t="e">
        <f t="shared" si="2"/>
        <v>#N/A</v>
      </c>
      <c r="F6" s="11" t="e">
        <f>$G$23/G22</f>
        <v>#N/A</v>
      </c>
    </row>
    <row r="7" spans="1:10" x14ac:dyDescent="0.25">
      <c r="A7" s="8" t="s">
        <v>87</v>
      </c>
      <c r="F7" s="5" t="e">
        <f t="shared" si="0"/>
        <v>#N/A</v>
      </c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 t="s">
        <v>145</v>
      </c>
    </row>
    <row r="10" spans="1:10" x14ac:dyDescent="0.25">
      <c r="A10" s="9" t="s">
        <v>0</v>
      </c>
      <c r="B10" s="9" t="s">
        <v>83</v>
      </c>
      <c r="C10" s="9" t="s">
        <v>84</v>
      </c>
      <c r="D10" s="9" t="s">
        <v>85</v>
      </c>
      <c r="E10" s="9" t="s">
        <v>86</v>
      </c>
      <c r="F10" s="9" t="s">
        <v>87</v>
      </c>
    </row>
    <row r="11" spans="1:10" x14ac:dyDescent="0.25">
      <c r="A11" s="8" t="s">
        <v>83</v>
      </c>
      <c r="B11" s="5" t="e">
        <f>E19/E19</f>
        <v>#N/A</v>
      </c>
      <c r="C11" s="11" t="e">
        <f>$E$20/E19</f>
        <v>#N/A</v>
      </c>
      <c r="D11" s="11" t="e">
        <f>$E$21/E19</f>
        <v>#N/A</v>
      </c>
      <c r="E11" s="11" t="e">
        <f>$E$22/E19</f>
        <v>#N/A</v>
      </c>
      <c r="F11" s="11" t="e">
        <f>$E$23/E19</f>
        <v>#N/A</v>
      </c>
    </row>
    <row r="12" spans="1:10" x14ac:dyDescent="0.25">
      <c r="A12" s="8" t="s">
        <v>84</v>
      </c>
      <c r="C12" s="5" t="e">
        <f>$E$20/E20</f>
        <v>#N/A</v>
      </c>
      <c r="D12" s="11" t="e">
        <f t="shared" ref="D12:D13" si="3">$E$21/E20</f>
        <v>#N/A</v>
      </c>
      <c r="E12" s="11" t="e">
        <f t="shared" ref="E12:E14" si="4">$E$22/E20</f>
        <v>#N/A</v>
      </c>
      <c r="F12" s="11" t="e">
        <f t="shared" ref="F12:F15" si="5">$E$23/E20</f>
        <v>#N/A</v>
      </c>
    </row>
    <row r="13" spans="1:10" x14ac:dyDescent="0.25">
      <c r="A13" s="8" t="s">
        <v>85</v>
      </c>
      <c r="D13" s="5" t="e">
        <f t="shared" si="3"/>
        <v>#N/A</v>
      </c>
      <c r="E13" s="11" t="e">
        <f t="shared" si="4"/>
        <v>#N/A</v>
      </c>
      <c r="F13" s="11" t="e">
        <f t="shared" si="5"/>
        <v>#N/A</v>
      </c>
    </row>
    <row r="14" spans="1:10" x14ac:dyDescent="0.25">
      <c r="A14" s="8" t="s">
        <v>86</v>
      </c>
      <c r="E14" s="5" t="e">
        <f t="shared" si="4"/>
        <v>#N/A</v>
      </c>
      <c r="F14" s="11" t="e">
        <f t="shared" si="5"/>
        <v>#N/A</v>
      </c>
    </row>
    <row r="15" spans="1:10" x14ac:dyDescent="0.25">
      <c r="A15" s="8" t="s">
        <v>87</v>
      </c>
      <c r="F15" s="5" t="e">
        <f t="shared" si="5"/>
        <v>#N/A</v>
      </c>
    </row>
    <row r="16" spans="1:10" x14ac:dyDescent="0.25">
      <c r="A16" s="8"/>
    </row>
    <row r="17" spans="1:7" x14ac:dyDescent="0.25">
      <c r="A17" s="8" t="s">
        <v>13</v>
      </c>
      <c r="B17" s="8"/>
      <c r="C17" s="8"/>
      <c r="D17" s="8"/>
      <c r="E17" s="8"/>
      <c r="F17" s="8"/>
      <c r="G17" s="8"/>
    </row>
    <row r="18" spans="1:7" x14ac:dyDescent="0.25">
      <c r="A18" s="9" t="s">
        <v>0</v>
      </c>
      <c r="B18" s="9" t="s">
        <v>17</v>
      </c>
      <c r="C18" s="9" t="s">
        <v>14</v>
      </c>
      <c r="D18" s="9" t="s">
        <v>15</v>
      </c>
      <c r="E18" s="9" t="s">
        <v>16</v>
      </c>
      <c r="F18" s="9" t="s">
        <v>27</v>
      </c>
      <c r="G18" s="9" t="s">
        <v>28</v>
      </c>
    </row>
    <row r="19" spans="1:7" x14ac:dyDescent="0.25">
      <c r="A19" s="8" t="s">
        <v>83</v>
      </c>
      <c r="B19" t="s">
        <v>88</v>
      </c>
      <c r="C19">
        <v>100</v>
      </c>
      <c r="E19" s="1" t="e">
        <f>RTD("cqg.rtd",,"StudyData",B19,"ATR","MAType=Sim,Period=14","ATR","D",,"ALL",,,"False","T")</f>
        <v>#N/A</v>
      </c>
      <c r="F19" s="1" t="e">
        <f>RTD("cqg.rtd",,"ContractData","EU6","LastQuoteToday")</f>
        <v>#N/A</v>
      </c>
      <c r="G19" s="3" t="e">
        <f t="shared" ref="G19:G23" si="6">C19*E19/F19</f>
        <v>#N/A</v>
      </c>
    </row>
    <row r="20" spans="1:7" x14ac:dyDescent="0.25">
      <c r="A20" s="8" t="s">
        <v>84</v>
      </c>
      <c r="B20" t="s">
        <v>89</v>
      </c>
      <c r="C20">
        <v>5000</v>
      </c>
      <c r="E20" s="1" t="e">
        <f>RTD("cqg.rtd",,"StudyData",B20,"ATR","MAType=Sim,Period=14","ATR","D",,"ALL",,,"False","T")</f>
        <v>#N/A</v>
      </c>
      <c r="F20" s="1" t="e">
        <f>RTD("cqg.rtd",,"ContractData","EU6","LastQuoteToday")</f>
        <v>#N/A</v>
      </c>
      <c r="G20" s="3" t="e">
        <f t="shared" si="6"/>
        <v>#N/A</v>
      </c>
    </row>
    <row r="21" spans="1:7" x14ac:dyDescent="0.25">
      <c r="A21" s="8" t="s">
        <v>85</v>
      </c>
      <c r="B21" t="s">
        <v>90</v>
      </c>
      <c r="C21">
        <v>50</v>
      </c>
      <c r="E21" s="1" t="e">
        <f>RTD("cqg.rtd",,"StudyData",B21,"ATR","MAType=Sim,Period=14","ATR","D",,"ALL",,,"False","T")</f>
        <v>#N/A</v>
      </c>
      <c r="F21" s="1" t="e">
        <f>RTD("cqg.rtd",,"ContractData","EU6","LastQuoteToday")</f>
        <v>#N/A</v>
      </c>
      <c r="G21" s="3" t="e">
        <f t="shared" si="6"/>
        <v>#N/A</v>
      </c>
    </row>
    <row r="22" spans="1:7" x14ac:dyDescent="0.25">
      <c r="A22" s="8" t="s">
        <v>86</v>
      </c>
      <c r="B22" t="s">
        <v>91</v>
      </c>
      <c r="C22">
        <v>100</v>
      </c>
      <c r="E22" s="1" t="e">
        <f>RTD("cqg.rtd",,"StudyData",B22,"ATR","MAType=Sim,Period=14","ATR","D",,"ALL",,,"False","T")</f>
        <v>#N/A</v>
      </c>
      <c r="F22" s="1" t="e">
        <f>RTD("cqg.rtd",,"ContractData","EU6","LastQuoteToday")</f>
        <v>#N/A</v>
      </c>
      <c r="G22" s="3" t="e">
        <f t="shared" si="6"/>
        <v>#N/A</v>
      </c>
    </row>
    <row r="23" spans="1:7" x14ac:dyDescent="0.25">
      <c r="A23" s="8" t="s">
        <v>87</v>
      </c>
      <c r="B23" t="s">
        <v>92</v>
      </c>
      <c r="C23">
        <v>25000</v>
      </c>
      <c r="E23" s="1" t="e">
        <f>RTD("cqg.rtd",,"StudyData",B23,"ATR","MAType=Sim,Period=14","ATR","D",,"ALL",,,"False","T")</f>
        <v>#N/A</v>
      </c>
      <c r="F23" s="1" t="e">
        <f>RTD("cqg.rtd",,"ContractData","EU6","LastQuoteToday")</f>
        <v>#N/A</v>
      </c>
      <c r="G23" s="3" t="e">
        <f t="shared" si="6"/>
        <v>#N/A</v>
      </c>
    </row>
    <row r="24" spans="1:7" x14ac:dyDescent="0.25">
      <c r="A24" s="8"/>
      <c r="E24" s="1"/>
      <c r="F24" s="1"/>
      <c r="G24" s="3"/>
    </row>
    <row r="25" spans="1:7" x14ac:dyDescent="0.25">
      <c r="A25" s="8"/>
      <c r="E25" s="1"/>
      <c r="F25" s="3"/>
      <c r="G25" s="3"/>
    </row>
    <row r="26" spans="1:7" x14ac:dyDescent="0.25">
      <c r="A26" s="8"/>
      <c r="E26" s="1"/>
      <c r="F26" s="1"/>
      <c r="G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33"/>
  <sheetViews>
    <sheetView zoomScale="90" zoomScaleNormal="90" workbookViewId="0">
      <selection activeCell="A25" sqref="A25:C32"/>
    </sheetView>
  </sheetViews>
  <sheetFormatPr defaultRowHeight="15" x14ac:dyDescent="0.25"/>
  <sheetData>
    <row r="1" spans="1:13" x14ac:dyDescent="0.25">
      <c r="A1" s="8" t="s">
        <v>146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9" t="s">
        <v>93</v>
      </c>
      <c r="C2" s="9" t="s">
        <v>94</v>
      </c>
      <c r="D2" s="9" t="s">
        <v>95</v>
      </c>
      <c r="E2" s="9" t="s">
        <v>96</v>
      </c>
      <c r="F2" s="9" t="s">
        <v>97</v>
      </c>
      <c r="G2" s="9" t="s">
        <v>98</v>
      </c>
      <c r="H2" s="9" t="s">
        <v>99</v>
      </c>
      <c r="I2" s="9" t="s">
        <v>100</v>
      </c>
      <c r="J2" s="8"/>
      <c r="K2" s="8"/>
      <c r="L2" s="8"/>
      <c r="M2" s="8"/>
    </row>
    <row r="3" spans="1:13" x14ac:dyDescent="0.25">
      <c r="A3" s="8" t="s">
        <v>93</v>
      </c>
      <c r="B3" s="5" t="e">
        <f>G25/G25</f>
        <v>#N/A</v>
      </c>
      <c r="C3" s="11" t="e">
        <f>$G$26/G25</f>
        <v>#N/A</v>
      </c>
      <c r="D3" s="11" t="e">
        <f>$G$27/G25</f>
        <v>#N/A</v>
      </c>
      <c r="E3" s="11" t="e">
        <f>$G$28/G25</f>
        <v>#N/A</v>
      </c>
      <c r="F3" s="11" t="e">
        <f>$G$29/G25</f>
        <v>#N/A</v>
      </c>
      <c r="G3" s="11" t="e">
        <f>$G$30/G25</f>
        <v>#N/A</v>
      </c>
      <c r="H3" s="11" t="e">
        <f>$G$31/G25</f>
        <v>#N/A</v>
      </c>
      <c r="I3" s="11" t="e">
        <f>$G$32/G25</f>
        <v>#N/A</v>
      </c>
      <c r="J3" s="8"/>
      <c r="K3" s="8"/>
      <c r="L3" s="8"/>
      <c r="M3" s="8"/>
    </row>
    <row r="4" spans="1:13" x14ac:dyDescent="0.25">
      <c r="A4" s="8" t="s">
        <v>94</v>
      </c>
      <c r="B4" s="2"/>
      <c r="C4" s="5" t="e">
        <f>$G$26/G26</f>
        <v>#N/A</v>
      </c>
      <c r="D4" s="11" t="e">
        <f>$G$27/G26</f>
        <v>#N/A</v>
      </c>
      <c r="E4" s="11" t="e">
        <f>$G$28/G26</f>
        <v>#N/A</v>
      </c>
      <c r="F4" s="11" t="e">
        <f t="shared" ref="F4:F7" si="0">$G$29/G26</f>
        <v>#N/A</v>
      </c>
      <c r="G4" s="11" t="e">
        <f t="shared" ref="G4:G8" si="1">$G$30/G26</f>
        <v>#N/A</v>
      </c>
      <c r="H4" s="11" t="e">
        <f t="shared" ref="H4:H9" si="2">$G$31/G26</f>
        <v>#N/A</v>
      </c>
      <c r="I4" s="11" t="e">
        <f t="shared" ref="I4:I10" si="3">$G$32/G26</f>
        <v>#N/A</v>
      </c>
      <c r="J4" s="8"/>
      <c r="K4" s="8"/>
      <c r="L4" s="8"/>
      <c r="M4" s="8"/>
    </row>
    <row r="5" spans="1:13" x14ac:dyDescent="0.25">
      <c r="A5" s="8" t="s">
        <v>95</v>
      </c>
      <c r="B5" s="2"/>
      <c r="C5" s="1"/>
      <c r="D5" s="5" t="e">
        <f>$G$27/G27</f>
        <v>#N/A</v>
      </c>
      <c r="E5" s="11" t="e">
        <f t="shared" ref="E5:E6" si="4">$G$28/G27</f>
        <v>#N/A</v>
      </c>
      <c r="F5" s="11" t="e">
        <f t="shared" si="0"/>
        <v>#N/A</v>
      </c>
      <c r="G5" s="11" t="e">
        <f t="shared" si="1"/>
        <v>#N/A</v>
      </c>
      <c r="H5" s="11" t="e">
        <f t="shared" si="2"/>
        <v>#N/A</v>
      </c>
      <c r="I5" s="11" t="e">
        <f t="shared" si="3"/>
        <v>#N/A</v>
      </c>
      <c r="J5" s="8"/>
      <c r="K5" s="8"/>
      <c r="L5" s="8"/>
      <c r="M5" s="8"/>
    </row>
    <row r="6" spans="1:13" x14ac:dyDescent="0.25">
      <c r="A6" s="8" t="s">
        <v>96</v>
      </c>
      <c r="B6" s="2"/>
      <c r="C6" s="1"/>
      <c r="D6" s="1"/>
      <c r="E6" s="5" t="e">
        <f t="shared" si="4"/>
        <v>#N/A</v>
      </c>
      <c r="F6" s="11" t="e">
        <f t="shared" si="0"/>
        <v>#N/A</v>
      </c>
      <c r="G6" s="11" t="e">
        <f t="shared" si="1"/>
        <v>#N/A</v>
      </c>
      <c r="H6" s="11" t="e">
        <f t="shared" si="2"/>
        <v>#N/A</v>
      </c>
      <c r="I6" s="11" t="e">
        <f t="shared" si="3"/>
        <v>#N/A</v>
      </c>
      <c r="J6" s="8"/>
      <c r="K6" s="8"/>
      <c r="L6" s="8"/>
      <c r="M6" s="8"/>
    </row>
    <row r="7" spans="1:13" x14ac:dyDescent="0.25">
      <c r="A7" s="8" t="s">
        <v>97</v>
      </c>
      <c r="B7" s="2"/>
      <c r="C7" s="1"/>
      <c r="D7" s="1"/>
      <c r="E7" s="1"/>
      <c r="F7" s="5" t="e">
        <f t="shared" si="0"/>
        <v>#N/A</v>
      </c>
      <c r="G7" s="11" t="e">
        <f t="shared" si="1"/>
        <v>#N/A</v>
      </c>
      <c r="H7" s="11" t="e">
        <f t="shared" si="2"/>
        <v>#N/A</v>
      </c>
      <c r="I7" s="11" t="e">
        <f t="shared" si="3"/>
        <v>#N/A</v>
      </c>
      <c r="J7" s="8"/>
      <c r="K7" s="8"/>
      <c r="L7" s="8"/>
      <c r="M7" s="8"/>
    </row>
    <row r="8" spans="1:13" x14ac:dyDescent="0.25">
      <c r="A8" s="8" t="s">
        <v>98</v>
      </c>
      <c r="B8" s="2"/>
      <c r="C8" s="1"/>
      <c r="D8" s="1"/>
      <c r="E8" s="1"/>
      <c r="F8" s="1"/>
      <c r="G8" s="5" t="e">
        <f t="shared" si="1"/>
        <v>#N/A</v>
      </c>
      <c r="H8" s="11" t="e">
        <f t="shared" si="2"/>
        <v>#N/A</v>
      </c>
      <c r="I8" s="11" t="e">
        <f t="shared" si="3"/>
        <v>#N/A</v>
      </c>
      <c r="J8" s="8"/>
      <c r="K8" s="8"/>
      <c r="L8" s="8"/>
      <c r="M8" s="8"/>
    </row>
    <row r="9" spans="1:13" x14ac:dyDescent="0.25">
      <c r="A9" s="8" t="s">
        <v>99</v>
      </c>
      <c r="B9" s="2"/>
      <c r="C9" s="1"/>
      <c r="D9" s="1"/>
      <c r="E9" s="1"/>
      <c r="F9" s="1"/>
      <c r="G9" s="1"/>
      <c r="H9" s="5" t="e">
        <f t="shared" si="2"/>
        <v>#N/A</v>
      </c>
      <c r="I9" s="11" t="e">
        <f t="shared" si="3"/>
        <v>#N/A</v>
      </c>
      <c r="J9" s="8"/>
      <c r="K9" s="8"/>
      <c r="L9" s="8"/>
      <c r="M9" s="8"/>
    </row>
    <row r="10" spans="1:13" x14ac:dyDescent="0.25">
      <c r="A10" s="8" t="s">
        <v>100</v>
      </c>
      <c r="B10" s="2"/>
      <c r="C10" s="1"/>
      <c r="D10" s="1"/>
      <c r="E10" s="1"/>
      <c r="F10" s="1"/>
      <c r="G10" s="1"/>
      <c r="H10" s="1"/>
      <c r="I10" s="5" t="e">
        <f t="shared" si="3"/>
        <v>#N/A</v>
      </c>
      <c r="J10" s="8"/>
      <c r="K10" s="8"/>
      <c r="L10" s="8"/>
      <c r="M10" s="8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8"/>
      <c r="K11" s="8"/>
      <c r="L11" s="8"/>
      <c r="M11" s="8"/>
    </row>
    <row r="12" spans="1:13" x14ac:dyDescent="0.25">
      <c r="A12" s="8" t="s">
        <v>145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A13" s="9" t="s">
        <v>0</v>
      </c>
      <c r="B13" s="9" t="s">
        <v>93</v>
      </c>
      <c r="C13" s="9" t="s">
        <v>94</v>
      </c>
      <c r="D13" s="9" t="s">
        <v>95</v>
      </c>
      <c r="E13" s="9" t="s">
        <v>96</v>
      </c>
      <c r="F13" s="9" t="s">
        <v>97</v>
      </c>
      <c r="G13" s="9" t="s">
        <v>98</v>
      </c>
      <c r="H13" s="9" t="s">
        <v>99</v>
      </c>
      <c r="I13" s="9" t="s">
        <v>100</v>
      </c>
      <c r="J13" s="8"/>
      <c r="K13" s="8"/>
      <c r="L13" s="8"/>
      <c r="M13" s="8"/>
    </row>
    <row r="14" spans="1:13" x14ac:dyDescent="0.25">
      <c r="A14" s="8" t="s">
        <v>93</v>
      </c>
      <c r="B14" s="6" t="e">
        <f>E25/E25</f>
        <v>#N/A</v>
      </c>
      <c r="C14" s="11" t="e">
        <f>$E$26/E25</f>
        <v>#N/A</v>
      </c>
      <c r="D14" s="11" t="e">
        <f>$E$27/E25</f>
        <v>#N/A</v>
      </c>
      <c r="E14" s="11" t="e">
        <f>$E$28/E25</f>
        <v>#N/A</v>
      </c>
      <c r="F14" s="11" t="e">
        <f>$E$29/E25</f>
        <v>#N/A</v>
      </c>
      <c r="G14" s="11" t="e">
        <f>$E$30/E25</f>
        <v>#N/A</v>
      </c>
      <c r="H14" s="11" t="e">
        <f>$E$31/E25</f>
        <v>#N/A</v>
      </c>
      <c r="I14" s="11" t="e">
        <f>$E$32/E25</f>
        <v>#N/A</v>
      </c>
      <c r="J14" s="8"/>
      <c r="K14" s="8"/>
      <c r="L14" s="8"/>
      <c r="M14" s="8"/>
    </row>
    <row r="15" spans="1:13" x14ac:dyDescent="0.25">
      <c r="A15" s="8" t="s">
        <v>94</v>
      </c>
      <c r="B15" s="2"/>
      <c r="C15" s="5" t="e">
        <f>$E$26/E26</f>
        <v>#N/A</v>
      </c>
      <c r="D15" s="11" t="e">
        <f>$E$27/E26</f>
        <v>#N/A</v>
      </c>
      <c r="E15" s="11" t="e">
        <f t="shared" ref="E15:E17" si="5">$E$28/E26</f>
        <v>#N/A</v>
      </c>
      <c r="F15" s="11" t="e">
        <f t="shared" ref="F15" si="6">$E$29/E26</f>
        <v>#N/A</v>
      </c>
      <c r="G15" s="11" t="e">
        <f t="shared" ref="G15:G19" si="7">$E$30/E26</f>
        <v>#N/A</v>
      </c>
      <c r="H15" s="11" t="e">
        <f t="shared" ref="H15:H20" si="8">$E$31/E26</f>
        <v>#N/A</v>
      </c>
      <c r="I15" s="11" t="e">
        <f t="shared" ref="I15:I21" si="9">$E$32/E26</f>
        <v>#N/A</v>
      </c>
      <c r="J15" s="8"/>
      <c r="K15" s="8"/>
      <c r="L15" s="8"/>
      <c r="M15" s="8"/>
    </row>
    <row r="16" spans="1:13" x14ac:dyDescent="0.25">
      <c r="A16" s="8" t="s">
        <v>95</v>
      </c>
      <c r="B16" s="2"/>
      <c r="C16" s="1"/>
      <c r="D16" s="5" t="e">
        <f>$E$27/E27</f>
        <v>#N/A</v>
      </c>
      <c r="E16" s="11" t="e">
        <f t="shared" si="5"/>
        <v>#N/A</v>
      </c>
      <c r="F16" s="11" t="e">
        <f>$E$29/E27</f>
        <v>#N/A</v>
      </c>
      <c r="G16" s="11" t="e">
        <f t="shared" si="7"/>
        <v>#N/A</v>
      </c>
      <c r="H16" s="11" t="e">
        <f t="shared" si="8"/>
        <v>#N/A</v>
      </c>
      <c r="I16" s="11" t="e">
        <f t="shared" si="9"/>
        <v>#N/A</v>
      </c>
      <c r="J16" s="8"/>
      <c r="K16" s="8"/>
      <c r="L16" s="8"/>
      <c r="M16" s="8"/>
    </row>
    <row r="17" spans="1:13" x14ac:dyDescent="0.25">
      <c r="A17" s="8" t="s">
        <v>96</v>
      </c>
      <c r="B17" s="2"/>
      <c r="C17" s="1"/>
      <c r="D17" s="1"/>
      <c r="E17" s="5" t="e">
        <f t="shared" si="5"/>
        <v>#N/A</v>
      </c>
      <c r="F17" s="11" t="e">
        <f>$E$29/E28</f>
        <v>#N/A</v>
      </c>
      <c r="G17" s="11" t="e">
        <f t="shared" si="7"/>
        <v>#N/A</v>
      </c>
      <c r="H17" s="11" t="e">
        <f t="shared" si="8"/>
        <v>#N/A</v>
      </c>
      <c r="I17" s="11" t="e">
        <f t="shared" si="9"/>
        <v>#N/A</v>
      </c>
      <c r="J17" s="8"/>
      <c r="K17" s="8"/>
      <c r="L17" s="8"/>
      <c r="M17" s="8"/>
    </row>
    <row r="18" spans="1:13" x14ac:dyDescent="0.25">
      <c r="A18" s="8" t="s">
        <v>97</v>
      </c>
      <c r="B18" s="2"/>
      <c r="C18" s="1"/>
      <c r="D18" s="1"/>
      <c r="E18" s="1"/>
      <c r="F18" s="5" t="e">
        <f>$E$29/E29</f>
        <v>#N/A</v>
      </c>
      <c r="G18" s="11" t="e">
        <f t="shared" si="7"/>
        <v>#N/A</v>
      </c>
      <c r="H18" s="11" t="e">
        <f t="shared" si="8"/>
        <v>#N/A</v>
      </c>
      <c r="I18" s="11" t="e">
        <f t="shared" si="9"/>
        <v>#N/A</v>
      </c>
      <c r="J18" s="8"/>
      <c r="K18" s="8"/>
      <c r="L18" s="8"/>
      <c r="M18" s="8"/>
    </row>
    <row r="19" spans="1:13" x14ac:dyDescent="0.25">
      <c r="A19" s="8" t="s">
        <v>98</v>
      </c>
      <c r="B19" s="2"/>
      <c r="C19" s="1"/>
      <c r="D19" s="1"/>
      <c r="E19" s="1"/>
      <c r="F19" s="1"/>
      <c r="G19" s="5" t="e">
        <f t="shared" si="7"/>
        <v>#N/A</v>
      </c>
      <c r="H19" s="11" t="e">
        <f>$E$31/E30</f>
        <v>#N/A</v>
      </c>
      <c r="I19" s="11" t="e">
        <f t="shared" si="9"/>
        <v>#N/A</v>
      </c>
      <c r="J19" s="8"/>
      <c r="K19" s="8"/>
      <c r="L19" s="8"/>
      <c r="M19" s="8"/>
    </row>
    <row r="20" spans="1:13" x14ac:dyDescent="0.25">
      <c r="A20" s="8" t="s">
        <v>99</v>
      </c>
      <c r="B20" s="2"/>
      <c r="C20" s="1"/>
      <c r="D20" s="1"/>
      <c r="E20" s="1"/>
      <c r="F20" s="1"/>
      <c r="G20" s="1"/>
      <c r="H20" s="5" t="e">
        <f t="shared" si="8"/>
        <v>#N/A</v>
      </c>
      <c r="I20" s="11" t="e">
        <f t="shared" si="9"/>
        <v>#N/A</v>
      </c>
      <c r="J20" s="8"/>
      <c r="K20" s="8"/>
      <c r="L20" s="8"/>
      <c r="M20" s="8"/>
    </row>
    <row r="21" spans="1:13" x14ac:dyDescent="0.25">
      <c r="A21" s="8" t="s">
        <v>100</v>
      </c>
      <c r="B21" s="2"/>
      <c r="C21" s="1"/>
      <c r="D21" s="1"/>
      <c r="E21" s="1"/>
      <c r="F21" s="1"/>
      <c r="G21" s="1"/>
      <c r="H21" s="1"/>
      <c r="I21" s="5" t="e">
        <f t="shared" si="9"/>
        <v>#N/A</v>
      </c>
      <c r="J21" s="8"/>
      <c r="K21" s="8"/>
      <c r="L21" s="8"/>
      <c r="M21" s="8"/>
    </row>
    <row r="23" spans="1:13" x14ac:dyDescent="0.25">
      <c r="A23" s="8" t="s">
        <v>13</v>
      </c>
      <c r="B23" s="8"/>
      <c r="C23" s="8"/>
      <c r="D23" s="8"/>
      <c r="E23" s="8"/>
      <c r="F23" s="8"/>
      <c r="G23" s="8"/>
    </row>
    <row r="24" spans="1:13" x14ac:dyDescent="0.25">
      <c r="A24" s="9" t="s">
        <v>0</v>
      </c>
      <c r="B24" s="9" t="s">
        <v>17</v>
      </c>
      <c r="C24" s="9" t="s">
        <v>14</v>
      </c>
      <c r="D24" s="9" t="s">
        <v>15</v>
      </c>
      <c r="E24" s="9" t="s">
        <v>16</v>
      </c>
      <c r="F24" s="9" t="s">
        <v>27</v>
      </c>
      <c r="G24" s="9" t="s">
        <v>28</v>
      </c>
    </row>
    <row r="25" spans="1:13" x14ac:dyDescent="0.25">
      <c r="A25" s="8" t="s">
        <v>93</v>
      </c>
      <c r="B25" t="s">
        <v>101</v>
      </c>
      <c r="C25">
        <v>50</v>
      </c>
      <c r="E25" s="1" t="e">
        <f>RTD("cqg.rtd",,"StudyData",B25,"ATR","MAType=Sim,Period=14","ATR","D",,"ALL",,,"False","T")</f>
        <v>#N/A</v>
      </c>
      <c r="F25" s="1" t="e">
        <f>RTD("cqg.rtd",,"ContractData","EU6","LastQuoteToday")</f>
        <v>#N/A</v>
      </c>
      <c r="G25" s="3" t="e">
        <f>C25*E25/F25</f>
        <v>#N/A</v>
      </c>
    </row>
    <row r="26" spans="1:13" x14ac:dyDescent="0.25">
      <c r="A26" s="8" t="s">
        <v>94</v>
      </c>
      <c r="B26" t="s">
        <v>103</v>
      </c>
      <c r="C26">
        <v>50</v>
      </c>
      <c r="E26" s="1" t="e">
        <f>RTD("cqg.rtd",,"StudyData",B26,"ATR","MAType=Sim,Period=14","ATR","D",,"ALL",,,"False","T")</f>
        <v>#N/A</v>
      </c>
      <c r="F26" s="1" t="e">
        <f>RTD("cqg.rtd",,"ContractData","EU6","LastQuoteToday")</f>
        <v>#N/A</v>
      </c>
      <c r="G26" s="3" t="e">
        <f t="shared" ref="G26:G32" si="10">C26*E26/F26</f>
        <v>#N/A</v>
      </c>
    </row>
    <row r="27" spans="1:13" x14ac:dyDescent="0.25">
      <c r="A27" s="8" t="s">
        <v>95</v>
      </c>
      <c r="B27" t="s">
        <v>102</v>
      </c>
      <c r="C27">
        <v>50</v>
      </c>
      <c r="E27" s="1" t="e">
        <f>RTD("cqg.rtd",,"StudyData",B27,"ATR","MAType=Sim,Period=14","ATR","D",,"ALL",,,"False","T")</f>
        <v>#N/A</v>
      </c>
      <c r="F27" s="1" t="e">
        <f>RTD("cqg.rtd",,"ContractData","EU6","LastQuoteToday")</f>
        <v>#N/A</v>
      </c>
      <c r="G27" s="3" t="e">
        <f t="shared" si="10"/>
        <v>#N/A</v>
      </c>
    </row>
    <row r="28" spans="1:13" x14ac:dyDescent="0.25">
      <c r="A28" s="8" t="s">
        <v>96</v>
      </c>
      <c r="B28" t="s">
        <v>104</v>
      </c>
      <c r="C28">
        <v>50</v>
      </c>
      <c r="E28" s="1" t="e">
        <f>RTD("cqg.rtd",,"StudyData",B28,"ATR","MAType=Sim,Period=14","ATR","D",,"ALL",,,"False","T")</f>
        <v>#N/A</v>
      </c>
      <c r="F28" s="1" t="e">
        <f>RTD("cqg.rtd",,"ContractData","EU6","LastQuoteToday")</f>
        <v>#N/A</v>
      </c>
      <c r="G28" s="3" t="e">
        <f t="shared" si="10"/>
        <v>#N/A</v>
      </c>
    </row>
    <row r="29" spans="1:13" x14ac:dyDescent="0.25">
      <c r="A29" s="8" t="s">
        <v>97</v>
      </c>
      <c r="B29" t="s">
        <v>105</v>
      </c>
      <c r="C29">
        <v>100</v>
      </c>
      <c r="E29" s="1" t="e">
        <f>RTD("cqg.rtd",,"StudyData",B29,"ATR","MAType=Sim,Period=14","ATR","D",,"ALL",,,"False","T")</f>
        <v>#N/A</v>
      </c>
      <c r="F29" s="1" t="e">
        <f>RTD("cqg.rtd",,"ContractData","EU6","LastQuoteToday")</f>
        <v>#N/A</v>
      </c>
      <c r="G29" s="3" t="e">
        <f t="shared" si="10"/>
        <v>#N/A</v>
      </c>
    </row>
    <row r="30" spans="1:13" x14ac:dyDescent="0.25">
      <c r="A30" s="8" t="s">
        <v>98</v>
      </c>
      <c r="B30" t="s">
        <v>106</v>
      </c>
      <c r="C30">
        <v>600</v>
      </c>
      <c r="E30" s="1" t="e">
        <f>RTD("cqg.rtd",,"StudyData",B30,"ATR","MAType=Sim,Period=14","ATR","D",,"ALL",,,"False","T")</f>
        <v>#N/A</v>
      </c>
      <c r="F30" s="1" t="e">
        <f>RTD("cqg.rtd",,"ContractData","EU6","LastQuoteToday")</f>
        <v>#N/A</v>
      </c>
      <c r="G30" s="3" t="e">
        <f t="shared" si="10"/>
        <v>#N/A</v>
      </c>
    </row>
    <row r="31" spans="1:13" x14ac:dyDescent="0.25">
      <c r="A31" s="8" t="s">
        <v>99</v>
      </c>
      <c r="B31" t="s">
        <v>107</v>
      </c>
      <c r="C31">
        <v>50</v>
      </c>
      <c r="E31" s="1" t="e">
        <f>RTD("cqg.rtd",,"StudyData",B31,"ATR","MAType=Sim,Period=14","ATR","D",,"ALL",,,"False","T")</f>
        <v>#N/A</v>
      </c>
      <c r="F31" s="1" t="e">
        <f>RTD("cqg.rtd",,"ContractData","EU6","LastQuoteToday")</f>
        <v>#N/A</v>
      </c>
      <c r="G31" s="3" t="e">
        <f t="shared" si="10"/>
        <v>#N/A</v>
      </c>
    </row>
    <row r="32" spans="1:13" x14ac:dyDescent="0.25">
      <c r="A32" s="8" t="s">
        <v>100</v>
      </c>
      <c r="B32" t="s">
        <v>108</v>
      </c>
      <c r="C32">
        <v>2000</v>
      </c>
      <c r="E32" s="1" t="e">
        <f>RTD("cqg.rtd",,"StudyData",B32,"ATR","MAType=Sim,Period=14","ATR","D",,"ALL",,,"False","T")</f>
        <v>#N/A</v>
      </c>
      <c r="F32" s="1" t="e">
        <f>RTD("cqg.rtd",,"ContractData","EU6","LastQuoteToday")</f>
        <v>#N/A</v>
      </c>
      <c r="G32" s="3" t="e">
        <f t="shared" si="10"/>
        <v>#N/A</v>
      </c>
    </row>
    <row r="33" spans="3:3" x14ac:dyDescent="0.25">
      <c r="C33" s="4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36"/>
  <sheetViews>
    <sheetView zoomScale="90" zoomScaleNormal="90" workbookViewId="0">
      <selection activeCell="A27" sqref="A27:C35"/>
    </sheetView>
  </sheetViews>
  <sheetFormatPr defaultRowHeight="15" x14ac:dyDescent="0.25"/>
  <sheetData>
    <row r="1" spans="1:13" x14ac:dyDescent="0.25">
      <c r="A1" s="8" t="s">
        <v>146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9" t="s">
        <v>0</v>
      </c>
      <c r="B2" s="9" t="s">
        <v>109</v>
      </c>
      <c r="C2" s="9" t="s">
        <v>110</v>
      </c>
      <c r="D2" s="9" t="s">
        <v>111</v>
      </c>
      <c r="E2" s="9" t="s">
        <v>112</v>
      </c>
      <c r="F2" s="9" t="s">
        <v>113</v>
      </c>
      <c r="G2" s="9" t="s">
        <v>114</v>
      </c>
      <c r="H2" s="9" t="s">
        <v>115</v>
      </c>
      <c r="I2" s="9" t="s">
        <v>116</v>
      </c>
      <c r="J2" s="9" t="s">
        <v>117</v>
      </c>
      <c r="K2" s="8"/>
      <c r="L2" s="8"/>
      <c r="M2" s="8"/>
    </row>
    <row r="3" spans="1:13" x14ac:dyDescent="0.25">
      <c r="A3" s="8" t="s">
        <v>109</v>
      </c>
      <c r="B3" s="5" t="e">
        <f>G27/G27</f>
        <v>#N/A</v>
      </c>
      <c r="C3" s="11" t="e">
        <f>$G$28/G27</f>
        <v>#VALUE!</v>
      </c>
      <c r="D3" s="11" t="e">
        <f>$G$29/G27</f>
        <v>#N/A</v>
      </c>
      <c r="E3" s="11" t="e">
        <f>$G$30/G27</f>
        <v>#N/A</v>
      </c>
      <c r="F3" s="11" t="e">
        <f>$G$31/G27</f>
        <v>#N/A</v>
      </c>
      <c r="G3" s="11" t="e">
        <f>$G$32/G27</f>
        <v>#N/A</v>
      </c>
      <c r="H3" s="11" t="e">
        <f>$G$33/G27</f>
        <v>#N/A</v>
      </c>
      <c r="I3" s="11" t="e">
        <f>$G$34/G27</f>
        <v>#N/A</v>
      </c>
      <c r="J3" s="11" t="e">
        <f>$G$35/G27</f>
        <v>#N/A</v>
      </c>
      <c r="K3" s="8"/>
      <c r="L3" s="8"/>
      <c r="M3" s="8"/>
    </row>
    <row r="4" spans="1:13" x14ac:dyDescent="0.25">
      <c r="A4" s="8" t="s">
        <v>110</v>
      </c>
      <c r="B4" s="2"/>
      <c r="C4" s="5" t="e">
        <f>$G$28/G28</f>
        <v>#VALUE!</v>
      </c>
      <c r="D4" s="11" t="e">
        <f>$G$29/G28</f>
        <v>#N/A</v>
      </c>
      <c r="E4" s="11" t="e">
        <f>$G$30/G28</f>
        <v>#N/A</v>
      </c>
      <c r="F4" s="11" t="e">
        <f t="shared" ref="F4:F7" si="0">$G$31/G28</f>
        <v>#N/A</v>
      </c>
      <c r="G4" s="11" t="e">
        <f t="shared" ref="G4:G8" si="1">$G$32/G28</f>
        <v>#N/A</v>
      </c>
      <c r="H4" s="11" t="e">
        <f t="shared" ref="H4:H9" si="2">$G$33/G28</f>
        <v>#N/A</v>
      </c>
      <c r="I4" s="11" t="e">
        <f t="shared" ref="I4:I10" si="3">$G$34/G28</f>
        <v>#N/A</v>
      </c>
      <c r="J4" s="11" t="e">
        <f t="shared" ref="J4:J10" si="4">$G$35/G28</f>
        <v>#N/A</v>
      </c>
      <c r="K4" s="8"/>
      <c r="L4" s="8"/>
      <c r="M4" s="8"/>
    </row>
    <row r="5" spans="1:13" x14ac:dyDescent="0.25">
      <c r="A5" s="8" t="s">
        <v>111</v>
      </c>
      <c r="B5" s="2"/>
      <c r="C5" s="1"/>
      <c r="D5" s="5" t="e">
        <f>$G$29/G29</f>
        <v>#N/A</v>
      </c>
      <c r="E5" s="11" t="e">
        <f t="shared" ref="E5:E6" si="5">$G$30/G29</f>
        <v>#N/A</v>
      </c>
      <c r="F5" s="11" t="e">
        <f t="shared" si="0"/>
        <v>#N/A</v>
      </c>
      <c r="G5" s="11" t="e">
        <f t="shared" si="1"/>
        <v>#N/A</v>
      </c>
      <c r="H5" s="11" t="e">
        <f t="shared" si="2"/>
        <v>#N/A</v>
      </c>
      <c r="I5" s="11" t="e">
        <f t="shared" si="3"/>
        <v>#N/A</v>
      </c>
      <c r="J5" s="11" t="e">
        <f t="shared" si="4"/>
        <v>#N/A</v>
      </c>
      <c r="K5" s="8"/>
      <c r="L5" s="8"/>
      <c r="M5" s="8"/>
    </row>
    <row r="6" spans="1:13" x14ac:dyDescent="0.25">
      <c r="A6" s="8" t="s">
        <v>112</v>
      </c>
      <c r="B6" s="2"/>
      <c r="C6" s="1"/>
      <c r="D6" s="1"/>
      <c r="E6" s="5" t="e">
        <f t="shared" si="5"/>
        <v>#N/A</v>
      </c>
      <c r="F6" s="11" t="e">
        <f t="shared" si="0"/>
        <v>#N/A</v>
      </c>
      <c r="G6" s="11" t="e">
        <f t="shared" si="1"/>
        <v>#N/A</v>
      </c>
      <c r="H6" s="11" t="e">
        <f t="shared" si="2"/>
        <v>#N/A</v>
      </c>
      <c r="I6" s="11" t="e">
        <f t="shared" si="3"/>
        <v>#N/A</v>
      </c>
      <c r="J6" s="11" t="e">
        <f t="shared" si="4"/>
        <v>#N/A</v>
      </c>
      <c r="K6" s="8"/>
      <c r="L6" s="8"/>
      <c r="M6" s="8"/>
    </row>
    <row r="7" spans="1:13" x14ac:dyDescent="0.25">
      <c r="A7" s="8" t="s">
        <v>113</v>
      </c>
      <c r="B7" s="2"/>
      <c r="C7" s="1"/>
      <c r="D7" s="1"/>
      <c r="E7" s="1"/>
      <c r="F7" s="5" t="e">
        <f t="shared" si="0"/>
        <v>#N/A</v>
      </c>
      <c r="G7" s="11" t="e">
        <f t="shared" si="1"/>
        <v>#N/A</v>
      </c>
      <c r="H7" s="11" t="e">
        <f t="shared" si="2"/>
        <v>#N/A</v>
      </c>
      <c r="I7" s="11" t="e">
        <f t="shared" si="3"/>
        <v>#N/A</v>
      </c>
      <c r="J7" s="11" t="e">
        <f t="shared" si="4"/>
        <v>#N/A</v>
      </c>
      <c r="K7" s="8"/>
      <c r="L7" s="8"/>
      <c r="M7" s="8"/>
    </row>
    <row r="8" spans="1:13" x14ac:dyDescent="0.25">
      <c r="A8" s="8" t="s">
        <v>114</v>
      </c>
      <c r="B8" s="2"/>
      <c r="C8" s="1"/>
      <c r="D8" s="1"/>
      <c r="E8" s="1"/>
      <c r="F8" s="1"/>
      <c r="G8" s="5" t="e">
        <f t="shared" si="1"/>
        <v>#N/A</v>
      </c>
      <c r="H8" s="11" t="e">
        <f t="shared" si="2"/>
        <v>#N/A</v>
      </c>
      <c r="I8" s="11" t="e">
        <f t="shared" si="3"/>
        <v>#N/A</v>
      </c>
      <c r="J8" s="11" t="e">
        <f t="shared" si="4"/>
        <v>#N/A</v>
      </c>
      <c r="K8" s="8"/>
      <c r="L8" s="8"/>
      <c r="M8" s="8"/>
    </row>
    <row r="9" spans="1:13" x14ac:dyDescent="0.25">
      <c r="A9" s="8" t="s">
        <v>115</v>
      </c>
      <c r="B9" s="2"/>
      <c r="C9" s="1"/>
      <c r="D9" s="1"/>
      <c r="E9" s="1"/>
      <c r="F9" s="1"/>
      <c r="G9" s="1"/>
      <c r="H9" s="5" t="e">
        <f t="shared" si="2"/>
        <v>#N/A</v>
      </c>
      <c r="I9" s="11" t="e">
        <f t="shared" si="3"/>
        <v>#N/A</v>
      </c>
      <c r="J9" s="11" t="e">
        <f t="shared" si="4"/>
        <v>#N/A</v>
      </c>
      <c r="K9" s="8"/>
      <c r="L9" s="8"/>
      <c r="M9" s="8"/>
    </row>
    <row r="10" spans="1:13" x14ac:dyDescent="0.25">
      <c r="A10" s="8" t="s">
        <v>116</v>
      </c>
      <c r="B10" s="2"/>
      <c r="C10" s="1"/>
      <c r="D10" s="1"/>
      <c r="E10" s="1"/>
      <c r="F10" s="1"/>
      <c r="G10" s="1"/>
      <c r="H10" s="1"/>
      <c r="I10" s="5" t="e">
        <f t="shared" si="3"/>
        <v>#N/A</v>
      </c>
      <c r="J10" s="11" t="e">
        <f t="shared" si="4"/>
        <v>#N/A</v>
      </c>
      <c r="K10" s="8"/>
      <c r="L10" s="8"/>
      <c r="M10" s="8"/>
    </row>
    <row r="11" spans="1:13" x14ac:dyDescent="0.25">
      <c r="A11" s="8" t="s">
        <v>117</v>
      </c>
      <c r="B11" s="2"/>
      <c r="C11" s="1"/>
      <c r="D11" s="1"/>
      <c r="E11" s="1"/>
      <c r="F11" s="1"/>
      <c r="G11" s="1"/>
      <c r="H11" s="1"/>
      <c r="I11" s="5"/>
      <c r="J11" s="5" t="e">
        <f>$G$35/G35</f>
        <v>#N/A</v>
      </c>
      <c r="K11" s="8"/>
      <c r="L11" s="8"/>
      <c r="M11" s="8"/>
    </row>
    <row r="12" spans="1:13" x14ac:dyDescent="0.25">
      <c r="B12" s="2"/>
      <c r="C12" s="2"/>
      <c r="D12" s="2"/>
      <c r="E12" s="2"/>
      <c r="F12" s="2"/>
      <c r="G12" s="2"/>
      <c r="H12" s="2"/>
      <c r="I12" s="2"/>
      <c r="J12" s="8"/>
      <c r="K12" s="8"/>
      <c r="L12" s="8"/>
      <c r="M12" s="8"/>
    </row>
    <row r="13" spans="1:13" x14ac:dyDescent="0.25">
      <c r="A13" s="8" t="s">
        <v>145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9" t="s">
        <v>0</v>
      </c>
      <c r="B14" s="9" t="s">
        <v>109</v>
      </c>
      <c r="C14" s="9" t="s">
        <v>110</v>
      </c>
      <c r="D14" s="9" t="s">
        <v>111</v>
      </c>
      <c r="E14" s="9" t="s">
        <v>112</v>
      </c>
      <c r="F14" s="9" t="s">
        <v>113</v>
      </c>
      <c r="G14" s="9" t="s">
        <v>114</v>
      </c>
      <c r="H14" s="9" t="s">
        <v>115</v>
      </c>
      <c r="I14" s="9" t="s">
        <v>116</v>
      </c>
      <c r="J14" s="9" t="s">
        <v>117</v>
      </c>
      <c r="K14" s="8"/>
      <c r="L14" s="8"/>
      <c r="M14" s="8"/>
    </row>
    <row r="15" spans="1:13" x14ac:dyDescent="0.25">
      <c r="A15" s="8" t="s">
        <v>109</v>
      </c>
      <c r="B15" s="6" t="e">
        <f>E27/E27</f>
        <v>#N/A</v>
      </c>
      <c r="C15" s="11" t="e">
        <f>$E$28/E27</f>
        <v>#VALUE!</v>
      </c>
      <c r="D15" s="11" t="e">
        <f>$E$29/E27</f>
        <v>#N/A</v>
      </c>
      <c r="E15" s="11" t="e">
        <f>$E$30/E27</f>
        <v>#N/A</v>
      </c>
      <c r="F15" s="11" t="e">
        <f>$E$31/E27</f>
        <v>#N/A</v>
      </c>
      <c r="G15" s="11" t="e">
        <f>$E$32/E27</f>
        <v>#N/A</v>
      </c>
      <c r="H15" s="11" t="e">
        <f>$E$33/E27</f>
        <v>#N/A</v>
      </c>
      <c r="I15" s="11" t="e">
        <f>$E$34/E27</f>
        <v>#N/A</v>
      </c>
      <c r="J15" s="11" t="e">
        <f>$E$35/E27</f>
        <v>#N/A</v>
      </c>
      <c r="K15" s="8"/>
      <c r="L15" s="8"/>
      <c r="M15" s="8"/>
    </row>
    <row r="16" spans="1:13" x14ac:dyDescent="0.25">
      <c r="A16" s="8" t="s">
        <v>110</v>
      </c>
      <c r="B16" s="2"/>
      <c r="C16" s="5" t="e">
        <f>$E$28/E28</f>
        <v>#VALUE!</v>
      </c>
      <c r="D16" s="11" t="e">
        <f>$E$29/E28</f>
        <v>#N/A</v>
      </c>
      <c r="E16" s="11" t="e">
        <f t="shared" ref="E16:E18" si="6">$E$30/E28</f>
        <v>#N/A</v>
      </c>
      <c r="F16" s="11" t="e">
        <f t="shared" ref="F16" si="7">$E$31/E28</f>
        <v>#N/A</v>
      </c>
      <c r="G16" s="11" t="e">
        <f t="shared" ref="G16:G20" si="8">$E$32/E28</f>
        <v>#N/A</v>
      </c>
      <c r="H16" s="11" t="e">
        <f t="shared" ref="H16:H21" si="9">$E$33/E28</f>
        <v>#N/A</v>
      </c>
      <c r="I16" s="11" t="e">
        <f t="shared" ref="I16:I22" si="10">$E$34/E28</f>
        <v>#N/A</v>
      </c>
      <c r="J16" s="11" t="e">
        <f t="shared" ref="J16:J23" si="11">$E$35/E28</f>
        <v>#N/A</v>
      </c>
      <c r="K16" s="8"/>
      <c r="L16" s="8"/>
      <c r="M16" s="8"/>
    </row>
    <row r="17" spans="1:13" x14ac:dyDescent="0.25">
      <c r="A17" s="8" t="s">
        <v>111</v>
      </c>
      <c r="B17" s="2"/>
      <c r="C17" s="1"/>
      <c r="D17" s="5" t="e">
        <f>$E$29/E29</f>
        <v>#N/A</v>
      </c>
      <c r="E17" s="11" t="e">
        <f t="shared" si="6"/>
        <v>#N/A</v>
      </c>
      <c r="F17" s="11" t="e">
        <f>$E$31/E29</f>
        <v>#N/A</v>
      </c>
      <c r="G17" s="11" t="e">
        <f t="shared" si="8"/>
        <v>#N/A</v>
      </c>
      <c r="H17" s="11" t="e">
        <f t="shared" si="9"/>
        <v>#N/A</v>
      </c>
      <c r="I17" s="11" t="e">
        <f t="shared" si="10"/>
        <v>#N/A</v>
      </c>
      <c r="J17" s="11" t="e">
        <f t="shared" si="11"/>
        <v>#N/A</v>
      </c>
      <c r="K17" s="8"/>
      <c r="L17" s="8"/>
      <c r="M17" s="8"/>
    </row>
    <row r="18" spans="1:13" x14ac:dyDescent="0.25">
      <c r="A18" s="8" t="s">
        <v>112</v>
      </c>
      <c r="B18" s="2"/>
      <c r="C18" s="1"/>
      <c r="D18" s="1"/>
      <c r="E18" s="5" t="e">
        <f t="shared" si="6"/>
        <v>#N/A</v>
      </c>
      <c r="F18" s="11" t="e">
        <f>$E$31/E30</f>
        <v>#N/A</v>
      </c>
      <c r="G18" s="11" t="e">
        <f t="shared" si="8"/>
        <v>#N/A</v>
      </c>
      <c r="H18" s="11" t="e">
        <f t="shared" si="9"/>
        <v>#N/A</v>
      </c>
      <c r="I18" s="11" t="e">
        <f t="shared" si="10"/>
        <v>#N/A</v>
      </c>
      <c r="J18" s="11" t="e">
        <f t="shared" si="11"/>
        <v>#N/A</v>
      </c>
      <c r="K18" s="8"/>
      <c r="L18" s="8"/>
      <c r="M18" s="8"/>
    </row>
    <row r="19" spans="1:13" x14ac:dyDescent="0.25">
      <c r="A19" s="8" t="s">
        <v>113</v>
      </c>
      <c r="B19" s="2"/>
      <c r="C19" s="1"/>
      <c r="D19" s="1"/>
      <c r="E19" s="1"/>
      <c r="F19" s="5" t="e">
        <f>$E$31/E31</f>
        <v>#N/A</v>
      </c>
      <c r="G19" s="11" t="e">
        <f t="shared" si="8"/>
        <v>#N/A</v>
      </c>
      <c r="H19" s="11" t="e">
        <f t="shared" si="9"/>
        <v>#N/A</v>
      </c>
      <c r="I19" s="11" t="e">
        <f t="shared" si="10"/>
        <v>#N/A</v>
      </c>
      <c r="J19" s="11" t="e">
        <f t="shared" si="11"/>
        <v>#N/A</v>
      </c>
      <c r="K19" s="8"/>
      <c r="L19" s="8"/>
      <c r="M19" s="8"/>
    </row>
    <row r="20" spans="1:13" x14ac:dyDescent="0.25">
      <c r="A20" s="8" t="s">
        <v>114</v>
      </c>
      <c r="B20" s="2"/>
      <c r="C20" s="1"/>
      <c r="D20" s="1"/>
      <c r="E20" s="1"/>
      <c r="F20" s="1"/>
      <c r="G20" s="5" t="e">
        <f t="shared" si="8"/>
        <v>#N/A</v>
      </c>
      <c r="H20" s="11" t="e">
        <f>$E$33/E32</f>
        <v>#N/A</v>
      </c>
      <c r="I20" s="11" t="e">
        <f t="shared" si="10"/>
        <v>#N/A</v>
      </c>
      <c r="J20" s="11" t="e">
        <f t="shared" si="11"/>
        <v>#N/A</v>
      </c>
      <c r="K20" s="8"/>
      <c r="L20" s="8"/>
      <c r="M20" s="8"/>
    </row>
    <row r="21" spans="1:13" x14ac:dyDescent="0.25">
      <c r="A21" s="8" t="s">
        <v>115</v>
      </c>
      <c r="B21" s="2"/>
      <c r="C21" s="1"/>
      <c r="D21" s="1"/>
      <c r="E21" s="1"/>
      <c r="F21" s="1"/>
      <c r="G21" s="1"/>
      <c r="H21" s="5" t="e">
        <f t="shared" si="9"/>
        <v>#N/A</v>
      </c>
      <c r="I21" s="11" t="e">
        <f t="shared" si="10"/>
        <v>#N/A</v>
      </c>
      <c r="J21" s="11" t="e">
        <f t="shared" si="11"/>
        <v>#N/A</v>
      </c>
      <c r="K21" s="8"/>
      <c r="L21" s="8"/>
      <c r="M21" s="8"/>
    </row>
    <row r="22" spans="1:13" x14ac:dyDescent="0.25">
      <c r="A22" s="8" t="s">
        <v>116</v>
      </c>
      <c r="B22" s="2"/>
      <c r="C22" s="1"/>
      <c r="D22" s="1"/>
      <c r="E22" s="1"/>
      <c r="F22" s="1"/>
      <c r="G22" s="1"/>
      <c r="H22" s="1"/>
      <c r="I22" s="5" t="e">
        <f t="shared" si="10"/>
        <v>#N/A</v>
      </c>
      <c r="J22" s="11" t="e">
        <f t="shared" si="11"/>
        <v>#N/A</v>
      </c>
      <c r="K22" s="8"/>
      <c r="L22" s="8"/>
      <c r="M22" s="8"/>
    </row>
    <row r="23" spans="1:13" x14ac:dyDescent="0.25">
      <c r="A23" s="8" t="s">
        <v>117</v>
      </c>
      <c r="J23" s="5" t="e">
        <f t="shared" si="11"/>
        <v>#N/A</v>
      </c>
    </row>
    <row r="24" spans="1:13" x14ac:dyDescent="0.25">
      <c r="A24" s="8"/>
    </row>
    <row r="25" spans="1:13" x14ac:dyDescent="0.25">
      <c r="A25" s="8" t="s">
        <v>13</v>
      </c>
      <c r="B25" s="8"/>
      <c r="C25" s="8"/>
      <c r="D25" s="8"/>
      <c r="E25" s="8"/>
      <c r="F25" s="8"/>
      <c r="G25" s="8"/>
    </row>
    <row r="26" spans="1:13" x14ac:dyDescent="0.25">
      <c r="A26" s="9" t="s">
        <v>0</v>
      </c>
      <c r="B26" s="9" t="s">
        <v>17</v>
      </c>
      <c r="C26" s="9" t="s">
        <v>14</v>
      </c>
      <c r="D26" s="9" t="s">
        <v>15</v>
      </c>
      <c r="E26" s="9" t="s">
        <v>16</v>
      </c>
      <c r="F26" s="9" t="s">
        <v>27</v>
      </c>
      <c r="G26" s="9" t="s">
        <v>28</v>
      </c>
    </row>
    <row r="27" spans="1:13" x14ac:dyDescent="0.25">
      <c r="A27" s="8" t="s">
        <v>109</v>
      </c>
      <c r="B27" t="s">
        <v>118</v>
      </c>
      <c r="C27">
        <v>375</v>
      </c>
      <c r="E27" s="1" t="e">
        <f>RTD("cqg.rtd",,"StudyData",B27,"ATR","MAType=Sim,Period=14","ATR","D",,"ALL",,,"False","T")</f>
        <v>#N/A</v>
      </c>
      <c r="F27" s="1" t="e">
        <f>RTD("cqg.rtd",,"ContractData","EU6","LastQuoteToday")</f>
        <v>#N/A</v>
      </c>
      <c r="G27" s="3" t="e">
        <f>C27*E27/F27</f>
        <v>#N/A</v>
      </c>
    </row>
    <row r="28" spans="1:13" x14ac:dyDescent="0.25">
      <c r="A28" s="8" t="s">
        <v>110</v>
      </c>
      <c r="B28" t="s">
        <v>119</v>
      </c>
      <c r="C28">
        <v>375</v>
      </c>
      <c r="E28" s="1" t="s">
        <v>127</v>
      </c>
      <c r="F28" s="1" t="e">
        <f>RTD("cqg.rtd",,"ContractData","EU6","LastQuoteToday")</f>
        <v>#N/A</v>
      </c>
      <c r="G28" s="3" t="e">
        <f>C28*E28/F28</f>
        <v>#VALUE!</v>
      </c>
    </row>
    <row r="29" spans="1:13" x14ac:dyDescent="0.25">
      <c r="A29" s="8" t="s">
        <v>111</v>
      </c>
      <c r="B29" t="s">
        <v>120</v>
      </c>
      <c r="C29">
        <v>1120</v>
      </c>
      <c r="E29" s="1" t="e">
        <f>RTD("cqg.rtd",,"StudyData",B29,"ATR","MAType=Sim,Period=14","ATR","D",,"ALL",,,"False","T")</f>
        <v>#N/A</v>
      </c>
      <c r="F29" s="1" t="e">
        <f>RTD("cqg.rtd",,"ContractData","EU6","LastQuoteToday")</f>
        <v>#N/A</v>
      </c>
      <c r="G29" s="3" t="e">
        <f t="shared" ref="G29:G34" si="12">C29*E29/F29</f>
        <v>#N/A</v>
      </c>
    </row>
    <row r="30" spans="1:13" x14ac:dyDescent="0.25">
      <c r="A30" s="8" t="s">
        <v>112</v>
      </c>
      <c r="B30" t="s">
        <v>121</v>
      </c>
      <c r="C30">
        <v>50</v>
      </c>
      <c r="E30" s="1" t="e">
        <f>RTD("cqg.rtd",,"StudyData",B30,"ATR","MAType=Sim,Period=14","ATR","D",,"ALL",,,"False","T")</f>
        <v>#N/A</v>
      </c>
      <c r="F30" s="1" t="e">
        <f>RTD("cqg.rtd",,"ContractData","EU6","LastQuoteToday")</f>
        <v>#N/A</v>
      </c>
      <c r="G30" s="3" t="e">
        <f t="shared" si="12"/>
        <v>#N/A</v>
      </c>
    </row>
    <row r="31" spans="1:13" x14ac:dyDescent="0.25">
      <c r="A31" s="8" t="s">
        <v>113</v>
      </c>
      <c r="B31" t="s">
        <v>122</v>
      </c>
      <c r="C31">
        <v>10</v>
      </c>
      <c r="E31" s="1" t="e">
        <f>RTD("cqg.rtd",,"StudyData",B31,"ATR","MAType=Sim,Period=14","ATR","D",,"ALL",,,"False","T")</f>
        <v>#N/A</v>
      </c>
      <c r="F31" s="1" t="e">
        <f>RTD("cqg.rtd",,"ContractData","EU6","LastQuoteToday")</f>
        <v>#N/A</v>
      </c>
      <c r="G31" s="3" t="e">
        <f t="shared" si="12"/>
        <v>#N/A</v>
      </c>
    </row>
    <row r="32" spans="1:13" x14ac:dyDescent="0.25">
      <c r="A32" s="8" t="s">
        <v>114</v>
      </c>
      <c r="B32" t="s">
        <v>123</v>
      </c>
      <c r="C32">
        <v>10</v>
      </c>
      <c r="E32" s="1" t="e">
        <f>RTD("cqg.rtd",,"StudyData",B32,"ATR","MAType=Sim,Period=14","ATR","D",,"ALL",,,"False","T")</f>
        <v>#N/A</v>
      </c>
      <c r="F32" s="1" t="e">
        <f>RTD("cqg.rtd",,"ContractData","EB","LastQuoteToday")</f>
        <v>#N/A</v>
      </c>
      <c r="G32" s="3" t="e">
        <f t="shared" si="12"/>
        <v>#N/A</v>
      </c>
    </row>
    <row r="33" spans="1:7" x14ac:dyDescent="0.25">
      <c r="A33" s="8" t="s">
        <v>115</v>
      </c>
      <c r="B33" t="s">
        <v>124</v>
      </c>
      <c r="C33">
        <v>500</v>
      </c>
      <c r="E33" s="1" t="e">
        <f>RTD("cqg.rtd",,"StudyData",B33,"ATR","MAType=Sim,Period=14","ATR","D",,"ALL",,,"False","T")</f>
        <v>#N/A</v>
      </c>
      <c r="F33" s="1" t="e">
        <f>RTD("cqg.rtd",,"ContractData","EU6","LastQuoteToday")</f>
        <v>#N/A</v>
      </c>
      <c r="G33" s="3" t="e">
        <f t="shared" si="12"/>
        <v>#N/A</v>
      </c>
    </row>
    <row r="34" spans="1:7" x14ac:dyDescent="0.25">
      <c r="A34" s="8" t="s">
        <v>116</v>
      </c>
      <c r="B34" t="s">
        <v>125</v>
      </c>
      <c r="C34">
        <v>150</v>
      </c>
      <c r="E34" s="1" t="e">
        <f>RTD("cqg.rtd",,"StudyData",B34,"ATR","MAType=Sim,Period=14","ATR","D",,"ALL",,,"False","T")</f>
        <v>#N/A</v>
      </c>
      <c r="F34" s="1" t="e">
        <f>RTD("cqg.rtd",,"ContractData","EU6","LastQuoteToday")</f>
        <v>#N/A</v>
      </c>
      <c r="G34" s="3" t="e">
        <f t="shared" si="12"/>
        <v>#N/A</v>
      </c>
    </row>
    <row r="35" spans="1:7" x14ac:dyDescent="0.25">
      <c r="A35" s="8" t="s">
        <v>117</v>
      </c>
      <c r="B35" t="s">
        <v>126</v>
      </c>
      <c r="C35" s="12">
        <v>11</v>
      </c>
      <c r="E35" s="1" t="e">
        <f>RTD("cqg.rtd",,"StudyData",B35,"ATR","MAType=Sim,Period=14","ATR","D",,"ALL",,,"False","T")</f>
        <v>#N/A</v>
      </c>
      <c r="F35" s="1" t="e">
        <f>RTD("cqg.rtd",,"ContractData","EU6","LastQuoteToday")</f>
        <v>#N/A</v>
      </c>
      <c r="G35" s="3" t="e">
        <f t="shared" ref="G35" si="13">C35*E35/F35</f>
        <v>#N/A</v>
      </c>
    </row>
    <row r="36" spans="1:7" x14ac:dyDescent="0.25">
      <c r="C36" s="4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F4BF-3D80-4D4E-B947-4E7A9AEA021E}">
  <dimension ref="A1:C78"/>
  <sheetViews>
    <sheetView tabSelected="1" workbookViewId="0">
      <selection activeCell="E61" sqref="E61"/>
    </sheetView>
  </sheetViews>
  <sheetFormatPr defaultRowHeight="15" x14ac:dyDescent="0.25"/>
  <cols>
    <col min="1" max="1" width="12.28515625" customWidth="1"/>
    <col min="2" max="2" width="25" customWidth="1"/>
    <col min="3" max="3" width="11.28515625" bestFit="1" customWidth="1"/>
  </cols>
  <sheetData>
    <row r="1" spans="1:3" x14ac:dyDescent="0.25">
      <c r="A1" s="19" t="s">
        <v>0</v>
      </c>
      <c r="B1" s="19" t="s">
        <v>214</v>
      </c>
      <c r="C1" s="19" t="s">
        <v>14</v>
      </c>
    </row>
    <row r="2" spans="1:3" x14ac:dyDescent="0.25">
      <c r="A2" s="20" t="s">
        <v>1</v>
      </c>
      <c r="B2" t="s">
        <v>1</v>
      </c>
      <c r="C2">
        <v>10</v>
      </c>
    </row>
    <row r="3" spans="1:3" x14ac:dyDescent="0.25">
      <c r="A3" s="20" t="s">
        <v>2</v>
      </c>
      <c r="B3" t="s">
        <v>215</v>
      </c>
      <c r="C3">
        <v>25</v>
      </c>
    </row>
    <row r="4" spans="1:3" x14ac:dyDescent="0.25">
      <c r="A4" s="20" t="s">
        <v>152</v>
      </c>
      <c r="B4" t="s">
        <v>216</v>
      </c>
    </row>
    <row r="5" spans="1:3" x14ac:dyDescent="0.25">
      <c r="A5" s="21" t="s">
        <v>3</v>
      </c>
      <c r="B5" s="18" t="s">
        <v>217</v>
      </c>
      <c r="C5" s="18">
        <v>10</v>
      </c>
    </row>
    <row r="6" spans="1:3" x14ac:dyDescent="0.25">
      <c r="A6" s="20" t="s">
        <v>4</v>
      </c>
      <c r="B6" t="s">
        <v>4</v>
      </c>
      <c r="C6">
        <v>10</v>
      </c>
    </row>
    <row r="7" spans="1:3" x14ac:dyDescent="0.25">
      <c r="A7" s="20" t="s">
        <v>5</v>
      </c>
      <c r="B7" t="s">
        <v>218</v>
      </c>
      <c r="C7">
        <v>10</v>
      </c>
    </row>
    <row r="8" spans="1:3" x14ac:dyDescent="0.25">
      <c r="A8" s="20" t="s">
        <v>6</v>
      </c>
      <c r="B8" t="s">
        <v>219</v>
      </c>
      <c r="C8">
        <v>12.5</v>
      </c>
    </row>
    <row r="9" spans="1:3" x14ac:dyDescent="0.25">
      <c r="A9" s="20" t="s">
        <v>7</v>
      </c>
      <c r="B9" t="s">
        <v>220</v>
      </c>
      <c r="C9">
        <v>20</v>
      </c>
    </row>
    <row r="10" spans="1:3" x14ac:dyDescent="0.25">
      <c r="A10" s="20" t="s">
        <v>8</v>
      </c>
      <c r="B10" t="s">
        <v>221</v>
      </c>
      <c r="C10">
        <v>5</v>
      </c>
    </row>
    <row r="11" spans="1:3" x14ac:dyDescent="0.25">
      <c r="A11" s="20" t="s">
        <v>9</v>
      </c>
      <c r="B11" t="s">
        <v>222</v>
      </c>
      <c r="C11">
        <v>5</v>
      </c>
    </row>
    <row r="12" spans="1:3" x14ac:dyDescent="0.25">
      <c r="A12" s="20" t="s">
        <v>10</v>
      </c>
      <c r="B12" t="s">
        <v>152</v>
      </c>
      <c r="C12">
        <v>1</v>
      </c>
    </row>
    <row r="13" spans="1:3" x14ac:dyDescent="0.25">
      <c r="A13" s="20" t="s">
        <v>11</v>
      </c>
      <c r="B13" t="s">
        <v>223</v>
      </c>
      <c r="C13">
        <v>100</v>
      </c>
    </row>
    <row r="14" spans="1:3" x14ac:dyDescent="0.25">
      <c r="A14" s="20" t="s">
        <v>12</v>
      </c>
      <c r="B14" t="s">
        <v>12</v>
      </c>
      <c r="C14">
        <v>200</v>
      </c>
    </row>
    <row r="15" spans="1:3" x14ac:dyDescent="0.25">
      <c r="A15" s="20" t="s">
        <v>128</v>
      </c>
      <c r="B15" t="s">
        <v>128</v>
      </c>
      <c r="C15">
        <v>100</v>
      </c>
    </row>
    <row r="16" spans="1:3" x14ac:dyDescent="0.25">
      <c r="A16" s="20" t="s">
        <v>129</v>
      </c>
      <c r="B16" t="s">
        <v>224</v>
      </c>
      <c r="C16">
        <v>1000</v>
      </c>
    </row>
    <row r="17" spans="1:3" x14ac:dyDescent="0.25">
      <c r="A17" s="20" t="s">
        <v>141</v>
      </c>
      <c r="B17" t="s">
        <v>141</v>
      </c>
      <c r="C17">
        <v>50</v>
      </c>
    </row>
    <row r="18" spans="1:3" x14ac:dyDescent="0.25">
      <c r="A18" s="20" t="s">
        <v>144</v>
      </c>
      <c r="B18" t="s">
        <v>144</v>
      </c>
      <c r="C18">
        <v>200</v>
      </c>
    </row>
    <row r="19" spans="1:3" x14ac:dyDescent="0.25">
      <c r="A19" s="20" t="s">
        <v>225</v>
      </c>
      <c r="B19" t="s">
        <v>225</v>
      </c>
      <c r="C19">
        <v>100</v>
      </c>
    </row>
    <row r="20" spans="1:3" x14ac:dyDescent="0.25">
      <c r="A20" s="20" t="s">
        <v>36</v>
      </c>
      <c r="B20" t="s">
        <v>50</v>
      </c>
      <c r="C20">
        <v>1000</v>
      </c>
    </row>
    <row r="21" spans="1:3" x14ac:dyDescent="0.25">
      <c r="A21" s="20" t="s">
        <v>29</v>
      </c>
      <c r="B21" t="s">
        <v>226</v>
      </c>
      <c r="C21">
        <v>1000</v>
      </c>
    </row>
    <row r="22" spans="1:3" x14ac:dyDescent="0.25">
      <c r="A22" s="20" t="s">
        <v>30</v>
      </c>
      <c r="B22" t="s">
        <v>227</v>
      </c>
      <c r="C22">
        <v>1000</v>
      </c>
    </row>
    <row r="23" spans="1:3" x14ac:dyDescent="0.25">
      <c r="A23" s="20" t="s">
        <v>31</v>
      </c>
      <c r="B23" t="s">
        <v>228</v>
      </c>
      <c r="C23">
        <v>1000</v>
      </c>
    </row>
    <row r="24" spans="1:3" x14ac:dyDescent="0.25">
      <c r="A24" s="20" t="s">
        <v>45</v>
      </c>
      <c r="B24" t="s">
        <v>229</v>
      </c>
      <c r="C24">
        <v>2500</v>
      </c>
    </row>
    <row r="25" spans="1:3" x14ac:dyDescent="0.25">
      <c r="A25" s="20" t="s">
        <v>32</v>
      </c>
      <c r="B25" t="s">
        <v>32</v>
      </c>
      <c r="C25">
        <v>1000</v>
      </c>
    </row>
    <row r="26" spans="1:3" x14ac:dyDescent="0.25">
      <c r="A26" s="20" t="s">
        <v>33</v>
      </c>
      <c r="B26" t="s">
        <v>52</v>
      </c>
      <c r="C26">
        <v>1000</v>
      </c>
    </row>
    <row r="27" spans="1:3" x14ac:dyDescent="0.25">
      <c r="A27" s="20" t="s">
        <v>34</v>
      </c>
      <c r="B27" t="s">
        <v>53</v>
      </c>
      <c r="C27">
        <v>1000</v>
      </c>
    </row>
    <row r="28" spans="1:3" x14ac:dyDescent="0.25">
      <c r="A28" s="20" t="s">
        <v>35</v>
      </c>
      <c r="B28" t="s">
        <v>54</v>
      </c>
      <c r="C28">
        <v>1000</v>
      </c>
    </row>
    <row r="29" spans="1:3" x14ac:dyDescent="0.25">
      <c r="A29" s="20" t="s">
        <v>44</v>
      </c>
      <c r="B29" t="s">
        <v>230</v>
      </c>
      <c r="C29">
        <v>1250</v>
      </c>
    </row>
    <row r="30" spans="1:3" x14ac:dyDescent="0.25">
      <c r="A30" s="18" t="s">
        <v>260</v>
      </c>
      <c r="B30" s="18" t="s">
        <v>261</v>
      </c>
      <c r="C30" s="18"/>
    </row>
    <row r="31" spans="1:3" x14ac:dyDescent="0.25">
      <c r="A31" s="20" t="s">
        <v>37</v>
      </c>
      <c r="B31" t="s">
        <v>231</v>
      </c>
      <c r="C31">
        <v>1000</v>
      </c>
    </row>
    <row r="32" spans="1:3" x14ac:dyDescent="0.25">
      <c r="A32" s="20" t="s">
        <v>38</v>
      </c>
      <c r="B32" t="s">
        <v>232</v>
      </c>
      <c r="C32">
        <v>1000</v>
      </c>
    </row>
    <row r="33" spans="1:3" x14ac:dyDescent="0.25">
      <c r="A33" s="20" t="s">
        <v>39</v>
      </c>
      <c r="B33" t="s">
        <v>233</v>
      </c>
      <c r="C33">
        <v>1000</v>
      </c>
    </row>
    <row r="34" spans="1:3" x14ac:dyDescent="0.25">
      <c r="A34" s="20" t="s">
        <v>40</v>
      </c>
      <c r="B34" t="s">
        <v>234</v>
      </c>
      <c r="C34">
        <v>2000</v>
      </c>
    </row>
    <row r="35" spans="1:3" x14ac:dyDescent="0.25">
      <c r="A35" s="18" t="s">
        <v>43</v>
      </c>
      <c r="B35" s="18" t="s">
        <v>235</v>
      </c>
      <c r="C35" s="18"/>
    </row>
    <row r="36" spans="1:3" x14ac:dyDescent="0.25">
      <c r="A36" s="20" t="s">
        <v>41</v>
      </c>
      <c r="B36" t="s">
        <v>41</v>
      </c>
      <c r="C36">
        <v>1000</v>
      </c>
    </row>
    <row r="37" spans="1:3" x14ac:dyDescent="0.25">
      <c r="A37" s="20" t="s">
        <v>42</v>
      </c>
      <c r="B37" t="s">
        <v>42</v>
      </c>
      <c r="C37">
        <v>1000</v>
      </c>
    </row>
    <row r="38" spans="1:3" x14ac:dyDescent="0.25">
      <c r="A38" s="18" t="s">
        <v>46</v>
      </c>
      <c r="B38" s="18" t="s">
        <v>236</v>
      </c>
      <c r="C38" s="18"/>
    </row>
    <row r="39" spans="1:3" x14ac:dyDescent="0.25">
      <c r="A39" s="20" t="s">
        <v>154</v>
      </c>
      <c r="B39" t="s">
        <v>237</v>
      </c>
      <c r="C39">
        <v>1000</v>
      </c>
    </row>
    <row r="40" spans="1:3" x14ac:dyDescent="0.25">
      <c r="A40" s="18" t="s">
        <v>238</v>
      </c>
      <c r="B40" s="18" t="s">
        <v>246</v>
      </c>
      <c r="C40" s="18"/>
    </row>
    <row r="41" spans="1:3" x14ac:dyDescent="0.25">
      <c r="A41" s="18" t="s">
        <v>239</v>
      </c>
      <c r="B41" s="18" t="s">
        <v>247</v>
      </c>
      <c r="C41" s="18"/>
    </row>
    <row r="42" spans="1:3" x14ac:dyDescent="0.25">
      <c r="A42" s="18" t="s">
        <v>240</v>
      </c>
      <c r="B42" s="18" t="s">
        <v>240</v>
      </c>
      <c r="C42" s="18"/>
    </row>
    <row r="43" spans="1:3" x14ac:dyDescent="0.25">
      <c r="A43" s="18" t="s">
        <v>241</v>
      </c>
      <c r="B43" s="18" t="s">
        <v>241</v>
      </c>
      <c r="C43" s="18"/>
    </row>
    <row r="44" spans="1:3" x14ac:dyDescent="0.25">
      <c r="A44" s="18" t="s">
        <v>242</v>
      </c>
      <c r="B44" s="18" t="s">
        <v>242</v>
      </c>
      <c r="C44" s="18"/>
    </row>
    <row r="45" spans="1:3" x14ac:dyDescent="0.25">
      <c r="A45" s="18" t="s">
        <v>243</v>
      </c>
      <c r="B45" s="18" t="s">
        <v>243</v>
      </c>
      <c r="C45" s="18"/>
    </row>
    <row r="46" spans="1:3" x14ac:dyDescent="0.25">
      <c r="A46" s="18" t="s">
        <v>244</v>
      </c>
      <c r="B46" s="18" t="s">
        <v>244</v>
      </c>
      <c r="C46" s="18"/>
    </row>
    <row r="47" spans="1:3" x14ac:dyDescent="0.25">
      <c r="A47" s="18" t="s">
        <v>245</v>
      </c>
      <c r="B47" s="18" t="s">
        <v>245</v>
      </c>
      <c r="C47" s="18"/>
    </row>
    <row r="48" spans="1:3" x14ac:dyDescent="0.25">
      <c r="A48" s="20" t="s">
        <v>67</v>
      </c>
      <c r="B48" t="s">
        <v>248</v>
      </c>
      <c r="C48">
        <v>1000</v>
      </c>
    </row>
    <row r="49" spans="1:3" x14ac:dyDescent="0.25">
      <c r="A49" s="20" t="s">
        <v>68</v>
      </c>
      <c r="B49" t="s">
        <v>249</v>
      </c>
      <c r="C49">
        <v>1000</v>
      </c>
    </row>
    <row r="50" spans="1:3" x14ac:dyDescent="0.25">
      <c r="A50" s="20" t="s">
        <v>69</v>
      </c>
      <c r="B50" t="s">
        <v>250</v>
      </c>
      <c r="C50">
        <v>42000</v>
      </c>
    </row>
    <row r="51" spans="1:3" x14ac:dyDescent="0.25">
      <c r="A51" s="20" t="s">
        <v>71</v>
      </c>
      <c r="B51" t="s">
        <v>251</v>
      </c>
      <c r="C51">
        <v>42000</v>
      </c>
    </row>
    <row r="52" spans="1:3" x14ac:dyDescent="0.25">
      <c r="A52" s="20" t="s">
        <v>72</v>
      </c>
      <c r="B52" t="s">
        <v>252</v>
      </c>
      <c r="C52">
        <v>100</v>
      </c>
    </row>
    <row r="53" spans="1:3" x14ac:dyDescent="0.25">
      <c r="A53" s="20" t="s">
        <v>73</v>
      </c>
      <c r="B53" t="s">
        <v>253</v>
      </c>
      <c r="C53">
        <v>10000</v>
      </c>
    </row>
    <row r="54" spans="1:3" x14ac:dyDescent="0.25">
      <c r="A54" s="20" t="s">
        <v>74</v>
      </c>
      <c r="B54" t="s">
        <v>254</v>
      </c>
      <c r="C54">
        <v>1000</v>
      </c>
    </row>
    <row r="55" spans="1:3" x14ac:dyDescent="0.25">
      <c r="A55" s="20" t="s">
        <v>75</v>
      </c>
      <c r="B55" t="s">
        <v>255</v>
      </c>
      <c r="C55">
        <v>1820</v>
      </c>
    </row>
    <row r="56" spans="1:3" x14ac:dyDescent="0.25">
      <c r="A56" s="18" t="s">
        <v>256</v>
      </c>
      <c r="B56" s="18" t="s">
        <v>257</v>
      </c>
      <c r="C56" s="18"/>
    </row>
    <row r="57" spans="1:3" x14ac:dyDescent="0.25">
      <c r="A57" s="18" t="s">
        <v>258</v>
      </c>
      <c r="B57" s="18" t="s">
        <v>259</v>
      </c>
      <c r="C57" s="18"/>
    </row>
    <row r="58" spans="1:3" x14ac:dyDescent="0.25">
      <c r="A58" s="20" t="s">
        <v>83</v>
      </c>
      <c r="B58" t="s">
        <v>262</v>
      </c>
      <c r="C58">
        <v>100</v>
      </c>
    </row>
    <row r="59" spans="1:3" x14ac:dyDescent="0.25">
      <c r="A59" s="20" t="s">
        <v>84</v>
      </c>
      <c r="B59" t="s">
        <v>264</v>
      </c>
      <c r="C59">
        <v>5000</v>
      </c>
    </row>
    <row r="60" spans="1:3" x14ac:dyDescent="0.25">
      <c r="A60" s="20" t="s">
        <v>85</v>
      </c>
      <c r="B60" t="s">
        <v>265</v>
      </c>
      <c r="C60">
        <v>50</v>
      </c>
    </row>
    <row r="61" spans="1:3" x14ac:dyDescent="0.25">
      <c r="A61" s="20" t="s">
        <v>86</v>
      </c>
      <c r="B61" t="s">
        <v>266</v>
      </c>
      <c r="C61">
        <v>100</v>
      </c>
    </row>
    <row r="62" spans="1:3" x14ac:dyDescent="0.25">
      <c r="A62" s="20" t="s">
        <v>87</v>
      </c>
      <c r="B62" t="s">
        <v>263</v>
      </c>
      <c r="C62">
        <v>25000</v>
      </c>
    </row>
    <row r="63" spans="1:3" x14ac:dyDescent="0.25">
      <c r="A63" s="20" t="s">
        <v>93</v>
      </c>
      <c r="B63" t="s">
        <v>267</v>
      </c>
      <c r="C63">
        <v>50</v>
      </c>
    </row>
    <row r="64" spans="1:3" x14ac:dyDescent="0.25">
      <c r="A64" s="20" t="s">
        <v>95</v>
      </c>
      <c r="B64" t="s">
        <v>268</v>
      </c>
      <c r="C64">
        <v>50</v>
      </c>
    </row>
    <row r="65" spans="1:3" x14ac:dyDescent="0.25">
      <c r="A65" s="20" t="s">
        <v>96</v>
      </c>
      <c r="B65" t="s">
        <v>269</v>
      </c>
      <c r="C65">
        <v>50</v>
      </c>
    </row>
    <row r="66" spans="1:3" x14ac:dyDescent="0.25">
      <c r="A66" s="20" t="s">
        <v>97</v>
      </c>
      <c r="B66" t="s">
        <v>271</v>
      </c>
      <c r="C66">
        <v>100</v>
      </c>
    </row>
    <row r="67" spans="1:3" x14ac:dyDescent="0.25">
      <c r="A67" s="20" t="s">
        <v>98</v>
      </c>
      <c r="B67" t="s">
        <v>270</v>
      </c>
      <c r="C67">
        <v>600</v>
      </c>
    </row>
    <row r="68" spans="1:3" x14ac:dyDescent="0.25">
      <c r="A68" s="20" t="s">
        <v>99</v>
      </c>
      <c r="B68" t="s">
        <v>272</v>
      </c>
      <c r="C68">
        <v>50</v>
      </c>
    </row>
    <row r="69" spans="1:3" x14ac:dyDescent="0.25">
      <c r="A69" s="20" t="s">
        <v>100</v>
      </c>
      <c r="B69" t="s">
        <v>273</v>
      </c>
      <c r="C69">
        <v>2000</v>
      </c>
    </row>
    <row r="70" spans="1:3" x14ac:dyDescent="0.25">
      <c r="A70" s="20" t="s">
        <v>109</v>
      </c>
      <c r="B70" t="s">
        <v>274</v>
      </c>
      <c r="C70">
        <v>375</v>
      </c>
    </row>
    <row r="71" spans="1:3" x14ac:dyDescent="0.25">
      <c r="A71" s="20" t="s">
        <v>110</v>
      </c>
      <c r="B71" t="s">
        <v>275</v>
      </c>
      <c r="C71">
        <v>375</v>
      </c>
    </row>
    <row r="72" spans="1:3" x14ac:dyDescent="0.25">
      <c r="A72" s="20" t="s">
        <v>111</v>
      </c>
      <c r="B72" t="s">
        <v>280</v>
      </c>
      <c r="C72">
        <v>1120</v>
      </c>
    </row>
    <row r="73" spans="1:3" x14ac:dyDescent="0.25">
      <c r="A73" s="20" t="s">
        <v>112</v>
      </c>
      <c r="B73" t="s">
        <v>276</v>
      </c>
      <c r="C73">
        <v>50</v>
      </c>
    </row>
    <row r="74" spans="1:3" x14ac:dyDescent="0.25">
      <c r="A74" s="20" t="s">
        <v>113</v>
      </c>
      <c r="B74" t="s">
        <v>277</v>
      </c>
      <c r="C74">
        <v>10</v>
      </c>
    </row>
    <row r="75" spans="1:3" x14ac:dyDescent="0.25">
      <c r="A75" s="20" t="s">
        <v>114</v>
      </c>
      <c r="B75" t="s">
        <v>278</v>
      </c>
      <c r="C75">
        <v>10</v>
      </c>
    </row>
    <row r="76" spans="1:3" x14ac:dyDescent="0.25">
      <c r="A76" s="20" t="s">
        <v>115</v>
      </c>
      <c r="B76" t="s">
        <v>279</v>
      </c>
      <c r="C76">
        <v>500</v>
      </c>
    </row>
    <row r="77" spans="1:3" x14ac:dyDescent="0.25">
      <c r="A77" s="20" t="s">
        <v>116</v>
      </c>
      <c r="B77" t="s">
        <v>281</v>
      </c>
      <c r="C77">
        <v>150</v>
      </c>
    </row>
    <row r="78" spans="1:3" x14ac:dyDescent="0.25">
      <c r="A78" s="20" t="s">
        <v>117</v>
      </c>
      <c r="B78" t="s">
        <v>282</v>
      </c>
      <c r="C78" s="1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40"/>
  <sheetViews>
    <sheetView zoomScale="90" zoomScaleNormal="90" workbookViewId="0">
      <selection activeCell="M19" sqref="M19"/>
    </sheetView>
  </sheetViews>
  <sheetFormatPr defaultRowHeight="15" x14ac:dyDescent="0.25"/>
  <cols>
    <col min="1" max="1" width="11.140625" customWidth="1"/>
  </cols>
  <sheetData>
    <row r="1" spans="1:6" x14ac:dyDescent="0.25">
      <c r="A1" s="8" t="s">
        <v>146</v>
      </c>
    </row>
    <row r="2" spans="1:6" x14ac:dyDescent="0.25">
      <c r="A2" s="9" t="s">
        <v>0</v>
      </c>
      <c r="B2" s="9" t="s">
        <v>67</v>
      </c>
      <c r="C2" s="9" t="s">
        <v>6</v>
      </c>
      <c r="D2" s="9" t="s">
        <v>83</v>
      </c>
      <c r="E2" s="9" t="s">
        <v>148</v>
      </c>
      <c r="F2" s="9" t="s">
        <v>150</v>
      </c>
    </row>
    <row r="3" spans="1:6" x14ac:dyDescent="0.25">
      <c r="A3" s="8" t="s">
        <v>67</v>
      </c>
      <c r="B3" s="5" t="e">
        <f>G32/G32</f>
        <v>#N/A</v>
      </c>
      <c r="C3" s="11" t="e">
        <f>$G$33/G32</f>
        <v>#N/A</v>
      </c>
      <c r="D3" s="11" t="e">
        <f>$G$34/G32</f>
        <v>#N/A</v>
      </c>
      <c r="E3" s="11" t="e">
        <f>$G$35/G32</f>
        <v>#N/A</v>
      </c>
      <c r="F3" s="11" t="e">
        <f>$G$36/G32</f>
        <v>#N/A</v>
      </c>
    </row>
    <row r="4" spans="1:6" x14ac:dyDescent="0.25">
      <c r="A4" s="8" t="s">
        <v>6</v>
      </c>
      <c r="B4" s="2"/>
      <c r="C4" s="5" t="e">
        <f>$G$33/G33</f>
        <v>#N/A</v>
      </c>
      <c r="D4" s="11" t="e">
        <f t="shared" ref="D4:D5" si="0">$G$34/G33</f>
        <v>#N/A</v>
      </c>
      <c r="E4" s="11" t="e">
        <f>$G$35/G33</f>
        <v>#N/A</v>
      </c>
      <c r="F4" s="11" t="e">
        <f>$G$36/G33</f>
        <v>#N/A</v>
      </c>
    </row>
    <row r="5" spans="1:6" x14ac:dyDescent="0.25">
      <c r="A5" s="8" t="s">
        <v>83</v>
      </c>
      <c r="D5" s="5" t="e">
        <f t="shared" si="0"/>
        <v>#N/A</v>
      </c>
      <c r="E5" s="11" t="e">
        <f>$G$35/G34</f>
        <v>#N/A</v>
      </c>
      <c r="F5" s="11" t="e">
        <f t="shared" ref="F5:F7" si="1">$G$36/G34</f>
        <v>#N/A</v>
      </c>
    </row>
    <row r="6" spans="1:6" x14ac:dyDescent="0.25">
      <c r="A6" s="8" t="s">
        <v>148</v>
      </c>
      <c r="E6" s="5" t="e">
        <f>$G$35/G35</f>
        <v>#N/A</v>
      </c>
      <c r="F6" s="11" t="e">
        <f t="shared" si="1"/>
        <v>#N/A</v>
      </c>
    </row>
    <row r="7" spans="1:6" x14ac:dyDescent="0.25">
      <c r="A7" s="8" t="s">
        <v>150</v>
      </c>
      <c r="F7" s="5" t="e">
        <f t="shared" si="1"/>
        <v>#N/A</v>
      </c>
    </row>
    <row r="13" spans="1:6" x14ac:dyDescent="0.25">
      <c r="A13" s="8" t="s">
        <v>145</v>
      </c>
      <c r="B13" s="8"/>
      <c r="C13" s="8"/>
      <c r="D13" s="8"/>
    </row>
    <row r="14" spans="1:6" x14ac:dyDescent="0.25">
      <c r="A14" s="9" t="s">
        <v>0</v>
      </c>
      <c r="B14" s="9" t="s">
        <v>67</v>
      </c>
      <c r="C14" s="9" t="s">
        <v>6</v>
      </c>
      <c r="D14" s="9" t="s">
        <v>83</v>
      </c>
      <c r="E14" s="9" t="s">
        <v>148</v>
      </c>
      <c r="F14" s="9" t="s">
        <v>150</v>
      </c>
    </row>
    <row r="15" spans="1:6" x14ac:dyDescent="0.25">
      <c r="A15" s="8" t="s">
        <v>67</v>
      </c>
      <c r="B15" s="6" t="e">
        <f>E32/E32</f>
        <v>#N/A</v>
      </c>
      <c r="C15" s="11" t="e">
        <f>$E$33/E32</f>
        <v>#N/A</v>
      </c>
      <c r="D15" s="11" t="e">
        <f>$E$34/E32</f>
        <v>#N/A</v>
      </c>
      <c r="E15" s="11" t="e">
        <f>$E$35/E32</f>
        <v>#N/A</v>
      </c>
      <c r="F15" s="11" t="e">
        <f>$E$36/E32</f>
        <v>#N/A</v>
      </c>
    </row>
    <row r="16" spans="1:6" x14ac:dyDescent="0.25">
      <c r="A16" s="8" t="s">
        <v>6</v>
      </c>
      <c r="B16" s="2"/>
      <c r="C16" s="5" t="e">
        <f>$E$33/E33</f>
        <v>#N/A</v>
      </c>
      <c r="D16" s="11" t="e">
        <f>$E$34/E33</f>
        <v>#N/A</v>
      </c>
      <c r="E16" s="11" t="e">
        <f t="shared" ref="E16:E18" si="2">$E$35/E33</f>
        <v>#N/A</v>
      </c>
      <c r="F16" s="11" t="e">
        <f t="shared" ref="F16:F19" si="3">$E$36/E33</f>
        <v>#N/A</v>
      </c>
    </row>
    <row r="17" spans="1:7" x14ac:dyDescent="0.25">
      <c r="A17" s="8" t="s">
        <v>83</v>
      </c>
      <c r="B17" s="2"/>
      <c r="C17" s="1"/>
      <c r="D17" s="5" t="e">
        <f t="shared" ref="D17" si="4">$E$34/E34</f>
        <v>#N/A</v>
      </c>
      <c r="E17" s="11" t="e">
        <f t="shared" si="2"/>
        <v>#N/A</v>
      </c>
      <c r="F17" s="11" t="e">
        <f t="shared" si="3"/>
        <v>#N/A</v>
      </c>
    </row>
    <row r="18" spans="1:7" x14ac:dyDescent="0.25">
      <c r="A18" s="8" t="s">
        <v>148</v>
      </c>
      <c r="E18" s="5" t="e">
        <f t="shared" si="2"/>
        <v>#N/A</v>
      </c>
      <c r="F18" s="11" t="e">
        <f t="shared" si="3"/>
        <v>#N/A</v>
      </c>
    </row>
    <row r="19" spans="1:7" x14ac:dyDescent="0.25">
      <c r="A19" s="8" t="s">
        <v>150</v>
      </c>
      <c r="F19" s="5" t="e">
        <f t="shared" si="3"/>
        <v>#N/A</v>
      </c>
    </row>
    <row r="30" spans="1:7" x14ac:dyDescent="0.25">
      <c r="A30" s="8" t="s">
        <v>13</v>
      </c>
      <c r="B30" s="8"/>
      <c r="C30" s="8"/>
      <c r="D30" s="8"/>
      <c r="E30" s="8"/>
      <c r="F30" s="8"/>
      <c r="G30" s="8"/>
    </row>
    <row r="31" spans="1:7" x14ac:dyDescent="0.25">
      <c r="A31" s="9" t="s">
        <v>0</v>
      </c>
      <c r="B31" s="9" t="s">
        <v>17</v>
      </c>
      <c r="C31" s="9" t="s">
        <v>14</v>
      </c>
      <c r="D31" s="9" t="s">
        <v>15</v>
      </c>
      <c r="E31" s="9" t="s">
        <v>16</v>
      </c>
      <c r="F31" s="9" t="s">
        <v>27</v>
      </c>
      <c r="G31" s="9" t="s">
        <v>28</v>
      </c>
    </row>
    <row r="32" spans="1:7" x14ac:dyDescent="0.25">
      <c r="A32" s="8" t="s">
        <v>67</v>
      </c>
      <c r="B32" t="s">
        <v>76</v>
      </c>
      <c r="C32">
        <v>1000</v>
      </c>
      <c r="E32" s="1" t="e">
        <f>RTD("cqg.rtd",,"StudyData",B32,"ATR","MAType=Sim,Period=14","ATR","D",,"ALL",,,"False","T")</f>
        <v>#N/A</v>
      </c>
      <c r="F32" s="1" t="e">
        <f>RTD("cqg.rtd",,"ContractData","EU6","LastQuoteToday")</f>
        <v>#N/A</v>
      </c>
      <c r="G32" s="3" t="e">
        <f>C32*E32/F32</f>
        <v>#N/A</v>
      </c>
    </row>
    <row r="33" spans="1:7" x14ac:dyDescent="0.25">
      <c r="A33" s="8" t="s">
        <v>6</v>
      </c>
      <c r="B33" t="s">
        <v>23</v>
      </c>
      <c r="C33">
        <v>50</v>
      </c>
      <c r="D33">
        <v>12.5</v>
      </c>
      <c r="E33" s="3" t="e">
        <f>RTD("cqg.rtd",,"StudyData",B33,"ATR","MAType=Sim,Period=14","ATR","D",,"ALL",,,"False","T")</f>
        <v>#N/A</v>
      </c>
      <c r="F33" s="1" t="e">
        <f>RTD("cqg.rtd",,"ContractData","EU6","LastQuoteToday")</f>
        <v>#N/A</v>
      </c>
      <c r="G33" s="3" t="e">
        <f>C33*E33/F33</f>
        <v>#N/A</v>
      </c>
    </row>
    <row r="34" spans="1:7" x14ac:dyDescent="0.25">
      <c r="A34" s="8" t="s">
        <v>83</v>
      </c>
      <c r="B34" t="s">
        <v>88</v>
      </c>
      <c r="C34">
        <v>100</v>
      </c>
      <c r="E34" s="1" t="e">
        <f>RTD("cqg.rtd",,"StudyData",B34,"ATR","MAType=Sim,Period=14","ATR","D",,"ALL",,,"False","T")</f>
        <v>#N/A</v>
      </c>
      <c r="F34" s="1" t="e">
        <f>RTD("cqg.rtd",,"ContractData","EU6","LastQuoteToday")</f>
        <v>#N/A</v>
      </c>
      <c r="G34" s="3" t="e">
        <f t="shared" ref="G34" si="5">C34*E34/F34</f>
        <v>#N/A</v>
      </c>
    </row>
    <row r="35" spans="1:7" x14ac:dyDescent="0.25">
      <c r="A35" s="8" t="s">
        <v>148</v>
      </c>
      <c r="B35" t="s">
        <v>147</v>
      </c>
      <c r="C35">
        <f>(1/5)*25</f>
        <v>5</v>
      </c>
      <c r="D35">
        <v>25</v>
      </c>
      <c r="E35" s="1" t="e">
        <f>RTD("cqg.rtd",,"StudyData",B35,"ATR","MAType=Sim,Period=14","ATR","D",,"ALL",,,"False","T")</f>
        <v>#N/A</v>
      </c>
      <c r="F35" s="1" t="e">
        <f>RTD("cqg.rtd",,"ContractData","EU6","LastQuoteToday")</f>
        <v>#N/A</v>
      </c>
      <c r="G35" s="3" t="e">
        <f>C35*E35/F35</f>
        <v>#N/A</v>
      </c>
    </row>
    <row r="36" spans="1:7" x14ac:dyDescent="0.25">
      <c r="A36" s="8" t="s">
        <v>150</v>
      </c>
      <c r="B36" t="s">
        <v>149</v>
      </c>
      <c r="C36">
        <f>(1/0.25)*12.5</f>
        <v>50</v>
      </c>
      <c r="E36" s="1" t="e">
        <f>RTD("cqg.rtd",,"StudyData",B36,"ATR","MAType=Sim,Period=14","ATR","D",,"ALL",,,"False","T")</f>
        <v>#N/A</v>
      </c>
      <c r="F36" s="1" t="e">
        <f>RTD("cqg.rtd",,"ContractData","EU6","LastQuoteToday")</f>
        <v>#N/A</v>
      </c>
      <c r="G36" s="3" t="e">
        <f t="shared" ref="G36" si="6">C36*E36/F36</f>
        <v>#N/A</v>
      </c>
    </row>
    <row r="37" spans="1:7" x14ac:dyDescent="0.25">
      <c r="F37" s="1"/>
      <c r="G37" s="3"/>
    </row>
    <row r="40" spans="1:7" x14ac:dyDescent="0.25">
      <c r="C40" s="13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Equities</vt:lpstr>
      <vt:lpstr>FEXD</vt:lpstr>
      <vt:lpstr>Bonds</vt:lpstr>
      <vt:lpstr>FX</vt:lpstr>
      <vt:lpstr>Energy</vt:lpstr>
      <vt:lpstr>Metals</vt:lpstr>
      <vt:lpstr>Crops</vt:lpstr>
      <vt:lpstr>Softs</vt:lpstr>
      <vt:lpstr>All Product Stellar</vt:lpstr>
      <vt:lpstr>Widow Makers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 Langan</cp:lastModifiedBy>
  <dcterms:created xsi:type="dcterms:W3CDTF">2020-03-27T11:54:57Z</dcterms:created>
  <dcterms:modified xsi:type="dcterms:W3CDTF">2025-06-18T09:33:26Z</dcterms:modified>
</cp:coreProperties>
</file>