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 tabRatio="798" firstSheet="1" activeTab="10"/>
  </bookViews>
  <sheets>
    <sheet name="Datetime format" sheetId="21" r:id="rId1"/>
    <sheet name="List identifiers" sheetId="11" r:id="rId2"/>
    <sheet name="List instruments" sheetId="12" r:id="rId3"/>
    <sheet name="Get instrument definition" sheetId="10" r:id="rId4"/>
    <sheet name="Edit instrument" sheetId="13" r:id="rId5"/>
    <sheet name="Add instrument" sheetId="14" r:id="rId6"/>
    <sheet name="Add property definition" sheetId="20" r:id="rId7"/>
    <sheet name="List prices 1" sheetId="16" r:id="rId8"/>
    <sheet name="List prices 2" sheetId="17" r:id="rId9"/>
    <sheet name="Update prices" sheetId="15" r:id="rId10"/>
    <sheet name="Create prices" sheetId="19" r:id="rId11"/>
    <sheet name="Inputs" sheetId="3" state="hidden" r:id="rId12"/>
  </sheets>
  <externalReferences>
    <externalReference r:id="rId13"/>
  </externalReferences>
  <definedNames>
    <definedName name="AsAtDate" localSheetId="5">#REF!</definedName>
    <definedName name="AsAtDate" localSheetId="6">#REF!</definedName>
    <definedName name="AsAtDate" localSheetId="10">#REF!</definedName>
    <definedName name="AsAtDate" localSheetId="0">'[1]View Portfolios'!$F$23</definedName>
    <definedName name="AsAtDate" localSheetId="4">#REF!</definedName>
    <definedName name="AsAtDate" localSheetId="3">#REF!</definedName>
    <definedName name="AsAtDate" localSheetId="1">#REF!</definedName>
    <definedName name="AsAtDate" localSheetId="7">#REF!</definedName>
    <definedName name="AsAtDate" localSheetId="8">#REF!</definedName>
    <definedName name="AsAtDate" localSheetId="9">#REF!</definedName>
    <definedName name="AsAtDate">#REF!</definedName>
    <definedName name="EffectiveDate" localSheetId="5">#REF!</definedName>
    <definedName name="EffectiveDate" localSheetId="6">#REF!</definedName>
    <definedName name="EffectiveDate" localSheetId="10">#REF!</definedName>
    <definedName name="EffectiveDate" localSheetId="0">'[1]View Portfolios'!$F$21</definedName>
    <definedName name="EffectiveDate" localSheetId="4">#REF!</definedName>
    <definedName name="EffectiveDate" localSheetId="3">#REF!</definedName>
    <definedName name="EffectiveDate" localSheetId="1">#REF!</definedName>
    <definedName name="EffectiveDate" localSheetId="7">#REF!</definedName>
    <definedName name="EffectiveDate" localSheetId="8">#REF!</definedName>
    <definedName name="EffectiveDate" localSheetId="9">#REF!</definedName>
    <definedName name="EffectiveDate">#REF!</definedName>
    <definedName name="fbnAggregationParameters_Template_ref" localSheetId="5">'Add instrument'!#REF!</definedName>
    <definedName name="fbnAggregationParameters_Template_ref" localSheetId="6">'Add property definition'!#REF!</definedName>
    <definedName name="fbnAggregationParameters_Template_ref" localSheetId="10">'Create prices'!#REF!</definedName>
    <definedName name="fbnAggregationParameters_Template_ref" localSheetId="4">'Edit instrument'!#REF!</definedName>
    <definedName name="fbnAggregationParameters_Template_ref" localSheetId="3">'Get instrument definition'!#REF!</definedName>
    <definedName name="fbnAggregationParameters_Template_ref" localSheetId="1">'List identifiers'!#REF!</definedName>
    <definedName name="fbnAggregationParameters_Template_ref" localSheetId="2">'List instruments'!#REF!</definedName>
    <definedName name="fbnAggregationParameters_Template_ref" localSheetId="7">'List prices 1'!#REF!</definedName>
    <definedName name="fbnAggregationParameters_Template_ref" localSheetId="8">'List prices 2'!#REF!</definedName>
    <definedName name="fbnAggregationParameters_Template_ref" localSheetId="9">'Update prices'!#REF!</definedName>
    <definedName name="fbnHoldings_Template_ref" localSheetId="5">'Add instrument'!#REF!</definedName>
    <definedName name="fbnHoldings_Template_ref" localSheetId="6">'Add property definition'!#REF!</definedName>
    <definedName name="fbnHoldings_Template_ref" localSheetId="10">'Create prices'!$E$21:$L$21</definedName>
    <definedName name="fbnHoldings_Template_ref" localSheetId="4">'Edit instrument'!#REF!</definedName>
    <definedName name="fbnHoldings_Template_ref" localSheetId="3">'Get instrument definition'!#REF!</definedName>
    <definedName name="fbnHoldings_Template_ref" localSheetId="1">'List identifiers'!#REF!</definedName>
    <definedName name="fbnHoldings_Template_ref" localSheetId="2">'List instruments'!#REF!</definedName>
    <definedName name="fbnHoldings_Template_ref" localSheetId="7">'List prices 1'!#REF!</definedName>
    <definedName name="fbnHoldings_Template_ref" localSheetId="8">'List prices 2'!#REF!</definedName>
    <definedName name="fbnHoldings_Template_ref" localSheetId="9">'Update prices'!$E$20:$L$20</definedName>
    <definedName name="fbnInstrumentProperties_Template_ref" localSheetId="5">'Add instrument'!$G$42:$H$42</definedName>
    <definedName name="fbnInstrumentProperties_Template_ref" localSheetId="6">'Add property definition'!$G$23:$H$23</definedName>
    <definedName name="fbnInstrumentProperties_Template_ref" localSheetId="4">'Edit instrument'!$E$44:$F$44</definedName>
    <definedName name="fbnInstrumentProperties_Template_ref" localSheetId="3">'Get instrument definition'!#REF!</definedName>
    <definedName name="fbnInstrumentProperties_Template_ref" localSheetId="1">'List identifiers'!#REF!</definedName>
    <definedName name="fbnInstrumentProperties_Template_ref" localSheetId="2">'List instruments'!#REF!</definedName>
    <definedName name="fbnInstruments_Template_ref" localSheetId="5">'Add instrument'!$O$17:$U$17</definedName>
    <definedName name="fbnInstruments_Template_ref" localSheetId="6">'Add property definition'!#REF!</definedName>
    <definedName name="fbnInstruments_Template_ref" localSheetId="4">'Edit instrument'!$E$23:$J$23</definedName>
    <definedName name="fbnInstruments_Template_ref" localSheetId="3">'Get instrument definition'!#REF!</definedName>
    <definedName name="fbnInstruments_Template_ref" localSheetId="1">'List identifiers'!#REF!</definedName>
    <definedName name="fbnInstruments_Template_ref" localSheetId="2">'List instruments'!#REF!</definedName>
    <definedName name="fbnPropertiesAdd_Template_ref" localSheetId="5">'Add instrument'!$G$38:$M$38</definedName>
    <definedName name="fbnPropertiesAdd_Template_ref" localSheetId="6">'Add property definition'!$G$19:$M$19</definedName>
    <definedName name="fbnPropertiesAdd_Template_ref" localSheetId="4">'Edit instrument'!#REF!</definedName>
    <definedName name="fbnPropertiesAdd_Template_ref" localSheetId="3">'Get instrument definition'!$N$32:$U$32</definedName>
    <definedName name="fbnPropertiesAdd_Template_ref" localSheetId="1">'List identifiers'!$N$28:$U$28</definedName>
    <definedName name="fbnPropertiesAdd_Template_ref" localSheetId="2">'List instruments'!#REF!</definedName>
    <definedName name="fbnQuoteAdd_Template_ref" localSheetId="9">'Update prices'!$R$24:$AB$24</definedName>
    <definedName name="fbnQuoteId_Template_ref" localSheetId="10">'Create prices'!$O$46:$T$46</definedName>
    <definedName name="fbnQuoteId_Template_ref" localSheetId="7">'List prices 1'!#REF!</definedName>
    <definedName name="fbnQuoteId_Template_ref" localSheetId="8">'List prices 2'!#REF!</definedName>
    <definedName name="fbnQuoteId_Template_ref" localSheetId="9">'Update prices'!$O$42:$U$42</definedName>
    <definedName name="fbnQuotesAdd_Template_ref" localSheetId="10">'Create prices'!$O$42:$R$42</definedName>
    <definedName name="fbnQuotesAdd_Template_ref" localSheetId="7">'List prices 1'!#REF!</definedName>
    <definedName name="fbnQuotesAdd_Template_ref" localSheetId="8">'List prices 2'!#REF!</definedName>
    <definedName name="fbnQuotesAdd_Template_ref" localSheetId="9">'Update prices'!$O$38:$S$38</definedName>
    <definedName name="fbnSecurities_Template_ref" localSheetId="5">'Add instrument'!#REF!</definedName>
    <definedName name="fbnSecurities_Template_ref" localSheetId="6">'Add property definition'!#REF!</definedName>
    <definedName name="fbnSecurities_Template_ref" localSheetId="10">'Create prices'!$E$55:$K$55</definedName>
    <definedName name="fbnSecurities_Template_ref" localSheetId="4">'Edit instrument'!#REF!</definedName>
    <definedName name="fbnSecurities_Template_ref" localSheetId="3">'Get instrument definition'!#REF!</definedName>
    <definedName name="fbnSecurities_Template_ref" localSheetId="1">'List identifiers'!#REF!</definedName>
    <definedName name="fbnSecurities_Template_ref" localSheetId="2">'List instruments'!#REF!</definedName>
    <definedName name="fbnSecurities_Template_ref" localSheetId="7">'List prices 1'!#REF!</definedName>
    <definedName name="fbnSecurities_Template_ref" localSheetId="8">'List prices 2'!#REF!</definedName>
    <definedName name="fbnSecurities_Template_ref" localSheetId="9">'Update prices'!$E$51:$K$51</definedName>
    <definedName name="Portfolio" localSheetId="5">#REF!</definedName>
    <definedName name="Portfolio" localSheetId="6">#REF!</definedName>
    <definedName name="Portfolio" localSheetId="10">#REF!</definedName>
    <definedName name="Portfolio" localSheetId="4">#REF!</definedName>
    <definedName name="Portfolio" localSheetId="3">#REF!</definedName>
    <definedName name="Portfolio" localSheetId="1">#REF!</definedName>
    <definedName name="Portfolio" localSheetId="7">#REF!</definedName>
    <definedName name="Portfolio" localSheetId="8">#REF!</definedName>
    <definedName name="Portfolio" localSheetId="9">#REF!</definedName>
    <definedName name="Portfolio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6" i="20" l="1" a="1"/>
  <c r="L18" i="20" s="1"/>
  <c r="K19" i="14"/>
  <c r="E33" i="14" s="1"/>
  <c r="E21" i="12"/>
  <c r="G28" i="14" a="1"/>
  <c r="G32" i="14" a="1"/>
  <c r="L17" i="20" l="1"/>
  <c r="L16" i="20"/>
  <c r="L19" i="20"/>
  <c r="E12" i="20"/>
  <c r="E26" i="20"/>
  <c r="P24" i="19"/>
  <c r="P23" i="15"/>
  <c r="I32" i="14"/>
  <c r="I33" i="14"/>
  <c r="J32" i="14"/>
  <c r="J28" i="14"/>
  <c r="L29" i="14"/>
  <c r="J29" i="14"/>
  <c r="L28" i="14"/>
  <c r="H33" i="14"/>
  <c r="G28" i="14"/>
  <c r="L32" i="14"/>
  <c r="H28" i="14"/>
  <c r="G32" i="14"/>
  <c r="H32" i="14"/>
  <c r="K33" i="14"/>
  <c r="K29" i="14"/>
  <c r="G29" i="14"/>
  <c r="H29" i="14"/>
  <c r="G33" i="14"/>
  <c r="I28" i="14"/>
  <c r="L33" i="14"/>
  <c r="K32" i="14"/>
  <c r="K28" i="14"/>
  <c r="I29" i="14"/>
  <c r="J33" i="14"/>
  <c r="G31" i="14"/>
  <c r="F31" i="20" l="1"/>
  <c r="F21" i="10" a="1"/>
  <c r="N22" i="16"/>
  <c r="G25" i="10"/>
  <c r="J31" i="10"/>
  <c r="F26" i="10"/>
  <c r="N28" i="16"/>
  <c r="N26" i="16"/>
  <c r="N25" i="16"/>
  <c r="N29" i="16"/>
  <c r="F21" i="10"/>
  <c r="I23" i="10"/>
  <c r="F29" i="10"/>
  <c r="F31" i="10"/>
  <c r="I27" i="10"/>
  <c r="J27" i="10"/>
  <c r="F27" i="10"/>
  <c r="H21" i="10"/>
  <c r="H25" i="10"/>
  <c r="I31" i="10"/>
  <c r="F22" i="10"/>
  <c r="N23" i="16"/>
  <c r="M27" i="17"/>
  <c r="J23" i="10"/>
  <c r="H28" i="10"/>
  <c r="G23" i="10"/>
  <c r="I28" i="10"/>
  <c r="H22" i="10"/>
  <c r="G27" i="10"/>
  <c r="I24" i="10"/>
  <c r="M30" i="17"/>
  <c r="M29" i="17"/>
  <c r="G30" i="10"/>
  <c r="H30" i="10"/>
  <c r="G22" i="10"/>
  <c r="F28" i="10"/>
  <c r="F23" i="10"/>
  <c r="G29" i="10"/>
  <c r="G24" i="10"/>
  <c r="J24" i="10"/>
  <c r="H31" i="10"/>
  <c r="J30" i="10"/>
  <c r="M26" i="17"/>
  <c r="M28" i="17"/>
  <c r="M22" i="17"/>
  <c r="N24" i="16"/>
  <c r="N27" i="16"/>
  <c r="G28" i="10"/>
  <c r="H29" i="10"/>
  <c r="J21" i="10"/>
  <c r="J29" i="10"/>
  <c r="J26" i="10"/>
  <c r="J28" i="10"/>
  <c r="I25" i="10"/>
  <c r="J22" i="10"/>
  <c r="F30" i="10"/>
  <c r="H23" i="10"/>
  <c r="M25" i="17"/>
  <c r="M23" i="17"/>
  <c r="M24" i="17"/>
  <c r="H27" i="10"/>
  <c r="G26" i="10"/>
  <c r="I22" i="10"/>
  <c r="F25" i="10"/>
  <c r="F24" i="10"/>
  <c r="G21" i="10"/>
  <c r="G31" i="10"/>
  <c r="N30" i="16"/>
  <c r="M31" i="17"/>
  <c r="I29" i="10"/>
  <c r="I21" i="10"/>
  <c r="I26" i="10"/>
  <c r="J25" i="10"/>
  <c r="H24" i="10"/>
  <c r="I30" i="10"/>
  <c r="H26" i="10"/>
  <c r="E43" i="20" l="1"/>
  <c r="K31" i="20"/>
  <c r="K23" i="16"/>
  <c r="K24" i="16" s="1"/>
  <c r="K25" i="16" s="1"/>
  <c r="K26" i="16" s="1"/>
  <c r="K27" i="16" s="1"/>
  <c r="K28" i="16" s="1"/>
  <c r="K29" i="16" s="1"/>
  <c r="K30" i="16" s="1"/>
  <c r="M25" i="19"/>
  <c r="M26" i="19" s="1"/>
  <c r="M27" i="19" s="1"/>
  <c r="F27" i="21"/>
  <c r="F29" i="21" s="1"/>
  <c r="F23" i="21"/>
  <c r="F25" i="21" s="1"/>
  <c r="I19" i="21"/>
  <c r="F19" i="21"/>
  <c r="F42" i="20" a="1"/>
  <c r="I23" i="21" l="1"/>
  <c r="G43" i="20"/>
  <c r="H43" i="20"/>
  <c r="L43" i="20"/>
  <c r="L42" i="20"/>
  <c r="K43" i="20"/>
  <c r="I42" i="20"/>
  <c r="J42" i="20"/>
  <c r="G42" i="20"/>
  <c r="K42" i="20"/>
  <c r="I43" i="20"/>
  <c r="H42" i="20"/>
  <c r="F43" i="20"/>
  <c r="J43" i="20"/>
  <c r="F42" i="20"/>
  <c r="E36" i="13" l="1"/>
  <c r="E35" i="13"/>
  <c r="K21" i="13"/>
  <c r="E17" i="13"/>
  <c r="K24" i="13"/>
  <c r="F34" i="13" a="1"/>
  <c r="E23" i="12" a="1"/>
  <c r="E17" i="11" a="1"/>
  <c r="I17" i="20" l="1"/>
  <c r="I34" i="13"/>
  <c r="G36" i="13"/>
  <c r="F34" i="13"/>
  <c r="H35" i="13"/>
  <c r="H34" i="13"/>
  <c r="G35" i="13"/>
  <c r="F36" i="13"/>
  <c r="H36" i="13"/>
  <c r="G34" i="13"/>
  <c r="G23" i="12"/>
  <c r="G27" i="12"/>
  <c r="G33" i="12"/>
  <c r="G30" i="12"/>
  <c r="E23" i="12"/>
  <c r="G32" i="12"/>
  <c r="G29" i="12"/>
  <c r="E30" i="12"/>
  <c r="E24" i="12"/>
  <c r="F23" i="12"/>
  <c r="E31" i="12"/>
  <c r="F30" i="12"/>
  <c r="E33" i="12"/>
  <c r="E32" i="12"/>
  <c r="G31" i="12"/>
  <c r="F26" i="12"/>
  <c r="E27" i="11"/>
  <c r="F26" i="11"/>
  <c r="F27" i="11"/>
  <c r="G27" i="11"/>
  <c r="E26" i="11"/>
  <c r="E19" i="11"/>
  <c r="G20" i="11"/>
  <c r="F25" i="11"/>
  <c r="G19" i="11"/>
  <c r="F28" i="11"/>
  <c r="F29" i="11"/>
  <c r="G22" i="11"/>
  <c r="G26" i="11"/>
  <c r="E21" i="11"/>
  <c r="G28" i="11"/>
  <c r="G29" i="11"/>
  <c r="G17" i="11"/>
  <c r="G23" i="11"/>
  <c r="G25" i="11"/>
  <c r="E28" i="11"/>
  <c r="K35" i="13"/>
  <c r="J34" i="13"/>
  <c r="J35" i="13"/>
  <c r="F35" i="13"/>
  <c r="K34" i="13"/>
  <c r="J36" i="13"/>
  <c r="K36" i="13"/>
  <c r="I35" i="13"/>
  <c r="I36" i="13"/>
  <c r="E27" i="12"/>
  <c r="G25" i="12"/>
  <c r="F33" i="12"/>
  <c r="F24" i="12"/>
  <c r="F25" i="12"/>
  <c r="G28" i="12"/>
  <c r="F31" i="12"/>
  <c r="E29" i="12"/>
  <c r="G24" i="12"/>
  <c r="F28" i="12"/>
  <c r="G26" i="12"/>
  <c r="E25" i="12"/>
  <c r="E28" i="12"/>
  <c r="E26" i="12"/>
  <c r="F27" i="12"/>
  <c r="F29" i="12"/>
  <c r="F32" i="12"/>
  <c r="E18" i="11"/>
  <c r="F17" i="11"/>
  <c r="F22" i="11"/>
  <c r="E24" i="11"/>
  <c r="G21" i="11"/>
  <c r="E29" i="11"/>
  <c r="E22" i="11"/>
  <c r="F24" i="11"/>
  <c r="F18" i="11"/>
  <c r="G18" i="11"/>
  <c r="E17" i="11"/>
  <c r="E20" i="11"/>
  <c r="E23" i="11"/>
  <c r="F23" i="11"/>
  <c r="F21" i="11"/>
  <c r="F19" i="11"/>
  <c r="E25" i="11"/>
  <c r="F20" i="11"/>
  <c r="G24" i="11"/>
</calcChain>
</file>

<file path=xl/sharedStrings.xml><?xml version="1.0" encoding="utf-8"?>
<sst xmlns="http://schemas.openxmlformats.org/spreadsheetml/2006/main" count="607" uniqueCount="345">
  <si>
    <t>Base Currency</t>
  </si>
  <si>
    <t>Mandatory fields</t>
  </si>
  <si>
    <t>AFN</t>
  </si>
  <si>
    <t>EUR</t>
  </si>
  <si>
    <t>ALL</t>
  </si>
  <si>
    <t>DZD</t>
  </si>
  <si>
    <t>USD</t>
  </si>
  <si>
    <t>AOA</t>
  </si>
  <si>
    <t>XCD</t>
  </si>
  <si>
    <t>ARS</t>
  </si>
  <si>
    <t>AMD</t>
  </si>
  <si>
    <t>AWG</t>
  </si>
  <si>
    <t>AUD</t>
  </si>
  <si>
    <t>AZN</t>
  </si>
  <si>
    <t>BSD</t>
  </si>
  <si>
    <t>BHD</t>
  </si>
  <si>
    <t>BDT</t>
  </si>
  <si>
    <t>BBD</t>
  </si>
  <si>
    <t>BYN</t>
  </si>
  <si>
    <t>BZD</t>
  </si>
  <si>
    <t>XOF</t>
  </si>
  <si>
    <t>BMD</t>
  </si>
  <si>
    <t>INR</t>
  </si>
  <si>
    <t>BTN</t>
  </si>
  <si>
    <t>BOB</t>
  </si>
  <si>
    <t>BOV</t>
  </si>
  <si>
    <t>BAM</t>
  </si>
  <si>
    <t>BWP</t>
  </si>
  <si>
    <t>NOK</t>
  </si>
  <si>
    <t>BRL</t>
  </si>
  <si>
    <t>BND</t>
  </si>
  <si>
    <t>BGN</t>
  </si>
  <si>
    <t>BIF</t>
  </si>
  <si>
    <t>CVE</t>
  </si>
  <si>
    <t>KHR</t>
  </si>
  <si>
    <t>XAF</t>
  </si>
  <si>
    <t>CAD</t>
  </si>
  <si>
    <t>KYD</t>
  </si>
  <si>
    <t>CLP</t>
  </si>
  <si>
    <t>CLF</t>
  </si>
  <si>
    <t>CNY</t>
  </si>
  <si>
    <t>COP</t>
  </si>
  <si>
    <t>COU</t>
  </si>
  <si>
    <t>KMF</t>
  </si>
  <si>
    <t>CDF</t>
  </si>
  <si>
    <t>NZD</t>
  </si>
  <si>
    <t>CRC</t>
  </si>
  <si>
    <t>HRK</t>
  </si>
  <si>
    <t>CUP</t>
  </si>
  <si>
    <t>CUC</t>
  </si>
  <si>
    <t>ANG</t>
  </si>
  <si>
    <t>CZK</t>
  </si>
  <si>
    <t>DKK</t>
  </si>
  <si>
    <t>DJF</t>
  </si>
  <si>
    <t>DOP</t>
  </si>
  <si>
    <t>EGP</t>
  </si>
  <si>
    <t>SVC</t>
  </si>
  <si>
    <t>ERN</t>
  </si>
  <si>
    <t>ETB</t>
  </si>
  <si>
    <t>FKP</t>
  </si>
  <si>
    <t>FJD</t>
  </si>
  <si>
    <t>XPF</t>
  </si>
  <si>
    <t>GMD</t>
  </si>
  <si>
    <t>GEL</t>
  </si>
  <si>
    <t>GHS</t>
  </si>
  <si>
    <t>GIP</t>
  </si>
  <si>
    <t>GTQ</t>
  </si>
  <si>
    <t>GBP</t>
  </si>
  <si>
    <t>GNF</t>
  </si>
  <si>
    <t>GYD</t>
  </si>
  <si>
    <t>HTG</t>
  </si>
  <si>
    <t>HNL</t>
  </si>
  <si>
    <t>HKD</t>
  </si>
  <si>
    <t>HUF</t>
  </si>
  <si>
    <t>ISK</t>
  </si>
  <si>
    <t>IDR</t>
  </si>
  <si>
    <t>XDR</t>
  </si>
  <si>
    <t>IRR</t>
  </si>
  <si>
    <t>IQD</t>
  </si>
  <si>
    <t>ILS</t>
  </si>
  <si>
    <t>JMD</t>
  </si>
  <si>
    <t>JPY</t>
  </si>
  <si>
    <t>JOD</t>
  </si>
  <si>
    <t>KZT</t>
  </si>
  <si>
    <t>KES</t>
  </si>
  <si>
    <t>KPW</t>
  </si>
  <si>
    <t>KRW</t>
  </si>
  <si>
    <t>KWD</t>
  </si>
  <si>
    <t>KGS</t>
  </si>
  <si>
    <t>LAK</t>
  </si>
  <si>
    <t>LBP</t>
  </si>
  <si>
    <t>LSL</t>
  </si>
  <si>
    <t>ZAR</t>
  </si>
  <si>
    <t>LRD</t>
  </si>
  <si>
    <t>LYD</t>
  </si>
  <si>
    <t>CHF</t>
  </si>
  <si>
    <t>MOP</t>
  </si>
  <si>
    <t>MKD</t>
  </si>
  <si>
    <t>MGA</t>
  </si>
  <si>
    <t>MWK</t>
  </si>
  <si>
    <t>MYR</t>
  </si>
  <si>
    <t>MVR</t>
  </si>
  <si>
    <t>MRU</t>
  </si>
  <si>
    <t>MUR</t>
  </si>
  <si>
    <t>XUA</t>
  </si>
  <si>
    <t>MXN</t>
  </si>
  <si>
    <t>MXV</t>
  </si>
  <si>
    <t>MDL</t>
  </si>
  <si>
    <t>MNT</t>
  </si>
  <si>
    <t>MAD</t>
  </si>
  <si>
    <t>MZN</t>
  </si>
  <si>
    <t>MMK</t>
  </si>
  <si>
    <t>NAD</t>
  </si>
  <si>
    <t>NPR</t>
  </si>
  <si>
    <t>NIO</t>
  </si>
  <si>
    <t>NGN</t>
  </si>
  <si>
    <t>OMR</t>
  </si>
  <si>
    <t>PKR</t>
  </si>
  <si>
    <t>PAB</t>
  </si>
  <si>
    <t>PGK</t>
  </si>
  <si>
    <t>PYG</t>
  </si>
  <si>
    <t>PEN</t>
  </si>
  <si>
    <t>PHP</t>
  </si>
  <si>
    <t>PLN</t>
  </si>
  <si>
    <t>QAR</t>
  </si>
  <si>
    <t>RON</t>
  </si>
  <si>
    <t>RUB</t>
  </si>
  <si>
    <t>RWF</t>
  </si>
  <si>
    <t>SHP</t>
  </si>
  <si>
    <t>WST</t>
  </si>
  <si>
    <t>STN</t>
  </si>
  <si>
    <t>SAR</t>
  </si>
  <si>
    <t>RSD</t>
  </si>
  <si>
    <t>SCR</t>
  </si>
  <si>
    <t>SLL</t>
  </si>
  <si>
    <t>SGD</t>
  </si>
  <si>
    <t>XSU</t>
  </si>
  <si>
    <t>SBD</t>
  </si>
  <si>
    <t>SOS</t>
  </si>
  <si>
    <t>SSP</t>
  </si>
  <si>
    <t>LKR</t>
  </si>
  <si>
    <t>SDG</t>
  </si>
  <si>
    <t>SRD</t>
  </si>
  <si>
    <t>SZL</t>
  </si>
  <si>
    <t>SEK</t>
  </si>
  <si>
    <t>CHE</t>
  </si>
  <si>
    <t>CHW</t>
  </si>
  <si>
    <t>SYP</t>
  </si>
  <si>
    <t>TWD</t>
  </si>
  <si>
    <t>TJS</t>
  </si>
  <si>
    <t>TZS</t>
  </si>
  <si>
    <t>THB</t>
  </si>
  <si>
    <t>TOP</t>
  </si>
  <si>
    <t>TTD</t>
  </si>
  <si>
    <t>TND</t>
  </si>
  <si>
    <t>TRY</t>
  </si>
  <si>
    <t>TMT</t>
  </si>
  <si>
    <t>UGX</t>
  </si>
  <si>
    <t>UAH</t>
  </si>
  <si>
    <t>AED</t>
  </si>
  <si>
    <t>USN</t>
  </si>
  <si>
    <t>UYU</t>
  </si>
  <si>
    <t>UYI</t>
  </si>
  <si>
    <t>UZS</t>
  </si>
  <si>
    <t>VUV</t>
  </si>
  <si>
    <t>VEF</t>
  </si>
  <si>
    <t>VND</t>
  </si>
  <si>
    <t>YER</t>
  </si>
  <si>
    <t>ZMW</t>
  </si>
  <si>
    <t>ZWL</t>
  </si>
  <si>
    <t>XBA</t>
  </si>
  <si>
    <t>XBB</t>
  </si>
  <si>
    <t>XBC</t>
  </si>
  <si>
    <t>XBD</t>
  </si>
  <si>
    <t>XTS</t>
  </si>
  <si>
    <t>XXX</t>
  </si>
  <si>
    <t>XAU</t>
  </si>
  <si>
    <t>XPD</t>
  </si>
  <si>
    <t>XPT</t>
  </si>
  <si>
    <t>XAG</t>
  </si>
  <si>
    <t>Transaction</t>
  </si>
  <si>
    <t>Type</t>
  </si>
  <si>
    <t>Reference</t>
  </si>
  <si>
    <r>
      <t xml:space="preserve">   To view a list of existing scopes, please see the "</t>
    </r>
    <r>
      <rPr>
        <b/>
        <u/>
        <sz val="11"/>
        <color theme="1"/>
        <rFont val="Calibri"/>
        <family val="2"/>
        <scheme val="minor"/>
      </rPr>
      <t>View Scopes</t>
    </r>
    <r>
      <rPr>
        <sz val="11"/>
        <color theme="1"/>
        <rFont val="Calibri"/>
        <family val="2"/>
        <scheme val="minor"/>
      </rPr>
      <t>" tab.</t>
    </r>
  </si>
  <si>
    <t xml:space="preserve">   Scope: </t>
  </si>
  <si>
    <t>Currency</t>
  </si>
  <si>
    <t>Price</t>
  </si>
  <si>
    <t>Value</t>
  </si>
  <si>
    <t>BBG000B9XRY4</t>
  </si>
  <si>
    <t>BBG000DMBXR2</t>
  </si>
  <si>
    <t>BBG000C059M6</t>
  </si>
  <si>
    <t>BBG00DQ4YZ36</t>
  </si>
  <si>
    <t>BBG000BCM915</t>
  </si>
  <si>
    <t>BBG000BCH458</t>
  </si>
  <si>
    <t>BBG000BS1MT4</t>
  </si>
  <si>
    <t>BBG000BH4R78</t>
  </si>
  <si>
    <t>BBG000BPH459</t>
  </si>
  <si>
    <t>BBG000CLY2D3</t>
  </si>
  <si>
    <t>EffectiveDate</t>
  </si>
  <si>
    <t>balance</t>
  </si>
  <si>
    <t>forward</t>
  </si>
  <si>
    <t>commitment</t>
  </si>
  <si>
    <t>Instrument ID</t>
  </si>
  <si>
    <t>Instrument ID type</t>
  </si>
  <si>
    <t>Figi</t>
  </si>
  <si>
    <t xml:space="preserve">Scope: </t>
  </si>
  <si>
    <t>Provider</t>
  </si>
  <si>
    <t>PriceSource</t>
  </si>
  <si>
    <t>InstrumentId</t>
  </si>
  <si>
    <t>InstrumentIdType</t>
  </si>
  <si>
    <t>QuoteType</t>
  </si>
  <si>
    <t>PriceSide</t>
  </si>
  <si>
    <t>DataScope</t>
  </si>
  <si>
    <t>GBP/USD</t>
  </si>
  <si>
    <t>CurrencyPair</t>
  </si>
  <si>
    <t>AsAtDate</t>
  </si>
  <si>
    <t>Step 2: Get a selection of EDI market quotes by instrument and by date</t>
  </si>
  <si>
    <t>LookThroughPortfolioId</t>
  </si>
  <si>
    <t>Instrument</t>
  </si>
  <si>
    <t>Apple</t>
  </si>
  <si>
    <t>LusidInstrumentId</t>
  </si>
  <si>
    <t>Walt Disney</t>
  </si>
  <si>
    <t>Spectre</t>
  </si>
  <si>
    <t>Here we can load back our created instrument from LUSID</t>
  </si>
  <si>
    <t>This function returns all instruments created before a specified AsAt or EffectiveDate</t>
  </si>
  <si>
    <t>AsAt</t>
  </si>
  <si>
    <t>N.B AsAt is the system datetime when you last changed an instrument, EffectiveDate needs to have been specified at the instrument level to be searchable</t>
  </si>
  <si>
    <t>Step 1: Specify the scope</t>
  </si>
  <si>
    <t>As part of the instrument mastering, the name of the instrument has been added as</t>
  </si>
  <si>
    <t>Instrument identifiers</t>
  </si>
  <si>
    <t xml:space="preserve"> This sheet allows you to view instrument identifiers</t>
  </si>
  <si>
    <t>View instruments</t>
  </si>
  <si>
    <t xml:space="preserve"> This sheet allows you to view all mastered instruments</t>
  </si>
  <si>
    <t>A limit to the size of the results set will be available soon</t>
  </si>
  <si>
    <t>View instrument reference data</t>
  </si>
  <si>
    <t xml:space="preserve"> This sheet allows you to view instrument reference data</t>
  </si>
  <si>
    <t>an instrument property, as a Instrument/default/Ticker. This is recoverable when you ask for instruments</t>
  </si>
  <si>
    <t>We will add more instrument properties here as they are available</t>
  </si>
  <si>
    <t>Step 1: Add an instrument</t>
  </si>
  <si>
    <t>In this step we are adding a new instrument</t>
  </si>
  <si>
    <t>Step 2: View created instrument</t>
  </si>
  <si>
    <t>Here we can load our created instrument from LUSID</t>
  </si>
  <si>
    <t>Amend instruments</t>
  </si>
  <si>
    <t xml:space="preserve"> This sheet allows you to amend your instrument data</t>
  </si>
  <si>
    <t>Step 1: Amend an instrument</t>
  </si>
  <si>
    <t>Step 2: View amended instrument</t>
  </si>
  <si>
    <t>Prices</t>
  </si>
  <si>
    <t>View market quotes</t>
  </si>
  <si>
    <t xml:space="preserve"> This sheet shows you how to view quotes on an instrument by date</t>
  </si>
  <si>
    <t xml:space="preserve"> This sheet shows you how to view quotes on a date for various instruments</t>
  </si>
  <si>
    <t>Datetimes in LUSID</t>
  </si>
  <si>
    <t xml:space="preserve"> This sheet allows you to format datetimes for use with LUSID</t>
  </si>
  <si>
    <t xml:space="preserve"> If you have any questions please visit our:</t>
  </si>
  <si>
    <t>Getting Started tutorials</t>
  </si>
  <si>
    <t>Knowledge Base articles</t>
  </si>
  <si>
    <t>or Contact us</t>
  </si>
  <si>
    <t>Enter the date to convert</t>
  </si>
  <si>
    <t>This date has no time component</t>
  </si>
  <si>
    <t>Specify time component</t>
  </si>
  <si>
    <t>Add to your date and display the complete datetime</t>
  </si>
  <si>
    <t>Although the date can still appears without time</t>
  </si>
  <si>
    <t>Amend market data</t>
  </si>
  <si>
    <t xml:space="preserve"> This sheet allows you to amend market data in LUSID</t>
  </si>
  <si>
    <t>Get a selection of instruments and their reference data</t>
  </si>
  <si>
    <t>Get all instruments from your LUSID domain</t>
  </si>
  <si>
    <t xml:space="preserve"> Get a list of instrument identifiers</t>
  </si>
  <si>
    <t>Create market data</t>
  </si>
  <si>
    <t xml:space="preserve"> This sheet allows you to add in your own market data in LUSID</t>
  </si>
  <si>
    <t>Step 2: Amend some of the quotes from previous tabs</t>
  </si>
  <si>
    <t>Step 2: Add in your own market data</t>
  </si>
  <si>
    <t>InstrumentType</t>
  </si>
  <si>
    <t>EffectiveAt</t>
  </si>
  <si>
    <t>Lineage</t>
  </si>
  <si>
    <t>AddQuote</t>
  </si>
  <si>
    <t>LiveSource</t>
  </si>
  <si>
    <t>The function fbnQuotesAdd allows for a table of quotes to be added with one call</t>
  </si>
  <si>
    <t>FinbourneMarketData</t>
  </si>
  <si>
    <t>Then populate the property, before recovering the property</t>
  </si>
  <si>
    <t>If you have any questions please visit our:</t>
  </si>
  <si>
    <t>Domain</t>
  </si>
  <si>
    <t>Scope</t>
  </si>
  <si>
    <t>Code</t>
  </si>
  <si>
    <t>ValueRequired</t>
  </si>
  <si>
    <t>DisplayName</t>
  </si>
  <si>
    <t>DataTypeId</t>
  </si>
  <si>
    <t>LifeTime</t>
  </si>
  <si>
    <t>system:string</t>
  </si>
  <si>
    <t>TimeVariant</t>
  </si>
  <si>
    <t>system:date</t>
  </si>
  <si>
    <t xml:space="preserve"> This sheet allows you to create and add an instrument</t>
  </si>
  <si>
    <t>Add a new instrument</t>
  </si>
  <si>
    <t>Add a property definition</t>
  </si>
  <si>
    <t>This sheet allows you to create and add a property definition to LUSID, add it to an instrument (to extend its definition), set its value and then view the result</t>
  </si>
  <si>
    <t>Step 1: Add property definitions</t>
  </si>
  <si>
    <t>FinbourneBondVillains</t>
  </si>
  <si>
    <t>PlanType</t>
  </si>
  <si>
    <t>TakeOverWorldDate</t>
  </si>
  <si>
    <t>TakeOverDate</t>
  </si>
  <si>
    <t>Instrument/FinbourneBondVillains/PlanType</t>
  </si>
  <si>
    <t>Instrument/FinbourneBondVillains/TakeOverWorldDate</t>
  </si>
  <si>
    <t>Laser from satellite</t>
  </si>
  <si>
    <t>Step 3: View created instrument</t>
  </si>
  <si>
    <t>Step 2: Add properties to instrument</t>
  </si>
  <si>
    <t>In this step we add the property definitions to the instrument and set values</t>
  </si>
  <si>
    <t>In this step we create new property definitions and add them to LUSID</t>
  </si>
  <si>
    <t>Here we load back our instrument, specifically asking to decorate our property definitions</t>
  </si>
  <si>
    <t>"YYYY-MM-DDTHH:MM:SS.00Z"</t>
  </si>
  <si>
    <t>Where Z indicates Zulu time (UTC+0), and is equivalent to +00:00</t>
  </si>
  <si>
    <t>Instrument Id Types</t>
  </si>
  <si>
    <t>Instrument Ids</t>
  </si>
  <si>
    <t>Client</t>
  </si>
  <si>
    <t>Limit</t>
  </si>
  <si>
    <t>Name</t>
  </si>
  <si>
    <t>Definition - InstrumentFormat</t>
  </si>
  <si>
    <t>Definition - Content</t>
  </si>
  <si>
    <t>some-format</t>
  </si>
  <si>
    <t>Effective From</t>
  </si>
  <si>
    <t>2028/12/01T00:00:00.00</t>
  </si>
  <si>
    <t>LUSID accepts datetimes in any recognised Excel format</t>
  </si>
  <si>
    <t>LUSID also accepts UTC, UTS offsets and cutlabels</t>
  </si>
  <si>
    <t>Excel formats to show datetime</t>
  </si>
  <si>
    <t>Additional formats</t>
  </si>
  <si>
    <t>Standard UTC timestamp:</t>
  </si>
  <si>
    <t>Convert date into a string</t>
  </si>
  <si>
    <t>UTC offset (not recognised as an excel date)</t>
  </si>
  <si>
    <t>2019-04-10T13:30:45+04:00</t>
  </si>
  <si>
    <t>Cutlabel</t>
  </si>
  <si>
    <t>Add an hour to your datetime</t>
  </si>
  <si>
    <t>Subtract a minute from your datetime</t>
  </si>
  <si>
    <t>Excel</t>
  </si>
  <si>
    <t>IdentifierType</t>
  </si>
  <si>
    <t>Identifier</t>
  </si>
  <si>
    <t>Properties...</t>
  </si>
  <si>
    <t>In this case we are adding instrument properties. Don’t forget you can use the template to see a list of the required fields. Click on the returned cells to see tooltips</t>
  </si>
  <si>
    <t>In this case we are adding an instrument definition format. Don’t forget you can use the flInstrumentsAdd_Template to see a list of the required fields. Click on the returned cells to see tooltips</t>
  </si>
  <si>
    <t>Finbourne-Examples</t>
  </si>
  <si>
    <t>IsThisATestTrade</t>
  </si>
  <si>
    <t>Perpetual</t>
  </si>
  <si>
    <t>In this case we are adding instrument and transaction properties. Don’t forget you can use the template to see a list of the required fields. Click on the returned cells to see tooltips</t>
  </si>
  <si>
    <t>BBG007FAKECO, GB007007007B</t>
  </si>
  <si>
    <t>GB007007007B</t>
  </si>
  <si>
    <t>Figi,Isin</t>
  </si>
  <si>
    <t>Isin</t>
  </si>
  <si>
    <t>BBG007FAKECO</t>
  </si>
  <si>
    <t>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</si>
</sst>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000"/>
    <numFmt numFmtId="165" formatCode="ddd\-dd\-mmm\-yy\ hh:mm:ss"/>
    <numFmt numFmtId="166" formatCode="[$-F400]h:mm:ss\ AM/PM"/>
    <numFmt numFmtId="167" formatCode="dd/mm/yyyy\ hh:mm:ss.00"/>
    <numFmt numFmtId="168" formatCode="ddd\-dd\-mmm\-yy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5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3B4B5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E5D9"/>
        <bgColor indexed="64"/>
      </patternFill>
    </fill>
    <fill>
      <patternFill patternType="solid">
        <fgColor rgb="FFFF51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261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rgb="FFFF5100"/>
      </left>
      <right style="medium">
        <color rgb="FFFF5100"/>
      </right>
      <top style="medium">
        <color rgb="FFFF5100"/>
      </top>
      <bottom style="medium">
        <color rgb="FFFF51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0" fillId="2" borderId="0" xfId="0" applyFill="1"/>
    <xf numFmtId="0" fontId="0" fillId="3" borderId="0" xfId="0" applyFill="1"/>
    <xf numFmtId="0" fontId="3" fillId="2" borderId="0" xfId="0" applyFont="1" applyFill="1"/>
    <xf numFmtId="0" fontId="2" fillId="0" borderId="0" xfId="0" applyFont="1"/>
    <xf numFmtId="0" fontId="0" fillId="0" borderId="0" xfId="0" applyFill="1"/>
    <xf numFmtId="0" fontId="1" fillId="5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2" fillId="3" borderId="0" xfId="0" applyFont="1" applyFill="1"/>
    <xf numFmtId="0" fontId="5" fillId="3" borderId="0" xfId="0" applyFont="1" applyFill="1"/>
    <xf numFmtId="0" fontId="4" fillId="2" borderId="0" xfId="0" applyFont="1" applyFill="1" applyAlignment="1">
      <alignment vertic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1" fontId="0" fillId="4" borderId="0" xfId="0" applyNumberFormat="1" applyFill="1" applyAlignment="1">
      <alignment horizontal="center"/>
    </xf>
    <xf numFmtId="3" fontId="0" fillId="4" borderId="1" xfId="0" applyNumberFormat="1" applyFill="1" applyBorder="1" applyAlignment="1">
      <alignment horizontal="center"/>
    </xf>
    <xf numFmtId="4" fontId="0" fillId="4" borderId="1" xfId="0" applyNumberFormat="1" applyFill="1" applyBorder="1" applyAlignment="1">
      <alignment horizontal="center"/>
    </xf>
    <xf numFmtId="0" fontId="0" fillId="4" borderId="2" xfId="0" applyFill="1" applyBorder="1" applyAlignment="1">
      <alignment horizontal="left"/>
    </xf>
    <xf numFmtId="4" fontId="0" fillId="0" borderId="0" xfId="0" applyNumberFormat="1"/>
    <xf numFmtId="15" fontId="0" fillId="4" borderId="1" xfId="0" applyNumberFormat="1" applyFill="1" applyBorder="1" applyAlignment="1">
      <alignment horizontal="center"/>
    </xf>
    <xf numFmtId="0" fontId="2" fillId="3" borderId="0" xfId="0" applyFont="1" applyFill="1" applyAlignment="1"/>
    <xf numFmtId="1" fontId="0" fillId="0" borderId="0" xfId="0" applyNumberFormat="1"/>
    <xf numFmtId="0" fontId="0" fillId="0" borderId="0" xfId="0"/>
    <xf numFmtId="164" fontId="0" fillId="4" borderId="1" xfId="0" applyNumberFormat="1" applyFill="1" applyBorder="1" applyAlignment="1">
      <alignment horizontal="center"/>
    </xf>
    <xf numFmtId="15" fontId="0" fillId="6" borderId="3" xfId="0" applyNumberFormat="1" applyFill="1" applyBorder="1" applyAlignment="1">
      <alignment horizontal="center"/>
    </xf>
    <xf numFmtId="0" fontId="8" fillId="2" borderId="0" xfId="1" applyFont="1" applyFill="1"/>
    <xf numFmtId="15" fontId="0" fillId="0" borderId="0" xfId="0" applyNumberFormat="1"/>
    <xf numFmtId="165" fontId="0" fillId="6" borderId="3" xfId="0" applyNumberFormat="1" applyFill="1" applyBorder="1" applyAlignment="1">
      <alignment horizontal="center"/>
    </xf>
    <xf numFmtId="166" fontId="0" fillId="6" borderId="3" xfId="0" applyNumberFormat="1" applyFill="1" applyBorder="1" applyAlignment="1">
      <alignment horizontal="center"/>
    </xf>
    <xf numFmtId="167" fontId="0" fillId="6" borderId="3" xfId="0" applyNumberFormat="1" applyFill="1" applyBorder="1" applyAlignment="1">
      <alignment horizontal="center"/>
    </xf>
    <xf numFmtId="168" fontId="0" fillId="6" borderId="3" xfId="0" applyNumberFormat="1" applyFill="1" applyBorder="1" applyAlignment="1">
      <alignment horizontal="center"/>
    </xf>
    <xf numFmtId="1" fontId="0" fillId="4" borderId="0" xfId="0" applyNumberFormat="1" applyFill="1" applyAlignment="1">
      <alignment horizontal="left"/>
    </xf>
    <xf numFmtId="0" fontId="1" fillId="5" borderId="2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3" fontId="0" fillId="4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2" fillId="0" borderId="0" xfId="0" applyFont="1" applyFill="1"/>
    <xf numFmtId="0" fontId="0" fillId="0" borderId="2" xfId="0" applyFill="1" applyBorder="1" applyAlignment="1">
      <alignment horizontal="center"/>
    </xf>
    <xf numFmtId="0" fontId="0" fillId="0" borderId="2" xfId="0" applyFill="1" applyBorder="1" applyAlignment="1">
      <alignment horizontal="left"/>
    </xf>
    <xf numFmtId="3" fontId="0" fillId="0" borderId="1" xfId="0" applyNumberFormat="1" applyFill="1" applyBorder="1" applyAlignment="1">
      <alignment horizontal="center"/>
    </xf>
    <xf numFmtId="3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4" fontId="0" fillId="4" borderId="0" xfId="0" applyNumberFormat="1" applyFill="1" applyAlignment="1">
      <alignment horizontal="center"/>
    </xf>
    <xf numFmtId="15" fontId="0" fillId="4" borderId="0" xfId="0" applyNumberFormat="1" applyFill="1" applyAlignment="1">
      <alignment horizontal="center"/>
    </xf>
    <xf numFmtId="3" fontId="0" fillId="4" borderId="0" xfId="0" applyNumberFormat="1" applyFill="1" applyAlignment="1">
      <alignment horizontal="left"/>
    </xf>
    <xf numFmtId="15" fontId="0" fillId="4" borderId="0" xfId="0" applyNumberFormat="1" applyFill="1" applyAlignment="1">
      <alignment horizontal="left"/>
    </xf>
    <xf numFmtId="4" fontId="0" fillId="6" borderId="3" xfId="0" applyNumberFormat="1" applyFill="1" applyBorder="1" applyAlignment="1">
      <alignment horizontal="center"/>
    </xf>
    <xf numFmtId="0" fontId="0" fillId="0" borderId="0" xfId="0" quotePrefix="1"/>
    <xf numFmtId="4" fontId="0" fillId="3" borderId="0" xfId="0" applyNumberFormat="1" applyFill="1"/>
    <xf numFmtId="4" fontId="0" fillId="7" borderId="0" xfId="0" applyNumberFormat="1" applyFill="1" applyAlignment="1">
      <alignment horizontal="left"/>
    </xf>
    <xf numFmtId="4" fontId="0" fillId="7" borderId="0" xfId="0" applyNumberFormat="1" applyFill="1" applyAlignment="1">
      <alignment horizontal="center"/>
    </xf>
    <xf numFmtId="0" fontId="0" fillId="4" borderId="1" xfId="0" applyNumberForma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261"/>
      <color rgb="FFFF783B"/>
      <color rgb="FFFF5100"/>
      <color rgb="FF3B4B58"/>
      <color rgb="FFFFE5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1378324</xdr:colOff>
      <xdr:row>0</xdr:row>
      <xdr:rowOff>324971</xdr:rowOff>
    </xdr:from>
    <xdr:to>
      <xdr:col>15</xdr:col>
      <xdr:colOff>33620</xdr:colOff>
      <xdr:row>7</xdr:row>
      <xdr:rowOff>40180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xmlns="" id="{6C85DD34-7D92-485A-8C32-1AA5D0B93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4674" y="324971"/>
          <a:ext cx="2122396" cy="12773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851647</xdr:colOff>
      <xdr:row>1</xdr:row>
      <xdr:rowOff>100853</xdr:rowOff>
    </xdr:from>
    <xdr:to>
      <xdr:col>12</xdr:col>
      <xdr:colOff>15129</xdr:colOff>
      <xdr:row>7</xdr:row>
      <xdr:rowOff>164005</xdr:rowOff>
    </xdr:to>
    <xdr:pic>
      <xdr:nvPicPr>
        <xdr:cNvPr id="5" name="Picture 1" descr="Logo">
          <a:extLst>
            <a:ext uri="{FF2B5EF4-FFF2-40B4-BE49-F238E27FC236}">
              <a16:creationId xmlns:a16="http://schemas.microsoft.com/office/drawing/2014/main" xmlns="" id="{FA429427-3520-4FB2-8B39-CDC10B2EE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1235" y="448235"/>
          <a:ext cx="2106707" cy="1272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526677</xdr:colOff>
      <xdr:row>1</xdr:row>
      <xdr:rowOff>100853</xdr:rowOff>
    </xdr:from>
    <xdr:to>
      <xdr:col>10</xdr:col>
      <xdr:colOff>1411942</xdr:colOff>
      <xdr:row>7</xdr:row>
      <xdr:rowOff>163444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xmlns="" id="{7760049B-9F86-4E33-8471-5A12DBAD3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74206" y="448235"/>
          <a:ext cx="2106707" cy="1272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862853</xdr:colOff>
      <xdr:row>1</xdr:row>
      <xdr:rowOff>145677</xdr:rowOff>
    </xdr:from>
    <xdr:to>
      <xdr:col>11</xdr:col>
      <xdr:colOff>280148</xdr:colOff>
      <xdr:row>8</xdr:row>
      <xdr:rowOff>17768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xmlns="" id="{86345FB1-F3B4-4318-B1F5-35D27FF13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2441" y="493059"/>
          <a:ext cx="2106707" cy="1272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1042147</xdr:colOff>
      <xdr:row>1</xdr:row>
      <xdr:rowOff>56031</xdr:rowOff>
    </xdr:from>
    <xdr:to>
      <xdr:col>12</xdr:col>
      <xdr:colOff>212912</xdr:colOff>
      <xdr:row>7</xdr:row>
      <xdr:rowOff>118622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xmlns="" id="{D105DF9A-394A-40F4-AC68-9EF06A149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23176" y="403413"/>
          <a:ext cx="2106707" cy="1272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1030942</xdr:colOff>
      <xdr:row>1</xdr:row>
      <xdr:rowOff>33619</xdr:rowOff>
    </xdr:from>
    <xdr:to>
      <xdr:col>12</xdr:col>
      <xdr:colOff>201707</xdr:colOff>
      <xdr:row>7</xdr:row>
      <xdr:rowOff>96210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xmlns="" id="{5E385939-1AC7-42BB-8AD8-ACCDC81E9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1971" y="381001"/>
          <a:ext cx="2106707" cy="1272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1030942</xdr:colOff>
      <xdr:row>1</xdr:row>
      <xdr:rowOff>33619</xdr:rowOff>
    </xdr:from>
    <xdr:to>
      <xdr:col>12</xdr:col>
      <xdr:colOff>201708</xdr:colOff>
      <xdr:row>7</xdr:row>
      <xdr:rowOff>96210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xmlns="" id="{ACFD42C9-5B0C-42A9-BBE2-ADFC8CE74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03567" y="386044"/>
          <a:ext cx="2104465" cy="12722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504265</xdr:colOff>
      <xdr:row>1</xdr:row>
      <xdr:rowOff>33619</xdr:rowOff>
    </xdr:from>
    <xdr:to>
      <xdr:col>14</xdr:col>
      <xdr:colOff>190502</xdr:colOff>
      <xdr:row>7</xdr:row>
      <xdr:rowOff>96210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xmlns="" id="{25AB5AC1-D310-4AFF-A09E-1EA712BBD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28412" y="381001"/>
          <a:ext cx="2106707" cy="1272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632572</xdr:colOff>
      <xdr:row>1</xdr:row>
      <xdr:rowOff>78441</xdr:rowOff>
    </xdr:from>
    <xdr:to>
      <xdr:col>13</xdr:col>
      <xdr:colOff>195544</xdr:colOff>
      <xdr:row>7</xdr:row>
      <xdr:rowOff>141032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xmlns="" id="{61DCC654-9024-4379-8D98-4D9E0432C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6719" y="425823"/>
          <a:ext cx="2106707" cy="1272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526676</xdr:colOff>
      <xdr:row>1</xdr:row>
      <xdr:rowOff>44824</xdr:rowOff>
    </xdr:from>
    <xdr:to>
      <xdr:col>14</xdr:col>
      <xdr:colOff>134472</xdr:colOff>
      <xdr:row>7</xdr:row>
      <xdr:rowOff>107415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xmlns="" id="{A07D56AF-A6C2-43BC-8ABF-FC8D991E5C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0" y="392206"/>
          <a:ext cx="2106707" cy="1272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627529</xdr:colOff>
      <xdr:row>1</xdr:row>
      <xdr:rowOff>78441</xdr:rowOff>
    </xdr:from>
    <xdr:to>
      <xdr:col>14</xdr:col>
      <xdr:colOff>235323</xdr:colOff>
      <xdr:row>7</xdr:row>
      <xdr:rowOff>141032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xmlns="" id="{0DB8A3EA-86CF-43DA-A93C-9EACABC5F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9353" y="425823"/>
          <a:ext cx="2106706" cy="1272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usSekhon/Dev/sample-excel/sample-excel/LUSID%20Excel%20-%20Setting%20up%20your%20IBOR%20template%20Global%20Equity%20Fun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time format"/>
      <sheetName val="View Scopes"/>
      <sheetName val="View Portfolios"/>
      <sheetName val="View Holdings"/>
      <sheetName val="Run Valuation"/>
      <sheetName val="View Transactions"/>
      <sheetName val="Perform a reconciliation"/>
      <sheetName val="Upload Transactions"/>
      <sheetName val="Set Holdings"/>
      <sheetName val="Create Portfolio"/>
      <sheetName val="Input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7.xml"/><Relationship Id="rId4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8.xml"/><Relationship Id="rId4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9.xml"/><Relationship Id="rId4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10.xml"/><Relationship Id="rId4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11.xml"/><Relationship Id="rId4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B1:T31"/>
  <sheetViews>
    <sheetView showGridLines="0" zoomScale="85" zoomScaleNormal="85" workbookViewId="0">
      <selection activeCell="F43" sqref="F43"/>
    </sheetView>
  </sheetViews>
  <sheetFormatPr defaultColWidth="9.140625" defaultRowHeight="15" x14ac:dyDescent="0.25"/>
  <cols>
    <col min="1" max="1" width="6.5703125" style="23" customWidth="1"/>
    <col min="2" max="2" width="2.5703125" style="23" customWidth="1"/>
    <col min="3" max="3" width="1" style="23" customWidth="1"/>
    <col min="4" max="4" width="3.28515625" style="23" customWidth="1"/>
    <col min="5" max="5" width="50.42578125" style="23" bestFit="1" customWidth="1"/>
    <col min="6" max="6" width="24.7109375" style="23" customWidth="1"/>
    <col min="7" max="7" width="22" style="23" customWidth="1"/>
    <col min="8" max="8" width="40.7109375" style="23" customWidth="1"/>
    <col min="9" max="9" width="28.5703125" style="23" bestFit="1" customWidth="1"/>
    <col min="10" max="10" width="21.5703125" style="23" customWidth="1"/>
    <col min="11" max="11" width="22" style="23" customWidth="1"/>
    <col min="12" max="14" width="24.28515625" style="23" customWidth="1"/>
    <col min="15" max="15" width="3.42578125" style="23" customWidth="1"/>
    <col min="16" max="16" width="23.5703125" style="23" customWidth="1"/>
    <col min="17" max="17" width="29.7109375" style="23" bestFit="1" customWidth="1"/>
    <col min="18" max="18" width="24.7109375" style="23" bestFit="1" customWidth="1"/>
    <col min="19" max="19" width="11.7109375" style="23" bestFit="1" customWidth="1"/>
    <col min="20" max="20" width="9.85546875" style="23" bestFit="1" customWidth="1"/>
    <col min="21" max="16384" width="9.140625" style="23"/>
  </cols>
  <sheetData>
    <row r="1" spans="2:20" ht="27.75" customHeight="1" x14ac:dyDescent="0.25"/>
    <row r="2" spans="2:20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20" ht="27" customHeight="1" x14ac:dyDescent="0.25">
      <c r="B3" s="1"/>
      <c r="C3" s="1"/>
      <c r="D3" s="11" t="s">
        <v>250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2:20" ht="8.2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2:20" x14ac:dyDescent="0.25">
      <c r="B5" s="1"/>
      <c r="C5" s="1"/>
      <c r="D5" s="3" t="s">
        <v>251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2:20" x14ac:dyDescent="0.25">
      <c r="B6" s="1"/>
      <c r="C6" s="1"/>
      <c r="D6" s="3" t="s">
        <v>252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2:20" x14ac:dyDescent="0.25">
      <c r="B7" s="1"/>
      <c r="C7" s="1"/>
      <c r="D7" s="1"/>
      <c r="E7" s="26" t="s">
        <v>253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2:20" x14ac:dyDescent="0.25">
      <c r="B8" s="1"/>
      <c r="C8" s="1"/>
      <c r="D8" s="1"/>
      <c r="E8" s="26" t="s">
        <v>254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2:20" x14ac:dyDescent="0.25">
      <c r="B9" s="1"/>
      <c r="C9" s="1"/>
      <c r="D9" s="1"/>
      <c r="E9" s="26" t="s">
        <v>255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2:20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3" spans="2:20" x14ac:dyDescent="0.25">
      <c r="B13" s="2"/>
      <c r="C13" s="2"/>
      <c r="D13" s="2"/>
      <c r="E13" s="9" t="s">
        <v>318</v>
      </c>
      <c r="F13" s="9"/>
      <c r="G13" s="9"/>
      <c r="H13" s="9" t="s">
        <v>319</v>
      </c>
      <c r="I13" s="2"/>
      <c r="J13" s="2"/>
      <c r="K13" s="2"/>
      <c r="L13" s="2"/>
      <c r="M13" s="2"/>
      <c r="N13" s="2"/>
      <c r="O13" s="2"/>
    </row>
    <row r="14" spans="2:20" x14ac:dyDescent="0.25">
      <c r="B14" s="2"/>
      <c r="C14" s="2"/>
      <c r="D14" s="2"/>
      <c r="E14" s="9"/>
      <c r="F14" s="9"/>
      <c r="G14" s="9"/>
      <c r="H14" s="9"/>
      <c r="I14" s="2"/>
      <c r="J14" s="2"/>
      <c r="K14" s="2"/>
      <c r="L14" s="2"/>
      <c r="M14" s="2"/>
      <c r="N14" s="2"/>
      <c r="O14" s="2"/>
    </row>
    <row r="15" spans="2:20" x14ac:dyDescent="0.25">
      <c r="B15" s="2"/>
      <c r="C15" s="2"/>
      <c r="D15" s="2"/>
      <c r="E15" s="9" t="s">
        <v>320</v>
      </c>
      <c r="F15" s="9"/>
      <c r="G15" s="9"/>
      <c r="H15" s="9" t="s">
        <v>321</v>
      </c>
      <c r="I15" s="2"/>
      <c r="J15" s="2"/>
      <c r="K15" s="2"/>
      <c r="L15" s="2"/>
      <c r="M15" s="2"/>
      <c r="N15" s="2"/>
      <c r="O15" s="2"/>
      <c r="T15" s="27"/>
    </row>
    <row r="16" spans="2:20" ht="15.75" thickBot="1" x14ac:dyDescent="0.3">
      <c r="B16" s="2"/>
      <c r="C16" s="2"/>
      <c r="D16" s="2"/>
      <c r="E16" s="9"/>
      <c r="F16" s="9"/>
      <c r="G16" s="9"/>
      <c r="H16" s="9"/>
      <c r="I16" s="2"/>
      <c r="J16" s="2"/>
      <c r="K16" s="2"/>
      <c r="L16" s="2"/>
      <c r="M16" s="2"/>
      <c r="N16" s="2"/>
      <c r="O16" s="2"/>
      <c r="T16" s="27"/>
    </row>
    <row r="17" spans="2:20" ht="12.75" customHeight="1" thickBot="1" x14ac:dyDescent="0.3">
      <c r="B17" s="2"/>
      <c r="C17" s="2"/>
      <c r="D17" s="2"/>
      <c r="E17" s="2" t="s">
        <v>256</v>
      </c>
      <c r="F17" s="25">
        <v>43565</v>
      </c>
      <c r="G17" s="2"/>
      <c r="H17" s="2" t="s">
        <v>322</v>
      </c>
      <c r="I17" s="25" t="s">
        <v>306</v>
      </c>
      <c r="J17" s="2" t="s">
        <v>307</v>
      </c>
      <c r="K17" s="2"/>
      <c r="L17" s="2"/>
      <c r="M17" s="2"/>
      <c r="N17" s="2"/>
      <c r="O17" s="2"/>
      <c r="T17" s="27"/>
    </row>
    <row r="18" spans="2:20" ht="15.75" thickBot="1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T18" s="27"/>
    </row>
    <row r="19" spans="2:20" ht="15.75" thickBot="1" x14ac:dyDescent="0.3">
      <c r="B19" s="2"/>
      <c r="C19" s="2"/>
      <c r="D19" s="2"/>
      <c r="E19" s="2" t="s">
        <v>257</v>
      </c>
      <c r="F19" s="28">
        <f>F17</f>
        <v>43565</v>
      </c>
      <c r="G19" s="2"/>
      <c r="H19" s="2" t="s">
        <v>323</v>
      </c>
      <c r="I19" s="25" t="str">
        <f>TEXT(F23,"yyyy-mm-dd")&amp;"T"&amp;TEXT(F23," hh:mm:ss.00Z")</f>
        <v>2019-04-10T 13:30:45.55Z</v>
      </c>
      <c r="J19" s="2"/>
      <c r="K19" s="2"/>
      <c r="L19" s="2"/>
      <c r="M19" s="2"/>
      <c r="N19" s="2"/>
      <c r="O19" s="2"/>
      <c r="T19" s="27"/>
    </row>
    <row r="20" spans="2:20" ht="15.75" thickBot="1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T20" s="27"/>
    </row>
    <row r="21" spans="2:20" ht="14.25" customHeight="1" thickBot="1" x14ac:dyDescent="0.3">
      <c r="B21" s="2"/>
      <c r="C21" s="2"/>
      <c r="D21" s="2"/>
      <c r="E21" s="2" t="s">
        <v>258</v>
      </c>
      <c r="F21" s="29">
        <v>0.56302719907407406</v>
      </c>
      <c r="G21" s="2"/>
      <c r="H21" s="2" t="s">
        <v>324</v>
      </c>
      <c r="I21" s="25" t="s">
        <v>325</v>
      </c>
      <c r="J21" s="49"/>
      <c r="K21" s="2"/>
      <c r="L21" s="2"/>
      <c r="M21" s="2"/>
      <c r="N21" s="2"/>
      <c r="O21" s="2"/>
      <c r="T21" s="27"/>
    </row>
    <row r="22" spans="2:20" ht="14.25" customHeight="1" thickBot="1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T22" s="27"/>
    </row>
    <row r="23" spans="2:20" ht="14.25" customHeight="1" thickBot="1" x14ac:dyDescent="0.3">
      <c r="B23" s="2"/>
      <c r="C23" s="2"/>
      <c r="D23" s="2"/>
      <c r="E23" s="2" t="s">
        <v>259</v>
      </c>
      <c r="F23" s="30">
        <f>F17 + F21</f>
        <v>43565.563027199074</v>
      </c>
      <c r="G23" s="2"/>
      <c r="H23" s="2" t="s">
        <v>326</v>
      </c>
      <c r="I23" s="25" t="str">
        <f>TEXT(F23,"yyyy-mm-dd")&amp;"NSingaporeClose"</f>
        <v>2019-04-10NSingaporeClose</v>
      </c>
      <c r="J23" s="2"/>
      <c r="K23" s="2"/>
      <c r="L23" s="2"/>
      <c r="M23" s="2"/>
      <c r="N23" s="2"/>
      <c r="O23" s="2"/>
    </row>
    <row r="24" spans="2:20" ht="14.25" customHeight="1" thickBot="1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2:20" ht="14.25" customHeight="1" thickBot="1" x14ac:dyDescent="0.3">
      <c r="B25" s="2"/>
      <c r="C25" s="2"/>
      <c r="D25" s="2"/>
      <c r="E25" s="2" t="s">
        <v>260</v>
      </c>
      <c r="F25" s="31">
        <f>F23</f>
        <v>43565.563027199074</v>
      </c>
      <c r="G25" s="2"/>
      <c r="H25" s="2"/>
      <c r="I25" s="2"/>
      <c r="J25" s="2"/>
      <c r="K25" s="2"/>
      <c r="L25" s="2"/>
      <c r="M25" s="2"/>
      <c r="N25" s="2"/>
      <c r="O25" s="2"/>
    </row>
    <row r="26" spans="2:20" ht="15.75" thickBot="1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2:20" ht="12.75" customHeight="1" thickBot="1" x14ac:dyDescent="0.3">
      <c r="B27" s="2"/>
      <c r="C27" s="2"/>
      <c r="D27" s="2"/>
      <c r="E27" s="2" t="s">
        <v>327</v>
      </c>
      <c r="F27" s="30">
        <f>F23+1/24</f>
        <v>43565.604693865738</v>
      </c>
      <c r="G27" s="2"/>
      <c r="H27" s="2"/>
      <c r="I27" s="2"/>
      <c r="J27" s="2"/>
      <c r="K27" s="2"/>
      <c r="L27" s="2"/>
      <c r="M27" s="2"/>
      <c r="N27" s="2"/>
      <c r="O27" s="2"/>
    </row>
    <row r="28" spans="2:20" ht="15.75" thickBot="1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2:20" ht="15.75" thickBot="1" x14ac:dyDescent="0.3">
      <c r="B29" s="2"/>
      <c r="C29" s="2"/>
      <c r="D29" s="2"/>
      <c r="E29" s="2" t="s">
        <v>328</v>
      </c>
      <c r="F29" s="30">
        <f>F27-1/1440</f>
        <v>43565.603999421292</v>
      </c>
      <c r="G29" s="2"/>
      <c r="H29" s="2"/>
      <c r="I29" s="2"/>
      <c r="J29" s="2"/>
      <c r="K29" s="2"/>
      <c r="L29" s="2"/>
      <c r="M29" s="2"/>
      <c r="N29" s="2"/>
      <c r="O29" s="2"/>
    </row>
    <row r="30" spans="2:20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2:20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</sheetData>
  <hyperlinks>
    <hyperlink ref="E7" r:id="rId1"/>
    <hyperlink ref="E8" r:id="rId2"/>
    <hyperlink ref="E9" r:id="rId3"/>
  </hyperlinks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B1:R30"/>
  <sheetViews>
    <sheetView showGridLines="0" zoomScale="85" zoomScaleNormal="85" workbookViewId="0">
      <selection activeCell="F27" sqref="F27"/>
    </sheetView>
  </sheetViews>
  <sheetFormatPr defaultColWidth="9.140625" defaultRowHeight="15" x14ac:dyDescent="0.25"/>
  <cols>
    <col min="1" max="1" width="6.5703125" style="23" customWidth="1"/>
    <col min="2" max="2" width="2.5703125" style="23" customWidth="1"/>
    <col min="3" max="3" width="1" style="23" customWidth="1"/>
    <col min="4" max="4" width="3.28515625" style="23" customWidth="1"/>
    <col min="5" max="5" width="27.42578125" style="23" bestFit="1" customWidth="1"/>
    <col min="6" max="6" width="27.85546875" style="23" customWidth="1"/>
    <col min="7" max="7" width="25.85546875" style="23" customWidth="1"/>
    <col min="8" max="10" width="18.28515625" style="23" customWidth="1"/>
    <col min="11" max="11" width="22" style="23" bestFit="1" customWidth="1"/>
    <col min="12" max="12" width="3.85546875" style="23" customWidth="1"/>
    <col min="13" max="13" width="9.140625" style="23"/>
    <col min="14" max="14" width="28.85546875" style="23" bestFit="1" customWidth="1"/>
    <col min="15" max="15" width="17.140625" style="23" bestFit="1" customWidth="1"/>
    <col min="16" max="16" width="18.5703125" style="23" bestFit="1" customWidth="1"/>
    <col min="17" max="17" width="19.85546875" style="23" bestFit="1" customWidth="1"/>
    <col min="18" max="18" width="23" style="23" bestFit="1" customWidth="1"/>
    <col min="19" max="19" width="11.28515625" style="23" bestFit="1" customWidth="1"/>
    <col min="20" max="20" width="18" style="23" bestFit="1" customWidth="1"/>
    <col min="21" max="24" width="9.28515625" style="23" bestFit="1" customWidth="1"/>
    <col min="25" max="16384" width="9.140625" style="23"/>
  </cols>
  <sheetData>
    <row r="1" spans="2:18" ht="27.75" customHeight="1" x14ac:dyDescent="0.25"/>
    <row r="2" spans="2:18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2:18" ht="27" customHeight="1" x14ac:dyDescent="0.25">
      <c r="B3" s="1"/>
      <c r="C3" s="1"/>
      <c r="D3" s="11" t="s">
        <v>229</v>
      </c>
      <c r="E3" s="1"/>
      <c r="F3" s="1"/>
      <c r="G3" s="1"/>
      <c r="H3" s="1"/>
      <c r="I3" s="1"/>
      <c r="J3" s="1"/>
      <c r="K3" s="1"/>
      <c r="L3" s="1"/>
    </row>
    <row r="4" spans="2:18" ht="8.2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2:18" x14ac:dyDescent="0.25">
      <c r="B5" s="1"/>
      <c r="C5" s="1"/>
      <c r="D5" s="3" t="s">
        <v>230</v>
      </c>
      <c r="E5" s="1"/>
      <c r="F5" s="1"/>
      <c r="G5" s="1"/>
      <c r="H5" s="1"/>
      <c r="I5" s="1"/>
      <c r="J5" s="1"/>
      <c r="K5" s="1"/>
      <c r="L5" s="1"/>
    </row>
    <row r="6" spans="2:18" x14ac:dyDescent="0.25">
      <c r="B6" s="1"/>
      <c r="C6" s="1"/>
      <c r="D6" s="3" t="s">
        <v>252</v>
      </c>
      <c r="E6" s="1"/>
      <c r="F6" s="1"/>
      <c r="G6" s="1"/>
      <c r="H6" s="1"/>
      <c r="I6" s="1"/>
      <c r="J6" s="1"/>
      <c r="K6" s="1"/>
      <c r="L6" s="1"/>
    </row>
    <row r="7" spans="2:18" x14ac:dyDescent="0.25">
      <c r="B7" s="1"/>
      <c r="C7" s="1"/>
      <c r="D7" s="1"/>
      <c r="E7" s="26" t="s">
        <v>253</v>
      </c>
      <c r="F7" s="1"/>
      <c r="G7" s="1"/>
      <c r="H7" s="1"/>
      <c r="I7" s="1"/>
      <c r="J7" s="1"/>
      <c r="K7" s="1"/>
      <c r="L7" s="1"/>
    </row>
    <row r="8" spans="2:18" x14ac:dyDescent="0.25">
      <c r="B8" s="1"/>
      <c r="C8" s="1"/>
      <c r="D8" s="1"/>
      <c r="E8" s="26" t="s">
        <v>254</v>
      </c>
      <c r="F8" s="1"/>
      <c r="G8" s="1"/>
      <c r="H8" s="1"/>
      <c r="I8" s="1"/>
      <c r="J8" s="1"/>
      <c r="K8" s="1"/>
      <c r="L8" s="1"/>
    </row>
    <row r="9" spans="2:18" x14ac:dyDescent="0.25">
      <c r="B9" s="1"/>
      <c r="C9" s="1"/>
      <c r="D9" s="1"/>
      <c r="E9" s="26" t="s">
        <v>255</v>
      </c>
      <c r="F9" s="1"/>
      <c r="G9" s="1"/>
      <c r="H9" s="1"/>
      <c r="I9" s="1"/>
      <c r="J9" s="1"/>
      <c r="K9" s="1"/>
      <c r="L9" s="1"/>
    </row>
    <row r="10" spans="2:18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8" x14ac:dyDescent="0.25">
      <c r="B11" s="5"/>
      <c r="C11" s="5"/>
      <c r="D11" s="5"/>
      <c r="E11" s="5"/>
      <c r="F11" s="5"/>
      <c r="G11" s="5"/>
      <c r="H11" s="5"/>
      <c r="I11" s="5"/>
      <c r="J11" s="5"/>
      <c r="K11" s="5"/>
      <c r="P11" s="19"/>
      <c r="Q11" s="19"/>
      <c r="R11" s="19"/>
    </row>
    <row r="12" spans="2:18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P12" s="19"/>
      <c r="Q12" s="19"/>
      <c r="R12" s="19"/>
    </row>
    <row r="13" spans="2:18" ht="21" x14ac:dyDescent="0.35">
      <c r="B13" s="2"/>
      <c r="C13" s="10" t="s">
        <v>265</v>
      </c>
      <c r="D13" s="2"/>
      <c r="E13" s="2"/>
      <c r="F13" s="2"/>
      <c r="G13" s="2"/>
      <c r="H13" s="2"/>
      <c r="I13" s="2"/>
      <c r="J13" s="2"/>
      <c r="K13" s="2"/>
      <c r="L13" s="2"/>
    </row>
    <row r="14" spans="2:18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2:18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2:18" x14ac:dyDescent="0.25">
      <c r="B16" s="2"/>
      <c r="C16" s="2"/>
      <c r="D16" s="2"/>
      <c r="E16" s="9"/>
      <c r="F16" s="2"/>
      <c r="G16" s="2"/>
      <c r="H16" s="2"/>
      <c r="I16" s="2"/>
      <c r="J16" s="2"/>
      <c r="K16" s="2"/>
      <c r="L16" s="2"/>
    </row>
    <row r="17" spans="2:18" x14ac:dyDescent="0.25">
      <c r="B17" s="2"/>
      <c r="C17" s="2"/>
      <c r="D17" s="2"/>
      <c r="E17" s="33" t="e">
        <f t="array" ref="E17:G29" ca="1">_xll.flInstrumentTypesGet()</f>
        <v>#NAME?</v>
      </c>
      <c r="F17" s="33" t="e">
        <f ca="1"/>
        <v>#NAME?</v>
      </c>
      <c r="G17" s="33" t="e">
        <f ca="1"/>
        <v>#NAME?</v>
      </c>
      <c r="H17" s="2"/>
      <c r="I17" s="2"/>
      <c r="J17" s="2"/>
      <c r="K17" s="2"/>
      <c r="L17" s="2"/>
      <c r="P17" s="19"/>
      <c r="Q17" s="19"/>
      <c r="R17" s="19"/>
    </row>
    <row r="18" spans="2:18" x14ac:dyDescent="0.25">
      <c r="B18" s="2"/>
      <c r="C18" s="2"/>
      <c r="D18" s="9"/>
      <c r="E18" s="18" t="e">
        <f ca="1"/>
        <v>#NAME?</v>
      </c>
      <c r="F18" s="18" t="e">
        <f ca="1"/>
        <v>#NAME?</v>
      </c>
      <c r="G18" s="18" t="e">
        <f ca="1"/>
        <v>#NAME?</v>
      </c>
      <c r="H18" s="2"/>
      <c r="I18" s="2"/>
      <c r="J18" s="2"/>
      <c r="K18" s="2"/>
      <c r="L18" s="2"/>
      <c r="P18" s="19"/>
      <c r="Q18" s="19"/>
      <c r="R18" s="19"/>
    </row>
    <row r="19" spans="2:18" x14ac:dyDescent="0.25">
      <c r="B19" s="2"/>
      <c r="C19" s="2"/>
      <c r="D19" s="9"/>
      <c r="E19" s="36" t="e">
        <f ca="1"/>
        <v>#NAME?</v>
      </c>
      <c r="F19" s="18" t="e">
        <f ca="1"/>
        <v>#NAME?</v>
      </c>
      <c r="G19" s="18" t="e">
        <f ca="1"/>
        <v>#NAME?</v>
      </c>
      <c r="H19" s="2"/>
      <c r="I19" s="2"/>
      <c r="J19" s="2"/>
      <c r="K19" s="2"/>
      <c r="L19" s="2"/>
      <c r="P19" s="19"/>
      <c r="Q19" s="19"/>
      <c r="R19" s="19"/>
    </row>
    <row r="20" spans="2:18" x14ac:dyDescent="0.25">
      <c r="B20" s="2"/>
      <c r="C20" s="2"/>
      <c r="D20" s="9"/>
      <c r="E20" s="36" t="e">
        <f ca="1"/>
        <v>#NAME?</v>
      </c>
      <c r="F20" s="18" t="e">
        <f ca="1"/>
        <v>#NAME?</v>
      </c>
      <c r="G20" s="18" t="e">
        <f ca="1"/>
        <v>#NAME?</v>
      </c>
      <c r="H20" s="2"/>
      <c r="I20" s="2"/>
      <c r="J20" s="2"/>
      <c r="K20" s="2"/>
      <c r="L20" s="2"/>
      <c r="P20" s="19"/>
      <c r="Q20" s="19"/>
      <c r="R20" s="19"/>
    </row>
    <row r="21" spans="2:18" x14ac:dyDescent="0.25">
      <c r="B21" s="2"/>
      <c r="C21" s="2"/>
      <c r="D21" s="9"/>
      <c r="E21" s="36" t="e">
        <f ca="1"/>
        <v>#NAME?</v>
      </c>
      <c r="F21" s="18" t="e">
        <f ca="1"/>
        <v>#NAME?</v>
      </c>
      <c r="G21" s="18" t="e">
        <f ca="1"/>
        <v>#NAME?</v>
      </c>
      <c r="H21" s="2"/>
      <c r="I21" s="2"/>
      <c r="J21" s="2"/>
      <c r="K21" s="2"/>
      <c r="L21" s="2"/>
      <c r="P21" s="19"/>
      <c r="Q21" s="19"/>
      <c r="R21" s="19"/>
    </row>
    <row r="22" spans="2:18" x14ac:dyDescent="0.25">
      <c r="B22" s="2"/>
      <c r="C22" s="2"/>
      <c r="D22" s="9"/>
      <c r="E22" s="36" t="e">
        <f ca="1"/>
        <v>#NAME?</v>
      </c>
      <c r="F22" s="18" t="e">
        <f ca="1"/>
        <v>#NAME?</v>
      </c>
      <c r="G22" s="18" t="e">
        <f ca="1"/>
        <v>#NAME?</v>
      </c>
      <c r="H22" s="2"/>
      <c r="I22" s="2"/>
      <c r="J22" s="2"/>
      <c r="K22" s="2"/>
      <c r="L22" s="2"/>
      <c r="P22" s="19"/>
      <c r="Q22" s="19"/>
      <c r="R22" s="19"/>
    </row>
    <row r="23" spans="2:18" x14ac:dyDescent="0.25">
      <c r="B23" s="2"/>
      <c r="C23" s="2"/>
      <c r="D23" s="9"/>
      <c r="E23" s="36" t="e">
        <f ca="1"/>
        <v>#NAME?</v>
      </c>
      <c r="F23" s="18" t="e">
        <f ca="1"/>
        <v>#NAME?</v>
      </c>
      <c r="G23" s="18" t="e">
        <f ca="1"/>
        <v>#NAME?</v>
      </c>
      <c r="H23" s="2"/>
      <c r="I23" s="2"/>
      <c r="J23" s="2"/>
      <c r="K23" s="2"/>
      <c r="L23" s="2"/>
      <c r="P23" s="19"/>
      <c r="Q23" s="19"/>
      <c r="R23" s="19"/>
    </row>
    <row r="24" spans="2:18" x14ac:dyDescent="0.25">
      <c r="B24" s="2"/>
      <c r="C24" s="2"/>
      <c r="D24" s="9"/>
      <c r="E24" s="36" t="e">
        <f ca="1"/>
        <v>#NAME?</v>
      </c>
      <c r="F24" s="18" t="e">
        <f ca="1"/>
        <v>#NAME?</v>
      </c>
      <c r="G24" s="18" t="e">
        <f ca="1"/>
        <v>#NAME?</v>
      </c>
      <c r="H24" s="2"/>
      <c r="I24" s="2"/>
      <c r="J24" s="2"/>
      <c r="K24" s="2"/>
      <c r="L24" s="2"/>
      <c r="Q24" s="19"/>
      <c r="R24" s="19"/>
    </row>
    <row r="25" spans="2:18" x14ac:dyDescent="0.25">
      <c r="B25" s="2"/>
      <c r="C25" s="2"/>
      <c r="D25" s="9"/>
      <c r="E25" s="36" t="e">
        <f ca="1"/>
        <v>#NAME?</v>
      </c>
      <c r="F25" s="18" t="e">
        <f ca="1"/>
        <v>#NAME?</v>
      </c>
      <c r="G25" s="18" t="e">
        <f ca="1"/>
        <v>#NAME?</v>
      </c>
      <c r="H25" s="2"/>
      <c r="I25" s="2"/>
      <c r="J25" s="2"/>
      <c r="K25" s="2"/>
      <c r="L25" s="2"/>
    </row>
    <row r="26" spans="2:18" x14ac:dyDescent="0.25">
      <c r="B26" s="2"/>
      <c r="C26" s="2"/>
      <c r="D26" s="9"/>
      <c r="E26" s="36" t="e">
        <f ca="1"/>
        <v>#NAME?</v>
      </c>
      <c r="F26" s="18" t="e">
        <f ca="1"/>
        <v>#NAME?</v>
      </c>
      <c r="G26" s="18" t="e">
        <f ca="1"/>
        <v>#NAME?</v>
      </c>
      <c r="H26" s="2"/>
      <c r="I26" s="2"/>
      <c r="J26" s="2"/>
      <c r="K26" s="2"/>
      <c r="L26" s="2"/>
    </row>
    <row r="27" spans="2:18" x14ac:dyDescent="0.25">
      <c r="B27" s="2"/>
      <c r="C27" s="2"/>
      <c r="D27" s="9"/>
      <c r="E27" s="36" t="e">
        <f ca="1"/>
        <v>#NAME?</v>
      </c>
      <c r="F27" s="18" t="e">
        <f ca="1"/>
        <v>#NAME?</v>
      </c>
      <c r="G27" s="18" t="e">
        <f ca="1"/>
        <v>#NAME?</v>
      </c>
      <c r="H27" s="2"/>
      <c r="I27" s="2"/>
      <c r="J27" s="2"/>
      <c r="K27" s="2"/>
      <c r="L27" s="2"/>
    </row>
    <row r="28" spans="2:18" x14ac:dyDescent="0.25">
      <c r="B28" s="2"/>
      <c r="C28" s="2"/>
      <c r="D28" s="2"/>
      <c r="E28" s="36" t="e">
        <f ca="1"/>
        <v>#NAME?</v>
      </c>
      <c r="F28" s="18" t="e">
        <f ca="1"/>
        <v>#NAME?</v>
      </c>
      <c r="G28" s="18" t="e">
        <f ca="1"/>
        <v>#NAME?</v>
      </c>
      <c r="H28" s="2"/>
      <c r="I28" s="2"/>
      <c r="J28" s="2"/>
      <c r="K28" s="2"/>
      <c r="L28" s="2"/>
    </row>
    <row r="29" spans="2:18" x14ac:dyDescent="0.25">
      <c r="B29" s="2"/>
      <c r="C29" s="2"/>
      <c r="D29" s="2"/>
      <c r="E29" s="36" t="e">
        <f ca="1"/>
        <v>#NAME?</v>
      </c>
      <c r="F29" s="18" t="e">
        <f ca="1"/>
        <v>#NAME?</v>
      </c>
      <c r="G29" s="18" t="e">
        <f ca="1"/>
        <v>#NAME?</v>
      </c>
      <c r="H29" s="2"/>
      <c r="I29" s="2"/>
      <c r="J29" s="2"/>
      <c r="K29" s="2"/>
      <c r="L29" s="2"/>
    </row>
    <row r="30" spans="2:18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</sheetData>
  <dataValidations disablePrompts="1" count="10">
    <dataValidation allowBlank="1" showInputMessage="1" showErrorMessage="1" prompt="Domain" sqref="N28"/>
    <dataValidation allowBlank="1" showInputMessage="1" showErrorMessage="1" prompt="Scope" sqref="O28"/>
    <dataValidation allowBlank="1" showInputMessage="1" showErrorMessage="1" prompt="Code" sqref="P28"/>
    <dataValidation allowBlank="1" showInputMessage="1" showErrorMessage="1" prompt="ValueRequired" sqref="Q28"/>
    <dataValidation allowBlank="1" showInputMessage="1" showErrorMessage="1" prompt="DisplayName" sqref="R28"/>
    <dataValidation allowBlank="1" showInputMessage="1" showErrorMessage="1" prompt="DataTypeId" sqref="S28"/>
    <dataValidation allowBlank="1" showInputMessage="1" showErrorMessage="1" prompt="LifeTime" sqref="T28"/>
    <dataValidation allowBlank="1" showInputMessage="1" showErrorMessage="1" prompt="Type" sqref="U28"/>
    <dataValidation allowBlank="1" showInputMessage="1" showErrorMessage="1" prompt="SecurityUid" sqref="N24"/>
    <dataValidation allowBlank="1" showInputMessage="1" showErrorMessage="1" prompt="EffectiveFrom" sqref="O24"/>
  </dataValidations>
  <hyperlinks>
    <hyperlink ref="E7" r:id="rId1"/>
    <hyperlink ref="E8" r:id="rId2"/>
    <hyperlink ref="E9" r:id="rId3"/>
  </hyperlinks>
  <pageMargins left="0.7" right="0.7" top="0.75" bottom="0.75" header="0.3" footer="0.3"/>
  <pageSetup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B1:K34"/>
  <sheetViews>
    <sheetView showGridLines="0" zoomScale="85" zoomScaleNormal="85" workbookViewId="0">
      <selection activeCell="F29" sqref="F29"/>
    </sheetView>
  </sheetViews>
  <sheetFormatPr defaultColWidth="9.140625" defaultRowHeight="15" x14ac:dyDescent="0.25"/>
  <cols>
    <col min="1" max="1" width="6.5703125" style="23" customWidth="1"/>
    <col min="2" max="2" width="2.5703125" style="23" customWidth="1"/>
    <col min="3" max="3" width="1" style="23" customWidth="1"/>
    <col min="4" max="4" width="3.28515625" style="23" customWidth="1"/>
    <col min="5" max="5" width="23.42578125" style="23" customWidth="1"/>
    <col min="6" max="6" width="22" style="23" bestFit="1" customWidth="1"/>
    <col min="7" max="7" width="25.85546875" style="23" customWidth="1"/>
    <col min="8" max="10" width="18.28515625" style="23" customWidth="1"/>
    <col min="11" max="11" width="22" style="23" bestFit="1" customWidth="1"/>
    <col min="12" max="12" width="9.140625" style="23"/>
    <col min="13" max="13" width="28.85546875" style="23" bestFit="1" customWidth="1"/>
    <col min="14" max="14" width="17.140625" style="23" bestFit="1" customWidth="1"/>
    <col min="15" max="15" width="18.5703125" style="23" bestFit="1" customWidth="1"/>
    <col min="16" max="16" width="19.85546875" style="23" bestFit="1" customWidth="1"/>
    <col min="17" max="17" width="23" style="23" bestFit="1" customWidth="1"/>
    <col min="18" max="18" width="11.28515625" style="23" bestFit="1" customWidth="1"/>
    <col min="19" max="19" width="18" style="23" bestFit="1" customWidth="1"/>
    <col min="20" max="23" width="9.28515625" style="23" bestFit="1" customWidth="1"/>
    <col min="24" max="16384" width="9.140625" style="23"/>
  </cols>
  <sheetData>
    <row r="1" spans="2:11" ht="27.75" customHeight="1" x14ac:dyDescent="0.25"/>
    <row r="2" spans="2:11" x14ac:dyDescent="0.25">
      <c r="B2" s="1"/>
      <c r="C2" s="1"/>
      <c r="D2" s="1"/>
      <c r="E2" s="1"/>
      <c r="F2" s="1"/>
      <c r="G2" s="1"/>
      <c r="H2" s="1"/>
      <c r="I2" s="1"/>
      <c r="J2" s="1"/>
      <c r="K2" s="1"/>
    </row>
    <row r="3" spans="2:11" ht="27" customHeight="1" x14ac:dyDescent="0.25">
      <c r="B3" s="1"/>
      <c r="C3" s="1"/>
      <c r="D3" s="11" t="s">
        <v>231</v>
      </c>
      <c r="E3" s="1"/>
      <c r="F3" s="1"/>
      <c r="G3" s="1"/>
      <c r="H3" s="1"/>
      <c r="I3" s="1"/>
      <c r="J3" s="1"/>
      <c r="K3" s="1"/>
    </row>
    <row r="4" spans="2:11" ht="8.2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</row>
    <row r="5" spans="2:11" x14ac:dyDescent="0.25">
      <c r="B5" s="1"/>
      <c r="C5" s="1"/>
      <c r="D5" s="3" t="s">
        <v>232</v>
      </c>
      <c r="E5" s="1"/>
      <c r="F5" s="1"/>
      <c r="G5" s="1"/>
      <c r="H5" s="1"/>
      <c r="I5" s="1"/>
      <c r="J5" s="1"/>
      <c r="K5" s="1"/>
    </row>
    <row r="6" spans="2:11" x14ac:dyDescent="0.25">
      <c r="B6" s="1"/>
      <c r="C6" s="1"/>
      <c r="D6" s="3" t="s">
        <v>252</v>
      </c>
      <c r="E6" s="1"/>
      <c r="F6" s="1"/>
      <c r="G6" s="1"/>
      <c r="H6" s="1"/>
      <c r="I6" s="1"/>
      <c r="J6" s="1"/>
      <c r="K6" s="1"/>
    </row>
    <row r="7" spans="2:11" x14ac:dyDescent="0.25">
      <c r="B7" s="1"/>
      <c r="C7" s="1"/>
      <c r="D7" s="1"/>
      <c r="E7" s="26" t="s">
        <v>253</v>
      </c>
      <c r="F7" s="1"/>
      <c r="G7" s="1"/>
      <c r="H7" s="1"/>
      <c r="I7" s="1"/>
      <c r="J7" s="1"/>
      <c r="K7" s="1"/>
    </row>
    <row r="8" spans="2:11" x14ac:dyDescent="0.25">
      <c r="B8" s="1"/>
      <c r="C8" s="1"/>
      <c r="D8" s="1"/>
      <c r="E8" s="26" t="s">
        <v>254</v>
      </c>
      <c r="F8" s="1"/>
      <c r="G8" s="1"/>
      <c r="H8" s="1"/>
      <c r="I8" s="1"/>
      <c r="J8" s="1"/>
      <c r="K8" s="1"/>
    </row>
    <row r="9" spans="2:11" x14ac:dyDescent="0.25">
      <c r="B9" s="1"/>
      <c r="C9" s="1"/>
      <c r="D9" s="1"/>
      <c r="E9" s="26" t="s">
        <v>255</v>
      </c>
      <c r="F9" s="1"/>
      <c r="G9" s="1"/>
      <c r="H9" s="1"/>
      <c r="I9" s="1"/>
      <c r="J9" s="1"/>
      <c r="K9" s="1"/>
    </row>
    <row r="10" spans="2:11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2:1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2:11" ht="21" x14ac:dyDescent="0.35">
      <c r="B14" s="2"/>
      <c r="C14" s="10" t="s">
        <v>264</v>
      </c>
      <c r="D14" s="2"/>
      <c r="E14" s="2"/>
      <c r="F14" s="2"/>
      <c r="G14" s="2"/>
      <c r="H14" s="2"/>
      <c r="I14" s="2"/>
      <c r="J14" s="2"/>
      <c r="K14" s="2"/>
    </row>
    <row r="15" spans="2:11" ht="15.75" customHeight="1" x14ac:dyDescent="0.35">
      <c r="B15" s="2"/>
      <c r="C15" s="10"/>
      <c r="D15" s="2"/>
      <c r="E15" s="2"/>
      <c r="F15" s="2"/>
      <c r="G15" s="2"/>
      <c r="H15" s="2"/>
      <c r="I15" s="2"/>
      <c r="J15" s="2"/>
      <c r="K15" s="2"/>
    </row>
    <row r="16" spans="2:11" x14ac:dyDescent="0.25">
      <c r="B16" s="2"/>
      <c r="C16" s="2"/>
      <c r="D16" s="2"/>
      <c r="E16" s="2" t="s">
        <v>224</v>
      </c>
      <c r="F16" s="2"/>
      <c r="G16" s="2"/>
      <c r="H16" s="2"/>
      <c r="I16" s="2"/>
      <c r="J16" s="2"/>
      <c r="K16" s="2"/>
    </row>
    <row r="17" spans="2:11" x14ac:dyDescent="0.25">
      <c r="B17" s="2"/>
      <c r="C17" s="2"/>
      <c r="D17" s="2"/>
      <c r="E17" s="2" t="s">
        <v>226</v>
      </c>
      <c r="F17" s="2"/>
      <c r="G17" s="2"/>
      <c r="H17" s="2"/>
      <c r="I17" s="2"/>
      <c r="J17" s="2"/>
      <c r="K17" s="2"/>
    </row>
    <row r="18" spans="2:11" x14ac:dyDescent="0.25">
      <c r="B18" s="2"/>
      <c r="C18" s="2"/>
      <c r="D18" s="2"/>
      <c r="E18" s="2" t="s">
        <v>233</v>
      </c>
      <c r="F18" s="2"/>
      <c r="G18" s="2"/>
      <c r="H18" s="2"/>
      <c r="I18" s="2"/>
      <c r="J18" s="2"/>
      <c r="K18" s="2"/>
    </row>
    <row r="19" spans="2:11" x14ac:dyDescent="0.25">
      <c r="B19" s="2"/>
      <c r="C19" s="2"/>
      <c r="D19" s="2"/>
      <c r="E19" s="9"/>
      <c r="F19" s="2"/>
      <c r="G19" s="2"/>
      <c r="H19" s="2"/>
      <c r="I19" s="2"/>
      <c r="J19" s="2"/>
      <c r="K19" s="2"/>
    </row>
    <row r="20" spans="2:11" ht="15.75" thickBot="1" x14ac:dyDescent="0.3">
      <c r="B20" s="2"/>
      <c r="C20" s="2"/>
      <c r="D20" s="2"/>
      <c r="E20" s="33" t="s">
        <v>225</v>
      </c>
      <c r="F20" s="33" t="s">
        <v>198</v>
      </c>
      <c r="G20" s="33" t="s">
        <v>311</v>
      </c>
      <c r="H20" s="2"/>
      <c r="I20" s="2"/>
      <c r="J20" s="2"/>
      <c r="K20" s="2"/>
    </row>
    <row r="21" spans="2:11" ht="15.75" thickBot="1" x14ac:dyDescent="0.3">
      <c r="B21" s="2"/>
      <c r="C21" s="2"/>
      <c r="D21" s="9"/>
      <c r="E21" s="25">
        <f ca="1">TODAY()</f>
        <v>45323</v>
      </c>
      <c r="F21" s="25">
        <v>43697</v>
      </c>
      <c r="G21" s="47">
        <v>5</v>
      </c>
      <c r="H21" s="2"/>
      <c r="I21" s="2"/>
      <c r="J21" s="2"/>
      <c r="K21" s="2"/>
    </row>
    <row r="22" spans="2:11" x14ac:dyDescent="0.25">
      <c r="B22" s="2"/>
      <c r="C22" s="2"/>
      <c r="D22" s="9"/>
      <c r="E22" s="2"/>
      <c r="F22" s="2"/>
      <c r="G22" s="2"/>
      <c r="H22" s="2"/>
      <c r="I22" s="2"/>
      <c r="J22" s="2"/>
      <c r="K22" s="2"/>
    </row>
    <row r="23" spans="2:11" x14ac:dyDescent="0.25">
      <c r="B23" s="2"/>
      <c r="C23" s="2"/>
      <c r="D23" s="2"/>
      <c r="E23" s="33" t="e">
        <f t="array" ref="E23:G33" ca="1">_xll.flInstrumentsGetAll(E21,F21,G21)</f>
        <v>#NAME?</v>
      </c>
      <c r="F23" s="33" t="e">
        <f ca="1"/>
        <v>#NAME?</v>
      </c>
      <c r="G23" s="33" t="e">
        <f ca="1"/>
        <v>#NAME?</v>
      </c>
      <c r="H23" s="2"/>
      <c r="I23" s="2"/>
      <c r="J23" s="2"/>
      <c r="K23" s="2"/>
    </row>
    <row r="24" spans="2:11" x14ac:dyDescent="0.25">
      <c r="B24" s="2"/>
      <c r="C24" s="2"/>
      <c r="D24" s="2">
        <v>1</v>
      </c>
      <c r="E24" s="18" t="e">
        <f ca="1"/>
        <v>#NAME?</v>
      </c>
      <c r="F24" s="18" t="e">
        <f ca="1"/>
        <v>#NAME?</v>
      </c>
      <c r="G24" s="18" t="e">
        <f ca="1"/>
        <v>#NAME?</v>
      </c>
      <c r="H24" s="2"/>
      <c r="I24" s="2"/>
      <c r="J24" s="2"/>
      <c r="K24" s="2"/>
    </row>
    <row r="25" spans="2:11" x14ac:dyDescent="0.25">
      <c r="B25" s="2"/>
      <c r="C25" s="2"/>
      <c r="D25" s="2">
        <v>2</v>
      </c>
      <c r="E25" s="36" t="e">
        <f ca="1"/>
        <v>#NAME?</v>
      </c>
      <c r="F25" s="18" t="e">
        <f ca="1"/>
        <v>#NAME?</v>
      </c>
      <c r="G25" s="18" t="e">
        <f ca="1"/>
        <v>#NAME?</v>
      </c>
      <c r="H25" s="2"/>
      <c r="I25" s="2"/>
      <c r="J25" s="2"/>
      <c r="K25" s="2"/>
    </row>
    <row r="26" spans="2:11" x14ac:dyDescent="0.25">
      <c r="B26" s="2"/>
      <c r="C26" s="2"/>
      <c r="D26" s="2">
        <v>3</v>
      </c>
      <c r="E26" s="36" t="e">
        <f ca="1"/>
        <v>#NAME?</v>
      </c>
      <c r="F26" s="18" t="e">
        <f ca="1"/>
        <v>#NAME?</v>
      </c>
      <c r="G26" s="18" t="e">
        <f ca="1"/>
        <v>#NAME?</v>
      </c>
      <c r="H26" s="2"/>
      <c r="I26" s="2"/>
      <c r="J26" s="2"/>
      <c r="K26" s="2"/>
    </row>
    <row r="27" spans="2:11" x14ac:dyDescent="0.25">
      <c r="B27" s="2"/>
      <c r="C27" s="2"/>
      <c r="D27" s="2">
        <v>4</v>
      </c>
      <c r="E27" s="36" t="e">
        <f ca="1"/>
        <v>#NAME?</v>
      </c>
      <c r="F27" s="18" t="e">
        <f ca="1"/>
        <v>#NAME?</v>
      </c>
      <c r="G27" s="18" t="e">
        <f ca="1"/>
        <v>#NAME?</v>
      </c>
      <c r="H27" s="2"/>
      <c r="I27" s="2"/>
      <c r="J27" s="2"/>
      <c r="K27" s="2"/>
    </row>
    <row r="28" spans="2:11" x14ac:dyDescent="0.25">
      <c r="B28" s="2"/>
      <c r="C28" s="2"/>
      <c r="D28" s="2">
        <v>5</v>
      </c>
      <c r="E28" s="36" t="e">
        <f ca="1"/>
        <v>#NAME?</v>
      </c>
      <c r="F28" s="18" t="e">
        <f ca="1"/>
        <v>#NAME?</v>
      </c>
      <c r="G28" s="18" t="e">
        <f ca="1"/>
        <v>#NAME?</v>
      </c>
      <c r="H28" s="2"/>
      <c r="I28" s="2"/>
      <c r="J28" s="2"/>
      <c r="K28" s="2"/>
    </row>
    <row r="29" spans="2:11" x14ac:dyDescent="0.25">
      <c r="B29" s="2"/>
      <c r="C29" s="2"/>
      <c r="D29" s="2">
        <v>6</v>
      </c>
      <c r="E29" s="36" t="e">
        <f ca="1"/>
        <v>#NAME?</v>
      </c>
      <c r="F29" s="18" t="e">
        <f ca="1"/>
        <v>#NAME?</v>
      </c>
      <c r="G29" s="18" t="e">
        <f ca="1"/>
        <v>#NAME?</v>
      </c>
      <c r="H29" s="2"/>
      <c r="I29" s="2"/>
      <c r="J29" s="2"/>
      <c r="K29" s="2"/>
    </row>
    <row r="30" spans="2:11" x14ac:dyDescent="0.25">
      <c r="B30" s="2"/>
      <c r="C30" s="2"/>
      <c r="D30" s="2">
        <v>7</v>
      </c>
      <c r="E30" s="36" t="e">
        <f ca="1"/>
        <v>#NAME?</v>
      </c>
      <c r="F30" s="18" t="e">
        <f ca="1"/>
        <v>#NAME?</v>
      </c>
      <c r="G30" s="18" t="e">
        <f ca="1"/>
        <v>#NAME?</v>
      </c>
      <c r="H30" s="2"/>
      <c r="I30" s="2"/>
      <c r="J30" s="2"/>
      <c r="K30" s="2"/>
    </row>
    <row r="31" spans="2:11" x14ac:dyDescent="0.25">
      <c r="B31" s="2"/>
      <c r="C31" s="2"/>
      <c r="D31" s="2">
        <v>8</v>
      </c>
      <c r="E31" s="36" t="e">
        <f ca="1"/>
        <v>#NAME?</v>
      </c>
      <c r="F31" s="18" t="e">
        <f ca="1"/>
        <v>#NAME?</v>
      </c>
      <c r="G31" s="18" t="e">
        <f ca="1"/>
        <v>#NAME?</v>
      </c>
      <c r="H31" s="2"/>
      <c r="I31" s="2"/>
      <c r="J31" s="2"/>
      <c r="K31" s="2"/>
    </row>
    <row r="32" spans="2:11" x14ac:dyDescent="0.25">
      <c r="B32" s="2"/>
      <c r="C32" s="2"/>
      <c r="D32" s="2">
        <v>9</v>
      </c>
      <c r="E32" s="36" t="e">
        <f ca="1"/>
        <v>#NAME?</v>
      </c>
      <c r="F32" s="18" t="e">
        <f ca="1"/>
        <v>#NAME?</v>
      </c>
      <c r="G32" s="18" t="e">
        <f ca="1"/>
        <v>#NAME?</v>
      </c>
      <c r="H32" s="2"/>
      <c r="I32" s="2"/>
      <c r="J32" s="2"/>
      <c r="K32" s="2"/>
    </row>
    <row r="33" spans="2:11" x14ac:dyDescent="0.25">
      <c r="B33" s="2"/>
      <c r="C33" s="2"/>
      <c r="D33" s="2">
        <v>10</v>
      </c>
      <c r="E33" s="36" t="e">
        <f ca="1"/>
        <v>#NAME?</v>
      </c>
      <c r="F33" s="18" t="e">
        <f ca="1"/>
        <v>#NAME?</v>
      </c>
      <c r="G33" s="18" t="e">
        <f ca="1"/>
        <v>#NAME?</v>
      </c>
      <c r="H33" s="2"/>
      <c r="I33" s="2"/>
      <c r="J33" s="2"/>
      <c r="K33" s="2"/>
    </row>
    <row r="34" spans="2:1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</row>
  </sheetData>
  <hyperlinks>
    <hyperlink ref="E7" r:id="rId1"/>
    <hyperlink ref="E8" r:id="rId2"/>
    <hyperlink ref="E9" r:id="rId3"/>
  </hyperlinks>
  <pageMargins left="0.7" right="0.7" top="0.75" bottom="0.75" header="0.3" footer="0.3"/>
  <pageSetup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B1:R32"/>
  <sheetViews>
    <sheetView showGridLines="0" zoomScale="85" zoomScaleNormal="85" workbookViewId="0">
      <selection activeCell="J18" sqref="J18"/>
    </sheetView>
  </sheetViews>
  <sheetFormatPr defaultColWidth="9.140625" defaultRowHeight="15" x14ac:dyDescent="0.25"/>
  <cols>
    <col min="1" max="1" width="6.5703125" style="23" customWidth="1"/>
    <col min="2" max="2" width="2.5703125" style="23" customWidth="1"/>
    <col min="3" max="3" width="1" style="23" customWidth="1"/>
    <col min="4" max="4" width="3.28515625" style="23" customWidth="1"/>
    <col min="5" max="5" width="27.42578125" style="23" bestFit="1" customWidth="1"/>
    <col min="6" max="6" width="22" style="23" bestFit="1" customWidth="1"/>
    <col min="7" max="7" width="25.85546875" style="23" customWidth="1"/>
    <col min="8" max="10" width="18.28515625" style="23" customWidth="1"/>
    <col min="11" max="11" width="22" style="23" bestFit="1" customWidth="1"/>
    <col min="12" max="12" width="5.85546875" style="23" customWidth="1"/>
    <col min="13" max="13" width="9.140625" style="23"/>
    <col min="14" max="14" width="28.85546875" style="23" bestFit="1" customWidth="1"/>
    <col min="15" max="15" width="17.140625" style="23" bestFit="1" customWidth="1"/>
    <col min="16" max="16" width="18.5703125" style="23" bestFit="1" customWidth="1"/>
    <col min="17" max="17" width="19.85546875" style="23" bestFit="1" customWidth="1"/>
    <col min="18" max="18" width="23" style="23" bestFit="1" customWidth="1"/>
    <col min="19" max="19" width="11.28515625" style="23" bestFit="1" customWidth="1"/>
    <col min="20" max="20" width="18" style="23" bestFit="1" customWidth="1"/>
    <col min="21" max="24" width="9.28515625" style="23" bestFit="1" customWidth="1"/>
    <col min="25" max="16384" width="9.140625" style="23"/>
  </cols>
  <sheetData>
    <row r="1" spans="2:18" ht="27.75" customHeight="1" x14ac:dyDescent="0.25"/>
    <row r="2" spans="2:18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2:18" ht="27" customHeight="1" x14ac:dyDescent="0.25">
      <c r="B3" s="1"/>
      <c r="C3" s="1"/>
      <c r="D3" s="11" t="s">
        <v>234</v>
      </c>
      <c r="E3" s="1"/>
      <c r="F3" s="1"/>
      <c r="G3" s="1"/>
      <c r="H3" s="1"/>
      <c r="I3" s="1"/>
      <c r="J3" s="1"/>
      <c r="K3" s="1"/>
      <c r="L3" s="1"/>
    </row>
    <row r="4" spans="2:18" ht="8.2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2:18" x14ac:dyDescent="0.25">
      <c r="B5" s="1"/>
      <c r="C5" s="1"/>
      <c r="D5" s="3" t="s">
        <v>235</v>
      </c>
      <c r="E5" s="1"/>
      <c r="F5" s="1"/>
      <c r="G5" s="1"/>
      <c r="H5" s="1"/>
      <c r="I5" s="1"/>
      <c r="J5" s="1"/>
      <c r="K5" s="1"/>
      <c r="L5" s="1"/>
    </row>
    <row r="6" spans="2:18" x14ac:dyDescent="0.25">
      <c r="B6" s="1"/>
      <c r="C6" s="1"/>
      <c r="D6" s="3" t="s">
        <v>252</v>
      </c>
      <c r="E6" s="1"/>
      <c r="F6" s="1"/>
      <c r="G6" s="1"/>
      <c r="H6" s="1"/>
      <c r="I6" s="1"/>
      <c r="J6" s="1"/>
      <c r="K6" s="1"/>
      <c r="L6" s="1"/>
    </row>
    <row r="7" spans="2:18" x14ac:dyDescent="0.25">
      <c r="B7" s="1"/>
      <c r="C7" s="1"/>
      <c r="D7" s="1"/>
      <c r="E7" s="26" t="s">
        <v>253</v>
      </c>
      <c r="F7" s="1"/>
      <c r="G7" s="1"/>
      <c r="H7" s="1"/>
      <c r="I7" s="1"/>
      <c r="J7" s="1"/>
      <c r="K7" s="1"/>
      <c r="L7" s="1"/>
    </row>
    <row r="8" spans="2:18" x14ac:dyDescent="0.25">
      <c r="B8" s="1"/>
      <c r="C8" s="1"/>
      <c r="D8" s="1"/>
      <c r="E8" s="26" t="s">
        <v>254</v>
      </c>
      <c r="F8" s="1"/>
      <c r="G8" s="1"/>
      <c r="H8" s="1"/>
      <c r="I8" s="1"/>
      <c r="J8" s="1"/>
      <c r="K8" s="1"/>
      <c r="L8" s="1"/>
    </row>
    <row r="9" spans="2:18" x14ac:dyDescent="0.25">
      <c r="B9" s="1"/>
      <c r="C9" s="1"/>
      <c r="D9" s="1"/>
      <c r="E9" s="26" t="s">
        <v>255</v>
      </c>
      <c r="F9" s="1"/>
      <c r="G9" s="1"/>
      <c r="H9" s="1"/>
      <c r="I9" s="1"/>
      <c r="J9" s="1"/>
      <c r="K9" s="1"/>
      <c r="L9" s="1"/>
    </row>
    <row r="10" spans="2:18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2" spans="2:18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P12" s="19"/>
      <c r="Q12" s="19"/>
      <c r="R12" s="19"/>
    </row>
    <row r="13" spans="2:18" ht="21" x14ac:dyDescent="0.35">
      <c r="B13" s="2"/>
      <c r="C13" s="10" t="s">
        <v>263</v>
      </c>
      <c r="D13" s="2"/>
      <c r="E13" s="2"/>
      <c r="F13" s="2"/>
      <c r="G13" s="2"/>
      <c r="H13" s="2"/>
      <c r="I13" s="2"/>
      <c r="J13" s="2"/>
      <c r="K13" s="2"/>
      <c r="L13" s="2"/>
    </row>
    <row r="14" spans="2:18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2:18" x14ac:dyDescent="0.25">
      <c r="B15" s="2"/>
      <c r="C15" s="2"/>
      <c r="D15" s="2"/>
      <c r="E15" s="2" t="s">
        <v>228</v>
      </c>
      <c r="F15" s="2"/>
      <c r="G15" s="2"/>
      <c r="H15" s="2"/>
      <c r="I15" s="2"/>
      <c r="J15" s="2"/>
      <c r="K15" s="2"/>
      <c r="L15" s="2"/>
    </row>
    <row r="16" spans="2:18" x14ac:dyDescent="0.25">
      <c r="B16" s="2"/>
      <c r="C16" s="2"/>
      <c r="D16" s="2"/>
      <c r="E16" s="2" t="s">
        <v>236</v>
      </c>
      <c r="F16" s="2"/>
      <c r="G16" s="2"/>
      <c r="H16" s="2"/>
      <c r="I16" s="2"/>
      <c r="J16" s="2"/>
      <c r="K16" s="2"/>
      <c r="L16" s="2"/>
    </row>
    <row r="17" spans="2:18" x14ac:dyDescent="0.25">
      <c r="B17" s="2"/>
      <c r="C17" s="2"/>
      <c r="D17" s="2"/>
      <c r="E17" s="2" t="s">
        <v>237</v>
      </c>
      <c r="F17" s="2"/>
      <c r="G17" s="2"/>
      <c r="H17" s="2"/>
      <c r="I17" s="2"/>
      <c r="J17" s="2"/>
      <c r="K17" s="2"/>
      <c r="L17" s="2"/>
    </row>
    <row r="18" spans="2:18" ht="15.75" thickBot="1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8" ht="15.75" thickBot="1" x14ac:dyDescent="0.3">
      <c r="B19" s="2"/>
      <c r="C19" s="2"/>
      <c r="D19" s="2"/>
      <c r="E19" s="9" t="s">
        <v>203</v>
      </c>
      <c r="F19" s="14" t="s">
        <v>204</v>
      </c>
      <c r="G19" s="2"/>
      <c r="H19" s="2"/>
      <c r="I19" s="2"/>
      <c r="J19" s="2"/>
      <c r="K19" s="2"/>
      <c r="L19" s="2"/>
    </row>
    <row r="20" spans="2:18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8" x14ac:dyDescent="0.25">
      <c r="B21" s="2"/>
      <c r="C21" s="2"/>
      <c r="D21" s="2"/>
      <c r="E21" s="33" t="s">
        <v>202</v>
      </c>
      <c r="F21" s="33" t="e">
        <f t="array" ref="F21:J31" ca="1">_xll.flInstrumentsLookup(F19,E22:E31)</f>
        <v>#NAME?</v>
      </c>
      <c r="G21" s="33" t="e">
        <f ca="1"/>
        <v>#NAME?</v>
      </c>
      <c r="H21" s="34" t="e">
        <f ca="1"/>
        <v>#NAME?</v>
      </c>
      <c r="I21" s="33" t="e">
        <f ca="1"/>
        <v>#NAME?</v>
      </c>
      <c r="J21" s="33" t="e">
        <f ca="1"/>
        <v>#NAME?</v>
      </c>
      <c r="K21" s="2"/>
      <c r="L21" s="2"/>
      <c r="P21" s="19"/>
      <c r="Q21" s="19"/>
      <c r="R21" s="19"/>
    </row>
    <row r="22" spans="2:18" x14ac:dyDescent="0.25">
      <c r="B22" s="2"/>
      <c r="C22" s="2"/>
      <c r="D22" s="9">
        <v>1</v>
      </c>
      <c r="E22" s="18" t="s">
        <v>188</v>
      </c>
      <c r="F22" s="18" t="e">
        <f ca="1"/>
        <v>#NAME?</v>
      </c>
      <c r="G22" s="18" t="e">
        <f ca="1"/>
        <v>#NAME?</v>
      </c>
      <c r="H22" s="35" t="e">
        <f ca="1"/>
        <v>#NAME?</v>
      </c>
      <c r="I22" s="35" t="e">
        <f ca="1"/>
        <v>#NAME?</v>
      </c>
      <c r="J22" s="52" t="e">
        <f ca="1"/>
        <v>#NAME?</v>
      </c>
      <c r="K22" s="2"/>
      <c r="L22" s="2"/>
      <c r="P22" s="19"/>
      <c r="Q22" s="19"/>
      <c r="R22" s="19"/>
    </row>
    <row r="23" spans="2:18" x14ac:dyDescent="0.25">
      <c r="B23" s="2"/>
      <c r="C23" s="2"/>
      <c r="D23" s="9">
        <v>2</v>
      </c>
      <c r="E23" s="36" t="s">
        <v>189</v>
      </c>
      <c r="F23" s="18" t="e">
        <f ca="1"/>
        <v>#NAME?</v>
      </c>
      <c r="G23" s="18" t="e">
        <f ca="1"/>
        <v>#NAME?</v>
      </c>
      <c r="H23" s="35" t="e">
        <f ca="1"/>
        <v>#NAME?</v>
      </c>
      <c r="I23" s="35" t="e">
        <f ca="1"/>
        <v>#NAME?</v>
      </c>
      <c r="J23" s="52" t="e">
        <f ca="1"/>
        <v>#NAME?</v>
      </c>
      <c r="K23" s="2"/>
      <c r="L23" s="2"/>
      <c r="P23" s="19"/>
      <c r="Q23" s="19"/>
      <c r="R23" s="19"/>
    </row>
    <row r="24" spans="2:18" x14ac:dyDescent="0.25">
      <c r="B24" s="2"/>
      <c r="C24" s="2"/>
      <c r="D24" s="9">
        <v>3</v>
      </c>
      <c r="E24" s="36" t="s">
        <v>190</v>
      </c>
      <c r="F24" s="18" t="e">
        <f ca="1"/>
        <v>#NAME?</v>
      </c>
      <c r="G24" s="18" t="e">
        <f ca="1"/>
        <v>#NAME?</v>
      </c>
      <c r="H24" s="35" t="e">
        <f ca="1"/>
        <v>#NAME?</v>
      </c>
      <c r="I24" s="35" t="e">
        <f ca="1"/>
        <v>#NAME?</v>
      </c>
      <c r="J24" s="52" t="e">
        <f ca="1"/>
        <v>#NAME?</v>
      </c>
      <c r="K24" s="2"/>
      <c r="L24" s="2"/>
      <c r="P24" s="19"/>
      <c r="Q24" s="19"/>
      <c r="R24" s="19"/>
    </row>
    <row r="25" spans="2:18" x14ac:dyDescent="0.25">
      <c r="B25" s="2"/>
      <c r="C25" s="2"/>
      <c r="D25" s="9">
        <v>4</v>
      </c>
      <c r="E25" s="36" t="s">
        <v>191</v>
      </c>
      <c r="F25" s="18" t="e">
        <f ca="1"/>
        <v>#NAME?</v>
      </c>
      <c r="G25" s="18" t="e">
        <f ca="1"/>
        <v>#NAME?</v>
      </c>
      <c r="H25" s="35" t="e">
        <f ca="1"/>
        <v>#NAME?</v>
      </c>
      <c r="I25" s="35" t="e">
        <f ca="1"/>
        <v>#NAME?</v>
      </c>
      <c r="J25" s="52" t="e">
        <f ca="1"/>
        <v>#NAME?</v>
      </c>
      <c r="K25" s="2"/>
      <c r="L25" s="2"/>
      <c r="P25" s="19"/>
      <c r="Q25" s="19"/>
      <c r="R25" s="19"/>
    </row>
    <row r="26" spans="2:18" x14ac:dyDescent="0.25">
      <c r="B26" s="2"/>
      <c r="C26" s="2"/>
      <c r="D26" s="9">
        <v>5</v>
      </c>
      <c r="E26" s="36" t="s">
        <v>192</v>
      </c>
      <c r="F26" s="18" t="e">
        <f ca="1"/>
        <v>#NAME?</v>
      </c>
      <c r="G26" s="18" t="e">
        <f ca="1"/>
        <v>#NAME?</v>
      </c>
      <c r="H26" s="35" t="e">
        <f ca="1"/>
        <v>#NAME?</v>
      </c>
      <c r="I26" s="35" t="e">
        <f ca="1"/>
        <v>#NAME?</v>
      </c>
      <c r="J26" s="52" t="e">
        <f ca="1"/>
        <v>#NAME?</v>
      </c>
      <c r="K26" s="2"/>
      <c r="L26" s="2"/>
      <c r="P26" s="19"/>
      <c r="Q26" s="19"/>
      <c r="R26" s="19"/>
    </row>
    <row r="27" spans="2:18" x14ac:dyDescent="0.25">
      <c r="B27" s="2"/>
      <c r="C27" s="2"/>
      <c r="D27" s="9">
        <v>6</v>
      </c>
      <c r="E27" s="36" t="s">
        <v>193</v>
      </c>
      <c r="F27" s="18" t="e">
        <f ca="1"/>
        <v>#NAME?</v>
      </c>
      <c r="G27" s="18" t="e">
        <f ca="1"/>
        <v>#NAME?</v>
      </c>
      <c r="H27" s="35" t="e">
        <f ca="1"/>
        <v>#NAME?</v>
      </c>
      <c r="I27" s="35" t="e">
        <f ca="1"/>
        <v>#NAME?</v>
      </c>
      <c r="J27" s="52" t="e">
        <f ca="1"/>
        <v>#NAME?</v>
      </c>
      <c r="K27" s="2"/>
      <c r="L27" s="2"/>
      <c r="P27" s="19"/>
      <c r="Q27" s="19"/>
      <c r="R27" s="19"/>
    </row>
    <row r="28" spans="2:18" x14ac:dyDescent="0.25">
      <c r="B28" s="2"/>
      <c r="C28" s="2"/>
      <c r="D28" s="9">
        <v>7</v>
      </c>
      <c r="E28" s="36" t="s">
        <v>194</v>
      </c>
      <c r="F28" s="18" t="e">
        <f ca="1"/>
        <v>#NAME?</v>
      </c>
      <c r="G28" s="18" t="e">
        <f ca="1"/>
        <v>#NAME?</v>
      </c>
      <c r="H28" s="35" t="e">
        <f ca="1"/>
        <v>#NAME?</v>
      </c>
      <c r="I28" s="35" t="e">
        <f ca="1"/>
        <v>#NAME?</v>
      </c>
      <c r="J28" s="52" t="e">
        <f ca="1"/>
        <v>#NAME?</v>
      </c>
      <c r="K28" s="2"/>
      <c r="L28" s="2"/>
      <c r="Q28" s="19"/>
      <c r="R28" s="19"/>
    </row>
    <row r="29" spans="2:18" x14ac:dyDescent="0.25">
      <c r="B29" s="2"/>
      <c r="C29" s="2"/>
      <c r="D29" s="9">
        <v>8</v>
      </c>
      <c r="E29" s="36" t="s">
        <v>195</v>
      </c>
      <c r="F29" s="18" t="e">
        <f ca="1"/>
        <v>#NAME?</v>
      </c>
      <c r="G29" s="18" t="e">
        <f ca="1"/>
        <v>#NAME?</v>
      </c>
      <c r="H29" s="35" t="e">
        <f ca="1"/>
        <v>#NAME?</v>
      </c>
      <c r="I29" s="35" t="e">
        <f ca="1"/>
        <v>#NAME?</v>
      </c>
      <c r="J29" s="52" t="e">
        <f ca="1"/>
        <v>#NAME?</v>
      </c>
      <c r="K29" s="2"/>
      <c r="L29" s="2"/>
    </row>
    <row r="30" spans="2:18" x14ac:dyDescent="0.25">
      <c r="B30" s="2"/>
      <c r="C30" s="2"/>
      <c r="D30" s="9">
        <v>9</v>
      </c>
      <c r="E30" s="36" t="s">
        <v>196</v>
      </c>
      <c r="F30" s="18" t="e">
        <f ca="1"/>
        <v>#NAME?</v>
      </c>
      <c r="G30" s="18" t="e">
        <f ca="1"/>
        <v>#NAME?</v>
      </c>
      <c r="H30" s="35" t="e">
        <f ca="1"/>
        <v>#NAME?</v>
      </c>
      <c r="I30" s="35" t="e">
        <f ca="1"/>
        <v>#NAME?</v>
      </c>
      <c r="J30" s="52" t="e">
        <f ca="1"/>
        <v>#NAME?</v>
      </c>
      <c r="K30" s="2"/>
      <c r="L30" s="2"/>
    </row>
    <row r="31" spans="2:18" x14ac:dyDescent="0.25">
      <c r="B31" s="2"/>
      <c r="C31" s="2"/>
      <c r="D31" s="9">
        <v>10</v>
      </c>
      <c r="E31" s="36" t="s">
        <v>197</v>
      </c>
      <c r="F31" s="18" t="e">
        <f ca="1"/>
        <v>#NAME?</v>
      </c>
      <c r="G31" s="18" t="e">
        <f ca="1"/>
        <v>#NAME?</v>
      </c>
      <c r="H31" s="35" t="e">
        <f ca="1"/>
        <v>#NAME?</v>
      </c>
      <c r="I31" s="35" t="e">
        <f ca="1"/>
        <v>#NAME?</v>
      </c>
      <c r="J31" s="52" t="e">
        <f ca="1"/>
        <v>#NAME?</v>
      </c>
      <c r="K31" s="2"/>
      <c r="L31" s="2"/>
    </row>
    <row r="32" spans="2:18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</sheetData>
  <dataValidations disablePrompts="1" count="10">
    <dataValidation allowBlank="1" showInputMessage="1" showErrorMessage="1" prompt="EffectiveFrom" sqref="O28"/>
    <dataValidation allowBlank="1" showInputMessage="1" showErrorMessage="1" prompt="SecurityUid" sqref="N28"/>
    <dataValidation allowBlank="1" showInputMessage="1" showErrorMessage="1" prompt="Type" sqref="U32"/>
    <dataValidation allowBlank="1" showInputMessage="1" showErrorMessage="1" prompt="LifeTime" sqref="T32"/>
    <dataValidation allowBlank="1" showInputMessage="1" showErrorMessage="1" prompt="DataTypeId" sqref="S32"/>
    <dataValidation allowBlank="1" showInputMessage="1" showErrorMessage="1" prompt="DisplayName" sqref="R32"/>
    <dataValidation allowBlank="1" showInputMessage="1" showErrorMessage="1" prompt="ValueRequired" sqref="Q32"/>
    <dataValidation allowBlank="1" showInputMessage="1" showErrorMessage="1" prompt="Code" sqref="P32"/>
    <dataValidation allowBlank="1" showInputMessage="1" showErrorMessage="1" prompt="Scope" sqref="O32"/>
    <dataValidation allowBlank="1" showInputMessage="1" showErrorMessage="1" prompt="Domain" sqref="N32"/>
  </dataValidations>
  <hyperlinks>
    <hyperlink ref="E7" r:id="rId1"/>
    <hyperlink ref="E8" r:id="rId2"/>
    <hyperlink ref="E9" r:id="rId3"/>
  </hyperlinks>
  <pageMargins left="0.7" right="0.7" top="0.75" bottom="0.75" header="0.3" footer="0.3"/>
  <pageSetup orientation="portrait" r:id="rId4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B1:S48"/>
  <sheetViews>
    <sheetView showGridLines="0" topLeftCell="A4" zoomScale="85" zoomScaleNormal="85" workbookViewId="0">
      <selection activeCell="E17" sqref="E17"/>
    </sheetView>
  </sheetViews>
  <sheetFormatPr defaultColWidth="9.140625" defaultRowHeight="15" x14ac:dyDescent="0.25"/>
  <cols>
    <col min="1" max="1" width="6.5703125" style="23" customWidth="1"/>
    <col min="2" max="2" width="2.5703125" style="23" customWidth="1"/>
    <col min="3" max="3" width="1" style="23" customWidth="1"/>
    <col min="4" max="4" width="3.28515625" style="23" customWidth="1"/>
    <col min="5" max="5" width="27.42578125" style="23" bestFit="1" customWidth="1"/>
    <col min="6" max="6" width="22" style="23" bestFit="1" customWidth="1"/>
    <col min="7" max="7" width="25.85546875" style="23" customWidth="1"/>
    <col min="8" max="10" width="18.28515625" style="23" customWidth="1"/>
    <col min="11" max="12" width="22" style="23" bestFit="1" customWidth="1"/>
    <col min="13" max="13" width="4.7109375" style="23" customWidth="1"/>
    <col min="14" max="14" width="9.140625" style="23"/>
    <col min="15" max="15" width="28.85546875" style="23" bestFit="1" customWidth="1"/>
    <col min="16" max="16" width="17.140625" style="23" bestFit="1" customWidth="1"/>
    <col min="17" max="17" width="18.5703125" style="23" bestFit="1" customWidth="1"/>
    <col min="18" max="18" width="19.85546875" style="23" bestFit="1" customWidth="1"/>
    <col min="19" max="19" width="23" style="23" bestFit="1" customWidth="1"/>
    <col min="20" max="20" width="11.28515625" style="23" bestFit="1" customWidth="1"/>
    <col min="21" max="21" width="18" style="23" bestFit="1" customWidth="1"/>
    <col min="22" max="25" width="9.28515625" style="23" bestFit="1" customWidth="1"/>
    <col min="26" max="16384" width="9.140625" style="23"/>
  </cols>
  <sheetData>
    <row r="1" spans="2:19" ht="27.75" customHeight="1" x14ac:dyDescent="0.25"/>
    <row r="2" spans="2:19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9" ht="27" customHeight="1" x14ac:dyDescent="0.25">
      <c r="B3" s="1"/>
      <c r="C3" s="1"/>
      <c r="D3" s="11" t="s">
        <v>242</v>
      </c>
      <c r="E3" s="1"/>
      <c r="F3" s="1"/>
      <c r="G3" s="1"/>
      <c r="H3" s="1"/>
      <c r="I3" s="1"/>
      <c r="J3" s="1"/>
      <c r="K3" s="1"/>
      <c r="L3" s="1"/>
      <c r="M3" s="1"/>
    </row>
    <row r="4" spans="2:19" ht="8.2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9" x14ac:dyDescent="0.25">
      <c r="B5" s="1"/>
      <c r="C5" s="1"/>
      <c r="D5" s="3" t="s">
        <v>243</v>
      </c>
      <c r="E5" s="1"/>
      <c r="F5" s="1"/>
      <c r="G5" s="1"/>
      <c r="H5" s="1"/>
      <c r="I5" s="1"/>
      <c r="J5" s="1"/>
      <c r="K5" s="1"/>
      <c r="L5" s="1"/>
      <c r="M5" s="1"/>
    </row>
    <row r="6" spans="2:19" x14ac:dyDescent="0.25">
      <c r="B6" s="1"/>
      <c r="C6" s="1"/>
      <c r="D6" s="3" t="s">
        <v>252</v>
      </c>
      <c r="E6" s="1"/>
      <c r="F6" s="1"/>
      <c r="G6" s="1"/>
      <c r="H6" s="1"/>
      <c r="I6" s="1"/>
      <c r="J6" s="1"/>
      <c r="K6" s="1"/>
      <c r="L6" s="1"/>
      <c r="M6" s="1"/>
    </row>
    <row r="7" spans="2:19" x14ac:dyDescent="0.25">
      <c r="B7" s="1"/>
      <c r="C7" s="1"/>
      <c r="D7" s="1"/>
      <c r="E7" s="26" t="s">
        <v>253</v>
      </c>
      <c r="F7" s="1"/>
      <c r="G7" s="1"/>
      <c r="H7" s="1"/>
      <c r="I7" s="1"/>
      <c r="J7" s="1"/>
      <c r="K7" s="1"/>
      <c r="L7" s="1"/>
      <c r="M7" s="1"/>
    </row>
    <row r="8" spans="2:19" x14ac:dyDescent="0.25">
      <c r="B8" s="1"/>
      <c r="C8" s="1"/>
      <c r="D8" s="1"/>
      <c r="E8" s="26" t="s">
        <v>254</v>
      </c>
      <c r="F8" s="1"/>
      <c r="G8" s="1"/>
      <c r="H8" s="1"/>
      <c r="I8" s="1"/>
      <c r="J8" s="1"/>
      <c r="K8" s="1"/>
      <c r="L8" s="1"/>
      <c r="M8" s="1"/>
    </row>
    <row r="9" spans="2:19" x14ac:dyDescent="0.25">
      <c r="B9" s="1"/>
      <c r="C9" s="1"/>
      <c r="D9" s="1"/>
      <c r="E9" s="26" t="s">
        <v>255</v>
      </c>
      <c r="F9" s="1"/>
      <c r="G9" s="1"/>
      <c r="H9" s="1"/>
      <c r="I9" s="1"/>
      <c r="J9" s="1"/>
      <c r="K9" s="1"/>
      <c r="L9" s="1"/>
      <c r="M9" s="1"/>
    </row>
    <row r="10" spans="2:19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9" x14ac:dyDescent="0.25">
      <c r="B11" s="5"/>
      <c r="C11" s="5"/>
      <c r="D11" s="5"/>
      <c r="E11" s="5"/>
      <c r="F11" s="5"/>
      <c r="G11" s="5"/>
      <c r="H11" s="5"/>
      <c r="I11" s="5"/>
      <c r="J11" s="5"/>
      <c r="K11" s="5"/>
      <c r="Q11" s="19"/>
      <c r="R11" s="19"/>
      <c r="S11" s="19"/>
    </row>
    <row r="12" spans="2:19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2:19" ht="21" x14ac:dyDescent="0.35">
      <c r="B13" s="2"/>
      <c r="C13" s="10" t="s">
        <v>244</v>
      </c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2:19" ht="16.5" customHeight="1" x14ac:dyDescent="0.35">
      <c r="B14" s="2"/>
      <c r="C14" s="10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2:19" ht="21" x14ac:dyDescent="0.35">
      <c r="B15" s="2"/>
      <c r="C15" s="10"/>
      <c r="D15" s="2"/>
      <c r="E15" s="21" t="s">
        <v>205</v>
      </c>
      <c r="F15" s="2"/>
      <c r="G15" s="2"/>
      <c r="H15" s="2"/>
      <c r="I15" s="2"/>
      <c r="J15" s="2"/>
      <c r="K15" s="2"/>
      <c r="L15" s="2"/>
      <c r="M15" s="2"/>
    </row>
    <row r="16" spans="2:19" ht="16.5" customHeight="1" x14ac:dyDescent="0.35">
      <c r="B16" s="2"/>
      <c r="C16" s="10"/>
      <c r="D16" s="2"/>
      <c r="E16" s="2" t="s">
        <v>334</v>
      </c>
      <c r="F16" s="2"/>
      <c r="G16" s="2"/>
      <c r="H16" s="2"/>
      <c r="I16" s="2"/>
      <c r="J16" s="2"/>
      <c r="K16" s="2"/>
      <c r="L16" s="2"/>
      <c r="M16" s="2"/>
    </row>
    <row r="17" spans="2:13" x14ac:dyDescent="0.25">
      <c r="B17" s="2"/>
      <c r="C17" s="2"/>
      <c r="D17" s="2"/>
      <c r="E17" s="8" t="str">
        <f>_xll.flInstrumentsAdd_Template()</f>
        <v>OK</v>
      </c>
      <c r="F17" s="2"/>
      <c r="G17" s="2"/>
      <c r="H17" s="2"/>
      <c r="I17" s="2"/>
      <c r="J17" s="2"/>
      <c r="K17" s="2"/>
      <c r="L17" s="2"/>
      <c r="M17" s="2"/>
    </row>
    <row r="18" spans="2:13" x14ac:dyDescent="0.25">
      <c r="B18" s="2"/>
      <c r="C18" s="2"/>
      <c r="D18" s="2"/>
      <c r="E18" s="8" t="s">
        <v>312</v>
      </c>
      <c r="F18" s="8" t="s">
        <v>308</v>
      </c>
      <c r="G18" s="7" t="s">
        <v>309</v>
      </c>
      <c r="H18" s="8" t="s">
        <v>217</v>
      </c>
      <c r="I18" s="8" t="s">
        <v>313</v>
      </c>
      <c r="J18" s="6" t="s">
        <v>314</v>
      </c>
      <c r="K18" s="8"/>
      <c r="L18" s="2"/>
      <c r="M18" s="2"/>
    </row>
    <row r="19" spans="2:13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2:13" x14ac:dyDescent="0.25">
      <c r="B20" s="2"/>
      <c r="C20" s="2"/>
      <c r="D20" s="2"/>
      <c r="E20" s="8" t="s">
        <v>312</v>
      </c>
      <c r="F20" s="8" t="s">
        <v>308</v>
      </c>
      <c r="G20" s="7" t="s">
        <v>309</v>
      </c>
      <c r="H20" s="8" t="s">
        <v>217</v>
      </c>
      <c r="I20" s="8" t="s">
        <v>313</v>
      </c>
      <c r="J20" s="6" t="s">
        <v>314</v>
      </c>
      <c r="K20" s="8" t="s">
        <v>220</v>
      </c>
      <c r="L20" s="2"/>
      <c r="M20" s="2"/>
    </row>
    <row r="21" spans="2:13" x14ac:dyDescent="0.25">
      <c r="B21" s="2"/>
      <c r="C21" s="2"/>
      <c r="D21" s="9"/>
      <c r="E21" s="13" t="s">
        <v>219</v>
      </c>
      <c r="F21" s="13" t="s">
        <v>204</v>
      </c>
      <c r="G21" s="16" t="s">
        <v>188</v>
      </c>
      <c r="H21" s="16"/>
      <c r="I21" s="17" t="s">
        <v>315</v>
      </c>
      <c r="J21" s="15"/>
      <c r="K21" s="50" t="str">
        <f>_xll.flInstrumentsAdd(E20:J21)</f>
        <v>LUID_RVXW0J4Z</v>
      </c>
      <c r="L21" s="2"/>
      <c r="M21" s="2"/>
    </row>
    <row r="22" spans="2:13" x14ac:dyDescent="0.25">
      <c r="B22" s="2"/>
      <c r="C22" s="2"/>
      <c r="D22" s="9"/>
      <c r="E22" s="2"/>
      <c r="F22" s="2"/>
      <c r="G22" s="2"/>
      <c r="H22" s="2"/>
      <c r="I22" s="2"/>
      <c r="J22" s="2"/>
      <c r="K22" s="2"/>
      <c r="L22" s="2"/>
      <c r="M22" s="2"/>
    </row>
    <row r="23" spans="2:13" x14ac:dyDescent="0.25">
      <c r="B23" s="2"/>
      <c r="C23" s="2"/>
      <c r="D23" s="9"/>
      <c r="E23" s="8" t="s">
        <v>312</v>
      </c>
      <c r="F23" s="8" t="s">
        <v>308</v>
      </c>
      <c r="G23" s="7" t="s">
        <v>309</v>
      </c>
      <c r="H23" s="8" t="s">
        <v>217</v>
      </c>
      <c r="I23" s="8" t="s">
        <v>313</v>
      </c>
      <c r="J23" s="6" t="s">
        <v>314</v>
      </c>
      <c r="K23" s="8" t="s">
        <v>220</v>
      </c>
      <c r="L23" s="2"/>
      <c r="M23" s="2"/>
    </row>
    <row r="24" spans="2:13" x14ac:dyDescent="0.25">
      <c r="B24" s="2"/>
      <c r="C24" s="2"/>
      <c r="D24" s="9"/>
      <c r="E24" s="16" t="s">
        <v>221</v>
      </c>
      <c r="F24" s="13" t="s">
        <v>204</v>
      </c>
      <c r="G24" s="12" t="s">
        <v>195</v>
      </c>
      <c r="H24" s="16"/>
      <c r="I24" s="17" t="s">
        <v>315</v>
      </c>
      <c r="J24" s="15"/>
      <c r="K24" s="50" t="str">
        <f>_xll.flInstrumentsAdd(E23:J24)</f>
        <v>LUID_9SBVLHHA</v>
      </c>
      <c r="L24" s="2"/>
      <c r="M24" s="2"/>
    </row>
    <row r="25" spans="2:13" x14ac:dyDescent="0.25">
      <c r="B25" s="2"/>
      <c r="C25" s="2"/>
      <c r="D25" s="9"/>
      <c r="E25" s="2"/>
      <c r="F25" s="2"/>
      <c r="G25" s="2"/>
      <c r="H25" s="2"/>
      <c r="I25" s="2"/>
      <c r="J25" s="2"/>
      <c r="K25" s="2"/>
      <c r="L25" s="2"/>
      <c r="M25" s="2"/>
    </row>
    <row r="27" spans="2:13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2:13" ht="21" x14ac:dyDescent="0.35">
      <c r="B28" s="2"/>
      <c r="C28" s="10" t="s">
        <v>245</v>
      </c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2:13" ht="15" customHeight="1" x14ac:dyDescent="0.35">
      <c r="B29" s="2"/>
      <c r="C29" s="10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2:13" x14ac:dyDescent="0.25">
      <c r="B30" s="2"/>
      <c r="C30" s="2"/>
      <c r="D30" s="2"/>
      <c r="E30" s="2" t="s">
        <v>223</v>
      </c>
      <c r="F30" s="2"/>
      <c r="G30" s="2"/>
      <c r="H30" s="2"/>
      <c r="I30" s="2"/>
      <c r="J30" s="2"/>
      <c r="K30" s="2"/>
      <c r="L30" s="2"/>
      <c r="M30" s="2"/>
    </row>
    <row r="31" spans="2:13" ht="15.75" thickBot="1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2:13" ht="15.75" thickBot="1" x14ac:dyDescent="0.3">
      <c r="B32" s="2"/>
      <c r="C32" s="2"/>
      <c r="D32" s="2"/>
      <c r="E32" s="9" t="s">
        <v>203</v>
      </c>
      <c r="F32" s="14" t="s">
        <v>204</v>
      </c>
      <c r="G32" s="2"/>
      <c r="H32" s="2"/>
      <c r="I32" s="2"/>
      <c r="J32" s="2"/>
      <c r="K32" s="2"/>
      <c r="L32" s="2"/>
      <c r="M32" s="2"/>
    </row>
    <row r="33" spans="2:13" x14ac:dyDescent="0.25">
      <c r="B33" s="2"/>
      <c r="C33" s="2"/>
      <c r="D33" s="2"/>
      <c r="E33" s="9"/>
      <c r="F33" s="2"/>
      <c r="G33" s="2"/>
      <c r="H33" s="2"/>
      <c r="I33" s="2"/>
      <c r="J33" s="2"/>
      <c r="K33" s="2"/>
      <c r="L33" s="2"/>
      <c r="M33" s="2"/>
    </row>
    <row r="34" spans="2:13" x14ac:dyDescent="0.25">
      <c r="B34" s="2"/>
      <c r="C34" s="2"/>
      <c r="D34" s="2"/>
      <c r="E34" s="8" t="s">
        <v>202</v>
      </c>
      <c r="F34" s="8" t="e">
        <f t="array" ref="F34:K36" ca="1">_xll.flInstrumentsLookup(F32,E35:E36)</f>
        <v>#NAME?</v>
      </c>
      <c r="G34" s="8" t="e">
        <f ca="1"/>
        <v>#NAME?</v>
      </c>
      <c r="H34" s="7" t="e">
        <f ca="1"/>
        <v>#NAME?</v>
      </c>
      <c r="I34" s="8" t="e">
        <f ca="1"/>
        <v>#NAME?</v>
      </c>
      <c r="J34" s="8" t="e">
        <f ca="1"/>
        <v>#NAME?</v>
      </c>
      <c r="K34" s="8" t="e">
        <f ca="1"/>
        <v>#NAME?</v>
      </c>
      <c r="L34" s="2"/>
      <c r="M34" s="2"/>
    </row>
    <row r="35" spans="2:13" x14ac:dyDescent="0.25">
      <c r="B35" s="2"/>
      <c r="C35" s="2"/>
      <c r="D35" s="9"/>
      <c r="E35" s="16" t="str">
        <f>G21</f>
        <v>BBG000B9XRY4</v>
      </c>
      <c r="F35" s="13" t="e">
        <f ca="1"/>
        <v>#NAME?</v>
      </c>
      <c r="G35" s="13" t="e">
        <f ca="1"/>
        <v>#NAME?</v>
      </c>
      <c r="H35" s="16" t="e">
        <f ca="1"/>
        <v>#NAME?</v>
      </c>
      <c r="I35" s="16" t="e">
        <f ca="1"/>
        <v>#NAME?</v>
      </c>
      <c r="J35" s="17" t="e">
        <f ca="1"/>
        <v>#NAME?</v>
      </c>
      <c r="K35" s="17" t="e">
        <f ca="1"/>
        <v>#NAME?</v>
      </c>
      <c r="L35" s="2"/>
      <c r="M35" s="2"/>
    </row>
    <row r="36" spans="2:13" x14ac:dyDescent="0.25">
      <c r="B36" s="2"/>
      <c r="C36" s="2"/>
      <c r="D36" s="9"/>
      <c r="E36" s="12" t="str">
        <f>G24</f>
        <v>BBG000BH4R78</v>
      </c>
      <c r="F36" s="13" t="e">
        <f ca="1"/>
        <v>#NAME?</v>
      </c>
      <c r="G36" s="13" t="e">
        <f ca="1"/>
        <v>#NAME?</v>
      </c>
      <c r="H36" s="16" t="e">
        <f ca="1"/>
        <v>#NAME?</v>
      </c>
      <c r="I36" s="16" t="e">
        <f ca="1"/>
        <v>#NAME?</v>
      </c>
      <c r="J36" s="17" t="e">
        <f ca="1"/>
        <v>#NAME?</v>
      </c>
      <c r="K36" s="17" t="e">
        <f ca="1"/>
        <v>#NAME?</v>
      </c>
      <c r="L36" s="2"/>
      <c r="M36" s="2"/>
    </row>
    <row r="37" spans="2:13" x14ac:dyDescent="0.25">
      <c r="B37" s="2"/>
      <c r="C37" s="2"/>
      <c r="D37" s="9"/>
      <c r="E37" s="2"/>
      <c r="F37" s="2"/>
      <c r="G37" s="2"/>
      <c r="H37" s="2"/>
      <c r="I37" s="2"/>
      <c r="J37" s="2"/>
      <c r="K37" s="2"/>
      <c r="L37" s="2"/>
      <c r="M37" s="2"/>
    </row>
    <row r="38" spans="2:13" x14ac:dyDescent="0.25">
      <c r="B38" s="5"/>
      <c r="C38" s="5"/>
      <c r="D38" s="37"/>
      <c r="E38" s="5"/>
      <c r="F38" s="5"/>
      <c r="G38" s="5"/>
      <c r="H38" s="5"/>
      <c r="I38" s="5"/>
      <c r="J38" s="5"/>
      <c r="K38" s="5"/>
      <c r="L38" s="5"/>
      <c r="M38" s="5"/>
    </row>
    <row r="39" spans="2:13" x14ac:dyDescent="0.25">
      <c r="B39"/>
      <c r="C39"/>
      <c r="D39"/>
      <c r="E39"/>
      <c r="F39"/>
      <c r="G39"/>
      <c r="H39"/>
      <c r="I39"/>
      <c r="J39"/>
      <c r="K39"/>
      <c r="L39"/>
      <c r="M39"/>
    </row>
    <row r="40" spans="2:13" x14ac:dyDescent="0.25">
      <c r="B40"/>
      <c r="C40"/>
      <c r="D40"/>
      <c r="E40"/>
      <c r="F40"/>
      <c r="G40"/>
      <c r="H40"/>
      <c r="I40"/>
      <c r="J40"/>
      <c r="K40"/>
      <c r="L40"/>
      <c r="M40"/>
    </row>
    <row r="41" spans="2:13" ht="14.25" customHeight="1" x14ac:dyDescent="0.25">
      <c r="B41"/>
      <c r="C41"/>
      <c r="D41"/>
      <c r="E41"/>
      <c r="F41"/>
      <c r="G41"/>
      <c r="H41"/>
      <c r="I41"/>
      <c r="J41"/>
      <c r="K41"/>
      <c r="L41"/>
      <c r="M41"/>
    </row>
    <row r="42" spans="2:13" x14ac:dyDescent="0.25">
      <c r="B42"/>
      <c r="C42"/>
      <c r="D42"/>
      <c r="E42"/>
      <c r="F42"/>
      <c r="G42"/>
      <c r="H42"/>
      <c r="I42"/>
      <c r="J42"/>
      <c r="K42"/>
      <c r="L42"/>
      <c r="M42"/>
    </row>
    <row r="43" spans="2:13" x14ac:dyDescent="0.25">
      <c r="B43"/>
      <c r="C43"/>
      <c r="D43"/>
      <c r="E43"/>
      <c r="F43"/>
      <c r="G43"/>
      <c r="H43"/>
      <c r="I43"/>
      <c r="J43"/>
      <c r="K43"/>
      <c r="L43"/>
      <c r="M43"/>
    </row>
    <row r="44" spans="2:13" x14ac:dyDescent="0.25">
      <c r="B44"/>
      <c r="C44"/>
      <c r="D44"/>
      <c r="E44"/>
      <c r="F44"/>
      <c r="G44"/>
      <c r="H44"/>
      <c r="I44"/>
      <c r="J44"/>
      <c r="K44"/>
      <c r="L44"/>
      <c r="M44"/>
    </row>
    <row r="45" spans="2:13" x14ac:dyDescent="0.25">
      <c r="B45"/>
      <c r="C45"/>
      <c r="D45"/>
      <c r="E45"/>
      <c r="F45"/>
      <c r="G45"/>
      <c r="H45"/>
      <c r="I45"/>
      <c r="J45"/>
      <c r="K45"/>
      <c r="L45"/>
      <c r="M45"/>
    </row>
    <row r="46" spans="2:13" x14ac:dyDescent="0.25">
      <c r="B46"/>
      <c r="C46"/>
      <c r="D46"/>
      <c r="E46"/>
      <c r="F46"/>
      <c r="G46"/>
      <c r="H46"/>
      <c r="I46"/>
      <c r="J46"/>
      <c r="K46"/>
      <c r="L46"/>
      <c r="M46"/>
    </row>
    <row r="47" spans="2:13" x14ac:dyDescent="0.25">
      <c r="B47"/>
      <c r="C47"/>
      <c r="D47"/>
      <c r="E47"/>
      <c r="F47"/>
      <c r="G47"/>
      <c r="H47"/>
      <c r="I47"/>
      <c r="J47"/>
      <c r="K47"/>
      <c r="L47"/>
      <c r="M47"/>
    </row>
    <row r="48" spans="2:13" x14ac:dyDescent="0.25">
      <c r="B48" s="5"/>
      <c r="C48" s="5"/>
      <c r="D48" s="37"/>
      <c r="E48" s="5"/>
      <c r="F48" s="5"/>
      <c r="G48" s="5"/>
      <c r="H48" s="5"/>
      <c r="I48" s="5"/>
      <c r="J48" s="5"/>
      <c r="K48" s="5"/>
      <c r="L48" s="5"/>
      <c r="M48" s="5"/>
    </row>
  </sheetData>
  <dataValidations count="15">
    <dataValidation allowBlank="1" showInputMessage="1" showErrorMessage="1" prompt="SecurityUid" sqref="O30"/>
    <dataValidation allowBlank="1" showInputMessage="1" showErrorMessage="1" prompt="EffectiveFrom" sqref="P30"/>
    <dataValidation allowBlank="1" showInputMessage="1" showErrorMessage="1" prompt="Client supplied instrument Id" sqref="O21"/>
    <dataValidation allowBlank="1" showInputMessage="1" showErrorMessage="1" prompt="Instrument name" sqref="E23 E20 P21"/>
    <dataValidation allowBlank="1" showInputMessage="1" showErrorMessage="1" prompt="Instrument Id Type" sqref="F23 F20 Q21"/>
    <dataValidation allowBlank="1" showInputMessage="1" showErrorMessage="1" prompt="Instrument Id Value" sqref="G23 G20 R21"/>
    <dataValidation allowBlank="1" showInputMessage="1" showErrorMessage="1" prompt="LookThroughPortfolioId" sqref="H23 H20 S21"/>
    <dataValidation allowBlank="1" showInputMessage="1" showErrorMessage="1" prompt="Instrument" sqref="I23 I20 T21"/>
    <dataValidation allowBlank="1" showInputMessage="1" showErrorMessage="1" prompt="InstrumentFormat" sqref="J23 J20 U21:U22"/>
    <dataValidation allowBlank="1" showInputMessage="1" showErrorMessage="1" prompt="The name of the instrument." sqref="O22 E18"/>
    <dataValidation allowBlank="1" showInputMessage="1" showErrorMessage="1" prompt="Instrument identifier types as single value or comma delimited list" sqref="P22 F18"/>
    <dataValidation allowBlank="1" showInputMessage="1" showErrorMessage="1" prompt="Instrument identifiers as single value or comma delimited list" sqref="Q22 G18"/>
    <dataValidation allowBlank="1" showInputMessage="1" showErrorMessage="1" prompt="The identifier of the portfolio that has been securitised to create this instrument." sqref="R22 H18"/>
    <dataValidation allowBlank="1" showInputMessage="1" showErrorMessage="1" prompt="The format of the expanded definition." sqref="S22 I18"/>
    <dataValidation allowBlank="1" showInputMessage="1" showErrorMessage="1" prompt="The content of the expanded definition. There is no validation on the format of this." sqref="T22 J18"/>
  </dataValidations>
  <hyperlinks>
    <hyperlink ref="E7" r:id="rId1"/>
    <hyperlink ref="E8" r:id="rId2"/>
    <hyperlink ref="E9" r:id="rId3"/>
  </hyperlinks>
  <pageMargins left="0.7" right="0.7" top="0.75" bottom="0.75" header="0.3" footer="0.3"/>
  <pageSetup orientation="portrait" r:id="rId4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B1:M33"/>
  <sheetViews>
    <sheetView showGridLines="0" topLeftCell="B1" zoomScale="85" zoomScaleNormal="85" workbookViewId="0">
      <selection activeCell="G30" sqref="G30"/>
    </sheetView>
  </sheetViews>
  <sheetFormatPr defaultColWidth="9.140625" defaultRowHeight="15" x14ac:dyDescent="0.25"/>
  <cols>
    <col min="1" max="1" width="6.5703125" style="23" customWidth="1"/>
    <col min="2" max="2" width="2.5703125" style="23" customWidth="1"/>
    <col min="3" max="3" width="1" style="23" customWidth="1"/>
    <col min="4" max="4" width="3.28515625" style="23" customWidth="1"/>
    <col min="5" max="5" width="27.42578125" style="23" bestFit="1" customWidth="1"/>
    <col min="6" max="6" width="22" style="23" bestFit="1" customWidth="1"/>
    <col min="7" max="7" width="25.85546875" style="23" customWidth="1"/>
    <col min="8" max="10" width="18.28515625" style="23" customWidth="1"/>
    <col min="11" max="12" width="22" style="23" bestFit="1" customWidth="1"/>
    <col min="13" max="13" width="5.5703125" style="23" customWidth="1"/>
    <col min="14" max="14" width="9.140625" style="23"/>
    <col min="15" max="15" width="28.85546875" style="23" bestFit="1" customWidth="1"/>
    <col min="16" max="16" width="17.140625" style="23" bestFit="1" customWidth="1"/>
    <col min="17" max="17" width="18.5703125" style="23" bestFit="1" customWidth="1"/>
    <col min="18" max="18" width="19.85546875" style="23" bestFit="1" customWidth="1"/>
    <col min="19" max="19" width="23" style="23" bestFit="1" customWidth="1"/>
    <col min="20" max="20" width="11.28515625" style="23" bestFit="1" customWidth="1"/>
    <col min="21" max="21" width="18" style="23" bestFit="1" customWidth="1"/>
    <col min="22" max="25" width="9.28515625" style="23" bestFit="1" customWidth="1"/>
    <col min="26" max="16384" width="9.140625" style="23"/>
  </cols>
  <sheetData>
    <row r="1" spans="2:13" ht="27.75" customHeight="1" x14ac:dyDescent="0.25"/>
    <row r="2" spans="2:13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ht="27" customHeight="1" x14ac:dyDescent="0.25">
      <c r="B3" s="1"/>
      <c r="C3" s="1"/>
      <c r="D3" s="11" t="s">
        <v>290</v>
      </c>
      <c r="E3" s="1"/>
      <c r="F3" s="1"/>
      <c r="G3" s="1"/>
      <c r="H3" s="1"/>
      <c r="I3" s="1"/>
      <c r="J3" s="1"/>
      <c r="K3" s="1"/>
      <c r="L3" s="1"/>
      <c r="M3" s="1"/>
    </row>
    <row r="4" spans="2:13" ht="8.2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x14ac:dyDescent="0.25">
      <c r="B5" s="1"/>
      <c r="C5" s="1"/>
      <c r="D5" s="3" t="s">
        <v>289</v>
      </c>
      <c r="E5" s="1"/>
      <c r="F5" s="1"/>
      <c r="G5" s="1"/>
      <c r="H5" s="1"/>
      <c r="I5" s="1"/>
      <c r="J5" s="1"/>
      <c r="K5" s="1"/>
      <c r="L5" s="1"/>
      <c r="M5" s="1"/>
    </row>
    <row r="6" spans="2:13" x14ac:dyDescent="0.25">
      <c r="B6" s="1"/>
      <c r="C6" s="1"/>
      <c r="D6" s="3" t="s">
        <v>252</v>
      </c>
      <c r="E6" s="1"/>
      <c r="F6" s="1"/>
      <c r="G6" s="1"/>
      <c r="H6" s="1"/>
      <c r="I6" s="1"/>
      <c r="J6" s="1"/>
      <c r="K6" s="1"/>
      <c r="L6" s="1"/>
      <c r="M6" s="1"/>
    </row>
    <row r="7" spans="2:13" x14ac:dyDescent="0.25">
      <c r="B7" s="1"/>
      <c r="C7" s="1"/>
      <c r="D7" s="1"/>
      <c r="E7" s="26" t="s">
        <v>253</v>
      </c>
      <c r="F7" s="1"/>
      <c r="G7" s="1"/>
      <c r="H7" s="1"/>
      <c r="I7" s="1"/>
      <c r="J7" s="1"/>
      <c r="K7" s="1"/>
      <c r="L7" s="1"/>
      <c r="M7" s="1"/>
    </row>
    <row r="8" spans="2:13" x14ac:dyDescent="0.25">
      <c r="B8" s="1"/>
      <c r="C8" s="1"/>
      <c r="D8" s="1"/>
      <c r="E8" s="26" t="s">
        <v>254</v>
      </c>
      <c r="F8" s="1"/>
      <c r="G8" s="1"/>
      <c r="H8" s="1"/>
      <c r="I8" s="1"/>
      <c r="J8" s="1"/>
      <c r="K8" s="1"/>
      <c r="L8" s="1"/>
      <c r="M8" s="1"/>
    </row>
    <row r="9" spans="2:13" x14ac:dyDescent="0.25">
      <c r="B9" s="1"/>
      <c r="C9" s="1"/>
      <c r="D9" s="1"/>
      <c r="E9" s="26" t="s">
        <v>255</v>
      </c>
      <c r="F9" s="1"/>
      <c r="G9" s="1"/>
      <c r="H9" s="1"/>
      <c r="I9" s="1"/>
      <c r="J9" s="1"/>
      <c r="K9" s="1"/>
      <c r="L9" s="1"/>
      <c r="M9" s="1"/>
    </row>
    <row r="10" spans="2:13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2" spans="2:13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2:13" ht="21" x14ac:dyDescent="0.35">
      <c r="B13" s="2"/>
      <c r="C13" s="10" t="s">
        <v>238</v>
      </c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2:13" x14ac:dyDescent="0.25">
      <c r="B14" s="2"/>
      <c r="C14" s="2"/>
      <c r="D14" s="2"/>
      <c r="E14" s="2" t="s">
        <v>239</v>
      </c>
      <c r="F14" s="2"/>
      <c r="G14" s="2"/>
      <c r="H14" s="2"/>
      <c r="I14" s="2"/>
      <c r="J14" s="2"/>
      <c r="K14" s="2"/>
      <c r="L14" s="2"/>
      <c r="M14" s="2"/>
    </row>
    <row r="15" spans="2:13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2:13" x14ac:dyDescent="0.25">
      <c r="B16" s="2"/>
      <c r="C16" s="2"/>
      <c r="D16" s="2"/>
      <c r="E16" s="9" t="s">
        <v>205</v>
      </c>
      <c r="F16" s="2"/>
      <c r="G16" s="2"/>
      <c r="H16" s="2"/>
      <c r="I16" s="2"/>
      <c r="J16" s="2"/>
      <c r="K16" s="2"/>
      <c r="L16" s="2"/>
      <c r="M16" s="2"/>
    </row>
    <row r="17" spans="2:13" x14ac:dyDescent="0.25">
      <c r="B17" s="2"/>
      <c r="C17" s="2"/>
      <c r="D17" s="9"/>
      <c r="E17" s="2"/>
      <c r="F17" s="2"/>
      <c r="G17" s="2"/>
      <c r="H17" s="2"/>
      <c r="I17" s="2"/>
      <c r="J17" s="2"/>
      <c r="K17" s="2"/>
      <c r="L17" s="2"/>
      <c r="M17" s="2"/>
    </row>
    <row r="18" spans="2:13" x14ac:dyDescent="0.25">
      <c r="B18" s="2"/>
      <c r="C18" s="2"/>
      <c r="D18" s="9"/>
      <c r="E18" s="8" t="s">
        <v>312</v>
      </c>
      <c r="F18" s="8" t="s">
        <v>308</v>
      </c>
      <c r="G18" s="8" t="s">
        <v>309</v>
      </c>
      <c r="H18" s="7" t="s">
        <v>217</v>
      </c>
      <c r="I18" s="8" t="s">
        <v>313</v>
      </c>
      <c r="J18" s="8" t="s">
        <v>314</v>
      </c>
      <c r="K18" s="6" t="s">
        <v>220</v>
      </c>
      <c r="L18" s="2"/>
      <c r="M18" s="2"/>
    </row>
    <row r="19" spans="2:13" x14ac:dyDescent="0.25">
      <c r="B19" s="2"/>
      <c r="C19" s="2"/>
      <c r="D19" s="9"/>
      <c r="E19" s="13" t="s">
        <v>222</v>
      </c>
      <c r="F19" s="13" t="s">
        <v>341</v>
      </c>
      <c r="G19" s="12" t="s">
        <v>339</v>
      </c>
      <c r="H19" s="12"/>
      <c r="I19" s="16"/>
      <c r="J19" s="17"/>
      <c r="K19" s="50" t="str">
        <f>_xll.flInstrumentsAdd(E18:J19)</f>
        <v>LUID_8VIVIFMY</v>
      </c>
      <c r="L19" s="2"/>
      <c r="M19" s="2"/>
    </row>
    <row r="20" spans="2:13" x14ac:dyDescent="0.25">
      <c r="B20" s="2"/>
      <c r="C20" s="2"/>
      <c r="D20" s="9"/>
      <c r="E20" s="2"/>
      <c r="F20" s="2"/>
      <c r="G20" s="2"/>
      <c r="H20" s="2"/>
      <c r="I20" s="2"/>
      <c r="J20" s="2"/>
      <c r="K20" s="2"/>
      <c r="L20" s="2"/>
      <c r="M20" s="2"/>
    </row>
    <row r="22" spans="2:13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2:13" ht="21" x14ac:dyDescent="0.35">
      <c r="B23" s="2"/>
      <c r="C23" s="10" t="s">
        <v>240</v>
      </c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2:13" x14ac:dyDescent="0.25">
      <c r="B24" s="2"/>
      <c r="C24" s="2"/>
      <c r="D24" s="2"/>
      <c r="E24" s="2" t="s">
        <v>241</v>
      </c>
      <c r="F24" s="2"/>
      <c r="G24" s="2"/>
      <c r="H24" s="2"/>
      <c r="I24" s="2"/>
      <c r="J24" s="2"/>
      <c r="K24" s="2"/>
      <c r="L24" s="2"/>
      <c r="M24" s="2"/>
    </row>
    <row r="25" spans="2:13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2:13" x14ac:dyDescent="0.25">
      <c r="B26" s="2"/>
      <c r="C26" s="2"/>
      <c r="D26" s="2"/>
      <c r="E26" s="9" t="s">
        <v>203</v>
      </c>
      <c r="F26" s="2"/>
      <c r="G26" s="2"/>
      <c r="H26" s="2"/>
      <c r="I26" s="2"/>
      <c r="J26" s="2"/>
      <c r="K26" s="2"/>
      <c r="L26" s="2"/>
      <c r="M26" s="2"/>
    </row>
    <row r="27" spans="2:13" x14ac:dyDescent="0.25">
      <c r="B27" s="2"/>
      <c r="C27" s="2"/>
      <c r="D27" s="2"/>
      <c r="E27" s="9"/>
      <c r="F27" s="2"/>
      <c r="G27" s="2"/>
      <c r="H27" s="2"/>
      <c r="I27" s="2"/>
      <c r="J27" s="2"/>
      <c r="K27" s="2"/>
      <c r="L27" s="2"/>
      <c r="M27" s="2"/>
    </row>
    <row r="28" spans="2:13" x14ac:dyDescent="0.25">
      <c r="B28" s="2"/>
      <c r="C28" s="2"/>
      <c r="D28" s="2"/>
      <c r="E28" s="8" t="s">
        <v>202</v>
      </c>
      <c r="F28" s="8" t="s">
        <v>308</v>
      </c>
      <c r="G28" s="8" t="e">
        <f t="array" ref="G28:L29" ca="1">_xll.flInstrumentsLookup(F29,E29,"Instrument/default/Ticker")</f>
        <v>#NAME?</v>
      </c>
      <c r="H28" s="8" t="e">
        <f ca="1"/>
        <v>#NAME?</v>
      </c>
      <c r="I28" s="8" t="e">
        <f ca="1"/>
        <v>#NAME?</v>
      </c>
      <c r="J28" s="7" t="e">
        <f ca="1"/>
        <v>#NAME?</v>
      </c>
      <c r="K28" s="8" t="e">
        <f ca="1"/>
        <v>#NAME?</v>
      </c>
      <c r="L28" s="8" t="e">
        <f ca="1"/>
        <v>#NAME?</v>
      </c>
      <c r="M28" s="2"/>
    </row>
    <row r="29" spans="2:13" x14ac:dyDescent="0.25">
      <c r="B29" s="2"/>
      <c r="C29" s="2"/>
      <c r="D29" s="9"/>
      <c r="E29" s="12" t="s">
        <v>343</v>
      </c>
      <c r="F29" s="13" t="s">
        <v>204</v>
      </c>
      <c r="G29" s="13" t="e">
        <f ca="1"/>
        <v>#NAME?</v>
      </c>
      <c r="H29" s="13" t="e">
        <f ca="1"/>
        <v>#NAME?</v>
      </c>
      <c r="I29" s="13" t="e">
        <f ca="1"/>
        <v>#NAME?</v>
      </c>
      <c r="J29" s="16" t="e">
        <f ca="1"/>
        <v>#NAME?</v>
      </c>
      <c r="K29" s="16" t="e">
        <f ca="1"/>
        <v>#NAME?</v>
      </c>
      <c r="L29" s="17" t="e">
        <f ca="1"/>
        <v>#NAME?</v>
      </c>
      <c r="M29" s="2"/>
    </row>
    <row r="30" spans="2:13" x14ac:dyDescent="0.25">
      <c r="B30" s="2"/>
      <c r="C30" s="2"/>
      <c r="D30" s="2"/>
      <c r="E30" s="9"/>
      <c r="F30" s="2"/>
      <c r="G30" s="2"/>
      <c r="H30" s="2"/>
      <c r="I30" s="2"/>
      <c r="J30" s="2"/>
      <c r="K30" s="2"/>
      <c r="L30" s="2"/>
      <c r="M30" s="2"/>
    </row>
    <row r="31" spans="2:13" x14ac:dyDescent="0.25">
      <c r="C31" s="2"/>
      <c r="D31" s="9"/>
      <c r="E31" s="12" t="s">
        <v>340</v>
      </c>
      <c r="F31" s="13" t="s">
        <v>342</v>
      </c>
      <c r="G31" s="18" t="e">
        <f ca="1">_xll.flInstrumentsLookup(F31,E31,"Instrument/default/Ticker")</f>
        <v>#NAME?</v>
      </c>
      <c r="H31" s="13"/>
      <c r="I31" s="13"/>
      <c r="J31" s="16"/>
      <c r="K31" s="16"/>
      <c r="L31" s="17"/>
      <c r="M31" s="2"/>
    </row>
    <row r="32" spans="2:13" x14ac:dyDescent="0.25">
      <c r="F32" s="48"/>
      <c r="G32" s="8" t="e">
        <f t="array" ref="G32:L33" ca="1">_xll.flInstrumentsLookup(F33,E33,"Instrument/default/Ticker")</f>
        <v>#NAME?</v>
      </c>
      <c r="H32" s="8" t="e">
        <f ca="1"/>
        <v>#NAME?</v>
      </c>
      <c r="I32" s="8" t="e">
        <f ca="1"/>
        <v>#NAME?</v>
      </c>
      <c r="J32" s="7" t="e">
        <f ca="1"/>
        <v>#NAME?</v>
      </c>
      <c r="K32" s="8" t="e">
        <f ca="1"/>
        <v>#NAME?</v>
      </c>
      <c r="L32" s="8" t="e">
        <f ca="1"/>
        <v>#NAME?</v>
      </c>
    </row>
    <row r="33" spans="5:12" x14ac:dyDescent="0.25">
      <c r="E33" s="17" t="str">
        <f>K19</f>
        <v>LUID_8VIVIFMY</v>
      </c>
      <c r="F33" s="13" t="s">
        <v>220</v>
      </c>
      <c r="G33" s="23" t="e">
        <f ca="1"/>
        <v>#NAME?</v>
      </c>
      <c r="H33" s="23" t="e">
        <f ca="1"/>
        <v>#NAME?</v>
      </c>
      <c r="I33" s="23" t="e">
        <f ca="1"/>
        <v>#NAME?</v>
      </c>
      <c r="J33" s="23" t="e">
        <f ca="1"/>
        <v>#NAME?</v>
      </c>
      <c r="K33" s="23" t="e">
        <f ca="1"/>
        <v>#NAME?</v>
      </c>
      <c r="L33" s="23" t="e">
        <f ca="1"/>
        <v>#NAME?</v>
      </c>
    </row>
  </sheetData>
  <dataValidations disablePrompts="1" count="18">
    <dataValidation allowBlank="1" showInputMessage="1" showErrorMessage="1" prompt="Client supplied instrument Id" sqref="O17 O24"/>
    <dataValidation allowBlank="1" showInputMessage="1" showErrorMessage="1" prompt="Instrument name" sqref="P17 P24"/>
    <dataValidation allowBlank="1" showInputMessage="1" showErrorMessage="1" prompt="Instrument Id Type" sqref="Q17"/>
    <dataValidation allowBlank="1" showInputMessage="1" showErrorMessage="1" prompt="Instrument Id Value" sqref="R17"/>
    <dataValidation allowBlank="1" showInputMessage="1" showErrorMessage="1" prompt="LookThroughPortfolioId" sqref="S17 S24"/>
    <dataValidation allowBlank="1" showInputMessage="1" showErrorMessage="1" prompt="Instrument" sqref="T17 T24"/>
    <dataValidation allowBlank="1" showInputMessage="1" showErrorMessage="1" prompt="InstrumentFormat" sqref="U17 U24"/>
    <dataValidation allowBlank="1" showInputMessage="1" showErrorMessage="1" prompt="SecurityUid" sqref="G42"/>
    <dataValidation allowBlank="1" showInputMessage="1" showErrorMessage="1" prompt="EffectiveFrom" sqref="H42"/>
    <dataValidation allowBlank="1" showInputMessage="1" showErrorMessage="1" prompt="Domain" sqref="G38"/>
    <dataValidation allowBlank="1" showInputMessage="1" showErrorMessage="1" prompt="Scope" sqref="H38"/>
    <dataValidation allowBlank="1" showInputMessage="1" showErrorMessage="1" prompt="Code" sqref="I38"/>
    <dataValidation allowBlank="1" showInputMessage="1" showErrorMessage="1" prompt="ValueRequired" sqref="J38"/>
    <dataValidation allowBlank="1" showInputMessage="1" showErrorMessage="1" prompt="DisplayName" sqref="K38"/>
    <dataValidation allowBlank="1" showInputMessage="1" showErrorMessage="1" prompt="DataTypeId" sqref="L38"/>
    <dataValidation allowBlank="1" showInputMessage="1" showErrorMessage="1" prompt="LifeTime" sqref="M38"/>
    <dataValidation allowBlank="1" showInputMessage="1" showErrorMessage="1" prompt="Instrument identifier types as single value or comma delimited list" sqref="Q24"/>
    <dataValidation allowBlank="1" showInputMessage="1" showErrorMessage="1" prompt="Instrument identifiers as single value or comma delimited list" sqref="R24"/>
  </dataValidations>
  <hyperlinks>
    <hyperlink ref="E7" r:id="rId1"/>
    <hyperlink ref="E8" r:id="rId2"/>
    <hyperlink ref="E9" r:id="rId3"/>
  </hyperlinks>
  <pageMargins left="0.7" right="0.7" top="0.75" bottom="0.75" header="0.3" footer="0.3"/>
  <pageSetup orientation="portrait" r:id="rId4"/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B1:N46"/>
  <sheetViews>
    <sheetView showGridLines="0" topLeftCell="A10" zoomScale="85" zoomScaleNormal="85" workbookViewId="0">
      <selection activeCell="D43" sqref="D43"/>
    </sheetView>
  </sheetViews>
  <sheetFormatPr defaultColWidth="9.140625" defaultRowHeight="15" x14ac:dyDescent="0.25"/>
  <cols>
    <col min="1" max="1" width="6.5703125" style="23" customWidth="1"/>
    <col min="2" max="2" width="2.5703125" style="23" customWidth="1"/>
    <col min="3" max="3" width="1" style="23" customWidth="1"/>
    <col min="4" max="4" width="3.28515625" style="23" customWidth="1"/>
    <col min="5" max="5" width="27.42578125" style="23" bestFit="1" customWidth="1"/>
    <col min="6" max="6" width="22" style="23" bestFit="1" customWidth="1"/>
    <col min="7" max="7" width="42.140625" style="23" bestFit="1" customWidth="1"/>
    <col min="8" max="9" width="18.28515625" style="23" customWidth="1"/>
    <col min="10" max="10" width="19.42578125" style="23" bestFit="1" customWidth="1"/>
    <col min="11" max="12" width="22" style="23" bestFit="1" customWidth="1"/>
    <col min="13" max="13" width="5.5703125" style="23" customWidth="1"/>
    <col min="14" max="14" width="9.140625" style="23"/>
    <col min="15" max="15" width="28.85546875" style="23" bestFit="1" customWidth="1"/>
    <col min="16" max="16" width="17.140625" style="23" bestFit="1" customWidth="1"/>
    <col min="17" max="17" width="18.5703125" style="23" bestFit="1" customWidth="1"/>
    <col min="18" max="18" width="19.85546875" style="23" bestFit="1" customWidth="1"/>
    <col min="19" max="19" width="23" style="23" bestFit="1" customWidth="1"/>
    <col min="20" max="20" width="11.28515625" style="23" bestFit="1" customWidth="1"/>
    <col min="21" max="21" width="18" style="23" bestFit="1" customWidth="1"/>
    <col min="22" max="25" width="9.28515625" style="23" bestFit="1" customWidth="1"/>
    <col min="26" max="16384" width="9.140625" style="23"/>
  </cols>
  <sheetData>
    <row r="1" spans="2:14" ht="27.75" customHeight="1" x14ac:dyDescent="0.25"/>
    <row r="2" spans="2:14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4" ht="27" customHeight="1" x14ac:dyDescent="0.25">
      <c r="B3" s="1"/>
      <c r="C3" s="1"/>
      <c r="D3" s="11" t="s">
        <v>291</v>
      </c>
      <c r="E3" s="1"/>
      <c r="F3" s="1"/>
      <c r="G3" s="1"/>
      <c r="H3" s="1"/>
      <c r="I3" s="1"/>
      <c r="J3" s="1"/>
      <c r="K3" s="1"/>
      <c r="L3" s="1"/>
      <c r="M3" s="1"/>
    </row>
    <row r="4" spans="2:14" ht="8.2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4" x14ac:dyDescent="0.25">
      <c r="B5" s="1"/>
      <c r="C5" s="1"/>
      <c r="D5" s="3" t="s">
        <v>292</v>
      </c>
      <c r="E5" s="1"/>
      <c r="F5" s="1"/>
      <c r="G5" s="1"/>
      <c r="H5" s="1"/>
      <c r="I5" s="1"/>
      <c r="J5" s="1"/>
      <c r="K5" s="1"/>
      <c r="L5" s="1"/>
      <c r="M5" s="1"/>
    </row>
    <row r="6" spans="2:14" x14ac:dyDescent="0.25">
      <c r="B6" s="1"/>
      <c r="C6" s="1"/>
      <c r="D6" s="3" t="s">
        <v>277</v>
      </c>
      <c r="E6" s="1"/>
      <c r="F6" s="1"/>
      <c r="G6" s="1"/>
      <c r="H6" s="1"/>
      <c r="I6" s="1"/>
      <c r="J6" s="1"/>
      <c r="K6" s="1"/>
      <c r="L6" s="1"/>
      <c r="M6" s="1"/>
    </row>
    <row r="7" spans="2:14" x14ac:dyDescent="0.25">
      <c r="B7" s="1"/>
      <c r="C7" s="1"/>
      <c r="D7" s="3" t="s">
        <v>278</v>
      </c>
      <c r="E7" s="1"/>
      <c r="F7" s="1"/>
      <c r="G7" s="1"/>
      <c r="H7" s="1"/>
      <c r="I7" s="1"/>
      <c r="J7" s="1"/>
      <c r="K7" s="1"/>
      <c r="L7" s="1"/>
      <c r="M7" s="1"/>
    </row>
    <row r="8" spans="2:14" x14ac:dyDescent="0.25">
      <c r="B8" s="1"/>
      <c r="C8" s="1"/>
      <c r="D8" s="1"/>
      <c r="E8" s="26" t="s">
        <v>253</v>
      </c>
      <c r="F8" s="1"/>
      <c r="G8" s="1"/>
      <c r="H8" s="1"/>
      <c r="I8" s="1"/>
      <c r="J8" s="1"/>
      <c r="K8" s="1"/>
      <c r="L8" s="1"/>
      <c r="M8" s="1"/>
    </row>
    <row r="9" spans="2:14" x14ac:dyDescent="0.25">
      <c r="B9" s="1"/>
      <c r="C9" s="1"/>
      <c r="D9" s="1"/>
      <c r="E9" s="26" t="s">
        <v>254</v>
      </c>
      <c r="F9" s="1"/>
      <c r="G9" s="1"/>
      <c r="H9" s="1"/>
      <c r="I9" s="1"/>
      <c r="J9" s="1"/>
      <c r="K9" s="1"/>
      <c r="L9" s="1"/>
      <c r="M9" s="1"/>
    </row>
    <row r="10" spans="2:14" x14ac:dyDescent="0.25">
      <c r="B10" s="1"/>
      <c r="C10" s="1"/>
      <c r="D10" s="1"/>
      <c r="E10" s="26" t="s">
        <v>255</v>
      </c>
      <c r="F10" s="1"/>
      <c r="G10" s="1"/>
      <c r="H10" s="1"/>
      <c r="I10" s="1"/>
      <c r="J10" s="1"/>
      <c r="K10" s="1"/>
      <c r="L10" s="1"/>
      <c r="M10" s="1"/>
    </row>
    <row r="12" spans="2:14" x14ac:dyDescent="0.25">
      <c r="B12" s="2"/>
      <c r="C12" s="2"/>
      <c r="D12" s="9"/>
      <c r="E12" s="8" t="str">
        <f>_xll.flPropertiesAdd_Template()</f>
        <v>OK</v>
      </c>
      <c r="F12" s="2" t="s">
        <v>338</v>
      </c>
      <c r="G12" s="2"/>
      <c r="H12" s="2"/>
      <c r="I12" s="2"/>
      <c r="J12" s="2"/>
      <c r="K12" s="2"/>
      <c r="L12" s="2"/>
      <c r="M12" s="2"/>
      <c r="N12" s="2"/>
    </row>
    <row r="13" spans="2:14" x14ac:dyDescent="0.25">
      <c r="B13" s="2"/>
      <c r="C13" s="2"/>
      <c r="D13" s="9"/>
      <c r="E13" s="8" t="s">
        <v>279</v>
      </c>
      <c r="F13" s="8" t="s">
        <v>280</v>
      </c>
      <c r="G13" s="7" t="s">
        <v>281</v>
      </c>
      <c r="H13" s="8" t="s">
        <v>282</v>
      </c>
      <c r="I13" s="8" t="s">
        <v>283</v>
      </c>
      <c r="J13" s="6" t="s">
        <v>284</v>
      </c>
      <c r="K13" s="8" t="s">
        <v>285</v>
      </c>
      <c r="L13" s="2"/>
      <c r="M13" s="2"/>
      <c r="N13" s="2"/>
    </row>
    <row r="14" spans="2:14" ht="21" x14ac:dyDescent="0.35">
      <c r="B14" s="2"/>
      <c r="C14" s="10" t="s">
        <v>293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2:14" x14ac:dyDescent="0.25">
      <c r="B15" s="2"/>
      <c r="C15" s="2"/>
      <c r="D15" s="2" t="s">
        <v>304</v>
      </c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2:14" x14ac:dyDescent="0.25">
      <c r="B16" s="2"/>
      <c r="C16" s="2"/>
      <c r="D16" s="9"/>
      <c r="E16" s="8" t="s">
        <v>279</v>
      </c>
      <c r="F16" s="8" t="s">
        <v>280</v>
      </c>
      <c r="G16" s="8" t="s">
        <v>281</v>
      </c>
      <c r="H16" s="7" t="s">
        <v>282</v>
      </c>
      <c r="I16" s="8" t="s">
        <v>283</v>
      </c>
      <c r="J16" s="8" t="s">
        <v>284</v>
      </c>
      <c r="K16" s="6" t="s">
        <v>285</v>
      </c>
      <c r="L16" s="6" t="str">
        <f t="array" ref="L16:L19">_xll.flPropertiesAdd(E16:K19)</f>
        <v>Keys</v>
      </c>
      <c r="M16" s="2"/>
      <c r="N16" s="2"/>
    </row>
    <row r="17" spans="2:14" x14ac:dyDescent="0.25">
      <c r="B17" s="2"/>
      <c r="C17" s="2"/>
      <c r="D17" s="9"/>
      <c r="E17" s="13" t="s">
        <v>218</v>
      </c>
      <c r="F17" s="16" t="s">
        <v>294</v>
      </c>
      <c r="G17" s="13" t="s">
        <v>295</v>
      </c>
      <c r="H17" s="12" t="b">
        <v>0</v>
      </c>
      <c r="I17" s="16" t="str">
        <f>G17</f>
        <v>PlanType</v>
      </c>
      <c r="J17" s="17" t="s">
        <v>286</v>
      </c>
      <c r="K17" s="15" t="s">
        <v>287</v>
      </c>
      <c r="L17" s="50" t="str">
        <v>Entity already exists</v>
      </c>
      <c r="M17" s="2"/>
      <c r="N17" s="2"/>
    </row>
    <row r="18" spans="2:14" x14ac:dyDescent="0.25">
      <c r="B18" s="2"/>
      <c r="C18" s="2"/>
      <c r="D18" s="9"/>
      <c r="E18" s="13" t="s">
        <v>218</v>
      </c>
      <c r="F18" s="16" t="s">
        <v>294</v>
      </c>
      <c r="G18" s="13" t="s">
        <v>296</v>
      </c>
      <c r="H18" s="42" t="b">
        <v>0</v>
      </c>
      <c r="I18" s="41" t="s">
        <v>297</v>
      </c>
      <c r="J18" s="43" t="s">
        <v>288</v>
      </c>
      <c r="K18" s="15" t="s">
        <v>287</v>
      </c>
      <c r="L18" s="50" t="str">
        <v>Entity already exists</v>
      </c>
      <c r="M18" s="2"/>
      <c r="N18" s="2"/>
    </row>
    <row r="19" spans="2:14" x14ac:dyDescent="0.25">
      <c r="B19" s="2"/>
      <c r="C19" s="2"/>
      <c r="D19" s="9"/>
      <c r="E19" s="13" t="s">
        <v>180</v>
      </c>
      <c r="F19" s="41" t="s">
        <v>335</v>
      </c>
      <c r="G19" s="13" t="s">
        <v>336</v>
      </c>
      <c r="H19" s="42" t="b">
        <v>0</v>
      </c>
      <c r="I19" s="13" t="s">
        <v>336</v>
      </c>
      <c r="J19" s="17" t="s">
        <v>286</v>
      </c>
      <c r="K19" s="15" t="s">
        <v>337</v>
      </c>
      <c r="L19" s="51" t="str">
        <v>Entity already exists</v>
      </c>
      <c r="M19" s="2"/>
      <c r="N19" s="2"/>
    </row>
    <row r="20" spans="2:14" x14ac:dyDescent="0.25">
      <c r="B20" s="2"/>
      <c r="C20" s="2"/>
      <c r="D20" s="9"/>
      <c r="E20" s="13"/>
      <c r="F20" s="41"/>
      <c r="G20" s="13"/>
      <c r="H20" s="42"/>
      <c r="I20" s="41"/>
      <c r="J20" s="43"/>
      <c r="K20" s="15"/>
      <c r="L20" s="51"/>
      <c r="M20" s="2"/>
      <c r="N20" s="2"/>
    </row>
    <row r="21" spans="2:14" x14ac:dyDescent="0.25">
      <c r="B21" s="2"/>
      <c r="C21" s="2"/>
      <c r="D21" s="9"/>
      <c r="E21" s="13"/>
      <c r="F21" s="41"/>
      <c r="G21" s="13"/>
      <c r="H21" s="42"/>
      <c r="I21" s="41"/>
      <c r="J21" s="43"/>
      <c r="K21" s="15"/>
      <c r="L21" s="50"/>
      <c r="M21" s="2"/>
      <c r="N21" s="2"/>
    </row>
    <row r="22" spans="2:14" x14ac:dyDescent="0.25">
      <c r="B22" s="2"/>
      <c r="C22" s="2"/>
      <c r="D22" s="9"/>
      <c r="E22" s="13"/>
      <c r="F22" s="41"/>
      <c r="G22" s="13"/>
      <c r="H22" s="42"/>
      <c r="I22" s="41"/>
      <c r="J22" s="43"/>
      <c r="K22" s="15"/>
      <c r="L22" s="51"/>
      <c r="M22" s="2"/>
      <c r="N22" s="2"/>
    </row>
    <row r="23" spans="2:14" x14ac:dyDescent="0.25">
      <c r="B23" s="2"/>
      <c r="C23" s="2"/>
      <c r="D23" s="9"/>
      <c r="E23" s="13"/>
      <c r="F23" s="41"/>
      <c r="G23" s="13"/>
      <c r="H23" s="42"/>
      <c r="I23" s="41"/>
      <c r="J23" s="43"/>
      <c r="K23" s="15"/>
      <c r="L23" s="51"/>
      <c r="M23" s="2"/>
      <c r="N23" s="2"/>
    </row>
    <row r="24" spans="2:14" x14ac:dyDescent="0.25">
      <c r="B24" s="2"/>
      <c r="C24" s="2"/>
      <c r="D24" s="9"/>
      <c r="E24" s="2"/>
      <c r="F24" s="2"/>
      <c r="G24" s="2"/>
      <c r="H24" s="2"/>
      <c r="I24" s="2"/>
      <c r="J24" s="2"/>
      <c r="K24" s="2"/>
      <c r="L24" s="2"/>
      <c r="M24" s="2"/>
      <c r="N24" s="2"/>
    </row>
    <row r="26" spans="2:14" x14ac:dyDescent="0.25">
      <c r="B26" s="2"/>
      <c r="C26" s="2"/>
      <c r="D26" s="9"/>
      <c r="E26" s="8" t="str">
        <f>_xll.flInstrumentPropertiesAdd_Template()</f>
        <v>OK</v>
      </c>
      <c r="F26" s="2" t="s">
        <v>333</v>
      </c>
      <c r="G26" s="2"/>
      <c r="H26" s="2"/>
      <c r="I26" s="2"/>
      <c r="J26" s="2"/>
      <c r="K26" s="2"/>
      <c r="L26" s="2"/>
      <c r="M26" s="2"/>
      <c r="N26" s="2"/>
    </row>
    <row r="27" spans="2:14" x14ac:dyDescent="0.25">
      <c r="B27" s="2"/>
      <c r="C27" s="2"/>
      <c r="D27" s="9"/>
      <c r="E27" s="8" t="s">
        <v>330</v>
      </c>
      <c r="F27" s="8" t="s">
        <v>331</v>
      </c>
      <c r="G27" s="7" t="s">
        <v>316</v>
      </c>
      <c r="H27" s="8" t="s">
        <v>332</v>
      </c>
      <c r="I27" s="8"/>
      <c r="J27" s="6"/>
      <c r="K27" s="8"/>
      <c r="L27" s="2"/>
      <c r="M27" s="2"/>
      <c r="N27" s="2"/>
    </row>
    <row r="28" spans="2:14" ht="21" x14ac:dyDescent="0.35">
      <c r="B28" s="2"/>
      <c r="C28" s="10" t="s">
        <v>302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2:14" x14ac:dyDescent="0.25">
      <c r="B29" s="2"/>
      <c r="C29" s="2"/>
      <c r="D29" s="2" t="s">
        <v>303</v>
      </c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2:14" x14ac:dyDescent="0.25">
      <c r="B30" s="2"/>
      <c r="C30" s="2"/>
      <c r="D30" s="2"/>
      <c r="E30" s="8" t="s">
        <v>330</v>
      </c>
      <c r="F30" s="8" t="s">
        <v>331</v>
      </c>
      <c r="G30" s="8" t="s">
        <v>316</v>
      </c>
      <c r="H30" s="33" t="s">
        <v>298</v>
      </c>
      <c r="I30" s="33" t="s">
        <v>299</v>
      </c>
      <c r="J30" s="8"/>
      <c r="K30" s="8"/>
      <c r="L30" s="2"/>
      <c r="M30" s="2"/>
      <c r="N30" s="2"/>
    </row>
    <row r="31" spans="2:14" x14ac:dyDescent="0.25">
      <c r="B31" s="2"/>
      <c r="C31" s="2"/>
      <c r="D31" s="9">
        <v>1</v>
      </c>
      <c r="E31" s="15" t="s">
        <v>220</v>
      </c>
      <c r="F31" s="15" t="str">
        <f>'Add instrument'!K19</f>
        <v>LUID_8VIVIFMY</v>
      </c>
      <c r="G31" s="46">
        <v>43101</v>
      </c>
      <c r="H31" s="42" t="s">
        <v>300</v>
      </c>
      <c r="I31" s="45" t="s">
        <v>317</v>
      </c>
      <c r="J31" s="41"/>
      <c r="K31" s="50" t="str">
        <f>_xll.flInstrumentPropertiesAdd(E30:I31)</f>
        <v>OK</v>
      </c>
      <c r="L31" s="2"/>
      <c r="M31" s="2"/>
      <c r="N31" s="2"/>
    </row>
    <row r="32" spans="2:14" x14ac:dyDescent="0.25">
      <c r="B32" s="2"/>
      <c r="C32" s="2"/>
      <c r="D32" s="9">
        <v>2</v>
      </c>
      <c r="E32" s="15"/>
      <c r="F32" s="15"/>
      <c r="G32" s="44"/>
      <c r="H32" s="42"/>
      <c r="I32" s="45"/>
      <c r="J32" s="41"/>
      <c r="K32" s="50"/>
      <c r="L32" s="2"/>
      <c r="M32" s="2"/>
      <c r="N32" s="2"/>
    </row>
    <row r="33" spans="2:14" x14ac:dyDescent="0.25">
      <c r="B33" s="2"/>
      <c r="C33" s="2"/>
      <c r="D33" s="9">
        <v>3</v>
      </c>
      <c r="E33" s="15"/>
      <c r="F33" s="15"/>
      <c r="G33" s="44"/>
      <c r="H33" s="42"/>
      <c r="I33" s="45"/>
      <c r="J33" s="41"/>
      <c r="K33" s="50"/>
      <c r="L33" s="2"/>
      <c r="M33" s="2"/>
      <c r="N33" s="2"/>
    </row>
    <row r="34" spans="2:14" x14ac:dyDescent="0.25">
      <c r="B34" s="2"/>
      <c r="C34" s="2"/>
      <c r="D34" s="9"/>
      <c r="E34" s="42"/>
      <c r="F34" s="42"/>
      <c r="G34" s="42"/>
      <c r="H34" s="42"/>
      <c r="I34" s="41"/>
      <c r="J34" s="41"/>
      <c r="K34" s="50"/>
      <c r="L34" s="2"/>
      <c r="M34" s="2"/>
      <c r="N34" s="2"/>
    </row>
    <row r="35" spans="2:14" x14ac:dyDescent="0.25">
      <c r="B35" s="2"/>
      <c r="C35" s="2"/>
      <c r="D35" s="9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2:14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2:14" ht="21" x14ac:dyDescent="0.35">
      <c r="B37" s="2"/>
      <c r="C37" s="10" t="s">
        <v>301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2:14" x14ac:dyDescent="0.25">
      <c r="B38" s="2"/>
      <c r="C38" s="2"/>
      <c r="D38" s="2" t="s">
        <v>305</v>
      </c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2:14" ht="15.75" thickBot="1" x14ac:dyDescent="0.3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2:14" ht="15.75" thickBot="1" x14ac:dyDescent="0.3">
      <c r="B40" s="2"/>
      <c r="C40" s="2"/>
      <c r="D40" s="2"/>
      <c r="E40" s="9" t="s">
        <v>203</v>
      </c>
      <c r="F40" s="14" t="s">
        <v>220</v>
      </c>
      <c r="G40" s="2"/>
      <c r="H40" s="2"/>
      <c r="I40" s="2"/>
      <c r="J40" s="2"/>
      <c r="K40" s="2"/>
      <c r="L40" s="2"/>
      <c r="M40" s="2"/>
      <c r="N40" s="2"/>
    </row>
    <row r="41" spans="2:14" x14ac:dyDescent="0.25">
      <c r="B41" s="2"/>
      <c r="C41" s="2"/>
      <c r="D41" s="2"/>
      <c r="E41" s="9"/>
      <c r="F41" s="2"/>
      <c r="G41" s="2"/>
      <c r="H41" s="2"/>
      <c r="I41" s="2"/>
      <c r="J41" s="2"/>
      <c r="K41" s="2"/>
      <c r="L41" s="2"/>
      <c r="M41" s="2"/>
      <c r="N41" s="2"/>
    </row>
    <row r="42" spans="2:14" x14ac:dyDescent="0.25">
      <c r="B42" s="2"/>
      <c r="C42" s="2"/>
      <c r="D42" s="2"/>
      <c r="E42" s="8" t="s">
        <v>202</v>
      </c>
      <c r="F42" s="8" t="e">
        <f t="array" ref="F42:L43" ca="1">_xll.flInstrumentsLookup(F40,E43:E44,I30&amp;","&amp;H30)</f>
        <v>#NAME?</v>
      </c>
      <c r="G42" s="8" t="e">
        <f ca="1"/>
        <v>#NAME?</v>
      </c>
      <c r="H42" s="8" t="e">
        <f ca="1"/>
        <v>#NAME?</v>
      </c>
      <c r="I42" s="8" t="e">
        <f ca="1"/>
        <v>#NAME?</v>
      </c>
      <c r="J42" s="8" t="e">
        <f ca="1"/>
        <v>#NAME?</v>
      </c>
      <c r="K42" s="8" t="e">
        <f ca="1"/>
        <v>#NAME?</v>
      </c>
      <c r="L42" s="8" t="e">
        <f ca="1"/>
        <v>#NAME?</v>
      </c>
      <c r="M42" s="2"/>
      <c r="N42" s="2"/>
    </row>
    <row r="43" spans="2:14" x14ac:dyDescent="0.25">
      <c r="B43" s="2"/>
      <c r="C43" s="2"/>
      <c r="D43" s="9"/>
      <c r="E43" s="15" t="str">
        <f>F31</f>
        <v>LUID_8VIVIFMY</v>
      </c>
      <c r="F43" s="42" t="e">
        <f ca="1"/>
        <v>#NAME?</v>
      </c>
      <c r="G43" s="42" t="e">
        <f ca="1"/>
        <v>#NAME?</v>
      </c>
      <c r="H43" s="41" t="e">
        <f ca="1"/>
        <v>#NAME?</v>
      </c>
      <c r="I43" s="41" t="e">
        <f ca="1"/>
        <v>#NAME?</v>
      </c>
      <c r="J43" s="41" t="e">
        <f ca="1"/>
        <v>#NAME?</v>
      </c>
      <c r="K43" s="41" t="e">
        <f ca="1"/>
        <v>#NAME?</v>
      </c>
      <c r="L43" s="50" t="e">
        <f ca="1"/>
        <v>#NAME?</v>
      </c>
      <c r="M43" s="2"/>
      <c r="N43" s="2"/>
    </row>
    <row r="44" spans="2:14" x14ac:dyDescent="0.25">
      <c r="B44" s="2"/>
      <c r="C44" s="2"/>
      <c r="D44" s="9"/>
      <c r="E44" s="15"/>
      <c r="F44" s="42"/>
      <c r="G44" s="42"/>
      <c r="H44" s="41"/>
      <c r="I44" s="41"/>
      <c r="J44" s="43"/>
      <c r="K44" s="43"/>
      <c r="L44" s="50"/>
      <c r="M44" s="2"/>
      <c r="N44" s="2"/>
    </row>
    <row r="45" spans="2:14" x14ac:dyDescent="0.25">
      <c r="B45" s="2"/>
      <c r="C45" s="2"/>
      <c r="D45" s="9"/>
      <c r="E45" s="42"/>
      <c r="F45" s="42"/>
      <c r="G45" s="42"/>
      <c r="H45" s="41"/>
      <c r="I45" s="41"/>
      <c r="J45" s="43"/>
      <c r="K45" s="43"/>
      <c r="L45" s="50"/>
      <c r="M45" s="2"/>
      <c r="N45" s="2"/>
    </row>
    <row r="46" spans="2:14" x14ac:dyDescent="0.25">
      <c r="B46" s="2"/>
      <c r="C46" s="2"/>
      <c r="D46" s="9"/>
      <c r="E46" s="2"/>
      <c r="F46" s="2"/>
      <c r="G46" s="2"/>
      <c r="H46" s="2"/>
      <c r="I46" s="2"/>
      <c r="J46" s="2"/>
      <c r="K46" s="2"/>
      <c r="L46" s="2"/>
      <c r="M46" s="2"/>
      <c r="N46" s="2"/>
    </row>
  </sheetData>
  <dataValidations count="16">
    <dataValidation allowBlank="1" showInputMessage="1" showErrorMessage="1" prompt="LifeTime" sqref="K16 K13"/>
    <dataValidation allowBlank="1" showInputMessage="1" showErrorMessage="1" prompt="DataTypeId" sqref="J16 J13"/>
    <dataValidation allowBlank="1" showInputMessage="1" showErrorMessage="1" prompt="DisplayName" sqref="I16 I13"/>
    <dataValidation allowBlank="1" showInputMessage="1" showErrorMessage="1" prompt="ValueRequired" sqref="H16 H13"/>
    <dataValidation allowBlank="1" showInputMessage="1" showErrorMessage="1" prompt="Code" sqref="G16 G13"/>
    <dataValidation allowBlank="1" showInputMessage="1" showErrorMessage="1" prompt="Scope" sqref="F16 F13"/>
    <dataValidation allowBlank="1" showInputMessage="1" showErrorMessage="1" prompt="Domain" sqref="E16 E13"/>
    <dataValidation allowBlank="1" showInputMessage="1" showErrorMessage="1" prompt="EffectiveFrom" sqref="Q17"/>
    <dataValidation allowBlank="1" showInputMessage="1" showErrorMessage="1" prompt="SecurityUid" sqref="P17"/>
    <dataValidation allowBlank="1" showInputMessage="1" showErrorMessage="1" prompt="The unique Lusid Instrument Identifier (LUID) of the instrument to update or insert properties on." sqref="L35 O36"/>
    <dataValidation allowBlank="1" showInputMessage="1" showErrorMessage="1" prompt="The effective datetime from which the property is valid" sqref="M35 P36 G36 G27"/>
    <dataValidation allowBlank="1" showInputMessage="1" showErrorMessage="1" prompt="Replace this with your custom properties; here and in the columns to the right [Set of unique instrument properties and associated values to store with the instrument. Each property must be from the 'Instrument' domain.]" sqref="N35 Q36 H36 H27"/>
    <dataValidation allowBlank="1" showInputMessage="1" showErrorMessage="1" prompt="The instrument identifier type." sqref="E36 E27"/>
    <dataValidation allowBlank="1" showInputMessage="1" showErrorMessage="1" prompt="The unique instrument identifier of the instrument to update or insert properties on." sqref="F36 F27"/>
    <dataValidation allowBlank="1" showInputMessage="1" showErrorMessage="1" prompt="The content of the expanded definition. There is no validation on the format of this." sqref="J27"/>
    <dataValidation allowBlank="1" showInputMessage="1" showErrorMessage="1" prompt="The format of the expanded definition." sqref="I27"/>
  </dataValidations>
  <hyperlinks>
    <hyperlink ref="E8" r:id="rId1"/>
    <hyperlink ref="E9" r:id="rId2"/>
    <hyperlink ref="E10" r:id="rId3"/>
  </hyperlinks>
  <pageMargins left="0.7" right="0.7" top="0.75" bottom="0.75" header="0.3" footer="0.3"/>
  <pageSetup orientation="portrait" r:id="rId4"/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B1:V37"/>
  <sheetViews>
    <sheetView showGridLines="0" zoomScale="85" zoomScaleNormal="85" workbookViewId="0">
      <selection activeCell="J23" sqref="J23"/>
    </sheetView>
  </sheetViews>
  <sheetFormatPr defaultColWidth="9.140625" defaultRowHeight="15" x14ac:dyDescent="0.25"/>
  <cols>
    <col min="1" max="1" width="6.5703125" style="23" customWidth="1"/>
    <col min="2" max="2" width="2.5703125" style="23" customWidth="1"/>
    <col min="3" max="3" width="1" style="23" customWidth="1"/>
    <col min="4" max="4" width="3.28515625" style="23" customWidth="1"/>
    <col min="5" max="5" width="20.28515625" style="23" customWidth="1"/>
    <col min="6" max="6" width="23.28515625" style="23" customWidth="1"/>
    <col min="7" max="10" width="18.28515625" style="23" customWidth="1"/>
    <col min="11" max="11" width="22.7109375" style="23" bestFit="1" customWidth="1"/>
    <col min="12" max="12" width="13.5703125" style="23" bestFit="1" customWidth="1"/>
    <col min="13" max="13" width="11.42578125" style="23" customWidth="1"/>
    <col min="14" max="14" width="11.28515625" style="23" customWidth="1"/>
    <col min="15" max="15" width="15.28515625" style="23" bestFit="1" customWidth="1"/>
    <col min="16" max="16" width="17.42578125" style="23" bestFit="1" customWidth="1"/>
    <col min="17" max="18" width="19.42578125" style="23" bestFit="1" customWidth="1"/>
    <col min="19" max="19" width="15.42578125" style="23" bestFit="1" customWidth="1"/>
    <col min="20" max="20" width="13.42578125" style="23" bestFit="1" customWidth="1"/>
    <col min="21" max="24" width="9.28515625" style="23" bestFit="1" customWidth="1"/>
    <col min="25" max="16384" width="9.140625" style="23"/>
  </cols>
  <sheetData>
    <row r="1" spans="2:21" ht="27.75" customHeight="1" x14ac:dyDescent="0.25"/>
    <row r="2" spans="2:21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21" ht="27" customHeight="1" x14ac:dyDescent="0.25">
      <c r="B3" s="1"/>
      <c r="C3" s="1"/>
      <c r="D3" s="11" t="s">
        <v>247</v>
      </c>
      <c r="E3" s="1"/>
      <c r="F3" s="1"/>
      <c r="G3" s="1"/>
      <c r="H3" s="1"/>
      <c r="I3" s="1"/>
      <c r="J3" s="1"/>
      <c r="K3" s="1"/>
      <c r="L3" s="1"/>
      <c r="M3" s="1"/>
      <c r="N3" s="1"/>
    </row>
    <row r="4" spans="2:21" ht="8.2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21" x14ac:dyDescent="0.25">
      <c r="B5" s="1"/>
      <c r="C5" s="1"/>
      <c r="D5" s="3" t="s">
        <v>248</v>
      </c>
      <c r="E5" s="1"/>
      <c r="F5" s="1"/>
      <c r="G5" s="1"/>
      <c r="H5" s="1"/>
      <c r="I5" s="1"/>
      <c r="J5" s="1"/>
      <c r="K5" s="1"/>
      <c r="L5" s="1"/>
      <c r="M5" s="1"/>
      <c r="N5" s="1"/>
    </row>
    <row r="6" spans="2:21" x14ac:dyDescent="0.25">
      <c r="B6" s="1"/>
      <c r="C6" s="1"/>
      <c r="D6" s="3" t="s">
        <v>252</v>
      </c>
      <c r="E6" s="1"/>
      <c r="F6" s="1"/>
      <c r="G6" s="1"/>
      <c r="H6" s="1"/>
      <c r="I6" s="1"/>
      <c r="J6" s="1"/>
      <c r="K6" s="1"/>
      <c r="L6" s="1"/>
      <c r="M6" s="1"/>
      <c r="N6" s="1"/>
    </row>
    <row r="7" spans="2:21" x14ac:dyDescent="0.25">
      <c r="B7" s="1"/>
      <c r="C7" s="1"/>
      <c r="D7" s="1"/>
      <c r="E7" s="26" t="s">
        <v>253</v>
      </c>
      <c r="F7" s="1"/>
      <c r="G7" s="1"/>
      <c r="H7" s="1"/>
      <c r="I7" s="1"/>
      <c r="J7" s="1"/>
      <c r="K7" s="1"/>
      <c r="L7" s="1"/>
      <c r="M7" s="1"/>
      <c r="N7" s="1"/>
    </row>
    <row r="8" spans="2:21" x14ac:dyDescent="0.25">
      <c r="B8" s="1"/>
      <c r="C8" s="1"/>
      <c r="D8" s="1"/>
      <c r="E8" s="26" t="s">
        <v>254</v>
      </c>
      <c r="F8" s="1"/>
      <c r="G8" s="1"/>
      <c r="H8" s="1"/>
      <c r="I8" s="1"/>
      <c r="J8" s="1"/>
      <c r="K8" s="1"/>
      <c r="L8" s="1"/>
      <c r="M8" s="1"/>
      <c r="N8" s="1"/>
    </row>
    <row r="9" spans="2:21" x14ac:dyDescent="0.25">
      <c r="B9" s="1"/>
      <c r="C9" s="1"/>
      <c r="D9" s="1"/>
      <c r="E9" s="26" t="s">
        <v>255</v>
      </c>
      <c r="F9" s="1"/>
      <c r="G9" s="1"/>
      <c r="H9" s="1"/>
      <c r="I9" s="1"/>
      <c r="J9" s="1"/>
      <c r="K9" s="1"/>
      <c r="L9" s="1"/>
      <c r="M9" s="1"/>
      <c r="N9" s="1"/>
      <c r="O9"/>
      <c r="P9"/>
      <c r="Q9"/>
      <c r="R9"/>
      <c r="S9"/>
      <c r="T9"/>
      <c r="U9"/>
    </row>
    <row r="10" spans="2:21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/>
      <c r="P10"/>
      <c r="Q10"/>
      <c r="R10"/>
      <c r="S10"/>
      <c r="T10"/>
      <c r="U10"/>
    </row>
    <row r="11" spans="2:21" x14ac:dyDescent="0.25">
      <c r="M11"/>
      <c r="N11"/>
      <c r="O11"/>
      <c r="P11"/>
      <c r="Q11"/>
      <c r="R11"/>
      <c r="S11"/>
      <c r="T11"/>
      <c r="U11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/>
      <c r="P12"/>
      <c r="Q12"/>
      <c r="R12"/>
      <c r="S12"/>
      <c r="T12"/>
      <c r="U12"/>
    </row>
    <row r="13" spans="2:21" ht="21" x14ac:dyDescent="0.35">
      <c r="B13" s="2"/>
      <c r="C13" s="10" t="s">
        <v>227</v>
      </c>
      <c r="D13" s="10"/>
      <c r="E13" s="2"/>
      <c r="F13" s="2"/>
      <c r="G13" s="2"/>
      <c r="H13" s="2"/>
      <c r="I13" s="2"/>
      <c r="J13" s="2"/>
      <c r="K13" s="2"/>
      <c r="L13" s="2"/>
      <c r="M13" s="2"/>
      <c r="N13" s="2"/>
      <c r="O13"/>
      <c r="P13"/>
      <c r="Q13"/>
      <c r="R13"/>
      <c r="S13"/>
      <c r="T13"/>
      <c r="U13"/>
    </row>
    <row r="14" spans="2:21" ht="15.75" thickBot="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/>
      <c r="P14"/>
      <c r="Q14"/>
      <c r="R14"/>
      <c r="S14"/>
      <c r="T14"/>
      <c r="U14"/>
    </row>
    <row r="15" spans="2:21" ht="15.75" thickBot="1" x14ac:dyDescent="0.3">
      <c r="B15" s="2"/>
      <c r="C15" s="2"/>
      <c r="D15" s="2"/>
      <c r="E15" s="9" t="s">
        <v>184</v>
      </c>
      <c r="F15" s="14" t="s">
        <v>276</v>
      </c>
      <c r="G15" s="2" t="s">
        <v>183</v>
      </c>
      <c r="H15" s="2"/>
      <c r="I15" s="2"/>
      <c r="J15" s="2"/>
      <c r="K15" s="2"/>
      <c r="L15" s="2"/>
      <c r="M15" s="2"/>
      <c r="N15" s="2"/>
      <c r="O15"/>
      <c r="P15"/>
      <c r="Q15"/>
      <c r="R15"/>
      <c r="S15"/>
      <c r="T15"/>
      <c r="U15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/>
      <c r="P16"/>
      <c r="Q16"/>
      <c r="R16"/>
      <c r="S16"/>
      <c r="T16"/>
      <c r="U16"/>
    </row>
    <row r="17" spans="2:22" x14ac:dyDescent="0.25">
      <c r="B17" s="5"/>
      <c r="C17" s="5"/>
      <c r="D17" s="5"/>
      <c r="E17" s="5"/>
      <c r="F17" s="5"/>
      <c r="G17" s="5"/>
      <c r="H17" s="5"/>
      <c r="I17" s="5"/>
      <c r="J17" s="5"/>
      <c r="K17" s="5"/>
      <c r="M17"/>
      <c r="N17"/>
      <c r="O17"/>
      <c r="P17"/>
      <c r="Q17"/>
      <c r="R17"/>
      <c r="S17"/>
      <c r="T17"/>
      <c r="U17"/>
    </row>
    <row r="18" spans="2:22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/>
      <c r="P18"/>
      <c r="Q18"/>
      <c r="R18"/>
      <c r="S18"/>
      <c r="T18"/>
      <c r="U18"/>
    </row>
    <row r="19" spans="2:22" ht="21" x14ac:dyDescent="0.35">
      <c r="B19" s="2"/>
      <c r="C19" s="10" t="s">
        <v>216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/>
      <c r="P19"/>
      <c r="Q19"/>
      <c r="R19"/>
      <c r="S19"/>
      <c r="T19"/>
      <c r="U19"/>
    </row>
    <row r="20" spans="2:22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/>
      <c r="P20"/>
      <c r="Q20"/>
      <c r="R20"/>
      <c r="S20"/>
      <c r="T20"/>
      <c r="U20"/>
    </row>
    <row r="21" spans="2:22" x14ac:dyDescent="0.25">
      <c r="B21" s="2"/>
      <c r="C21" s="2"/>
      <c r="D21" s="2"/>
      <c r="E21" s="8" t="s">
        <v>206</v>
      </c>
      <c r="F21" s="8" t="s">
        <v>207</v>
      </c>
      <c r="G21" s="7" t="s">
        <v>209</v>
      </c>
      <c r="H21" s="8" t="s">
        <v>208</v>
      </c>
      <c r="I21" s="8" t="s">
        <v>210</v>
      </c>
      <c r="J21" s="8" t="s">
        <v>211</v>
      </c>
      <c r="K21" s="8" t="s">
        <v>198</v>
      </c>
      <c r="L21" s="8" t="s">
        <v>207</v>
      </c>
      <c r="M21" s="8" t="s">
        <v>215</v>
      </c>
      <c r="N21" s="8" t="s">
        <v>246</v>
      </c>
      <c r="O21" s="2"/>
      <c r="P21"/>
      <c r="Q21"/>
      <c r="R21"/>
      <c r="S21"/>
      <c r="T21" s="19"/>
      <c r="U21" s="19"/>
      <c r="V21" s="19"/>
    </row>
    <row r="22" spans="2:22" x14ac:dyDescent="0.25">
      <c r="B22" s="2"/>
      <c r="C22" s="2"/>
      <c r="D22" s="9"/>
      <c r="E22" s="13" t="s">
        <v>310</v>
      </c>
      <c r="F22" s="18"/>
      <c r="G22" s="16" t="s">
        <v>204</v>
      </c>
      <c r="H22" s="13" t="s">
        <v>188</v>
      </c>
      <c r="I22" s="16" t="s">
        <v>186</v>
      </c>
      <c r="J22" s="17" t="s">
        <v>344</v>
      </c>
      <c r="K22" s="20">
        <v>43570</v>
      </c>
      <c r="L22" s="20"/>
      <c r="M22" s="20"/>
      <c r="N22" s="51" t="e">
        <f ca="1">_xll.flQuoteGetForDate($F$15,E22,G22,H22,I22,J22,K22,L22,M22)</f>
        <v>#NAME?</v>
      </c>
      <c r="O22" s="2"/>
      <c r="P22"/>
      <c r="Q22"/>
      <c r="R22"/>
      <c r="S22"/>
      <c r="T22" s="19"/>
      <c r="U22" s="19"/>
      <c r="V22" s="19"/>
    </row>
    <row r="23" spans="2:22" x14ac:dyDescent="0.25">
      <c r="B23" s="2"/>
      <c r="C23" s="2"/>
      <c r="D23" s="9"/>
      <c r="E23" s="13" t="s">
        <v>310</v>
      </c>
      <c r="F23" s="18"/>
      <c r="G23" s="16" t="s">
        <v>204</v>
      </c>
      <c r="H23" s="13" t="s">
        <v>188</v>
      </c>
      <c r="I23" s="16" t="s">
        <v>186</v>
      </c>
      <c r="J23" s="17" t="s">
        <v>344</v>
      </c>
      <c r="K23" s="20">
        <f>K22+1</f>
        <v>43571</v>
      </c>
      <c r="L23" s="20"/>
      <c r="M23" s="20"/>
      <c r="N23" s="51" t="e">
        <f ca="1">_xll.flQuoteGetForDate($F$15,E23,G23,H23,I23,J23,K23,L23,M23)</f>
        <v>#NAME?</v>
      </c>
      <c r="O23" s="2"/>
      <c r="P23"/>
      <c r="Q23"/>
      <c r="R23"/>
      <c r="S23"/>
      <c r="T23" s="19"/>
      <c r="U23" s="19"/>
      <c r="V23" s="19"/>
    </row>
    <row r="24" spans="2:22" x14ac:dyDescent="0.25">
      <c r="B24" s="2"/>
      <c r="C24" s="2"/>
      <c r="D24" s="9"/>
      <c r="E24" s="13" t="s">
        <v>310</v>
      </c>
      <c r="F24" s="18"/>
      <c r="G24" s="16" t="s">
        <v>204</v>
      </c>
      <c r="H24" s="13" t="s">
        <v>188</v>
      </c>
      <c r="I24" s="16" t="s">
        <v>186</v>
      </c>
      <c r="J24" s="17" t="s">
        <v>344</v>
      </c>
      <c r="K24" s="20">
        <f t="shared" ref="K24:K30" si="0">K23+1</f>
        <v>43572</v>
      </c>
      <c r="L24" s="20"/>
      <c r="M24" s="20"/>
      <c r="N24" s="51" t="e">
        <f ca="1">_xll.flQuoteGetForDate($F$15,E24,G24,H24,I24,J24,K24,L24,M24)</f>
        <v>#NAME?</v>
      </c>
      <c r="O24" s="2"/>
      <c r="P24"/>
      <c r="Q24"/>
      <c r="R24"/>
      <c r="S24"/>
      <c r="T24" s="19"/>
      <c r="U24" s="19"/>
      <c r="V24" s="19"/>
    </row>
    <row r="25" spans="2:22" x14ac:dyDescent="0.25">
      <c r="B25" s="2"/>
      <c r="C25" s="2"/>
      <c r="D25" s="9"/>
      <c r="E25" s="13" t="s">
        <v>310</v>
      </c>
      <c r="F25" s="18"/>
      <c r="G25" s="16" t="s">
        <v>204</v>
      </c>
      <c r="H25" s="13" t="s">
        <v>188</v>
      </c>
      <c r="I25" s="16" t="s">
        <v>186</v>
      </c>
      <c r="J25" s="17" t="s">
        <v>344</v>
      </c>
      <c r="K25" s="20">
        <f t="shared" si="0"/>
        <v>43573</v>
      </c>
      <c r="L25" s="20"/>
      <c r="M25" s="20"/>
      <c r="N25" s="51" t="e">
        <f ca="1">_xll.flQuoteGetForDate($F$15,E25,G25,H25,I25,J25,K25,L25,M25)</f>
        <v>#NAME?</v>
      </c>
      <c r="O25" s="2"/>
      <c r="P25"/>
      <c r="Q25"/>
      <c r="R25"/>
      <c r="S25"/>
      <c r="T25" s="19"/>
      <c r="U25" s="19"/>
      <c r="V25" s="19"/>
    </row>
    <row r="26" spans="2:22" x14ac:dyDescent="0.25">
      <c r="B26" s="2"/>
      <c r="C26" s="2"/>
      <c r="D26" s="9"/>
      <c r="E26" s="13" t="s">
        <v>310</v>
      </c>
      <c r="F26" s="18"/>
      <c r="G26" s="16" t="s">
        <v>204</v>
      </c>
      <c r="H26" s="13" t="s">
        <v>188</v>
      </c>
      <c r="I26" s="16" t="s">
        <v>186</v>
      </c>
      <c r="J26" s="17" t="s">
        <v>344</v>
      </c>
      <c r="K26" s="20">
        <f t="shared" si="0"/>
        <v>43574</v>
      </c>
      <c r="L26" s="20"/>
      <c r="M26" s="20"/>
      <c r="N26" s="51" t="e">
        <f ca="1">_xll.flQuoteGetForDate($F$15,E26,G26,H26,I26,J26,K26,L26,M26)</f>
        <v>#NAME?</v>
      </c>
      <c r="O26" s="2"/>
      <c r="P26"/>
      <c r="Q26"/>
      <c r="R26"/>
      <c r="S26"/>
    </row>
    <row r="27" spans="2:22" x14ac:dyDescent="0.25">
      <c r="B27" s="2"/>
      <c r="C27" s="2"/>
      <c r="D27" s="9"/>
      <c r="E27" s="13" t="s">
        <v>310</v>
      </c>
      <c r="F27" s="18"/>
      <c r="G27" s="16" t="s">
        <v>204</v>
      </c>
      <c r="H27" s="13" t="s">
        <v>188</v>
      </c>
      <c r="I27" s="16" t="s">
        <v>186</v>
      </c>
      <c r="J27" s="17" t="s">
        <v>344</v>
      </c>
      <c r="K27" s="20">
        <f t="shared" si="0"/>
        <v>43575</v>
      </c>
      <c r="L27" s="20"/>
      <c r="M27" s="20"/>
      <c r="N27" s="51" t="e">
        <f ca="1">_xll.flQuoteGetForDate($F$15,E27,G27,H27,I27,J27,K27,L27,M27)</f>
        <v>#NAME?</v>
      </c>
      <c r="O27" s="2"/>
      <c r="P27"/>
      <c r="Q27"/>
      <c r="R27"/>
      <c r="S27"/>
    </row>
    <row r="28" spans="2:22" x14ac:dyDescent="0.25">
      <c r="B28" s="2"/>
      <c r="C28" s="2"/>
      <c r="D28" s="9"/>
      <c r="E28" s="13" t="s">
        <v>310</v>
      </c>
      <c r="F28" s="18"/>
      <c r="G28" s="16" t="s">
        <v>204</v>
      </c>
      <c r="H28" s="13" t="s">
        <v>188</v>
      </c>
      <c r="I28" s="16" t="s">
        <v>186</v>
      </c>
      <c r="J28" s="17" t="s">
        <v>344</v>
      </c>
      <c r="K28" s="20">
        <f t="shared" si="0"/>
        <v>43576</v>
      </c>
      <c r="L28" s="20"/>
      <c r="M28" s="20"/>
      <c r="N28" s="51" t="e">
        <f ca="1">_xll.flQuoteGetForDate($F$15,E28,G28,H28,I28,J28,K28,L28,M28)</f>
        <v>#NAME?</v>
      </c>
      <c r="O28" s="2"/>
      <c r="P28"/>
      <c r="Q28"/>
      <c r="R28"/>
      <c r="S28"/>
    </row>
    <row r="29" spans="2:22" x14ac:dyDescent="0.25">
      <c r="B29" s="2"/>
      <c r="C29" s="2"/>
      <c r="D29" s="9"/>
      <c r="E29" s="13" t="s">
        <v>310</v>
      </c>
      <c r="F29" s="18"/>
      <c r="G29" s="16" t="s">
        <v>204</v>
      </c>
      <c r="H29" s="13" t="s">
        <v>188</v>
      </c>
      <c r="I29" s="16" t="s">
        <v>186</v>
      </c>
      <c r="J29" s="17" t="s">
        <v>344</v>
      </c>
      <c r="K29" s="20">
        <f t="shared" si="0"/>
        <v>43577</v>
      </c>
      <c r="L29" s="20"/>
      <c r="M29" s="20"/>
      <c r="N29" s="51" t="e">
        <f ca="1">_xll.flQuoteGetForDate($F$15,E29,G29,H29,I29,J29,K29,L29,M29)</f>
        <v>#NAME?</v>
      </c>
      <c r="O29" s="2"/>
      <c r="P29"/>
      <c r="Q29"/>
      <c r="R29"/>
      <c r="S29"/>
    </row>
    <row r="30" spans="2:22" x14ac:dyDescent="0.25">
      <c r="B30" s="2"/>
      <c r="C30" s="2"/>
      <c r="D30" s="9"/>
      <c r="E30" s="13" t="s">
        <v>310</v>
      </c>
      <c r="F30" s="18"/>
      <c r="G30" s="16" t="s">
        <v>204</v>
      </c>
      <c r="H30" s="13" t="s">
        <v>188</v>
      </c>
      <c r="I30" s="16" t="s">
        <v>186</v>
      </c>
      <c r="J30" s="17" t="s">
        <v>344</v>
      </c>
      <c r="K30" s="20">
        <f t="shared" si="0"/>
        <v>43578</v>
      </c>
      <c r="L30" s="20"/>
      <c r="M30" s="20"/>
      <c r="N30" s="51" t="e">
        <f ca="1">_xll.flQuoteGetForDate($F$15,E30,G30,H30,I30,J30,K30,L30,M30)</f>
        <v>#NAME?</v>
      </c>
      <c r="O30" s="2"/>
      <c r="P30"/>
      <c r="Q30"/>
      <c r="R30"/>
      <c r="S30"/>
    </row>
    <row r="31" spans="2:22" x14ac:dyDescent="0.25">
      <c r="B31" s="2"/>
      <c r="C31" s="2"/>
      <c r="D31" s="9"/>
      <c r="E31" s="13"/>
      <c r="F31" s="18"/>
      <c r="G31" s="13"/>
      <c r="H31" s="13"/>
      <c r="I31" s="16"/>
      <c r="J31" s="17"/>
      <c r="K31" s="20"/>
      <c r="L31" s="17"/>
      <c r="M31" s="17"/>
      <c r="N31" s="24"/>
      <c r="O31" s="2"/>
      <c r="P31"/>
      <c r="Q31"/>
      <c r="R31"/>
      <c r="S31"/>
    </row>
    <row r="32" spans="2:22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/>
      <c r="Q32"/>
      <c r="R32"/>
      <c r="S32"/>
    </row>
    <row r="34" spans="13:16" x14ac:dyDescent="0.25">
      <c r="M34"/>
      <c r="N34"/>
      <c r="O34"/>
      <c r="P34"/>
    </row>
    <row r="35" spans="13:16" x14ac:dyDescent="0.25">
      <c r="M35"/>
      <c r="N35"/>
      <c r="O35"/>
      <c r="P35"/>
    </row>
    <row r="36" spans="13:16" x14ac:dyDescent="0.25">
      <c r="M36"/>
      <c r="N36"/>
      <c r="O36"/>
      <c r="P36"/>
    </row>
    <row r="37" spans="13:16" x14ac:dyDescent="0.25">
      <c r="M37"/>
      <c r="N37"/>
      <c r="O37"/>
      <c r="P37"/>
    </row>
  </sheetData>
  <hyperlinks>
    <hyperlink ref="E7" r:id="rId1"/>
    <hyperlink ref="E8" r:id="rId2"/>
    <hyperlink ref="E9" r:id="rId3"/>
  </hyperlinks>
  <pageMargins left="0.7" right="0.7" top="0.75" bottom="0.75" header="0.3" footer="0.3"/>
  <pageSetup orientation="portrait" r:id="rId4"/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B1:V34"/>
  <sheetViews>
    <sheetView showGridLines="0" zoomScale="85" zoomScaleNormal="85" workbookViewId="0">
      <selection activeCell="J22" sqref="J22:J31"/>
    </sheetView>
  </sheetViews>
  <sheetFormatPr defaultColWidth="9.140625" defaultRowHeight="15" x14ac:dyDescent="0.25"/>
  <cols>
    <col min="1" max="1" width="6.5703125" style="23" customWidth="1"/>
    <col min="2" max="2" width="2.5703125" style="23" customWidth="1"/>
    <col min="3" max="3" width="1" style="23" customWidth="1"/>
    <col min="4" max="4" width="3.28515625" style="23" customWidth="1"/>
    <col min="5" max="5" width="20.28515625" style="23" customWidth="1"/>
    <col min="6" max="6" width="20.85546875" style="23" customWidth="1"/>
    <col min="7" max="10" width="18.28515625" style="23" customWidth="1"/>
    <col min="11" max="11" width="22.7109375" style="23" bestFit="1" customWidth="1"/>
    <col min="12" max="12" width="16.140625" style="23" customWidth="1"/>
    <col min="13" max="13" width="22" style="23" bestFit="1" customWidth="1"/>
    <col min="14" max="14" width="4.5703125" style="23" customWidth="1"/>
    <col min="15" max="15" width="15.28515625" style="23" bestFit="1" customWidth="1"/>
    <col min="16" max="16" width="17.42578125" style="23" bestFit="1" customWidth="1"/>
    <col min="17" max="18" width="19.42578125" style="23" bestFit="1" customWidth="1"/>
    <col min="19" max="19" width="15.42578125" style="23" bestFit="1" customWidth="1"/>
    <col min="20" max="20" width="13.42578125" style="23" bestFit="1" customWidth="1"/>
    <col min="21" max="24" width="9.28515625" style="23" bestFit="1" customWidth="1"/>
    <col min="25" max="16384" width="9.140625" style="23"/>
  </cols>
  <sheetData>
    <row r="1" spans="2:14" ht="27.75" customHeight="1" x14ac:dyDescent="0.25"/>
    <row r="2" spans="2:14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ht="27" customHeight="1" x14ac:dyDescent="0.25">
      <c r="B3" s="1"/>
      <c r="C3" s="1"/>
      <c r="D3" s="11" t="s">
        <v>247</v>
      </c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ht="8.2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x14ac:dyDescent="0.25">
      <c r="B5" s="1"/>
      <c r="C5" s="1"/>
      <c r="D5" s="3" t="s">
        <v>249</v>
      </c>
      <c r="E5" s="1"/>
      <c r="F5" s="1"/>
      <c r="G5" s="1"/>
      <c r="H5" s="1"/>
      <c r="I5" s="1"/>
      <c r="J5" s="1"/>
      <c r="K5" s="1"/>
      <c r="L5" s="1"/>
      <c r="M5" s="1"/>
      <c r="N5" s="1"/>
    </row>
    <row r="6" spans="2:14" x14ac:dyDescent="0.25">
      <c r="B6" s="1"/>
      <c r="C6" s="1"/>
      <c r="D6" s="3" t="s">
        <v>252</v>
      </c>
      <c r="E6" s="1"/>
      <c r="F6" s="1"/>
      <c r="G6" s="1"/>
      <c r="H6" s="1"/>
      <c r="I6" s="1"/>
      <c r="J6" s="1"/>
      <c r="K6" s="1"/>
      <c r="L6" s="1"/>
      <c r="M6" s="1"/>
      <c r="N6" s="1"/>
    </row>
    <row r="7" spans="2:14" x14ac:dyDescent="0.25">
      <c r="B7" s="1"/>
      <c r="C7" s="1"/>
      <c r="D7" s="1"/>
      <c r="E7" s="26" t="s">
        <v>253</v>
      </c>
      <c r="F7" s="1"/>
      <c r="G7" s="1"/>
      <c r="H7" s="1"/>
      <c r="I7" s="1"/>
      <c r="J7" s="1"/>
      <c r="K7" s="1"/>
      <c r="L7" s="1"/>
      <c r="M7" s="1"/>
      <c r="N7" s="1"/>
    </row>
    <row r="8" spans="2:14" x14ac:dyDescent="0.25">
      <c r="B8" s="1"/>
      <c r="C8" s="1"/>
      <c r="D8" s="1"/>
      <c r="E8" s="26" t="s">
        <v>254</v>
      </c>
      <c r="F8" s="1"/>
      <c r="G8" s="1"/>
      <c r="H8" s="1"/>
      <c r="I8" s="1"/>
      <c r="J8" s="1"/>
      <c r="K8" s="1"/>
      <c r="L8" s="1"/>
      <c r="M8" s="1"/>
      <c r="N8" s="1"/>
    </row>
    <row r="9" spans="2:14" x14ac:dyDescent="0.25">
      <c r="B9" s="1"/>
      <c r="C9" s="1"/>
      <c r="D9" s="1"/>
      <c r="E9" s="26" t="s">
        <v>255</v>
      </c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2" spans="2:1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2:14" ht="21" x14ac:dyDescent="0.35">
      <c r="B13" s="2"/>
      <c r="C13" s="10" t="s">
        <v>227</v>
      </c>
      <c r="D13" s="10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2:14" ht="15.75" thickBot="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2:14" ht="15.75" thickBot="1" x14ac:dyDescent="0.3">
      <c r="B15" s="2"/>
      <c r="C15" s="2"/>
      <c r="D15" s="2"/>
      <c r="E15" s="9" t="s">
        <v>184</v>
      </c>
      <c r="F15" s="14" t="s">
        <v>276</v>
      </c>
      <c r="G15" s="2" t="s">
        <v>183</v>
      </c>
      <c r="H15" s="2"/>
      <c r="I15" s="2"/>
      <c r="J15" s="2"/>
      <c r="K15" s="2"/>
      <c r="L15" s="2"/>
      <c r="M15" s="2"/>
      <c r="N15" s="2"/>
    </row>
    <row r="16" spans="2:1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2:22" x14ac:dyDescent="0.25"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2:22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2:22" ht="21" x14ac:dyDescent="0.35">
      <c r="B19" s="2"/>
      <c r="C19" s="10" t="s">
        <v>216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2:22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2:22" x14ac:dyDescent="0.25">
      <c r="B21" s="2"/>
      <c r="C21" s="2"/>
      <c r="D21" s="2"/>
      <c r="E21" s="8" t="s">
        <v>206</v>
      </c>
      <c r="F21" s="8" t="s">
        <v>207</v>
      </c>
      <c r="G21" s="7" t="s">
        <v>209</v>
      </c>
      <c r="H21" s="8" t="s">
        <v>208</v>
      </c>
      <c r="I21" s="8" t="s">
        <v>210</v>
      </c>
      <c r="J21" s="8" t="s">
        <v>211</v>
      </c>
      <c r="K21" s="8" t="s">
        <v>198</v>
      </c>
      <c r="L21" s="8" t="s">
        <v>215</v>
      </c>
      <c r="M21" s="8" t="s">
        <v>246</v>
      </c>
      <c r="N21" s="2"/>
      <c r="T21" s="19"/>
      <c r="U21" s="19"/>
      <c r="V21" s="19"/>
    </row>
    <row r="22" spans="2:22" x14ac:dyDescent="0.25">
      <c r="B22" s="2"/>
      <c r="C22" s="2"/>
      <c r="D22" s="9"/>
      <c r="E22" s="13" t="s">
        <v>310</v>
      </c>
      <c r="F22" s="18"/>
      <c r="G22" s="16" t="s">
        <v>204</v>
      </c>
      <c r="H22" s="13" t="s">
        <v>188</v>
      </c>
      <c r="I22" s="16" t="s">
        <v>186</v>
      </c>
      <c r="J22" s="17" t="s">
        <v>344</v>
      </c>
      <c r="K22" s="20">
        <v>43570</v>
      </c>
      <c r="L22" s="20"/>
      <c r="M22" s="51" t="e">
        <f ca="1">_xll.flQuoteGetForDate($F$15,E22,G22,H22,I22,J22,K22,F22,L22)</f>
        <v>#NAME?</v>
      </c>
      <c r="N22" s="2"/>
      <c r="T22" s="19"/>
      <c r="U22" s="19"/>
      <c r="V22" s="19"/>
    </row>
    <row r="23" spans="2:22" x14ac:dyDescent="0.25">
      <c r="B23" s="2"/>
      <c r="C23" s="2"/>
      <c r="D23" s="9"/>
      <c r="E23" s="13" t="s">
        <v>310</v>
      </c>
      <c r="F23" s="18"/>
      <c r="G23" s="16" t="s">
        <v>204</v>
      </c>
      <c r="H23" s="13" t="s">
        <v>189</v>
      </c>
      <c r="I23" s="16" t="s">
        <v>186</v>
      </c>
      <c r="J23" s="17" t="s">
        <v>344</v>
      </c>
      <c r="K23" s="20">
        <v>43571</v>
      </c>
      <c r="L23" s="17"/>
      <c r="M23" s="51" t="e">
        <f ca="1">_xll.flQuoteGetForDate($F$15,E23,G23,H23,I23,J23,K23,F23,L23)</f>
        <v>#NAME?</v>
      </c>
      <c r="N23" s="2"/>
      <c r="T23" s="19"/>
      <c r="U23" s="19"/>
      <c r="V23" s="19"/>
    </row>
    <row r="24" spans="2:22" x14ac:dyDescent="0.25">
      <c r="B24" s="2"/>
      <c r="C24" s="2"/>
      <c r="D24" s="9"/>
      <c r="E24" s="13" t="s">
        <v>310</v>
      </c>
      <c r="F24" s="18"/>
      <c r="G24" s="16" t="s">
        <v>204</v>
      </c>
      <c r="H24" s="13" t="s">
        <v>191</v>
      </c>
      <c r="I24" s="16" t="s">
        <v>186</v>
      </c>
      <c r="J24" s="17" t="s">
        <v>344</v>
      </c>
      <c r="K24" s="20">
        <v>43572</v>
      </c>
      <c r="L24" s="17"/>
      <c r="M24" s="51" t="e">
        <f ca="1">_xll.flQuoteGetForDate($F$15,E24,G24,H24,I24,J24,K24,F24,L24)</f>
        <v>#NAME?</v>
      </c>
      <c r="N24" s="2"/>
      <c r="T24" s="19"/>
      <c r="U24" s="19"/>
      <c r="V24" s="19"/>
    </row>
    <row r="25" spans="2:22" x14ac:dyDescent="0.25">
      <c r="B25" s="2"/>
      <c r="C25" s="2"/>
      <c r="D25" s="9"/>
      <c r="E25" s="13" t="s">
        <v>310</v>
      </c>
      <c r="F25" s="18"/>
      <c r="G25" s="16" t="s">
        <v>204</v>
      </c>
      <c r="H25" s="13" t="s">
        <v>193</v>
      </c>
      <c r="I25" s="16" t="s">
        <v>186</v>
      </c>
      <c r="J25" s="17" t="s">
        <v>344</v>
      </c>
      <c r="K25" s="20">
        <v>43573</v>
      </c>
      <c r="L25" s="17"/>
      <c r="M25" s="51" t="e">
        <f ca="1">_xll.flQuoteGetForDate($F$15,E25,G25,H25,I25,J25,K25,F25,L25)</f>
        <v>#NAME?</v>
      </c>
      <c r="N25" s="2"/>
      <c r="P25"/>
      <c r="T25" s="19"/>
      <c r="U25" s="19"/>
      <c r="V25" s="19"/>
    </row>
    <row r="26" spans="2:22" x14ac:dyDescent="0.25">
      <c r="B26" s="2"/>
      <c r="C26" s="2"/>
      <c r="D26" s="9"/>
      <c r="E26" s="13" t="s">
        <v>310</v>
      </c>
      <c r="F26" s="18"/>
      <c r="G26" s="16" t="s">
        <v>204</v>
      </c>
      <c r="H26" s="13" t="s">
        <v>194</v>
      </c>
      <c r="I26" s="16" t="s">
        <v>186</v>
      </c>
      <c r="J26" s="17" t="s">
        <v>344</v>
      </c>
      <c r="K26" s="20">
        <v>43574</v>
      </c>
      <c r="L26" s="17"/>
      <c r="M26" s="51" t="e">
        <f ca="1">_xll.flQuoteGetForDate($F$15,E26,G26,H26,I26,J26,K26,F26,L26)</f>
        <v>#NAME?</v>
      </c>
      <c r="N26" s="2"/>
      <c r="P26"/>
    </row>
    <row r="27" spans="2:22" x14ac:dyDescent="0.25">
      <c r="B27" s="2"/>
      <c r="C27" s="2"/>
      <c r="D27" s="9"/>
      <c r="E27" s="13" t="s">
        <v>310</v>
      </c>
      <c r="F27" s="18"/>
      <c r="G27" s="16" t="s">
        <v>204</v>
      </c>
      <c r="H27" s="13" t="s">
        <v>195</v>
      </c>
      <c r="I27" s="16" t="s">
        <v>186</v>
      </c>
      <c r="J27" s="17" t="s">
        <v>344</v>
      </c>
      <c r="K27" s="20">
        <v>43575</v>
      </c>
      <c r="L27" s="17"/>
      <c r="M27" s="51" t="e">
        <f ca="1">_xll.flQuoteGetForDate($F$15,E27,G27,H27,I27,J27,K27,F27,L27)</f>
        <v>#NAME?</v>
      </c>
      <c r="N27" s="2"/>
      <c r="P27"/>
    </row>
    <row r="28" spans="2:22" x14ac:dyDescent="0.25">
      <c r="B28" s="2"/>
      <c r="C28" s="2"/>
      <c r="D28" s="9"/>
      <c r="E28" s="13" t="s">
        <v>310</v>
      </c>
      <c r="F28" s="18"/>
      <c r="G28" s="16" t="s">
        <v>204</v>
      </c>
      <c r="H28" s="13" t="s">
        <v>196</v>
      </c>
      <c r="I28" s="16" t="s">
        <v>186</v>
      </c>
      <c r="J28" s="17" t="s">
        <v>344</v>
      </c>
      <c r="K28" s="20">
        <v>43576</v>
      </c>
      <c r="L28" s="17"/>
      <c r="M28" s="51" t="e">
        <f ca="1">_xll.flQuoteGetForDate($F$15,E28,G28,H28,I28,J28,K28,F28,L28)</f>
        <v>#NAME?</v>
      </c>
      <c r="N28" s="2"/>
      <c r="P28"/>
    </row>
    <row r="29" spans="2:22" x14ac:dyDescent="0.25">
      <c r="B29" s="2"/>
      <c r="C29" s="2"/>
      <c r="D29" s="9"/>
      <c r="E29" s="13" t="s">
        <v>310</v>
      </c>
      <c r="F29" s="18"/>
      <c r="G29" s="16" t="s">
        <v>204</v>
      </c>
      <c r="H29" s="13" t="s">
        <v>192</v>
      </c>
      <c r="I29" s="16" t="s">
        <v>186</v>
      </c>
      <c r="J29" s="17" t="s">
        <v>344</v>
      </c>
      <c r="K29" s="20">
        <v>43577</v>
      </c>
      <c r="L29" s="17"/>
      <c r="M29" s="51" t="e">
        <f ca="1">_xll.flQuoteGetForDate($F$15,E29,G29,H29,I29,J29,K29,F29,L29)</f>
        <v>#NAME?</v>
      </c>
      <c r="N29" s="2"/>
      <c r="P29"/>
    </row>
    <row r="30" spans="2:22" x14ac:dyDescent="0.25">
      <c r="B30" s="2"/>
      <c r="C30" s="2"/>
      <c r="D30" s="9"/>
      <c r="E30" s="13" t="s">
        <v>310</v>
      </c>
      <c r="F30" s="18"/>
      <c r="G30" s="16" t="s">
        <v>204</v>
      </c>
      <c r="H30" s="13" t="s">
        <v>190</v>
      </c>
      <c r="I30" s="16" t="s">
        <v>186</v>
      </c>
      <c r="J30" s="17" t="s">
        <v>344</v>
      </c>
      <c r="K30" s="20">
        <v>43578</v>
      </c>
      <c r="L30" s="17"/>
      <c r="M30" s="51" t="e">
        <f ca="1">_xll.flQuoteGetForDate($F$15,E30,G30,H30,I30,J30,K30,F30,L30)</f>
        <v>#NAME?</v>
      </c>
      <c r="N30" s="2"/>
      <c r="P30"/>
    </row>
    <row r="31" spans="2:22" x14ac:dyDescent="0.25">
      <c r="B31" s="2"/>
      <c r="C31" s="2"/>
      <c r="D31" s="9"/>
      <c r="E31" s="13" t="s">
        <v>310</v>
      </c>
      <c r="F31" s="18"/>
      <c r="G31" s="16" t="s">
        <v>204</v>
      </c>
      <c r="H31" s="13" t="s">
        <v>197</v>
      </c>
      <c r="I31" s="16" t="s">
        <v>186</v>
      </c>
      <c r="J31" s="17" t="s">
        <v>344</v>
      </c>
      <c r="K31" s="20">
        <v>43579</v>
      </c>
      <c r="L31" s="17"/>
      <c r="M31" s="51" t="e">
        <f ca="1">_xll.flQuoteGetForDate($F$15,E31,G31,H31,I31,J31,K31,F31,L31)</f>
        <v>#NAME?</v>
      </c>
      <c r="N31" s="2"/>
      <c r="P31"/>
    </row>
    <row r="32" spans="2:22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P32"/>
    </row>
    <row r="33" spans="16:16" x14ac:dyDescent="0.25">
      <c r="P33"/>
    </row>
    <row r="34" spans="16:16" x14ac:dyDescent="0.25">
      <c r="P34"/>
    </row>
  </sheetData>
  <hyperlinks>
    <hyperlink ref="E7" r:id="rId1"/>
    <hyperlink ref="E8" r:id="rId2"/>
    <hyperlink ref="E9" r:id="rId3"/>
  </hyperlinks>
  <pageMargins left="0.7" right="0.7" top="0.75" bottom="0.75" header="0.3" footer="0.3"/>
  <pageSetup orientation="portrait" r:id="rId4"/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AD55"/>
  <sheetViews>
    <sheetView showGridLines="0" zoomScale="85" zoomScaleNormal="85" workbookViewId="0">
      <selection activeCell="J24" sqref="J24"/>
    </sheetView>
  </sheetViews>
  <sheetFormatPr defaultColWidth="9.140625" defaultRowHeight="15" x14ac:dyDescent="0.25"/>
  <cols>
    <col min="1" max="1" width="6.5703125" style="23" customWidth="1"/>
    <col min="2" max="2" width="2.5703125" style="23" customWidth="1"/>
    <col min="3" max="3" width="1" style="23" customWidth="1"/>
    <col min="4" max="4" width="3.28515625" style="23" customWidth="1"/>
    <col min="5" max="5" width="20.28515625" style="23" customWidth="1"/>
    <col min="6" max="6" width="22.42578125" style="23" customWidth="1"/>
    <col min="7" max="11" width="18.28515625" style="23" customWidth="1"/>
    <col min="12" max="12" width="13.5703125" style="23" bestFit="1" customWidth="1"/>
    <col min="13" max="13" width="22" style="23" bestFit="1" customWidth="1"/>
    <col min="14" max="14" width="15.42578125" style="23" bestFit="1" customWidth="1"/>
    <col min="15" max="15" width="6" style="23" customWidth="1"/>
    <col min="16" max="16" width="17.42578125" style="23" bestFit="1" customWidth="1"/>
    <col min="17" max="17" width="17.42578125" style="23" customWidth="1"/>
    <col min="18" max="19" width="19.42578125" style="23" bestFit="1" customWidth="1"/>
    <col min="20" max="20" width="15.42578125" style="23" bestFit="1" customWidth="1"/>
    <col min="21" max="21" width="13.42578125" style="23" bestFit="1" customWidth="1"/>
    <col min="22" max="25" width="9.28515625" style="23" bestFit="1" customWidth="1"/>
    <col min="26" max="26" width="9.5703125" style="23" bestFit="1" customWidth="1"/>
    <col min="27" max="16384" width="9.140625" style="23"/>
  </cols>
  <sheetData>
    <row r="1" spans="2:22" ht="27.75" customHeight="1" x14ac:dyDescent="0.25"/>
    <row r="2" spans="2:22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2:22" ht="27" customHeight="1" x14ac:dyDescent="0.25">
      <c r="B3" s="1"/>
      <c r="C3" s="1"/>
      <c r="D3" s="11" t="s">
        <v>261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2:22" ht="8.2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2:22" x14ac:dyDescent="0.25">
      <c r="B5" s="1"/>
      <c r="C5" s="1"/>
      <c r="D5" s="3" t="s">
        <v>262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2:22" x14ac:dyDescent="0.25">
      <c r="B6" s="1"/>
      <c r="C6" s="1"/>
      <c r="D6" s="3" t="s">
        <v>252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2:22" x14ac:dyDescent="0.25">
      <c r="B7" s="1"/>
      <c r="C7" s="1"/>
      <c r="D7" s="1"/>
      <c r="E7" s="26" t="s">
        <v>253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2:22" x14ac:dyDescent="0.25">
      <c r="B8" s="1"/>
      <c r="C8" s="1"/>
      <c r="D8" s="1"/>
      <c r="E8" s="26" t="s">
        <v>254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2:22" x14ac:dyDescent="0.25">
      <c r="B9" s="1"/>
      <c r="C9" s="1"/>
      <c r="D9" s="1"/>
      <c r="E9" s="26" t="s">
        <v>255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2:22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/>
      <c r="S10"/>
      <c r="T10"/>
      <c r="U10"/>
      <c r="V10"/>
    </row>
    <row r="11" spans="2:22" x14ac:dyDescent="0.25">
      <c r="M11"/>
      <c r="N11"/>
      <c r="O11"/>
      <c r="R11"/>
      <c r="S11"/>
      <c r="T11"/>
      <c r="U11"/>
      <c r="V11"/>
    </row>
    <row r="12" spans="2:22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/>
      <c r="S12"/>
      <c r="T12"/>
      <c r="U12"/>
      <c r="V12"/>
    </row>
    <row r="13" spans="2:22" ht="21" x14ac:dyDescent="0.35">
      <c r="B13" s="2"/>
      <c r="C13" s="10" t="s">
        <v>227</v>
      </c>
      <c r="D13" s="10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/>
      <c r="S13"/>
      <c r="T13"/>
      <c r="U13"/>
      <c r="V13"/>
    </row>
    <row r="14" spans="2:22" ht="14.25" customHeight="1" thickBot="1" x14ac:dyDescent="0.3">
      <c r="B14" s="2"/>
      <c r="C14" s="2"/>
      <c r="D14" s="2"/>
      <c r="E14" s="9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/>
      <c r="S14"/>
      <c r="T14"/>
      <c r="U14"/>
      <c r="V14"/>
    </row>
    <row r="15" spans="2:22" ht="15.75" thickBot="1" x14ac:dyDescent="0.3">
      <c r="B15" s="2"/>
      <c r="C15" s="2"/>
      <c r="D15" s="2"/>
      <c r="E15" s="9" t="s">
        <v>184</v>
      </c>
      <c r="F15" s="14" t="s">
        <v>276</v>
      </c>
      <c r="G15" s="2" t="s">
        <v>183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/>
      <c r="S15"/>
      <c r="T15"/>
      <c r="U15"/>
      <c r="V15"/>
    </row>
    <row r="16" spans="2:22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/>
      <c r="S16"/>
      <c r="T16"/>
      <c r="U16"/>
      <c r="V16"/>
    </row>
    <row r="17" spans="2:30" x14ac:dyDescent="0.25">
      <c r="B17" s="5"/>
      <c r="C17" s="5"/>
      <c r="D17" s="5"/>
      <c r="E17" s="5"/>
      <c r="F17" s="5"/>
      <c r="G17" s="5"/>
      <c r="H17" s="5"/>
      <c r="I17" s="5"/>
      <c r="J17" s="5"/>
      <c r="K17" s="5"/>
      <c r="M17"/>
      <c r="N17"/>
      <c r="O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 spans="2:30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 spans="2:30" ht="21" x14ac:dyDescent="0.35">
      <c r="B19" s="2"/>
      <c r="C19" s="10" t="s">
        <v>268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 spans="2:30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 spans="2:30" x14ac:dyDescent="0.25">
      <c r="B21" s="2"/>
      <c r="C21" s="2"/>
      <c r="D21" s="2"/>
      <c r="E21" s="9" t="s">
        <v>1</v>
      </c>
      <c r="F21" s="2"/>
      <c r="G21" s="2" t="s">
        <v>199</v>
      </c>
      <c r="H21" s="2" t="s">
        <v>200</v>
      </c>
      <c r="I21" s="2" t="s">
        <v>201</v>
      </c>
      <c r="J21" s="2"/>
      <c r="K21" s="2"/>
      <c r="L21" s="2"/>
      <c r="M21" s="2"/>
      <c r="N21" s="2"/>
      <c r="O21" s="2"/>
      <c r="P21" s="2"/>
      <c r="Q21" s="2"/>
      <c r="R21"/>
      <c r="S21"/>
      <c r="T21"/>
      <c r="U21"/>
      <c r="V21"/>
      <c r="W21"/>
      <c r="X21"/>
      <c r="Y21"/>
      <c r="Z21"/>
      <c r="AA21"/>
      <c r="AB21"/>
      <c r="AC21"/>
      <c r="AD21"/>
    </row>
    <row r="22" spans="2:30" x14ac:dyDescent="0.25">
      <c r="B22" s="2"/>
      <c r="C22" s="2"/>
      <c r="D22" s="2"/>
      <c r="E22" s="8" t="s">
        <v>206</v>
      </c>
      <c r="F22" s="8" t="s">
        <v>207</v>
      </c>
      <c r="G22" s="8" t="s">
        <v>270</v>
      </c>
      <c r="H22" s="7" t="s">
        <v>208</v>
      </c>
      <c r="I22" s="8" t="s">
        <v>210</v>
      </c>
      <c r="J22" s="8" t="s">
        <v>211</v>
      </c>
      <c r="K22" s="8" t="s">
        <v>187</v>
      </c>
      <c r="L22" s="6" t="s">
        <v>185</v>
      </c>
      <c r="M22" s="6" t="s">
        <v>271</v>
      </c>
      <c r="N22" s="6" t="s">
        <v>225</v>
      </c>
      <c r="O22" s="6" t="s">
        <v>272</v>
      </c>
      <c r="P22" s="6" t="s">
        <v>273</v>
      </c>
      <c r="Q22" s="2"/>
      <c r="R22"/>
      <c r="S22"/>
      <c r="T22"/>
      <c r="U22"/>
      <c r="V22"/>
      <c r="W22"/>
      <c r="X22"/>
      <c r="Y22"/>
      <c r="Z22"/>
      <c r="AA22"/>
      <c r="AB22"/>
      <c r="AC22"/>
      <c r="AD22"/>
    </row>
    <row r="23" spans="2:30" x14ac:dyDescent="0.25">
      <c r="B23" s="2"/>
      <c r="C23" s="2"/>
      <c r="D23" s="9"/>
      <c r="E23" s="13" t="s">
        <v>212</v>
      </c>
      <c r="F23" s="18" t="s">
        <v>329</v>
      </c>
      <c r="G23" s="13" t="s">
        <v>204</v>
      </c>
      <c r="H23" s="13" t="s">
        <v>188</v>
      </c>
      <c r="I23" s="16" t="s">
        <v>186</v>
      </c>
      <c r="J23" s="16" t="s">
        <v>344</v>
      </c>
      <c r="K23" s="17">
        <v>100</v>
      </c>
      <c r="L23" s="15" t="s">
        <v>6</v>
      </c>
      <c r="M23" s="20">
        <v>43570</v>
      </c>
      <c r="N23" s="46"/>
      <c r="O23" s="32"/>
      <c r="P23" s="50" t="str">
        <f>_xll.flQuotesAdd(F15,E22:O23)</f>
        <v>Added 1 quote(s) as at time 2020-01-03 14:13:07Z</v>
      </c>
      <c r="Q23" s="2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 spans="2:30" x14ac:dyDescent="0.25">
      <c r="B24" s="2"/>
      <c r="C24" s="2"/>
      <c r="D24" s="9"/>
      <c r="E24" s="12"/>
      <c r="F24" s="18"/>
      <c r="G24" s="13"/>
      <c r="H24" s="16"/>
      <c r="I24" s="16"/>
      <c r="J24" s="16"/>
      <c r="K24" s="17"/>
      <c r="L24" s="15"/>
      <c r="M24" s="15"/>
      <c r="N24" s="15"/>
      <c r="O24" s="15"/>
      <c r="P24" s="50"/>
      <c r="Q24" s="2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 spans="2:30" x14ac:dyDescent="0.25">
      <c r="B25" s="2"/>
      <c r="C25" s="2"/>
      <c r="D25" s="9"/>
      <c r="E25" s="12"/>
      <c r="F25" s="18"/>
      <c r="G25" s="13"/>
      <c r="H25" s="16"/>
      <c r="I25" s="16"/>
      <c r="J25" s="16"/>
      <c r="K25" s="17"/>
      <c r="L25" s="15"/>
      <c r="M25" s="15"/>
      <c r="N25" s="15"/>
      <c r="O25" s="15"/>
      <c r="P25" s="50"/>
      <c r="Q25" s="2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pans="2:30" x14ac:dyDescent="0.25">
      <c r="B26" s="2"/>
      <c r="C26" s="2"/>
      <c r="D26" s="9"/>
      <c r="E26" s="12"/>
      <c r="F26" s="18"/>
      <c r="G26" s="13"/>
      <c r="H26" s="16"/>
      <c r="I26" s="16"/>
      <c r="J26" s="16"/>
      <c r="K26" s="17"/>
      <c r="L26" s="15"/>
      <c r="M26" s="15"/>
      <c r="N26" s="15"/>
      <c r="O26" s="15"/>
      <c r="P26" s="50"/>
      <c r="Q26" s="2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pans="2:30" x14ac:dyDescent="0.25">
      <c r="B27" s="2"/>
      <c r="C27" s="2"/>
      <c r="D27" s="9"/>
      <c r="E27" s="12"/>
      <c r="F27" s="18"/>
      <c r="G27" s="13"/>
      <c r="H27" s="16"/>
      <c r="I27" s="16"/>
      <c r="J27" s="16"/>
      <c r="K27" s="17"/>
      <c r="L27" s="15"/>
      <c r="M27" s="15"/>
      <c r="N27" s="15"/>
      <c r="O27" s="15"/>
      <c r="P27" s="50"/>
      <c r="Q27" s="2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pans="2:30" x14ac:dyDescent="0.25">
      <c r="B28" s="2"/>
      <c r="C28" s="2"/>
      <c r="D28" s="9"/>
      <c r="E28" s="12"/>
      <c r="F28" s="18"/>
      <c r="G28" s="13"/>
      <c r="H28" s="16"/>
      <c r="I28" s="16"/>
      <c r="J28" s="16"/>
      <c r="K28" s="17"/>
      <c r="L28" s="15"/>
      <c r="M28" s="15"/>
      <c r="N28" s="15"/>
      <c r="O28" s="15"/>
      <c r="P28" s="50"/>
      <c r="Q28" s="2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pans="2:30" x14ac:dyDescent="0.25">
      <c r="B29" s="2"/>
      <c r="C29" s="2"/>
      <c r="D29" s="9"/>
      <c r="E29" s="12"/>
      <c r="F29" s="18"/>
      <c r="G29" s="13"/>
      <c r="H29" s="16"/>
      <c r="I29" s="16"/>
      <c r="J29" s="16"/>
      <c r="K29" s="17"/>
      <c r="L29" s="15"/>
      <c r="M29" s="15"/>
      <c r="N29" s="15"/>
      <c r="O29" s="15"/>
      <c r="P29" s="50"/>
      <c r="Q29" s="2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pans="2:30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pans="2:30" x14ac:dyDescent="0.25">
      <c r="B31" s="5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pans="2:30" x14ac:dyDescent="0.25">
      <c r="L32"/>
      <c r="M32"/>
      <c r="N32"/>
      <c r="O32"/>
      <c r="P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pans="1:30" x14ac:dyDescent="0.25"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pans="1:30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38"/>
      <c r="O34" s="39"/>
      <c r="P34" s="40"/>
      <c r="Q34" s="40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pans="1:30" x14ac:dyDescent="0.25">
      <c r="R35"/>
      <c r="S35"/>
      <c r="T35"/>
      <c r="U35"/>
      <c r="V35"/>
      <c r="W35"/>
      <c r="X35"/>
      <c r="Y35"/>
      <c r="Z35"/>
      <c r="AA35"/>
      <c r="AB35"/>
      <c r="AC35"/>
      <c r="AD35"/>
    </row>
    <row r="36" spans="1:30" x14ac:dyDescent="0.25"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pans="1:30" x14ac:dyDescent="0.25"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pans="1:30" x14ac:dyDescent="0.25">
      <c r="R38"/>
      <c r="S38"/>
      <c r="T38"/>
      <c r="U38"/>
      <c r="V38"/>
      <c r="W38"/>
      <c r="X38"/>
      <c r="Y38"/>
      <c r="Z38"/>
      <c r="AA38"/>
      <c r="AB38"/>
      <c r="AC38"/>
      <c r="AD38"/>
    </row>
    <row r="39" spans="1:30" x14ac:dyDescent="0.25">
      <c r="R39"/>
      <c r="S39"/>
      <c r="T39"/>
      <c r="U39"/>
      <c r="V39"/>
      <c r="W39"/>
      <c r="X39"/>
      <c r="Y39"/>
      <c r="Z39"/>
      <c r="AA39"/>
      <c r="AB39"/>
      <c r="AC39"/>
      <c r="AD39"/>
    </row>
    <row r="40" spans="1:30" x14ac:dyDescent="0.25"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pans="1:30" x14ac:dyDescent="0.25"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pans="1:30" x14ac:dyDescent="0.25"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pans="1:30" x14ac:dyDescent="0.25"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pans="1:30" x14ac:dyDescent="0.25"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pans="1:30" x14ac:dyDescent="0.25"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pans="1:30" x14ac:dyDescent="0.25"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pans="1:30" x14ac:dyDescent="0.25"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pans="1:30" x14ac:dyDescent="0.25"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pans="18:30" x14ac:dyDescent="0.25"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pans="18:30" x14ac:dyDescent="0.25"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pans="18:30" x14ac:dyDescent="0.25"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pans="18:30" x14ac:dyDescent="0.25"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pans="18:30" x14ac:dyDescent="0.25">
      <c r="R53"/>
      <c r="S53"/>
      <c r="T53"/>
      <c r="U53"/>
      <c r="V53"/>
      <c r="W53"/>
      <c r="X53"/>
      <c r="Y53"/>
      <c r="Z53"/>
      <c r="AA53"/>
      <c r="AB53"/>
      <c r="AC53"/>
      <c r="AD53"/>
    </row>
    <row r="54" spans="18:30" x14ac:dyDescent="0.25">
      <c r="R54"/>
      <c r="S54"/>
      <c r="T54"/>
      <c r="U54"/>
      <c r="V54"/>
      <c r="W54"/>
      <c r="X54"/>
      <c r="Y54"/>
      <c r="Z54"/>
      <c r="AA54"/>
      <c r="AB54"/>
      <c r="AC54"/>
      <c r="AD54"/>
    </row>
    <row r="55" spans="18:30" x14ac:dyDescent="0.25">
      <c r="R55"/>
      <c r="S55"/>
      <c r="T55"/>
      <c r="U55"/>
      <c r="V55"/>
      <c r="W55"/>
      <c r="X55"/>
      <c r="Y55"/>
      <c r="Z55"/>
      <c r="AA55"/>
      <c r="AB55"/>
      <c r="AC55"/>
      <c r="AD55"/>
    </row>
  </sheetData>
  <dataValidations count="12">
    <dataValidation allowBlank="1" showInputMessage="1" showErrorMessage="1" prompt="MetricValue" sqref="P38:Q38"/>
    <dataValidation allowBlank="1" showInputMessage="1" showErrorMessage="1" prompt="PriceSource" sqref="P42:Q42 O33 F37"/>
    <dataValidation allowBlank="1" showInputMessage="1" showErrorMessage="1" prompt="Provider" sqref="N33 E37"/>
    <dataValidation allowBlank="1" showInputMessage="1" showErrorMessage="1" prompt="InstrumentType" sqref="P33:Q33 G37"/>
    <dataValidation allowBlank="1" showInputMessage="1" showErrorMessage="1" prompt="InstrumentId" sqref="H37"/>
    <dataValidation allowBlank="1" showInputMessage="1" showErrorMessage="1" prompt="QuoteType" sqref="I37"/>
    <dataValidation allowBlank="1" showInputMessage="1" showErrorMessage="1" prompt="PriceSide" sqref="J37"/>
    <dataValidation allowBlank="1" showInputMessage="1" showErrorMessage="1" prompt="Value" sqref="K37"/>
    <dataValidation allowBlank="1" showInputMessage="1" showErrorMessage="1" prompt="Currency" sqref="L37"/>
    <dataValidation allowBlank="1" showInputMessage="1" showErrorMessage="1" prompt="EffectiveAt" sqref="M37"/>
    <dataValidation allowBlank="1" showInputMessage="1" showErrorMessage="1" prompt="AsAt" sqref="N37"/>
    <dataValidation allowBlank="1" showInputMessage="1" showErrorMessage="1" prompt="Lineage" sqref="O37"/>
  </dataValidations>
  <hyperlinks>
    <hyperlink ref="E7" r:id="rId1"/>
    <hyperlink ref="E8" r:id="rId2"/>
    <hyperlink ref="E9" r:id="rId3"/>
  </hyperlinks>
  <pageMargins left="0.7" right="0.7" top="0.75" bottom="0.75" header="0.3" footer="0.3"/>
  <pageSetup orientation="portrait" r:id="rId4"/>
  <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B1:Y43"/>
  <sheetViews>
    <sheetView showGridLines="0" tabSelected="1" zoomScale="85" zoomScaleNormal="85" workbookViewId="0">
      <selection activeCell="M36" sqref="M36"/>
    </sheetView>
  </sheetViews>
  <sheetFormatPr defaultColWidth="9.140625" defaultRowHeight="15" x14ac:dyDescent="0.25"/>
  <cols>
    <col min="1" max="1" width="6.5703125" style="23" customWidth="1"/>
    <col min="2" max="2" width="2.5703125" style="23" customWidth="1"/>
    <col min="3" max="3" width="1" style="23" customWidth="1"/>
    <col min="4" max="4" width="3.28515625" style="23" customWidth="1"/>
    <col min="5" max="5" width="20.28515625" style="23" customWidth="1"/>
    <col min="6" max="6" width="19.5703125" style="23" bestFit="1" customWidth="1"/>
    <col min="7" max="11" width="18.28515625" style="23" customWidth="1"/>
    <col min="12" max="12" width="13.5703125" style="23" bestFit="1" customWidth="1"/>
    <col min="13" max="13" width="22" style="23" bestFit="1" customWidth="1"/>
    <col min="14" max="14" width="15.42578125" style="23" bestFit="1" customWidth="1"/>
    <col min="15" max="15" width="5.5703125" style="23" customWidth="1"/>
    <col min="16" max="16" width="17.42578125" style="23" bestFit="1" customWidth="1"/>
    <col min="17" max="18" width="19.42578125" style="23" bestFit="1" customWidth="1"/>
    <col min="19" max="19" width="15.42578125" style="23" bestFit="1" customWidth="1"/>
    <col min="20" max="20" width="13.42578125" style="23" bestFit="1" customWidth="1"/>
    <col min="21" max="24" width="9.28515625" style="23" bestFit="1" customWidth="1"/>
    <col min="25" max="16384" width="9.140625" style="23"/>
  </cols>
  <sheetData>
    <row r="1" spans="2:25" ht="27.75" customHeight="1" x14ac:dyDescent="0.25"/>
    <row r="2" spans="2:25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2:25" ht="27" customHeight="1" x14ac:dyDescent="0.25">
      <c r="B3" s="1"/>
      <c r="C3" s="1"/>
      <c r="D3" s="11" t="s">
        <v>266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2:25" ht="8.2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2:25" x14ac:dyDescent="0.25">
      <c r="B5" s="1"/>
      <c r="C5" s="1"/>
      <c r="D5" s="3" t="s">
        <v>267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2:25" x14ac:dyDescent="0.25">
      <c r="B6" s="1"/>
      <c r="C6" s="1"/>
      <c r="D6" s="3" t="s">
        <v>252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2:25" x14ac:dyDescent="0.25">
      <c r="B7" s="1"/>
      <c r="C7" s="1"/>
      <c r="D7" s="1"/>
      <c r="E7" s="26" t="s">
        <v>253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2:25" x14ac:dyDescent="0.25">
      <c r="B8" s="1"/>
      <c r="C8" s="1"/>
      <c r="D8" s="1"/>
      <c r="E8" s="26" t="s">
        <v>254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2:25" x14ac:dyDescent="0.25">
      <c r="B9" s="1"/>
      <c r="C9" s="1"/>
      <c r="D9" s="1"/>
      <c r="E9" s="26" t="s">
        <v>255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2:25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2" spans="2:2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/>
      <c r="S12"/>
      <c r="T12"/>
      <c r="U12"/>
      <c r="V12"/>
      <c r="W12"/>
      <c r="X12"/>
      <c r="Y12"/>
    </row>
    <row r="13" spans="2:25" ht="21" x14ac:dyDescent="0.35">
      <c r="B13" s="2"/>
      <c r="C13" s="10" t="s">
        <v>227</v>
      </c>
      <c r="D13" s="10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/>
      <c r="S13"/>
      <c r="T13"/>
      <c r="U13"/>
      <c r="V13"/>
      <c r="W13"/>
      <c r="X13"/>
      <c r="Y13"/>
    </row>
    <row r="14" spans="2:25" ht="15.75" thickBot="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/>
      <c r="S14"/>
      <c r="T14"/>
      <c r="U14"/>
      <c r="V14"/>
      <c r="W14"/>
      <c r="X14"/>
      <c r="Y14"/>
    </row>
    <row r="15" spans="2:25" ht="15.75" thickBot="1" x14ac:dyDescent="0.3">
      <c r="B15" s="2"/>
      <c r="C15" s="2"/>
      <c r="D15" s="2"/>
      <c r="E15" s="9" t="s">
        <v>184</v>
      </c>
      <c r="F15" s="14" t="s">
        <v>276</v>
      </c>
      <c r="G15" s="2" t="s">
        <v>183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/>
      <c r="S15"/>
      <c r="T15"/>
      <c r="U15"/>
      <c r="V15"/>
      <c r="W15"/>
      <c r="X15"/>
      <c r="Y15"/>
    </row>
    <row r="16" spans="2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/>
      <c r="S16"/>
      <c r="T16"/>
      <c r="U16"/>
      <c r="V16"/>
      <c r="W16"/>
      <c r="X16"/>
      <c r="Y16"/>
    </row>
    <row r="17" spans="2:25" x14ac:dyDescent="0.25">
      <c r="B17" s="5"/>
      <c r="C17" s="5"/>
      <c r="D17" s="5"/>
      <c r="E17" s="5"/>
      <c r="F17" s="5"/>
      <c r="G17" s="5"/>
      <c r="H17" s="5"/>
      <c r="I17" s="5"/>
      <c r="J17" s="5"/>
      <c r="K17" s="5"/>
      <c r="R17"/>
      <c r="S17"/>
      <c r="T17"/>
      <c r="U17"/>
      <c r="V17"/>
      <c r="W17"/>
      <c r="X17"/>
      <c r="Y17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/>
      <c r="S18"/>
      <c r="T18"/>
      <c r="U18"/>
      <c r="V18"/>
      <c r="W18"/>
      <c r="X18"/>
      <c r="Y18"/>
    </row>
    <row r="19" spans="2:25" ht="21" x14ac:dyDescent="0.35">
      <c r="B19" s="2"/>
      <c r="C19" s="10" t="s">
        <v>269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/>
      <c r="S19"/>
      <c r="T19"/>
      <c r="U19"/>
      <c r="V19"/>
      <c r="W19"/>
      <c r="X19"/>
      <c r="Y19"/>
    </row>
    <row r="20" spans="2:25" ht="21" x14ac:dyDescent="0.35">
      <c r="B20" s="2"/>
      <c r="C20" s="10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2:25" x14ac:dyDescent="0.25">
      <c r="B21" s="2"/>
      <c r="C21" s="2"/>
      <c r="D21" s="2"/>
      <c r="E21" s="2" t="s">
        <v>275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/>
      <c r="S21"/>
      <c r="T21"/>
      <c r="U21"/>
      <c r="V21"/>
      <c r="W21"/>
      <c r="X21"/>
      <c r="Y21"/>
    </row>
    <row r="22" spans="2:25" x14ac:dyDescent="0.25">
      <c r="B22" s="2"/>
      <c r="C22" s="2"/>
      <c r="D22" s="2"/>
      <c r="E22" s="9" t="s">
        <v>1</v>
      </c>
      <c r="F22" s="2"/>
      <c r="G22" s="2" t="s">
        <v>199</v>
      </c>
      <c r="H22" s="2" t="s">
        <v>200</v>
      </c>
      <c r="I22" s="2" t="s">
        <v>201</v>
      </c>
      <c r="J22" s="2"/>
      <c r="K22" s="2"/>
      <c r="L22" s="2"/>
      <c r="M22" s="2"/>
      <c r="N22" s="2"/>
      <c r="O22" s="2"/>
      <c r="P22" s="2"/>
      <c r="Q22" s="2"/>
      <c r="R22"/>
      <c r="S22"/>
      <c r="T22"/>
      <c r="U22"/>
      <c r="V22"/>
      <c r="W22"/>
      <c r="X22"/>
      <c r="Y22"/>
    </row>
    <row r="23" spans="2:25" x14ac:dyDescent="0.25">
      <c r="B23" s="2"/>
      <c r="C23" s="2"/>
      <c r="D23" s="2"/>
      <c r="E23" s="8" t="s">
        <v>206</v>
      </c>
      <c r="F23" s="8" t="s">
        <v>207</v>
      </c>
      <c r="G23" s="8" t="s">
        <v>270</v>
      </c>
      <c r="H23" s="7" t="s">
        <v>208</v>
      </c>
      <c r="I23" s="8" t="s">
        <v>210</v>
      </c>
      <c r="J23" s="8" t="s">
        <v>211</v>
      </c>
      <c r="K23" s="8" t="s">
        <v>187</v>
      </c>
      <c r="L23" s="6" t="s">
        <v>185</v>
      </c>
      <c r="M23" s="6" t="s">
        <v>271</v>
      </c>
      <c r="N23" s="6" t="s">
        <v>225</v>
      </c>
      <c r="O23" s="6" t="s">
        <v>272</v>
      </c>
      <c r="P23" s="6" t="s">
        <v>273</v>
      </c>
      <c r="Q23" s="2"/>
      <c r="R23"/>
      <c r="S23"/>
      <c r="T23"/>
      <c r="U23"/>
      <c r="V23"/>
      <c r="W23"/>
      <c r="X23"/>
      <c r="Y23"/>
    </row>
    <row r="24" spans="2:25" x14ac:dyDescent="0.25">
      <c r="B24" s="2"/>
      <c r="C24" s="2"/>
      <c r="D24" s="9"/>
      <c r="E24" s="13" t="s">
        <v>310</v>
      </c>
      <c r="F24" s="18" t="s">
        <v>274</v>
      </c>
      <c r="G24" s="13" t="s">
        <v>214</v>
      </c>
      <c r="H24" s="13" t="s">
        <v>213</v>
      </c>
      <c r="I24" s="16" t="s">
        <v>186</v>
      </c>
      <c r="J24" s="16" t="s">
        <v>344</v>
      </c>
      <c r="K24" s="17">
        <v>1.3</v>
      </c>
      <c r="L24" s="15" t="s">
        <v>67</v>
      </c>
      <c r="M24" s="20">
        <v>43617</v>
      </c>
      <c r="N24" s="32"/>
      <c r="O24" s="32"/>
      <c r="P24" s="50" t="str">
        <f>_xll.flQuotesAdd(F15,E23:O27)</f>
        <v>Added 4 quote(s) as at time 2020-01-03 14:13:07Z</v>
      </c>
      <c r="Q24" s="2"/>
      <c r="R24"/>
      <c r="S24"/>
      <c r="T24"/>
      <c r="U24"/>
      <c r="V24"/>
      <c r="W24"/>
      <c r="X24"/>
      <c r="Y24"/>
    </row>
    <row r="25" spans="2:25" x14ac:dyDescent="0.25">
      <c r="B25" s="2"/>
      <c r="C25" s="2"/>
      <c r="D25" s="9"/>
      <c r="E25" s="13" t="s">
        <v>310</v>
      </c>
      <c r="F25" s="18" t="s">
        <v>274</v>
      </c>
      <c r="G25" s="13" t="s">
        <v>214</v>
      </c>
      <c r="H25" s="13" t="s">
        <v>213</v>
      </c>
      <c r="I25" s="16" t="s">
        <v>186</v>
      </c>
      <c r="J25" s="16" t="s">
        <v>344</v>
      </c>
      <c r="K25" s="17">
        <v>1.29</v>
      </c>
      <c r="L25" s="15" t="s">
        <v>67</v>
      </c>
      <c r="M25" s="20">
        <f>M24+1</f>
        <v>43618</v>
      </c>
      <c r="N25" s="15"/>
      <c r="O25" s="15"/>
      <c r="P25" s="50"/>
      <c r="Q25" s="2"/>
      <c r="R25"/>
      <c r="S25"/>
      <c r="T25"/>
      <c r="U25"/>
      <c r="V25"/>
      <c r="W25"/>
      <c r="X25"/>
      <c r="Y25"/>
    </row>
    <row r="26" spans="2:25" x14ac:dyDescent="0.25">
      <c r="B26" s="2"/>
      <c r="C26" s="2"/>
      <c r="D26" s="9"/>
      <c r="E26" s="13" t="s">
        <v>310</v>
      </c>
      <c r="F26" s="18" t="s">
        <v>274</v>
      </c>
      <c r="G26" s="13" t="s">
        <v>214</v>
      </c>
      <c r="H26" s="13" t="s">
        <v>213</v>
      </c>
      <c r="I26" s="16" t="s">
        <v>186</v>
      </c>
      <c r="J26" s="16" t="s">
        <v>344</v>
      </c>
      <c r="K26" s="17">
        <v>1.28</v>
      </c>
      <c r="L26" s="15" t="s">
        <v>67</v>
      </c>
      <c r="M26" s="20">
        <f t="shared" ref="M26:M27" si="0">M25+1</f>
        <v>43619</v>
      </c>
      <c r="N26" s="15"/>
      <c r="O26" s="15"/>
      <c r="P26" s="50"/>
      <c r="Q26" s="2"/>
      <c r="R26"/>
      <c r="S26"/>
      <c r="T26"/>
      <c r="U26"/>
      <c r="V26"/>
      <c r="W26"/>
      <c r="X26"/>
      <c r="Y26"/>
    </row>
    <row r="27" spans="2:25" x14ac:dyDescent="0.25">
      <c r="B27" s="2"/>
      <c r="C27" s="2"/>
      <c r="D27" s="9"/>
      <c r="E27" s="13" t="s">
        <v>310</v>
      </c>
      <c r="F27" s="18" t="s">
        <v>274</v>
      </c>
      <c r="G27" s="13" t="s">
        <v>214</v>
      </c>
      <c r="H27" s="13" t="s">
        <v>213</v>
      </c>
      <c r="I27" s="16" t="s">
        <v>186</v>
      </c>
      <c r="J27" s="16" t="s">
        <v>344</v>
      </c>
      <c r="K27" s="17">
        <v>1.27</v>
      </c>
      <c r="L27" s="15" t="s">
        <v>67</v>
      </c>
      <c r="M27" s="20">
        <f t="shared" si="0"/>
        <v>43620</v>
      </c>
      <c r="N27" s="15"/>
      <c r="O27" s="15"/>
      <c r="P27" s="50"/>
      <c r="Q27" s="2"/>
      <c r="R27"/>
      <c r="S27"/>
      <c r="T27"/>
      <c r="U27"/>
      <c r="V27"/>
      <c r="W27"/>
      <c r="X27"/>
      <c r="Y27"/>
    </row>
    <row r="28" spans="2:25" x14ac:dyDescent="0.25">
      <c r="B28" s="2"/>
      <c r="C28" s="2"/>
      <c r="D28" s="9"/>
      <c r="E28" s="12"/>
      <c r="F28" s="18"/>
      <c r="G28" s="13"/>
      <c r="H28" s="16"/>
      <c r="I28" s="16"/>
      <c r="J28" s="16"/>
      <c r="K28" s="17"/>
      <c r="L28" s="15"/>
      <c r="M28" s="15"/>
      <c r="N28" s="15"/>
      <c r="O28" s="15"/>
      <c r="P28" s="15"/>
      <c r="Q28" s="2"/>
      <c r="R28"/>
      <c r="S28"/>
      <c r="T28"/>
      <c r="U28"/>
      <c r="V28"/>
      <c r="W28"/>
      <c r="X28"/>
      <c r="Y28"/>
    </row>
    <row r="29" spans="2:25" x14ac:dyDescent="0.25">
      <c r="B29" s="2"/>
      <c r="C29" s="2"/>
      <c r="D29" s="9"/>
      <c r="E29" s="12"/>
      <c r="F29" s="18"/>
      <c r="G29" s="13"/>
      <c r="H29" s="16"/>
      <c r="I29" s="16"/>
      <c r="J29" s="16"/>
      <c r="K29" s="17"/>
      <c r="L29" s="15"/>
      <c r="M29" s="15"/>
      <c r="N29" s="15"/>
      <c r="O29" s="15"/>
      <c r="P29" s="15"/>
      <c r="Q29" s="2"/>
      <c r="R29"/>
      <c r="S29"/>
      <c r="T29"/>
      <c r="U29"/>
      <c r="V29"/>
      <c r="W29"/>
      <c r="X29"/>
      <c r="Y29"/>
    </row>
    <row r="30" spans="2:25" x14ac:dyDescent="0.25">
      <c r="B30" s="2"/>
      <c r="C30" s="2"/>
      <c r="D30" s="9"/>
      <c r="E30" s="12"/>
      <c r="F30" s="18"/>
      <c r="G30" s="13"/>
      <c r="H30" s="16"/>
      <c r="I30" s="16"/>
      <c r="J30" s="16"/>
      <c r="K30" s="17"/>
      <c r="L30" s="15"/>
      <c r="M30" s="15"/>
      <c r="N30" s="15"/>
      <c r="O30" s="15"/>
      <c r="P30" s="15"/>
      <c r="Q30" s="2"/>
      <c r="R30"/>
      <c r="S30"/>
      <c r="T30"/>
      <c r="U30"/>
      <c r="V30"/>
      <c r="W30"/>
      <c r="X30"/>
      <c r="Y30"/>
    </row>
    <row r="31" spans="2:25" x14ac:dyDescent="0.25">
      <c r="B31" s="2"/>
      <c r="C31" s="2"/>
      <c r="D31" s="9"/>
      <c r="E31" s="12"/>
      <c r="F31" s="18"/>
      <c r="G31" s="13"/>
      <c r="H31" s="16"/>
      <c r="I31" s="16"/>
      <c r="J31" s="16"/>
      <c r="K31" s="17"/>
      <c r="L31" s="15"/>
      <c r="M31" s="15"/>
      <c r="N31" s="15"/>
      <c r="O31" s="15"/>
      <c r="P31" s="15"/>
      <c r="Q31" s="2"/>
      <c r="R31"/>
      <c r="S31"/>
      <c r="T31"/>
      <c r="U31"/>
      <c r="V31"/>
      <c r="W31"/>
      <c r="X31"/>
      <c r="Y31"/>
    </row>
    <row r="32" spans="2:25" x14ac:dyDescent="0.25">
      <c r="B32" s="2"/>
      <c r="C32" s="2"/>
      <c r="D32" s="9"/>
      <c r="E32" s="12"/>
      <c r="F32" s="18"/>
      <c r="G32" s="13"/>
      <c r="H32" s="16"/>
      <c r="I32" s="16"/>
      <c r="J32" s="16"/>
      <c r="K32" s="17"/>
      <c r="L32" s="15"/>
      <c r="M32" s="15"/>
      <c r="N32" s="15"/>
      <c r="O32" s="15"/>
      <c r="P32" s="15"/>
      <c r="Q32" s="2"/>
      <c r="R32"/>
      <c r="S32"/>
      <c r="T32"/>
      <c r="U32"/>
      <c r="V32"/>
      <c r="W32"/>
      <c r="X32"/>
      <c r="Y32"/>
    </row>
    <row r="33" spans="2:25" x14ac:dyDescent="0.25">
      <c r="B33" s="2"/>
      <c r="C33" s="2"/>
      <c r="D33" s="9"/>
      <c r="E33" s="12"/>
      <c r="F33" s="18"/>
      <c r="G33" s="13"/>
      <c r="H33" s="16"/>
      <c r="I33" s="16"/>
      <c r="J33" s="16"/>
      <c r="K33" s="17"/>
      <c r="L33" s="15"/>
      <c r="M33" s="15"/>
      <c r="N33" s="15"/>
      <c r="O33" s="15"/>
      <c r="P33" s="15"/>
      <c r="Q33" s="2"/>
      <c r="R33"/>
      <c r="S33"/>
      <c r="T33"/>
      <c r="U33"/>
      <c r="V33"/>
      <c r="W33"/>
      <c r="X33"/>
      <c r="Y33"/>
    </row>
    <row r="34" spans="2:25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/>
      <c r="S34"/>
      <c r="T34"/>
      <c r="U34"/>
      <c r="V34"/>
      <c r="W34"/>
      <c r="X34"/>
      <c r="Y34"/>
    </row>
    <row r="35" spans="2:25" x14ac:dyDescent="0.25">
      <c r="B35" s="5"/>
      <c r="R35"/>
      <c r="S35"/>
      <c r="T35"/>
      <c r="U35"/>
      <c r="V35"/>
      <c r="W35"/>
      <c r="X35"/>
      <c r="Y35"/>
    </row>
    <row r="36" spans="2:25" x14ac:dyDescent="0.25">
      <c r="R36"/>
      <c r="S36"/>
      <c r="T36"/>
      <c r="U36"/>
      <c r="V36"/>
      <c r="W36"/>
      <c r="X36"/>
      <c r="Y36"/>
    </row>
    <row r="43" spans="2:25" x14ac:dyDescent="0.25">
      <c r="Q43" s="22"/>
    </row>
  </sheetData>
  <dataValidations count="13">
    <dataValidation allowBlank="1" showInputMessage="1" showErrorMessage="1" prompt="PriceSource" sqref="P46 F37 S28"/>
    <dataValidation allowBlank="1" showInputMessage="1" showErrorMessage="1" prompt="InstrumentId" sqref="Q46 H37 U28"/>
    <dataValidation allowBlank="1" showInputMessage="1" showErrorMessage="1" prompt="InstrumentIdType" sqref="R46"/>
    <dataValidation allowBlank="1" showInputMessage="1" showErrorMessage="1" prompt="QuoteType" sqref="S46 I37 V28"/>
    <dataValidation allowBlank="1" showInputMessage="1" showErrorMessage="1" prompt="PriceSide" sqref="T46 J37 W28"/>
    <dataValidation allowBlank="1" showInputMessage="1" showErrorMessage="1" prompt="MetricValue" sqref="P42"/>
    <dataValidation allowBlank="1" showInputMessage="1" showErrorMessage="1" prompt="EffectiveAt" sqref="Q42 M37 Z28"/>
    <dataValidation allowBlank="1" showInputMessage="1" showErrorMessage="1" prompt="Lineage" sqref="R42 O37 AB28"/>
    <dataValidation allowBlank="1" showInputMessage="1" showErrorMessage="1" prompt="Provider" sqref="E37"/>
    <dataValidation allowBlank="1" showInputMessage="1" showErrorMessage="1" prompt="InstrumentType" sqref="T28 G37"/>
    <dataValidation allowBlank="1" showInputMessage="1" showErrorMessage="1" prompt="Value" sqref="X28 K37"/>
    <dataValidation allowBlank="1" showInputMessage="1" showErrorMessage="1" prompt="Currency" sqref="Y28 L37"/>
    <dataValidation allowBlank="1" showInputMessage="1" showErrorMessage="1" prompt="AsAt" sqref="AA28 N37"/>
  </dataValidations>
  <hyperlinks>
    <hyperlink ref="E7" r:id="rId1"/>
    <hyperlink ref="E8" r:id="rId2"/>
    <hyperlink ref="E9" r:id="rId3"/>
  </hyperlinks>
  <pageMargins left="0.7" right="0.7" top="0.75" bottom="0.75" header="0.3" footer="0.3"/>
  <pageSetup orientation="portrait" r:id="rId4"/>
  <drawing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2:D180"/>
  <sheetViews>
    <sheetView workbookViewId="0">
      <selection activeCell="E28" sqref="E28"/>
    </sheetView>
  </sheetViews>
  <sheetFormatPr defaultRowHeight="15" x14ac:dyDescent="0.25"/>
  <cols>
    <col min="2" max="2" width="13.5703125" bestFit="1" customWidth="1"/>
    <col min="4" max="4" width="16.7109375" customWidth="1"/>
  </cols>
  <sheetData>
    <row r="2" spans="2:4" x14ac:dyDescent="0.25">
      <c r="B2" s="4" t="s">
        <v>0</v>
      </c>
      <c r="D2" s="4" t="s">
        <v>181</v>
      </c>
    </row>
    <row r="3" spans="2:4" x14ac:dyDescent="0.25">
      <c r="B3" t="s">
        <v>2</v>
      </c>
      <c r="D3" t="s">
        <v>180</v>
      </c>
    </row>
    <row r="4" spans="2:4" x14ac:dyDescent="0.25">
      <c r="B4" t="s">
        <v>3</v>
      </c>
      <c r="D4" t="s">
        <v>182</v>
      </c>
    </row>
    <row r="5" spans="2:4" x14ac:dyDescent="0.25">
      <c r="B5" t="s">
        <v>4</v>
      </c>
    </row>
    <row r="6" spans="2:4" x14ac:dyDescent="0.25">
      <c r="B6" t="s">
        <v>5</v>
      </c>
    </row>
    <row r="7" spans="2:4" x14ac:dyDescent="0.25">
      <c r="B7" t="s">
        <v>6</v>
      </c>
    </row>
    <row r="8" spans="2:4" x14ac:dyDescent="0.25">
      <c r="B8" t="s">
        <v>7</v>
      </c>
    </row>
    <row r="9" spans="2:4" x14ac:dyDescent="0.25">
      <c r="B9" t="s">
        <v>8</v>
      </c>
    </row>
    <row r="10" spans="2:4" x14ac:dyDescent="0.25">
      <c r="B10" t="s">
        <v>9</v>
      </c>
    </row>
    <row r="11" spans="2:4" x14ac:dyDescent="0.25">
      <c r="B11" t="s">
        <v>10</v>
      </c>
    </row>
    <row r="12" spans="2:4" x14ac:dyDescent="0.25">
      <c r="B12" t="s">
        <v>11</v>
      </c>
    </row>
    <row r="13" spans="2:4" x14ac:dyDescent="0.25">
      <c r="B13" t="s">
        <v>12</v>
      </c>
    </row>
    <row r="14" spans="2:4" x14ac:dyDescent="0.25">
      <c r="B14" t="s">
        <v>13</v>
      </c>
    </row>
    <row r="15" spans="2:4" x14ac:dyDescent="0.25">
      <c r="B15" t="s">
        <v>14</v>
      </c>
    </row>
    <row r="16" spans="2:4" x14ac:dyDescent="0.25">
      <c r="B16" t="s">
        <v>15</v>
      </c>
    </row>
    <row r="17" spans="2:2" x14ac:dyDescent="0.25">
      <c r="B17" t="s">
        <v>16</v>
      </c>
    </row>
    <row r="18" spans="2:2" x14ac:dyDescent="0.25">
      <c r="B18" t="s">
        <v>17</v>
      </c>
    </row>
    <row r="19" spans="2:2" x14ac:dyDescent="0.25">
      <c r="B19" t="s">
        <v>18</v>
      </c>
    </row>
    <row r="20" spans="2:2" x14ac:dyDescent="0.25">
      <c r="B20" t="s">
        <v>19</v>
      </c>
    </row>
    <row r="21" spans="2:2" x14ac:dyDescent="0.25">
      <c r="B21" t="s">
        <v>20</v>
      </c>
    </row>
    <row r="22" spans="2:2" x14ac:dyDescent="0.25">
      <c r="B22" t="s">
        <v>21</v>
      </c>
    </row>
    <row r="23" spans="2:2" x14ac:dyDescent="0.25">
      <c r="B23" t="s">
        <v>22</v>
      </c>
    </row>
    <row r="24" spans="2:2" x14ac:dyDescent="0.25">
      <c r="B24" t="s">
        <v>23</v>
      </c>
    </row>
    <row r="25" spans="2:2" x14ac:dyDescent="0.25">
      <c r="B25" t="s">
        <v>24</v>
      </c>
    </row>
    <row r="26" spans="2:2" x14ac:dyDescent="0.25">
      <c r="B26" t="s">
        <v>25</v>
      </c>
    </row>
    <row r="27" spans="2:2" x14ac:dyDescent="0.25">
      <c r="B27" t="s">
        <v>26</v>
      </c>
    </row>
    <row r="28" spans="2:2" x14ac:dyDescent="0.25">
      <c r="B28" t="s">
        <v>27</v>
      </c>
    </row>
    <row r="29" spans="2:2" x14ac:dyDescent="0.25">
      <c r="B29" t="s">
        <v>28</v>
      </c>
    </row>
    <row r="30" spans="2:2" x14ac:dyDescent="0.25">
      <c r="B30" t="s">
        <v>29</v>
      </c>
    </row>
    <row r="31" spans="2:2" x14ac:dyDescent="0.25">
      <c r="B31" t="s">
        <v>30</v>
      </c>
    </row>
    <row r="32" spans="2:2" x14ac:dyDescent="0.25">
      <c r="B32" t="s">
        <v>31</v>
      </c>
    </row>
    <row r="33" spans="2:2" x14ac:dyDescent="0.25">
      <c r="B33" t="s">
        <v>32</v>
      </c>
    </row>
    <row r="34" spans="2:2" x14ac:dyDescent="0.25">
      <c r="B34" t="s">
        <v>33</v>
      </c>
    </row>
    <row r="35" spans="2:2" x14ac:dyDescent="0.25">
      <c r="B35" t="s">
        <v>34</v>
      </c>
    </row>
    <row r="36" spans="2:2" x14ac:dyDescent="0.25">
      <c r="B36" t="s">
        <v>35</v>
      </c>
    </row>
    <row r="37" spans="2:2" x14ac:dyDescent="0.25">
      <c r="B37" t="s">
        <v>36</v>
      </c>
    </row>
    <row r="38" spans="2:2" x14ac:dyDescent="0.25">
      <c r="B38" t="s">
        <v>37</v>
      </c>
    </row>
    <row r="39" spans="2:2" x14ac:dyDescent="0.25">
      <c r="B39" t="s">
        <v>38</v>
      </c>
    </row>
    <row r="40" spans="2:2" x14ac:dyDescent="0.25">
      <c r="B40" t="s">
        <v>39</v>
      </c>
    </row>
    <row r="41" spans="2:2" x14ac:dyDescent="0.25">
      <c r="B41" t="s">
        <v>40</v>
      </c>
    </row>
    <row r="42" spans="2:2" x14ac:dyDescent="0.25">
      <c r="B42" t="s">
        <v>41</v>
      </c>
    </row>
    <row r="43" spans="2:2" x14ac:dyDescent="0.25">
      <c r="B43" t="s">
        <v>42</v>
      </c>
    </row>
    <row r="44" spans="2:2" x14ac:dyDescent="0.25">
      <c r="B44" t="s">
        <v>43</v>
      </c>
    </row>
    <row r="45" spans="2:2" x14ac:dyDescent="0.25">
      <c r="B45" t="s">
        <v>44</v>
      </c>
    </row>
    <row r="46" spans="2:2" x14ac:dyDescent="0.25">
      <c r="B46" t="s">
        <v>45</v>
      </c>
    </row>
    <row r="47" spans="2:2" x14ac:dyDescent="0.25">
      <c r="B47" t="s">
        <v>46</v>
      </c>
    </row>
    <row r="48" spans="2:2" x14ac:dyDescent="0.25">
      <c r="B48" t="s">
        <v>47</v>
      </c>
    </row>
    <row r="49" spans="2:2" x14ac:dyDescent="0.25">
      <c r="B49" t="s">
        <v>48</v>
      </c>
    </row>
    <row r="50" spans="2:2" x14ac:dyDescent="0.25">
      <c r="B50" t="s">
        <v>49</v>
      </c>
    </row>
    <row r="51" spans="2:2" x14ac:dyDescent="0.25">
      <c r="B51" t="s">
        <v>50</v>
      </c>
    </row>
    <row r="52" spans="2:2" x14ac:dyDescent="0.25">
      <c r="B52" t="s">
        <v>51</v>
      </c>
    </row>
    <row r="53" spans="2:2" x14ac:dyDescent="0.25">
      <c r="B53" t="s">
        <v>52</v>
      </c>
    </row>
    <row r="54" spans="2:2" x14ac:dyDescent="0.25">
      <c r="B54" t="s">
        <v>53</v>
      </c>
    </row>
    <row r="55" spans="2:2" x14ac:dyDescent="0.25">
      <c r="B55" t="s">
        <v>54</v>
      </c>
    </row>
    <row r="56" spans="2:2" x14ac:dyDescent="0.25">
      <c r="B56" t="s">
        <v>55</v>
      </c>
    </row>
    <row r="57" spans="2:2" x14ac:dyDescent="0.25">
      <c r="B57" t="s">
        <v>56</v>
      </c>
    </row>
    <row r="58" spans="2:2" x14ac:dyDescent="0.25">
      <c r="B58" t="s">
        <v>57</v>
      </c>
    </row>
    <row r="59" spans="2:2" x14ac:dyDescent="0.25">
      <c r="B59" t="s">
        <v>58</v>
      </c>
    </row>
    <row r="60" spans="2:2" x14ac:dyDescent="0.25">
      <c r="B60" t="s">
        <v>59</v>
      </c>
    </row>
    <row r="61" spans="2:2" x14ac:dyDescent="0.25">
      <c r="B61" t="s">
        <v>60</v>
      </c>
    </row>
    <row r="62" spans="2:2" x14ac:dyDescent="0.25">
      <c r="B62" t="s">
        <v>61</v>
      </c>
    </row>
    <row r="63" spans="2:2" x14ac:dyDescent="0.25">
      <c r="B63" t="s">
        <v>62</v>
      </c>
    </row>
    <row r="64" spans="2:2" x14ac:dyDescent="0.25">
      <c r="B64" t="s">
        <v>63</v>
      </c>
    </row>
    <row r="65" spans="2:2" x14ac:dyDescent="0.25">
      <c r="B65" t="s">
        <v>64</v>
      </c>
    </row>
    <row r="66" spans="2:2" x14ac:dyDescent="0.25">
      <c r="B66" t="s">
        <v>65</v>
      </c>
    </row>
    <row r="67" spans="2:2" x14ac:dyDescent="0.25">
      <c r="B67" t="s">
        <v>66</v>
      </c>
    </row>
    <row r="68" spans="2:2" x14ac:dyDescent="0.25">
      <c r="B68" t="s">
        <v>67</v>
      </c>
    </row>
    <row r="69" spans="2:2" x14ac:dyDescent="0.25">
      <c r="B69" t="s">
        <v>68</v>
      </c>
    </row>
    <row r="70" spans="2:2" x14ac:dyDescent="0.25">
      <c r="B70" t="s">
        <v>69</v>
      </c>
    </row>
    <row r="71" spans="2:2" x14ac:dyDescent="0.25">
      <c r="B71" t="s">
        <v>70</v>
      </c>
    </row>
    <row r="72" spans="2:2" x14ac:dyDescent="0.25">
      <c r="B72" t="s">
        <v>71</v>
      </c>
    </row>
    <row r="73" spans="2:2" x14ac:dyDescent="0.25">
      <c r="B73" t="s">
        <v>72</v>
      </c>
    </row>
    <row r="74" spans="2:2" x14ac:dyDescent="0.25">
      <c r="B74" t="s">
        <v>73</v>
      </c>
    </row>
    <row r="75" spans="2:2" x14ac:dyDescent="0.25">
      <c r="B75" t="s">
        <v>74</v>
      </c>
    </row>
    <row r="76" spans="2:2" x14ac:dyDescent="0.25">
      <c r="B76" t="s">
        <v>75</v>
      </c>
    </row>
    <row r="77" spans="2:2" x14ac:dyDescent="0.25">
      <c r="B77" t="s">
        <v>76</v>
      </c>
    </row>
    <row r="78" spans="2:2" x14ac:dyDescent="0.25">
      <c r="B78" t="s">
        <v>77</v>
      </c>
    </row>
    <row r="79" spans="2:2" x14ac:dyDescent="0.25">
      <c r="B79" t="s">
        <v>78</v>
      </c>
    </row>
    <row r="80" spans="2:2" x14ac:dyDescent="0.25">
      <c r="B80" t="s">
        <v>79</v>
      </c>
    </row>
    <row r="81" spans="2:2" x14ac:dyDescent="0.25">
      <c r="B81" t="s">
        <v>80</v>
      </c>
    </row>
    <row r="82" spans="2:2" x14ac:dyDescent="0.25">
      <c r="B82" t="s">
        <v>81</v>
      </c>
    </row>
    <row r="83" spans="2:2" x14ac:dyDescent="0.25">
      <c r="B83" t="s">
        <v>82</v>
      </c>
    </row>
    <row r="84" spans="2:2" x14ac:dyDescent="0.25">
      <c r="B84" t="s">
        <v>83</v>
      </c>
    </row>
    <row r="85" spans="2:2" x14ac:dyDescent="0.25">
      <c r="B85" t="s">
        <v>84</v>
      </c>
    </row>
    <row r="86" spans="2:2" x14ac:dyDescent="0.25">
      <c r="B86" t="s">
        <v>85</v>
      </c>
    </row>
    <row r="87" spans="2:2" x14ac:dyDescent="0.25">
      <c r="B87" t="s">
        <v>86</v>
      </c>
    </row>
    <row r="88" spans="2:2" x14ac:dyDescent="0.25">
      <c r="B88" t="s">
        <v>87</v>
      </c>
    </row>
    <row r="89" spans="2:2" x14ac:dyDescent="0.25">
      <c r="B89" t="s">
        <v>88</v>
      </c>
    </row>
    <row r="90" spans="2:2" x14ac:dyDescent="0.25">
      <c r="B90" t="s">
        <v>89</v>
      </c>
    </row>
    <row r="91" spans="2:2" x14ac:dyDescent="0.25">
      <c r="B91" t="s">
        <v>90</v>
      </c>
    </row>
    <row r="92" spans="2:2" x14ac:dyDescent="0.25">
      <c r="B92" t="s">
        <v>91</v>
      </c>
    </row>
    <row r="93" spans="2:2" x14ac:dyDescent="0.25">
      <c r="B93" t="s">
        <v>92</v>
      </c>
    </row>
    <row r="94" spans="2:2" x14ac:dyDescent="0.25">
      <c r="B94" t="s">
        <v>93</v>
      </c>
    </row>
    <row r="95" spans="2:2" x14ac:dyDescent="0.25">
      <c r="B95" t="s">
        <v>94</v>
      </c>
    </row>
    <row r="96" spans="2:2" x14ac:dyDescent="0.25">
      <c r="B96" t="s">
        <v>95</v>
      </c>
    </row>
    <row r="97" spans="2:2" x14ac:dyDescent="0.25">
      <c r="B97" t="s">
        <v>96</v>
      </c>
    </row>
    <row r="98" spans="2:2" x14ac:dyDescent="0.25">
      <c r="B98" t="s">
        <v>97</v>
      </c>
    </row>
    <row r="99" spans="2:2" x14ac:dyDescent="0.25">
      <c r="B99" t="s">
        <v>98</v>
      </c>
    </row>
    <row r="100" spans="2:2" x14ac:dyDescent="0.25">
      <c r="B100" t="s">
        <v>99</v>
      </c>
    </row>
    <row r="101" spans="2:2" x14ac:dyDescent="0.25">
      <c r="B101" t="s">
        <v>100</v>
      </c>
    </row>
    <row r="102" spans="2:2" x14ac:dyDescent="0.25">
      <c r="B102" t="s">
        <v>101</v>
      </c>
    </row>
    <row r="103" spans="2:2" x14ac:dyDescent="0.25">
      <c r="B103" t="s">
        <v>102</v>
      </c>
    </row>
    <row r="104" spans="2:2" x14ac:dyDescent="0.25">
      <c r="B104" t="s">
        <v>103</v>
      </c>
    </row>
    <row r="105" spans="2:2" x14ac:dyDescent="0.25">
      <c r="B105" t="s">
        <v>104</v>
      </c>
    </row>
    <row r="106" spans="2:2" x14ac:dyDescent="0.25">
      <c r="B106" t="s">
        <v>105</v>
      </c>
    </row>
    <row r="107" spans="2:2" x14ac:dyDescent="0.25">
      <c r="B107" t="s">
        <v>106</v>
      </c>
    </row>
    <row r="108" spans="2:2" x14ac:dyDescent="0.25">
      <c r="B108" t="s">
        <v>107</v>
      </c>
    </row>
    <row r="109" spans="2:2" x14ac:dyDescent="0.25">
      <c r="B109" t="s">
        <v>108</v>
      </c>
    </row>
    <row r="110" spans="2:2" x14ac:dyDescent="0.25">
      <c r="B110" t="s">
        <v>109</v>
      </c>
    </row>
    <row r="111" spans="2:2" x14ac:dyDescent="0.25">
      <c r="B111" t="s">
        <v>110</v>
      </c>
    </row>
    <row r="112" spans="2:2" x14ac:dyDescent="0.25">
      <c r="B112" t="s">
        <v>111</v>
      </c>
    </row>
    <row r="113" spans="2:2" x14ac:dyDescent="0.25">
      <c r="B113" t="s">
        <v>112</v>
      </c>
    </row>
    <row r="114" spans="2:2" x14ac:dyDescent="0.25">
      <c r="B114" t="s">
        <v>113</v>
      </c>
    </row>
    <row r="115" spans="2:2" x14ac:dyDescent="0.25">
      <c r="B115" t="s">
        <v>114</v>
      </c>
    </row>
    <row r="116" spans="2:2" x14ac:dyDescent="0.25">
      <c r="B116" t="s">
        <v>115</v>
      </c>
    </row>
    <row r="117" spans="2:2" x14ac:dyDescent="0.25">
      <c r="B117" t="s">
        <v>116</v>
      </c>
    </row>
    <row r="118" spans="2:2" x14ac:dyDescent="0.25">
      <c r="B118" t="s">
        <v>117</v>
      </c>
    </row>
    <row r="119" spans="2:2" x14ac:dyDescent="0.25">
      <c r="B119" t="s">
        <v>118</v>
      </c>
    </row>
    <row r="120" spans="2:2" x14ac:dyDescent="0.25">
      <c r="B120" t="s">
        <v>119</v>
      </c>
    </row>
    <row r="121" spans="2:2" x14ac:dyDescent="0.25">
      <c r="B121" t="s">
        <v>120</v>
      </c>
    </row>
    <row r="122" spans="2:2" x14ac:dyDescent="0.25">
      <c r="B122" t="s">
        <v>121</v>
      </c>
    </row>
    <row r="123" spans="2:2" x14ac:dyDescent="0.25">
      <c r="B123" t="s">
        <v>122</v>
      </c>
    </row>
    <row r="124" spans="2:2" x14ac:dyDescent="0.25">
      <c r="B124" t="s">
        <v>123</v>
      </c>
    </row>
    <row r="125" spans="2:2" x14ac:dyDescent="0.25">
      <c r="B125" t="s">
        <v>124</v>
      </c>
    </row>
    <row r="126" spans="2:2" x14ac:dyDescent="0.25">
      <c r="B126" t="s">
        <v>125</v>
      </c>
    </row>
    <row r="127" spans="2:2" x14ac:dyDescent="0.25">
      <c r="B127" t="s">
        <v>126</v>
      </c>
    </row>
    <row r="128" spans="2:2" x14ac:dyDescent="0.25">
      <c r="B128" t="s">
        <v>127</v>
      </c>
    </row>
    <row r="129" spans="2:2" x14ac:dyDescent="0.25">
      <c r="B129" t="s">
        <v>128</v>
      </c>
    </row>
    <row r="130" spans="2:2" x14ac:dyDescent="0.25">
      <c r="B130" t="s">
        <v>129</v>
      </c>
    </row>
    <row r="131" spans="2:2" x14ac:dyDescent="0.25">
      <c r="B131" t="s">
        <v>130</v>
      </c>
    </row>
    <row r="132" spans="2:2" x14ac:dyDescent="0.25">
      <c r="B132" t="s">
        <v>131</v>
      </c>
    </row>
    <row r="133" spans="2:2" x14ac:dyDescent="0.25">
      <c r="B133" t="s">
        <v>132</v>
      </c>
    </row>
    <row r="134" spans="2:2" x14ac:dyDescent="0.25">
      <c r="B134" t="s">
        <v>133</v>
      </c>
    </row>
    <row r="135" spans="2:2" x14ac:dyDescent="0.25">
      <c r="B135" t="s">
        <v>134</v>
      </c>
    </row>
    <row r="136" spans="2:2" x14ac:dyDescent="0.25">
      <c r="B136" t="s">
        <v>135</v>
      </c>
    </row>
    <row r="137" spans="2:2" x14ac:dyDescent="0.25">
      <c r="B137" t="s">
        <v>136</v>
      </c>
    </row>
    <row r="138" spans="2:2" x14ac:dyDescent="0.25">
      <c r="B138" t="s">
        <v>137</v>
      </c>
    </row>
    <row r="139" spans="2:2" x14ac:dyDescent="0.25">
      <c r="B139" t="s">
        <v>138</v>
      </c>
    </row>
    <row r="140" spans="2:2" x14ac:dyDescent="0.25">
      <c r="B140" t="s">
        <v>139</v>
      </c>
    </row>
    <row r="141" spans="2:2" x14ac:dyDescent="0.25">
      <c r="B141" t="s">
        <v>140</v>
      </c>
    </row>
    <row r="142" spans="2:2" x14ac:dyDescent="0.25">
      <c r="B142" t="s">
        <v>141</v>
      </c>
    </row>
    <row r="143" spans="2:2" x14ac:dyDescent="0.25">
      <c r="B143" t="s">
        <v>142</v>
      </c>
    </row>
    <row r="144" spans="2:2" x14ac:dyDescent="0.25">
      <c r="B144" t="s">
        <v>143</v>
      </c>
    </row>
    <row r="145" spans="2:2" x14ac:dyDescent="0.25">
      <c r="B145" t="s">
        <v>144</v>
      </c>
    </row>
    <row r="146" spans="2:2" x14ac:dyDescent="0.25">
      <c r="B146" t="s">
        <v>145</v>
      </c>
    </row>
    <row r="147" spans="2:2" x14ac:dyDescent="0.25">
      <c r="B147" t="s">
        <v>146</v>
      </c>
    </row>
    <row r="148" spans="2:2" x14ac:dyDescent="0.25">
      <c r="B148" t="s">
        <v>147</v>
      </c>
    </row>
    <row r="149" spans="2:2" x14ac:dyDescent="0.25">
      <c r="B149" t="s">
        <v>148</v>
      </c>
    </row>
    <row r="150" spans="2:2" x14ac:dyDescent="0.25">
      <c r="B150" t="s">
        <v>149</v>
      </c>
    </row>
    <row r="151" spans="2:2" x14ac:dyDescent="0.25">
      <c r="B151" t="s">
        <v>150</v>
      </c>
    </row>
    <row r="152" spans="2:2" x14ac:dyDescent="0.25">
      <c r="B152" t="s">
        <v>151</v>
      </c>
    </row>
    <row r="153" spans="2:2" x14ac:dyDescent="0.25">
      <c r="B153" t="s">
        <v>152</v>
      </c>
    </row>
    <row r="154" spans="2:2" x14ac:dyDescent="0.25">
      <c r="B154" t="s">
        <v>153</v>
      </c>
    </row>
    <row r="155" spans="2:2" x14ac:dyDescent="0.25">
      <c r="B155" t="s">
        <v>154</v>
      </c>
    </row>
    <row r="156" spans="2:2" x14ac:dyDescent="0.25">
      <c r="B156" t="s">
        <v>155</v>
      </c>
    </row>
    <row r="157" spans="2:2" x14ac:dyDescent="0.25">
      <c r="B157" t="s">
        <v>156</v>
      </c>
    </row>
    <row r="158" spans="2:2" x14ac:dyDescent="0.25">
      <c r="B158" t="s">
        <v>157</v>
      </c>
    </row>
    <row r="159" spans="2:2" x14ac:dyDescent="0.25">
      <c r="B159" t="s">
        <v>158</v>
      </c>
    </row>
    <row r="160" spans="2:2" x14ac:dyDescent="0.25">
      <c r="B160" t="s">
        <v>159</v>
      </c>
    </row>
    <row r="161" spans="2:2" x14ac:dyDescent="0.25">
      <c r="B161" t="s">
        <v>160</v>
      </c>
    </row>
    <row r="162" spans="2:2" x14ac:dyDescent="0.25">
      <c r="B162" t="s">
        <v>161</v>
      </c>
    </row>
    <row r="163" spans="2:2" x14ac:dyDescent="0.25">
      <c r="B163" t="s">
        <v>162</v>
      </c>
    </row>
    <row r="164" spans="2:2" x14ac:dyDescent="0.25">
      <c r="B164" t="s">
        <v>163</v>
      </c>
    </row>
    <row r="165" spans="2:2" x14ac:dyDescent="0.25">
      <c r="B165" t="s">
        <v>164</v>
      </c>
    </row>
    <row r="166" spans="2:2" x14ac:dyDescent="0.25">
      <c r="B166" t="s">
        <v>165</v>
      </c>
    </row>
    <row r="167" spans="2:2" x14ac:dyDescent="0.25">
      <c r="B167" t="s">
        <v>166</v>
      </c>
    </row>
    <row r="168" spans="2:2" x14ac:dyDescent="0.25">
      <c r="B168" t="s">
        <v>167</v>
      </c>
    </row>
    <row r="169" spans="2:2" x14ac:dyDescent="0.25">
      <c r="B169" t="s">
        <v>168</v>
      </c>
    </row>
    <row r="170" spans="2:2" x14ac:dyDescent="0.25">
      <c r="B170" t="s">
        <v>169</v>
      </c>
    </row>
    <row r="171" spans="2:2" x14ac:dyDescent="0.25">
      <c r="B171" t="s">
        <v>170</v>
      </c>
    </row>
    <row r="172" spans="2:2" x14ac:dyDescent="0.25">
      <c r="B172" t="s">
        <v>171</v>
      </c>
    </row>
    <row r="173" spans="2:2" x14ac:dyDescent="0.25">
      <c r="B173" t="s">
        <v>172</v>
      </c>
    </row>
    <row r="174" spans="2:2" x14ac:dyDescent="0.25">
      <c r="B174" t="s">
        <v>173</v>
      </c>
    </row>
    <row r="175" spans="2:2" x14ac:dyDescent="0.25">
      <c r="B175" t="s">
        <v>174</v>
      </c>
    </row>
    <row r="176" spans="2:2" x14ac:dyDescent="0.25">
      <c r="B176" t="s">
        <v>175</v>
      </c>
    </row>
    <row r="177" spans="2:2" x14ac:dyDescent="0.25">
      <c r="B177" t="s">
        <v>176</v>
      </c>
    </row>
    <row r="178" spans="2:2" x14ac:dyDescent="0.25">
      <c r="B178" t="s">
        <v>177</v>
      </c>
    </row>
    <row r="179" spans="2:2" x14ac:dyDescent="0.25">
      <c r="B179" t="s">
        <v>178</v>
      </c>
    </row>
    <row r="180" spans="2:2" x14ac:dyDescent="0.25">
      <c r="B180" t="s">
        <v>179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F4F0FA1AC8B142BA5BFAEE01329AF1" ma:contentTypeVersion="13" ma:contentTypeDescription="Create a new document." ma:contentTypeScope="" ma:versionID="51d44e6750016a81140edd9302933050">
  <xsd:schema xmlns:xsd="http://www.w3.org/2001/XMLSchema" xmlns:xs="http://www.w3.org/2001/XMLSchema" xmlns:p="http://schemas.microsoft.com/office/2006/metadata/properties" xmlns:ns1="http://schemas.microsoft.com/sharepoint/v3" xmlns:ns2="7f1325bc-d786-4e92-924e-74ffe34b2b40" xmlns:ns3="655d3dbc-e9a1-4c85-8bc4-391e75a6cf80" targetNamespace="http://schemas.microsoft.com/office/2006/metadata/properties" ma:root="true" ma:fieldsID="fbbf5b69800df541767d824f3fbf5177" ns1:_="" ns2:_="" ns3:_="">
    <xsd:import namespace="http://schemas.microsoft.com/sharepoint/v3"/>
    <xsd:import namespace="7f1325bc-d786-4e92-924e-74ffe34b2b40"/>
    <xsd:import namespace="655d3dbc-e9a1-4c85-8bc4-391e75a6cf8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EventHashCode" minOccurs="0"/>
                <xsd:element ref="ns3:MediaServiceGenerationTime" minOccurs="0"/>
                <xsd:element ref="ns3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1325bc-d786-4e92-924e-74ffe34b2b4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5d3dbc-e9a1-4c85-8bc4-391e75a6cf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_Flow_SignoffStatus" ma:index="20" nillable="true" ma:displayName="Sign-off status" ma:internalName="_x0024_Resources_x003a_core_x002c_Signoff_Status_x003b_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Flow_SignoffStatus xmlns="655d3dbc-e9a1-4c85-8bc4-391e75a6cf80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EDF347-3168-4BEB-9A6E-9322773C07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f1325bc-d786-4e92-924e-74ffe34b2b40"/>
    <ds:schemaRef ds:uri="655d3dbc-e9a1-4c85-8bc4-391e75a6cf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07F7B26-A8FB-44CC-BC1A-494CF9683469}">
  <ds:schemaRefs>
    <ds:schemaRef ds:uri="http://www.w3.org/XML/1998/namespace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7f1325bc-d786-4e92-924e-74ffe34b2b40"/>
    <ds:schemaRef ds:uri="http://purl.org/dc/terms/"/>
    <ds:schemaRef ds:uri="http://schemas.microsoft.com/office/infopath/2007/PartnerControls"/>
    <ds:schemaRef ds:uri="655d3dbc-e9a1-4c85-8bc4-391e75a6cf80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806B5E61-CB82-4E98-BB90-ED4847D7777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18</vt:i4>
      </vt:variant>
    </vt:vector>
  </HeadingPairs>
  <TitlesOfParts>
    <vt:vector size="30" baseType="lpstr">
      <vt:lpstr>Datetime format</vt:lpstr>
      <vt:lpstr>List identifiers</vt:lpstr>
      <vt:lpstr>List instruments</vt:lpstr>
      <vt:lpstr>Get instrument definition</vt:lpstr>
      <vt:lpstr>Edit instrument</vt:lpstr>
      <vt:lpstr>Add instrument</vt:lpstr>
      <vt:lpstr>Add property definition</vt:lpstr>
      <vt:lpstr>List prices 1</vt:lpstr>
      <vt:lpstr>List prices 2</vt:lpstr>
      <vt:lpstr>Update prices</vt:lpstr>
      <vt:lpstr>Create prices</vt:lpstr>
      <vt:lpstr>Inputs</vt:lpstr>
      <vt:lpstr>'Create prices'!fbnHoldings_Template_ref</vt:lpstr>
      <vt:lpstr>'Update prices'!fbnHoldings_Template_ref</vt:lpstr>
      <vt:lpstr>'Add instrument'!fbnInstrumentProperties_Template_ref</vt:lpstr>
      <vt:lpstr>'Add property definition'!fbnInstrumentProperties_Template_ref</vt:lpstr>
      <vt:lpstr>'Edit instrument'!fbnInstrumentProperties_Template_ref</vt:lpstr>
      <vt:lpstr>'Add instrument'!fbnInstruments_Template_ref</vt:lpstr>
      <vt:lpstr>'Edit instrument'!fbnInstruments_Template_ref</vt:lpstr>
      <vt:lpstr>'Add instrument'!fbnPropertiesAdd_Template_ref</vt:lpstr>
      <vt:lpstr>'Add property definition'!fbnPropertiesAdd_Template_ref</vt:lpstr>
      <vt:lpstr>'Get instrument definition'!fbnPropertiesAdd_Template_ref</vt:lpstr>
      <vt:lpstr>'List identifiers'!fbnPropertiesAdd_Template_ref</vt:lpstr>
      <vt:lpstr>'Update prices'!fbnQuoteAdd_Template_ref</vt:lpstr>
      <vt:lpstr>'Create prices'!fbnQuoteId_Template_ref</vt:lpstr>
      <vt:lpstr>'Update prices'!fbnQuoteId_Template_ref</vt:lpstr>
      <vt:lpstr>'Create prices'!fbnQuotesAdd_Template_ref</vt:lpstr>
      <vt:lpstr>'Update prices'!fbnQuotesAdd_Template_ref</vt:lpstr>
      <vt:lpstr>'Create prices'!fbnSecurities_Template_ref</vt:lpstr>
      <vt:lpstr>'Update prices'!fbnSecurities_Template_ref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Wong</dc:creator>
  <cp:lastModifiedBy>Windows User</cp:lastModifiedBy>
  <dcterms:created xsi:type="dcterms:W3CDTF">2019-03-20T09:26:45Z</dcterms:created>
  <dcterms:modified xsi:type="dcterms:W3CDTF">2024-02-01T06:00:22Z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0x01010005F4F0FA1AC8B142BA5BFAEE01329AF1</vt:lpwstr>
  </property>
  <property fmtid="{D5CDD505-2E9C-101B-9397-08002B2CF9AE}" pid="3" name="AuthorIds_UIVersion_18432">
    <vt:lpwstr>184</vt:lpwstr>
  </property>
</Properties>
</file>