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  <c r="AD27" i="1"/>
  <c r="AD26" i="1"/>
  <c r="AD25" i="1"/>
  <c r="AD24" i="1"/>
  <c r="AD20" i="1"/>
  <c r="S27" i="1"/>
  <c r="T27" i="1"/>
  <c r="U27" i="1"/>
  <c r="V27" i="1"/>
  <c r="W27" i="1"/>
  <c r="S26" i="1"/>
  <c r="T26" i="1"/>
  <c r="U26" i="1"/>
  <c r="V26" i="1"/>
  <c r="W26" i="1"/>
  <c r="S25" i="1"/>
  <c r="T25" i="1"/>
  <c r="U25" i="1"/>
  <c r="V25" i="1"/>
  <c r="W25" i="1"/>
  <c r="V24" i="1"/>
  <c r="W24" i="1"/>
  <c r="T24" i="1"/>
  <c r="U24" i="1"/>
  <c r="S24" i="1"/>
  <c r="R25" i="1"/>
  <c r="R26" i="1"/>
  <c r="R27" i="1"/>
  <c r="R24" i="1"/>
  <c r="Q27" i="1"/>
  <c r="Q26" i="1"/>
  <c r="Q25" i="1"/>
  <c r="Q24" i="1"/>
  <c r="P27" i="1"/>
  <c r="P26" i="1"/>
  <c r="P25" i="1"/>
  <c r="P24" i="1"/>
  <c r="O27" i="1"/>
  <c r="O26" i="1"/>
  <c r="O25" i="1"/>
  <c r="O24" i="1"/>
  <c r="N24" i="1"/>
  <c r="E27" i="1"/>
  <c r="F27" i="1"/>
  <c r="G27" i="1"/>
  <c r="H27" i="1"/>
  <c r="E26" i="1"/>
  <c r="F26" i="1"/>
  <c r="G26" i="1"/>
  <c r="H26" i="1"/>
  <c r="E25" i="1"/>
  <c r="F25" i="1"/>
  <c r="G25" i="1"/>
  <c r="H25" i="1"/>
  <c r="E24" i="1"/>
  <c r="F24" i="1"/>
  <c r="G24" i="1"/>
  <c r="H24" i="1"/>
  <c r="N2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4" i="1"/>
  <c r="Z3" i="1"/>
  <c r="AA3" i="1" s="1"/>
  <c r="AB3" i="1" s="1"/>
  <c r="Y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V4" i="1"/>
  <c r="W4" i="1"/>
  <c r="T4" i="1"/>
  <c r="U4" i="1"/>
  <c r="S4" i="1"/>
  <c r="T3" i="1"/>
  <c r="U3" i="1"/>
  <c r="V3" i="1" s="1"/>
  <c r="W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R4" i="1"/>
  <c r="Q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4" i="1"/>
  <c r="R3" i="1"/>
  <c r="P3" i="1"/>
  <c r="Q3" i="1" s="1"/>
  <c r="O3" i="1"/>
  <c r="L4" i="1"/>
  <c r="J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K3" i="1"/>
  <c r="L3" i="1" s="1"/>
  <c r="M3" i="1" s="1"/>
  <c r="J3" i="1"/>
  <c r="E3" i="1"/>
  <c r="F3" i="1" s="1"/>
  <c r="G3" i="1" s="1"/>
  <c r="H3" i="1" s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S8" i="1" s="1"/>
  <c r="I7" i="1"/>
  <c r="S7" i="1" s="1"/>
  <c r="I6" i="1"/>
  <c r="S6" i="1" s="1"/>
  <c r="I5" i="1"/>
  <c r="S5" i="1" s="1"/>
  <c r="D24" i="1"/>
  <c r="D25" i="1"/>
  <c r="D26" i="1"/>
  <c r="D27" i="1"/>
  <c r="C27" i="1"/>
  <c r="C26" i="1"/>
  <c r="C25" i="1"/>
  <c r="N13" i="1"/>
  <c r="N14" i="1"/>
  <c r="N15" i="1"/>
  <c r="N16" i="1"/>
  <c r="N17" i="1"/>
  <c r="N18" i="1"/>
  <c r="N19" i="1"/>
  <c r="N20" i="1"/>
  <c r="N12" i="1"/>
  <c r="X12" i="1" s="1"/>
  <c r="N11" i="1"/>
  <c r="X11" i="1" s="1"/>
  <c r="N10" i="1"/>
  <c r="N9" i="1"/>
  <c r="N8" i="1"/>
  <c r="N7" i="1"/>
  <c r="X7" i="1" s="1"/>
  <c r="N6" i="1"/>
  <c r="N5" i="1"/>
  <c r="X9" i="1" l="1"/>
  <c r="X17" i="1"/>
  <c r="X14" i="1"/>
  <c r="X6" i="1"/>
  <c r="X18" i="1"/>
  <c r="N25" i="1"/>
  <c r="X13" i="1"/>
  <c r="X8" i="1"/>
  <c r="X10" i="1"/>
  <c r="X5" i="1"/>
  <c r="X20" i="1"/>
  <c r="X19" i="1"/>
  <c r="X16" i="1"/>
  <c r="X15" i="1"/>
  <c r="N26" i="1"/>
</calcChain>
</file>

<file path=xl/sharedStrings.xml><?xml version="1.0" encoding="utf-8"?>
<sst xmlns="http://schemas.openxmlformats.org/spreadsheetml/2006/main" count="50" uniqueCount="50">
  <si>
    <t xml:space="preserve"> pay </t>
  </si>
  <si>
    <t xml:space="preserve">Hours Worked </t>
  </si>
  <si>
    <t>Last Name             First Name Hourly wages   1-Jan</t>
  </si>
  <si>
    <t>First Name</t>
  </si>
  <si>
    <t>Hourly Wages</t>
  </si>
  <si>
    <t xml:space="preserve">Employee Payroll                   </t>
  </si>
  <si>
    <t xml:space="preserve">kern </t>
  </si>
  <si>
    <t>Howard</t>
  </si>
  <si>
    <t>O'Donnald</t>
  </si>
  <si>
    <t>Hernadez</t>
  </si>
  <si>
    <t>Smith</t>
  </si>
  <si>
    <t xml:space="preserve">Baker </t>
  </si>
  <si>
    <t xml:space="preserve">Velinda </t>
  </si>
  <si>
    <t>Carnehan</t>
  </si>
  <si>
    <t xml:space="preserve">Westerfield </t>
  </si>
  <si>
    <t>Penfold</t>
  </si>
  <si>
    <t>Islington</t>
  </si>
  <si>
    <t xml:space="preserve">Young </t>
  </si>
  <si>
    <t>Trenton</t>
  </si>
  <si>
    <t>Engleheart</t>
  </si>
  <si>
    <t>Norman</t>
  </si>
  <si>
    <t xml:space="preserve">Mann </t>
  </si>
  <si>
    <t xml:space="preserve">Underhill </t>
  </si>
  <si>
    <t xml:space="preserve">Genesis </t>
  </si>
  <si>
    <t xml:space="preserve">Trent </t>
  </si>
  <si>
    <t>Bill</t>
  </si>
  <si>
    <t xml:space="preserve">Chandra </t>
  </si>
  <si>
    <t xml:space="preserve">Blessing </t>
  </si>
  <si>
    <t xml:space="preserve">Olivia </t>
  </si>
  <si>
    <t xml:space="preserve">Linda </t>
  </si>
  <si>
    <t>Sandy</t>
  </si>
  <si>
    <t>Dennis</t>
  </si>
  <si>
    <t>Karen</t>
  </si>
  <si>
    <t>Nancy</t>
  </si>
  <si>
    <t>Tom</t>
  </si>
  <si>
    <t>Paul</t>
  </si>
  <si>
    <t>Wendy</t>
  </si>
  <si>
    <t xml:space="preserve">Ron </t>
  </si>
  <si>
    <t xml:space="preserve">Glenda </t>
  </si>
  <si>
    <t>Jon</t>
  </si>
  <si>
    <t>Max</t>
  </si>
  <si>
    <t>Min</t>
  </si>
  <si>
    <t>Average</t>
  </si>
  <si>
    <t>Total</t>
  </si>
  <si>
    <t>Niloy Islam</t>
  </si>
  <si>
    <t>Overtime Hours</t>
  </si>
  <si>
    <t>Overtime Bonus</t>
  </si>
  <si>
    <t>Total Pay</t>
  </si>
  <si>
    <t>January Pay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</si>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</sst>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16" fontId="0" fillId="2" borderId="0" xfId="0" applyNumberFormat="1" applyFont="1" applyFill="1"/>
    <xf numFmtId="0" fontId="0" fillId="2" borderId="0" xfId="0" applyFon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"/>
  <sheetViews>
    <sheetView tabSelected="1" zoomScale="102" zoomScaleNormal="102" workbookViewId="0">
      <selection activeCell="A24" sqref="A24"/>
    </sheetView>
  </sheetViews>
  <sheetFormatPr defaultRowHeight="14.4" x14ac:dyDescent="0.3"/>
  <cols>
    <col min="1" max="1" width="15" customWidth="1"/>
    <col min="2" max="2" width="10.77734375" customWidth="1"/>
    <col min="3" max="3" width="12.109375" customWidth="1"/>
    <col min="4" max="13" width="15.88671875" customWidth="1"/>
    <col min="14" max="18" width="14.44140625" customWidth="1"/>
    <col min="19" max="23" width="17.77734375" customWidth="1"/>
    <col min="24" max="24" width="17.6640625" customWidth="1"/>
    <col min="25" max="25" width="15.88671875" customWidth="1"/>
    <col min="26" max="26" width="16.77734375" customWidth="1"/>
    <col min="27" max="27" width="16.44140625" customWidth="1"/>
    <col min="28" max="28" width="14.88671875" customWidth="1"/>
    <col min="30" max="30" width="15.33203125" customWidth="1"/>
  </cols>
  <sheetData>
    <row r="1" spans="1:30" x14ac:dyDescent="0.3">
      <c r="A1" t="s">
        <v>5</v>
      </c>
      <c r="C1" t="s">
        <v>44</v>
      </c>
    </row>
    <row r="2" spans="1:30" x14ac:dyDescent="0.3">
      <c r="D2" t="s">
        <v>1</v>
      </c>
      <c r="I2" t="s">
        <v>45</v>
      </c>
      <c r="N2" t="s">
        <v>0</v>
      </c>
      <c r="S2" t="s">
        <v>46</v>
      </c>
      <c r="X2" t="s">
        <v>47</v>
      </c>
      <c r="AD2" t="s">
        <v>48</v>
      </c>
    </row>
    <row r="3" spans="1:30" x14ac:dyDescent="0.3">
      <c r="A3" t="s">
        <v>2</v>
      </c>
      <c r="B3" t="s">
        <v>3</v>
      </c>
      <c r="C3" t="s">
        <v>4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10">
        <v>44927</v>
      </c>
      <c r="O3" s="10">
        <f>N3+7</f>
        <v>44934</v>
      </c>
      <c r="P3" s="10">
        <f t="shared" ref="P3:R3" si="2">O3+7</f>
        <v>44941</v>
      </c>
      <c r="Q3" s="10">
        <f t="shared" si="2"/>
        <v>44948</v>
      </c>
      <c r="R3" s="10">
        <f t="shared" si="2"/>
        <v>44955</v>
      </c>
      <c r="S3" s="12">
        <v>44927</v>
      </c>
      <c r="T3" s="12">
        <f>S3+7</f>
        <v>44934</v>
      </c>
      <c r="U3" s="12">
        <f t="shared" ref="U3:W3" si="3">T3+7</f>
        <v>44941</v>
      </c>
      <c r="V3" s="12">
        <f t="shared" si="3"/>
        <v>44948</v>
      </c>
      <c r="W3" s="12">
        <f t="shared" si="3"/>
        <v>44955</v>
      </c>
      <c r="X3" s="8">
        <v>44927</v>
      </c>
      <c r="Y3" s="8">
        <f>X3+7</f>
        <v>44934</v>
      </c>
      <c r="Z3" s="8">
        <f t="shared" ref="Z3:AB3" si="4">Y3+7</f>
        <v>44941</v>
      </c>
      <c r="AA3" s="8">
        <f t="shared" si="4"/>
        <v>44948</v>
      </c>
      <c r="AB3" s="8">
        <f t="shared" si="4"/>
        <v>44955</v>
      </c>
    </row>
    <row r="4" spans="1:30" x14ac:dyDescent="0.3">
      <c r="A4" t="s">
        <v>6</v>
      </c>
      <c r="B4" t="s">
        <v>39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11">
        <f>$C4*D4</f>
        <v>651.9</v>
      </c>
      <c r="O4" s="11">
        <f>$C4*E4</f>
        <v>667.80000000000007</v>
      </c>
      <c r="P4" s="11">
        <f>$C4*F4</f>
        <v>620.1</v>
      </c>
      <c r="Q4" s="11">
        <f>$C4*G4</f>
        <v>477</v>
      </c>
      <c r="R4" s="11">
        <f>$C4*H4</f>
        <v>731.4</v>
      </c>
      <c r="S4" s="13">
        <f>0.5*$C4*I4</f>
        <v>7.95</v>
      </c>
      <c r="T4" s="13">
        <f t="shared" ref="T4:U19" si="5">0.5*$C4*J4</f>
        <v>15.9</v>
      </c>
      <c r="U4" s="13">
        <f t="shared" si="5"/>
        <v>0</v>
      </c>
      <c r="V4" s="13">
        <f>0.5*$C4*L4</f>
        <v>0</v>
      </c>
      <c r="W4" s="13">
        <f t="shared" ref="W4:W20" si="6">0.5*$C4*M4</f>
        <v>47.7</v>
      </c>
      <c r="X4" s="9">
        <f>N4+S4</f>
        <v>659.85</v>
      </c>
      <c r="Y4" s="9">
        <f>O4+T4</f>
        <v>683.7</v>
      </c>
      <c r="Z4" s="9">
        <f>P4+U4</f>
        <v>620.1</v>
      </c>
      <c r="AA4" s="9">
        <f>Q4+V4</f>
        <v>477</v>
      </c>
      <c r="AB4" s="9">
        <f>R4+W4</f>
        <v>779.1</v>
      </c>
      <c r="AD4" s="2" t="s">
        <v>49</v>
      </c>
    </row>
    <row r="5" spans="1:30" x14ac:dyDescent="0.3">
      <c r="A5" t="s">
        <v>7</v>
      </c>
      <c r="B5" t="s">
        <v>38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 t="shared" ref="J5:M20" si="7">IF(E5&gt;40,E5-40,0)</f>
        <v>1</v>
      </c>
      <c r="K5" s="7">
        <f t="shared" si="7"/>
        <v>0</v>
      </c>
      <c r="L5" s="7">
        <f t="shared" si="7"/>
        <v>0</v>
      </c>
      <c r="M5" s="7">
        <f t="shared" si="7"/>
        <v>4</v>
      </c>
      <c r="N5" s="11">
        <f>C5*D5</f>
        <v>420</v>
      </c>
      <c r="O5" s="11">
        <f t="shared" ref="O5:O20" si="8">$C5*E5</f>
        <v>410</v>
      </c>
      <c r="P5" s="11">
        <f t="shared" ref="P5:P20" si="9">$C5*F5</f>
        <v>400</v>
      </c>
      <c r="Q5" s="11">
        <f t="shared" ref="Q5:Q20" si="10">$C5*G5</f>
        <v>380</v>
      </c>
      <c r="R5" s="11">
        <f t="shared" ref="R5:R20" si="11">$C5*H5</f>
        <v>440</v>
      </c>
      <c r="S5" s="13">
        <f>0.5*C5*I5</f>
        <v>10</v>
      </c>
      <c r="T5" s="13">
        <f t="shared" si="5"/>
        <v>5</v>
      </c>
      <c r="U5" s="13">
        <f t="shared" si="5"/>
        <v>0</v>
      </c>
      <c r="V5" s="13">
        <f t="shared" ref="V5:V19" si="12">0.5*$C5*L5</f>
        <v>0</v>
      </c>
      <c r="W5" s="13">
        <f t="shared" si="6"/>
        <v>20</v>
      </c>
      <c r="X5" s="9">
        <f>N5+S5</f>
        <v>430</v>
      </c>
      <c r="Y5" s="9">
        <f>O5+T5</f>
        <v>415</v>
      </c>
      <c r="Z5" s="9">
        <f>P5+U5</f>
        <v>400</v>
      </c>
      <c r="AA5" s="9">
        <f>Q5+V5</f>
        <v>380</v>
      </c>
      <c r="AB5" s="9">
        <f>R5+W5</f>
        <v>460</v>
      </c>
      <c r="AD5" s="2">
        <f t="shared" ref="AD5:AD20" si="13">SUM(X5:AB5)</f>
        <v>2085</v>
      </c>
    </row>
    <row r="6" spans="1:30" x14ac:dyDescent="0.3">
      <c r="A6" t="s">
        <v>8</v>
      </c>
      <c r="B6" t="s">
        <v>37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 t="shared" si="7"/>
        <v>0</v>
      </c>
      <c r="K6" s="7">
        <f t="shared" si="7"/>
        <v>0</v>
      </c>
      <c r="L6" s="7">
        <f t="shared" si="7"/>
        <v>0</v>
      </c>
      <c r="M6" s="7">
        <f t="shared" si="7"/>
        <v>0</v>
      </c>
      <c r="N6" s="11">
        <f>C6*D6</f>
        <v>1082.9000000000001</v>
      </c>
      <c r="O6" s="11">
        <f t="shared" si="8"/>
        <v>884</v>
      </c>
      <c r="P6" s="11">
        <f t="shared" si="9"/>
        <v>729.30000000000007</v>
      </c>
      <c r="Q6" s="11">
        <f t="shared" si="10"/>
        <v>442</v>
      </c>
      <c r="R6" s="11">
        <f t="shared" si="11"/>
        <v>397.8</v>
      </c>
      <c r="S6" s="13">
        <f>0.5*C6*I6</f>
        <v>99.45</v>
      </c>
      <c r="T6" s="13">
        <f t="shared" si="5"/>
        <v>0</v>
      </c>
      <c r="U6" s="13">
        <f t="shared" si="5"/>
        <v>0</v>
      </c>
      <c r="V6" s="13">
        <f t="shared" si="12"/>
        <v>0</v>
      </c>
      <c r="W6" s="13">
        <f t="shared" si="6"/>
        <v>0</v>
      </c>
      <c r="X6" s="9">
        <f>N6+S6</f>
        <v>1182.3500000000001</v>
      </c>
      <c r="Y6" s="9">
        <f>O6+T6</f>
        <v>884</v>
      </c>
      <c r="Z6" s="9">
        <f>P6+U6</f>
        <v>729.30000000000007</v>
      </c>
      <c r="AA6" s="9">
        <f>Q6+V6</f>
        <v>442</v>
      </c>
      <c r="AB6" s="9">
        <f>R6+W6</f>
        <v>397.8</v>
      </c>
      <c r="AD6" s="2">
        <f t="shared" si="13"/>
        <v>3635.4500000000007</v>
      </c>
    </row>
    <row r="7" spans="1:30" x14ac:dyDescent="0.3">
      <c r="A7" t="s">
        <v>9</v>
      </c>
      <c r="B7" t="s">
        <v>36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 t="shared" si="7"/>
        <v>10</v>
      </c>
      <c r="K7" s="7">
        <f t="shared" si="7"/>
        <v>7</v>
      </c>
      <c r="L7" s="7">
        <f t="shared" si="7"/>
        <v>0</v>
      </c>
      <c r="M7" s="7">
        <f t="shared" si="7"/>
        <v>0</v>
      </c>
      <c r="N7" s="11">
        <f>C7*D7</f>
        <v>783.1</v>
      </c>
      <c r="O7" s="11">
        <f t="shared" si="8"/>
        <v>955.00000000000011</v>
      </c>
      <c r="P7" s="11">
        <f t="shared" si="9"/>
        <v>897.7</v>
      </c>
      <c r="Q7" s="11">
        <f t="shared" si="10"/>
        <v>573</v>
      </c>
      <c r="R7" s="11">
        <f t="shared" si="11"/>
        <v>744.90000000000009</v>
      </c>
      <c r="S7" s="13">
        <f>0.5*C7*I7</f>
        <v>9.5500000000000007</v>
      </c>
      <c r="T7" s="13">
        <f t="shared" si="5"/>
        <v>95.5</v>
      </c>
      <c r="U7" s="13">
        <f t="shared" si="5"/>
        <v>66.850000000000009</v>
      </c>
      <c r="V7" s="13">
        <f t="shared" si="12"/>
        <v>0</v>
      </c>
      <c r="W7" s="13">
        <f t="shared" si="6"/>
        <v>0</v>
      </c>
      <c r="X7" s="9">
        <f>N7+S7</f>
        <v>792.65</v>
      </c>
      <c r="Y7" s="9">
        <f>O7+T7</f>
        <v>1050.5</v>
      </c>
      <c r="Z7" s="9">
        <f>P7+U7</f>
        <v>964.55000000000007</v>
      </c>
      <c r="AA7" s="9">
        <f>Q7+V7</f>
        <v>573</v>
      </c>
      <c r="AB7" s="9">
        <f>R7+W7</f>
        <v>744.90000000000009</v>
      </c>
      <c r="AD7" s="2">
        <f t="shared" si="13"/>
        <v>4125.6000000000004</v>
      </c>
    </row>
    <row r="8" spans="1:30" x14ac:dyDescent="0.3">
      <c r="A8" t="s">
        <v>10</v>
      </c>
      <c r="B8" t="s">
        <v>35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 t="shared" si="7"/>
        <v>12</v>
      </c>
      <c r="K8" s="7">
        <f t="shared" si="7"/>
        <v>2</v>
      </c>
      <c r="L8" s="7">
        <f t="shared" si="7"/>
        <v>0</v>
      </c>
      <c r="M8" s="7">
        <f t="shared" si="7"/>
        <v>0</v>
      </c>
      <c r="N8" s="11">
        <f>C8*D8</f>
        <v>269.10000000000002</v>
      </c>
      <c r="O8" s="11">
        <f t="shared" si="8"/>
        <v>358.8</v>
      </c>
      <c r="P8" s="11">
        <f t="shared" si="9"/>
        <v>289.8</v>
      </c>
      <c r="Q8" s="11">
        <f t="shared" si="10"/>
        <v>276</v>
      </c>
      <c r="R8" s="11">
        <f t="shared" si="11"/>
        <v>276</v>
      </c>
      <c r="S8" s="13">
        <f>0.5*C8*I8</f>
        <v>0</v>
      </c>
      <c r="T8" s="13">
        <f t="shared" si="5"/>
        <v>41.400000000000006</v>
      </c>
      <c r="U8" s="13">
        <f t="shared" si="5"/>
        <v>6.9</v>
      </c>
      <c r="V8" s="13">
        <f t="shared" si="12"/>
        <v>0</v>
      </c>
      <c r="W8" s="13">
        <f t="shared" si="6"/>
        <v>0</v>
      </c>
      <c r="X8" s="9">
        <f>N8+S8</f>
        <v>269.10000000000002</v>
      </c>
      <c r="Y8" s="9">
        <f>O8+T8</f>
        <v>400.20000000000005</v>
      </c>
      <c r="Z8" s="9">
        <f>P8+U8</f>
        <v>296.7</v>
      </c>
      <c r="AA8" s="9">
        <f>Q8+V8</f>
        <v>276</v>
      </c>
      <c r="AB8" s="9">
        <f>R8+W8</f>
        <v>276</v>
      </c>
      <c r="AD8" s="2">
        <f t="shared" si="13"/>
        <v>1518</v>
      </c>
    </row>
    <row r="9" spans="1:30" x14ac:dyDescent="0.3">
      <c r="A9" t="s">
        <v>11</v>
      </c>
      <c r="B9" t="s">
        <v>34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 t="shared" si="7"/>
        <v>11</v>
      </c>
      <c r="K9" s="7">
        <f t="shared" si="7"/>
        <v>2</v>
      </c>
      <c r="L9" s="7">
        <f t="shared" si="7"/>
        <v>0</v>
      </c>
      <c r="M9" s="7">
        <f t="shared" si="7"/>
        <v>0</v>
      </c>
      <c r="N9" s="11">
        <f>C9*D9</f>
        <v>624.79999999999995</v>
      </c>
      <c r="O9" s="11">
        <f t="shared" si="8"/>
        <v>724.19999999999993</v>
      </c>
      <c r="P9" s="11">
        <f t="shared" si="9"/>
        <v>596.4</v>
      </c>
      <c r="Q9" s="11">
        <f t="shared" si="10"/>
        <v>568</v>
      </c>
      <c r="R9" s="11">
        <f t="shared" si="11"/>
        <v>284</v>
      </c>
      <c r="S9" s="13">
        <f>0.5*C9*I9</f>
        <v>28.4</v>
      </c>
      <c r="T9" s="13">
        <f t="shared" si="5"/>
        <v>78.099999999999994</v>
      </c>
      <c r="U9" s="13">
        <f t="shared" si="5"/>
        <v>14.2</v>
      </c>
      <c r="V9" s="13">
        <f t="shared" si="12"/>
        <v>0</v>
      </c>
      <c r="W9" s="13">
        <f t="shared" si="6"/>
        <v>0</v>
      </c>
      <c r="X9" s="9">
        <f>N9+S9</f>
        <v>653.19999999999993</v>
      </c>
      <c r="Y9" s="9">
        <f>O9+T9</f>
        <v>802.3</v>
      </c>
      <c r="Z9" s="9">
        <f>P9+U9</f>
        <v>610.6</v>
      </c>
      <c r="AA9" s="9">
        <f>Q9+V9</f>
        <v>568</v>
      </c>
      <c r="AB9" s="9">
        <f>R9+W9</f>
        <v>284</v>
      </c>
      <c r="AD9" s="2">
        <f t="shared" si="13"/>
        <v>2918.1</v>
      </c>
    </row>
    <row r="10" spans="1:30" x14ac:dyDescent="0.3">
      <c r="A10" t="s">
        <v>12</v>
      </c>
      <c r="B10" t="s">
        <v>33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 t="shared" si="7"/>
        <v>20</v>
      </c>
      <c r="K10" s="7">
        <f t="shared" si="7"/>
        <v>5</v>
      </c>
      <c r="L10" s="7">
        <f t="shared" si="7"/>
        <v>0</v>
      </c>
      <c r="M10" s="7">
        <f t="shared" si="7"/>
        <v>9</v>
      </c>
      <c r="N10" s="11">
        <f>C10*D10</f>
        <v>990</v>
      </c>
      <c r="O10" s="11">
        <f t="shared" si="8"/>
        <v>1080</v>
      </c>
      <c r="P10" s="11">
        <f t="shared" si="9"/>
        <v>810</v>
      </c>
      <c r="Q10" s="11">
        <f t="shared" si="10"/>
        <v>720</v>
      </c>
      <c r="R10" s="11">
        <f t="shared" si="11"/>
        <v>882</v>
      </c>
      <c r="S10" s="13">
        <f>0.5*C10*I10</f>
        <v>135</v>
      </c>
      <c r="T10" s="13">
        <f t="shared" si="5"/>
        <v>180</v>
      </c>
      <c r="U10" s="13">
        <f t="shared" si="5"/>
        <v>45</v>
      </c>
      <c r="V10" s="13">
        <f t="shared" si="12"/>
        <v>0</v>
      </c>
      <c r="W10" s="13">
        <f t="shared" si="6"/>
        <v>81</v>
      </c>
      <c r="X10" s="9">
        <f>N10+S10</f>
        <v>1125</v>
      </c>
      <c r="Y10" s="9">
        <f>O10+T10</f>
        <v>1260</v>
      </c>
      <c r="Z10" s="9">
        <f>P10+U10</f>
        <v>855</v>
      </c>
      <c r="AA10" s="9">
        <f>Q10+V10</f>
        <v>720</v>
      </c>
      <c r="AB10" s="9">
        <f>R10+W10</f>
        <v>963</v>
      </c>
      <c r="AD10" s="2">
        <f t="shared" si="13"/>
        <v>4923</v>
      </c>
    </row>
    <row r="11" spans="1:30" x14ac:dyDescent="0.3">
      <c r="A11" t="s">
        <v>13</v>
      </c>
      <c r="B11" t="s">
        <v>32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 t="shared" si="7"/>
        <v>0</v>
      </c>
      <c r="K11" s="7">
        <f t="shared" si="7"/>
        <v>14</v>
      </c>
      <c r="L11" s="7">
        <f t="shared" si="7"/>
        <v>0</v>
      </c>
      <c r="M11" s="7">
        <f t="shared" si="7"/>
        <v>0</v>
      </c>
      <c r="N11" s="11">
        <f>C11*D11</f>
        <v>577.5</v>
      </c>
      <c r="O11" s="11">
        <f t="shared" si="8"/>
        <v>385</v>
      </c>
      <c r="P11" s="11">
        <f t="shared" si="9"/>
        <v>945</v>
      </c>
      <c r="Q11" s="11">
        <f t="shared" si="10"/>
        <v>700</v>
      </c>
      <c r="R11" s="11">
        <f t="shared" si="11"/>
        <v>350</v>
      </c>
      <c r="S11" s="13">
        <f>0.5*C11*I11</f>
        <v>0</v>
      </c>
      <c r="T11" s="13">
        <f t="shared" si="5"/>
        <v>0</v>
      </c>
      <c r="U11" s="13">
        <f t="shared" si="5"/>
        <v>122.5</v>
      </c>
      <c r="V11" s="13">
        <f t="shared" si="12"/>
        <v>0</v>
      </c>
      <c r="W11" s="13">
        <f t="shared" si="6"/>
        <v>0</v>
      </c>
      <c r="X11" s="9">
        <f>N11+S11</f>
        <v>577.5</v>
      </c>
      <c r="Y11" s="9">
        <f>O11+T11</f>
        <v>385</v>
      </c>
      <c r="Z11" s="9">
        <f>P11+U11</f>
        <v>1067.5</v>
      </c>
      <c r="AA11" s="9">
        <f>Q11+V11</f>
        <v>700</v>
      </c>
      <c r="AB11" s="9">
        <f>R11+W11</f>
        <v>350</v>
      </c>
      <c r="AD11" s="2">
        <f t="shared" si="13"/>
        <v>3080</v>
      </c>
    </row>
    <row r="12" spans="1:30" x14ac:dyDescent="0.3">
      <c r="A12" t="s">
        <v>14</v>
      </c>
      <c r="B12" t="s">
        <v>31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 t="shared" si="7"/>
        <v>0</v>
      </c>
      <c r="K12" s="7">
        <f t="shared" si="7"/>
        <v>2</v>
      </c>
      <c r="L12" s="7">
        <f t="shared" si="7"/>
        <v>0</v>
      </c>
      <c r="M12" s="7">
        <f t="shared" si="7"/>
        <v>0</v>
      </c>
      <c r="N12" s="11">
        <f>C12*D12</f>
        <v>426.29999999999995</v>
      </c>
      <c r="O12" s="11">
        <f t="shared" si="8"/>
        <v>588</v>
      </c>
      <c r="P12" s="11">
        <f t="shared" si="9"/>
        <v>617.4</v>
      </c>
      <c r="Q12" s="11">
        <f t="shared" si="10"/>
        <v>588</v>
      </c>
      <c r="R12" s="11">
        <f t="shared" si="11"/>
        <v>588</v>
      </c>
      <c r="S12" s="13">
        <f>0.5*C12*I12</f>
        <v>0</v>
      </c>
      <c r="T12" s="13">
        <f t="shared" si="5"/>
        <v>0</v>
      </c>
      <c r="U12" s="13">
        <f t="shared" si="5"/>
        <v>14.7</v>
      </c>
      <c r="V12" s="13">
        <f t="shared" si="12"/>
        <v>0</v>
      </c>
      <c r="W12" s="13">
        <f t="shared" si="6"/>
        <v>0</v>
      </c>
      <c r="X12" s="9">
        <f>N12+S12</f>
        <v>426.29999999999995</v>
      </c>
      <c r="Y12" s="9">
        <f>O12+T12</f>
        <v>588</v>
      </c>
      <c r="Z12" s="9">
        <f>P12+U12</f>
        <v>632.1</v>
      </c>
      <c r="AA12" s="9">
        <f>Q12+V12</f>
        <v>588</v>
      </c>
      <c r="AB12" s="9">
        <f>R12+W12</f>
        <v>588</v>
      </c>
      <c r="AD12" s="2">
        <f t="shared" si="13"/>
        <v>2822.4</v>
      </c>
    </row>
    <row r="13" spans="1:30" x14ac:dyDescent="0.3">
      <c r="A13" t="s">
        <v>15</v>
      </c>
      <c r="B13" t="s">
        <v>30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 t="shared" si="7"/>
        <v>0</v>
      </c>
      <c r="K13" s="7">
        <f t="shared" si="7"/>
        <v>2</v>
      </c>
      <c r="L13" s="7">
        <f t="shared" si="7"/>
        <v>0</v>
      </c>
      <c r="M13" s="7">
        <f t="shared" si="7"/>
        <v>0</v>
      </c>
      <c r="N13" s="11">
        <f>C13*D13</f>
        <v>556</v>
      </c>
      <c r="O13" s="11">
        <f t="shared" si="8"/>
        <v>556</v>
      </c>
      <c r="P13" s="11">
        <f t="shared" si="9"/>
        <v>583.80000000000007</v>
      </c>
      <c r="Q13" s="11">
        <f t="shared" si="10"/>
        <v>556</v>
      </c>
      <c r="R13" s="11">
        <f t="shared" si="11"/>
        <v>556</v>
      </c>
      <c r="S13" s="13">
        <f>0.5*C13*I13</f>
        <v>0</v>
      </c>
      <c r="T13" s="13">
        <f t="shared" si="5"/>
        <v>0</v>
      </c>
      <c r="U13" s="13">
        <f t="shared" si="5"/>
        <v>13.9</v>
      </c>
      <c r="V13" s="13">
        <f t="shared" si="12"/>
        <v>0</v>
      </c>
      <c r="W13" s="13">
        <f t="shared" si="6"/>
        <v>0</v>
      </c>
      <c r="X13" s="9">
        <f>N13+S13</f>
        <v>556</v>
      </c>
      <c r="Y13" s="9">
        <f>O13+T13</f>
        <v>556</v>
      </c>
      <c r="Z13" s="9">
        <f>P13+U13</f>
        <v>597.70000000000005</v>
      </c>
      <c r="AA13" s="9">
        <f>Q13+V13</f>
        <v>556</v>
      </c>
      <c r="AB13" s="9">
        <f>R13+W13</f>
        <v>556</v>
      </c>
      <c r="AD13" s="2">
        <f t="shared" si="13"/>
        <v>2821.7</v>
      </c>
    </row>
    <row r="14" spans="1:30" x14ac:dyDescent="0.3">
      <c r="A14" t="s">
        <v>16</v>
      </c>
      <c r="B14" t="s">
        <v>29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 t="shared" si="7"/>
        <v>0</v>
      </c>
      <c r="K14" s="7">
        <f t="shared" si="7"/>
        <v>2</v>
      </c>
      <c r="L14" s="7">
        <f t="shared" si="7"/>
        <v>0</v>
      </c>
      <c r="M14" s="7">
        <f t="shared" si="7"/>
        <v>0</v>
      </c>
      <c r="N14" s="11">
        <f>C14*D14</f>
        <v>448</v>
      </c>
      <c r="O14" s="11">
        <f t="shared" si="8"/>
        <v>448</v>
      </c>
      <c r="P14" s="11">
        <f t="shared" si="9"/>
        <v>470.4</v>
      </c>
      <c r="Q14" s="11">
        <f t="shared" si="10"/>
        <v>436.79999999999995</v>
      </c>
      <c r="R14" s="11">
        <f t="shared" si="11"/>
        <v>448</v>
      </c>
      <c r="S14" s="13">
        <f>0.5*C14*I14</f>
        <v>0</v>
      </c>
      <c r="T14" s="13">
        <f t="shared" si="5"/>
        <v>0</v>
      </c>
      <c r="U14" s="13">
        <f t="shared" si="5"/>
        <v>11.2</v>
      </c>
      <c r="V14" s="13">
        <f t="shared" si="12"/>
        <v>0</v>
      </c>
      <c r="W14" s="13">
        <f t="shared" si="6"/>
        <v>0</v>
      </c>
      <c r="X14" s="9">
        <f>N14+S14</f>
        <v>448</v>
      </c>
      <c r="Y14" s="9">
        <f>O14+T14</f>
        <v>448</v>
      </c>
      <c r="Z14" s="9">
        <f>P14+U14</f>
        <v>481.59999999999997</v>
      </c>
      <c r="AA14" s="9">
        <f>Q14+V14</f>
        <v>436.79999999999995</v>
      </c>
      <c r="AB14" s="9">
        <f>R14+W14</f>
        <v>448</v>
      </c>
      <c r="AD14" s="2">
        <f t="shared" si="13"/>
        <v>2262.3999999999996</v>
      </c>
    </row>
    <row r="15" spans="1:30" x14ac:dyDescent="0.3">
      <c r="A15" t="s">
        <v>17</v>
      </c>
      <c r="B15" t="s">
        <v>28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 t="shared" si="7"/>
        <v>0</v>
      </c>
      <c r="K15" s="7">
        <f t="shared" si="7"/>
        <v>1</v>
      </c>
      <c r="L15" s="7">
        <f t="shared" si="7"/>
        <v>2</v>
      </c>
      <c r="M15" s="7">
        <f t="shared" si="7"/>
        <v>0</v>
      </c>
      <c r="N15" s="11">
        <f>C15*D15</f>
        <v>404</v>
      </c>
      <c r="O15" s="11">
        <f t="shared" si="8"/>
        <v>404</v>
      </c>
      <c r="P15" s="11">
        <f t="shared" si="9"/>
        <v>414.09999999999997</v>
      </c>
      <c r="Q15" s="11">
        <f t="shared" si="10"/>
        <v>424.2</v>
      </c>
      <c r="R15" s="11">
        <f t="shared" si="11"/>
        <v>404</v>
      </c>
      <c r="S15" s="13">
        <f>0.5*C15*I15</f>
        <v>0</v>
      </c>
      <c r="T15" s="13">
        <f t="shared" si="5"/>
        <v>0</v>
      </c>
      <c r="U15" s="13">
        <f t="shared" si="5"/>
        <v>5.05</v>
      </c>
      <c r="V15" s="13">
        <f t="shared" si="12"/>
        <v>10.1</v>
      </c>
      <c r="W15" s="13">
        <f t="shared" si="6"/>
        <v>0</v>
      </c>
      <c r="X15" s="9">
        <f>N15+S15</f>
        <v>404</v>
      </c>
      <c r="Y15" s="9">
        <f>O15+T15</f>
        <v>404</v>
      </c>
      <c r="Z15" s="9">
        <f>P15+U15</f>
        <v>419.15</v>
      </c>
      <c r="AA15" s="9">
        <f>Q15+V15</f>
        <v>434.3</v>
      </c>
      <c r="AB15" s="9">
        <f>R15+W15</f>
        <v>404</v>
      </c>
      <c r="AD15" s="2">
        <f t="shared" si="13"/>
        <v>2065.4499999999998</v>
      </c>
    </row>
    <row r="16" spans="1:30" x14ac:dyDescent="0.3">
      <c r="A16" t="s">
        <v>18</v>
      </c>
      <c r="B16" t="s">
        <v>27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 t="shared" si="7"/>
        <v>2</v>
      </c>
      <c r="K16" s="7">
        <f t="shared" si="7"/>
        <v>0</v>
      </c>
      <c r="L16" s="7">
        <f t="shared" si="7"/>
        <v>2</v>
      </c>
      <c r="M16" s="7">
        <f t="shared" si="7"/>
        <v>0</v>
      </c>
      <c r="N16" s="11">
        <f>C16*D16</f>
        <v>378</v>
      </c>
      <c r="O16" s="11">
        <f t="shared" si="8"/>
        <v>378</v>
      </c>
      <c r="P16" s="11">
        <f t="shared" si="9"/>
        <v>351</v>
      </c>
      <c r="Q16" s="11">
        <f t="shared" si="10"/>
        <v>378</v>
      </c>
      <c r="R16" s="11">
        <f t="shared" si="11"/>
        <v>360</v>
      </c>
      <c r="S16" s="13">
        <f>0.5*C16*I16</f>
        <v>9</v>
      </c>
      <c r="T16" s="13">
        <f t="shared" si="5"/>
        <v>9</v>
      </c>
      <c r="U16" s="13">
        <f t="shared" si="5"/>
        <v>0</v>
      </c>
      <c r="V16" s="13">
        <f t="shared" si="12"/>
        <v>9</v>
      </c>
      <c r="W16" s="13">
        <f t="shared" si="6"/>
        <v>0</v>
      </c>
      <c r="X16" s="9">
        <f>N16+S16</f>
        <v>387</v>
      </c>
      <c r="Y16" s="9">
        <f>O16+T16</f>
        <v>387</v>
      </c>
      <c r="Z16" s="9">
        <f>P16+U16</f>
        <v>351</v>
      </c>
      <c r="AA16" s="9">
        <f>Q16+V16</f>
        <v>387</v>
      </c>
      <c r="AB16" s="9">
        <f>R16+W16</f>
        <v>360</v>
      </c>
      <c r="AD16" s="2">
        <f t="shared" si="13"/>
        <v>1872</v>
      </c>
    </row>
    <row r="17" spans="1:30" x14ac:dyDescent="0.3">
      <c r="A17" t="s">
        <v>19</v>
      </c>
      <c r="B17" t="s">
        <v>26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 t="shared" si="7"/>
        <v>3</v>
      </c>
      <c r="K17" s="7">
        <f t="shared" si="7"/>
        <v>0</v>
      </c>
      <c r="L17" s="7">
        <f t="shared" si="7"/>
        <v>1</v>
      </c>
      <c r="M17" s="7">
        <f t="shared" si="7"/>
        <v>0</v>
      </c>
      <c r="N17" s="11">
        <f>C17*D17</f>
        <v>337.59999999999997</v>
      </c>
      <c r="O17" s="11">
        <f t="shared" si="8"/>
        <v>362.91999999999996</v>
      </c>
      <c r="P17" s="11">
        <f t="shared" si="9"/>
        <v>329.15999999999997</v>
      </c>
      <c r="Q17" s="11">
        <f t="shared" si="10"/>
        <v>346.03999999999996</v>
      </c>
      <c r="R17" s="11">
        <f t="shared" si="11"/>
        <v>337.59999999999997</v>
      </c>
      <c r="S17" s="13">
        <f>0.5*C17*I17</f>
        <v>0</v>
      </c>
      <c r="T17" s="13">
        <f t="shared" si="5"/>
        <v>12.66</v>
      </c>
      <c r="U17" s="13">
        <f t="shared" si="5"/>
        <v>0</v>
      </c>
      <c r="V17" s="13">
        <f t="shared" si="12"/>
        <v>4.22</v>
      </c>
      <c r="W17" s="13">
        <f t="shared" si="6"/>
        <v>0</v>
      </c>
      <c r="X17" s="9">
        <f>N17+S17</f>
        <v>337.59999999999997</v>
      </c>
      <c r="Y17" s="9">
        <f>O17+T17</f>
        <v>375.58</v>
      </c>
      <c r="Z17" s="9">
        <f>P17+U17</f>
        <v>329.15999999999997</v>
      </c>
      <c r="AA17" s="9">
        <f>Q17+V17</f>
        <v>350.26</v>
      </c>
      <c r="AB17" s="9">
        <f>R17+W17</f>
        <v>337.59999999999997</v>
      </c>
      <c r="AD17" s="2">
        <f t="shared" si="13"/>
        <v>1730.1999999999998</v>
      </c>
    </row>
    <row r="18" spans="1:30" x14ac:dyDescent="0.3">
      <c r="A18" t="s">
        <v>20</v>
      </c>
      <c r="B18" t="s">
        <v>25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 t="shared" si="7"/>
        <v>2</v>
      </c>
      <c r="K18" s="7">
        <f t="shared" si="7"/>
        <v>0</v>
      </c>
      <c r="L18" s="7">
        <f t="shared" si="7"/>
        <v>0</v>
      </c>
      <c r="M18" s="7">
        <f t="shared" si="7"/>
        <v>0</v>
      </c>
      <c r="N18" s="11">
        <f>C18*D18</f>
        <v>568</v>
      </c>
      <c r="O18" s="11">
        <f t="shared" si="8"/>
        <v>596.4</v>
      </c>
      <c r="P18" s="11">
        <f t="shared" si="9"/>
        <v>553.79999999999995</v>
      </c>
      <c r="Q18" s="11">
        <f t="shared" si="10"/>
        <v>568</v>
      </c>
      <c r="R18" s="11">
        <f t="shared" si="11"/>
        <v>568</v>
      </c>
      <c r="S18" s="13">
        <f>0.5*C18*I18</f>
        <v>0</v>
      </c>
      <c r="T18" s="13">
        <f t="shared" si="5"/>
        <v>14.2</v>
      </c>
      <c r="U18" s="13">
        <f t="shared" si="5"/>
        <v>0</v>
      </c>
      <c r="V18" s="13">
        <f t="shared" si="12"/>
        <v>0</v>
      </c>
      <c r="W18" s="13">
        <f t="shared" si="6"/>
        <v>0</v>
      </c>
      <c r="X18" s="9">
        <f>N18+S18</f>
        <v>568</v>
      </c>
      <c r="Y18" s="9">
        <f>O18+T18</f>
        <v>610.6</v>
      </c>
      <c r="Z18" s="9">
        <f>P18+U18</f>
        <v>553.79999999999995</v>
      </c>
      <c r="AA18" s="9">
        <f>Q18+V18</f>
        <v>568</v>
      </c>
      <c r="AB18" s="9">
        <f>R18+W18</f>
        <v>568</v>
      </c>
      <c r="AD18" s="2">
        <f t="shared" si="13"/>
        <v>2868.3999999999996</v>
      </c>
    </row>
    <row r="19" spans="1:30" x14ac:dyDescent="0.3">
      <c r="A19" t="s">
        <v>21</v>
      </c>
      <c r="B19" t="s">
        <v>24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 t="shared" si="7"/>
        <v>2</v>
      </c>
      <c r="K19" s="7">
        <f t="shared" si="7"/>
        <v>0</v>
      </c>
      <c r="L19" s="7">
        <f t="shared" si="7"/>
        <v>0</v>
      </c>
      <c r="M19" s="7">
        <f t="shared" si="7"/>
        <v>0</v>
      </c>
      <c r="N19" s="11">
        <f>C19*D19</f>
        <v>1845</v>
      </c>
      <c r="O19" s="11">
        <f t="shared" si="8"/>
        <v>1890</v>
      </c>
      <c r="P19" s="11">
        <f t="shared" si="9"/>
        <v>1800</v>
      </c>
      <c r="Q19" s="11">
        <f t="shared" si="10"/>
        <v>1260</v>
      </c>
      <c r="R19" s="11">
        <f t="shared" si="11"/>
        <v>1800</v>
      </c>
      <c r="S19" s="13">
        <f>0.5*C19*I19</f>
        <v>22.5</v>
      </c>
      <c r="T19" s="13">
        <f t="shared" si="5"/>
        <v>45</v>
      </c>
      <c r="U19" s="13">
        <f t="shared" si="5"/>
        <v>0</v>
      </c>
      <c r="V19" s="13">
        <f t="shared" si="12"/>
        <v>0</v>
      </c>
      <c r="W19" s="13">
        <f t="shared" si="6"/>
        <v>0</v>
      </c>
      <c r="X19" s="9">
        <f>N19+S19</f>
        <v>1867.5</v>
      </c>
      <c r="Y19" s="9">
        <f>O19+T19</f>
        <v>1935</v>
      </c>
      <c r="Z19" s="9">
        <f>P19+U19</f>
        <v>1800</v>
      </c>
      <c r="AA19" s="9">
        <f>Q19+V19</f>
        <v>1260</v>
      </c>
      <c r="AB19" s="9">
        <f>R19+W19</f>
        <v>1800</v>
      </c>
      <c r="AD19" s="2">
        <f t="shared" si="13"/>
        <v>8662.5</v>
      </c>
    </row>
    <row r="20" spans="1:30" x14ac:dyDescent="0.3">
      <c r="A20" t="s">
        <v>22</v>
      </c>
      <c r="B20" t="s">
        <v>23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 t="shared" si="7"/>
        <v>40</v>
      </c>
      <c r="K20" s="7">
        <f t="shared" si="7"/>
        <v>0</v>
      </c>
      <c r="L20" s="7">
        <f t="shared" si="7"/>
        <v>0</v>
      </c>
      <c r="M20" s="7">
        <f t="shared" si="7"/>
        <v>0</v>
      </c>
      <c r="N20" s="11">
        <f>C20*D20</f>
        <v>1170</v>
      </c>
      <c r="O20" s="11">
        <f t="shared" si="8"/>
        <v>2400</v>
      </c>
      <c r="P20" s="11">
        <f t="shared" si="9"/>
        <v>1200</v>
      </c>
      <c r="Q20" s="11">
        <f t="shared" si="10"/>
        <v>600</v>
      </c>
      <c r="R20" s="11">
        <f t="shared" si="11"/>
        <v>1200</v>
      </c>
      <c r="S20" s="13">
        <f>0.5*C20*I20</f>
        <v>0</v>
      </c>
      <c r="T20" s="13"/>
      <c r="U20" s="13"/>
      <c r="V20" s="13"/>
      <c r="W20" s="13">
        <f t="shared" si="6"/>
        <v>0</v>
      </c>
      <c r="X20" s="9">
        <f>N20+S20</f>
        <v>1170</v>
      </c>
      <c r="Y20" s="9">
        <f>O20+T20</f>
        <v>2400</v>
      </c>
      <c r="Z20" s="9">
        <f>P20+U20</f>
        <v>1200</v>
      </c>
      <c r="AA20" s="9">
        <f>Q20+V20</f>
        <v>600</v>
      </c>
      <c r="AB20" s="9">
        <f>R20+W20</f>
        <v>1200</v>
      </c>
      <c r="AD20" s="2">
        <f t="shared" si="13"/>
        <v>6570</v>
      </c>
    </row>
    <row r="24" spans="1:30" x14ac:dyDescent="0.3">
      <c r="A24" t="s">
        <v>40</v>
      </c>
      <c r="C24" s="2">
        <f>MAX(C4:C20)</f>
        <v>45</v>
      </c>
      <c r="D24" s="3">
        <f>MAX(D4:D20)</f>
        <v>55</v>
      </c>
      <c r="E24" s="3">
        <f t="shared" ref="E24:H24" si="14">MAX(E4:E20)</f>
        <v>80</v>
      </c>
      <c r="F24" s="3">
        <f t="shared" si="14"/>
        <v>54</v>
      </c>
      <c r="G24" s="3">
        <f t="shared" si="14"/>
        <v>42</v>
      </c>
      <c r="H24" s="3">
        <f t="shared" si="14"/>
        <v>49</v>
      </c>
      <c r="I24" s="3"/>
      <c r="J24" s="3"/>
      <c r="K24" s="3"/>
      <c r="L24" s="3"/>
      <c r="M24" s="3"/>
      <c r="N24" s="1">
        <f>MAX(N4:N20)</f>
        <v>1845</v>
      </c>
      <c r="O24" s="1">
        <f>MAX(O4:O20)</f>
        <v>2400</v>
      </c>
      <c r="P24" s="1">
        <f>MAX(P4:P20)</f>
        <v>1800</v>
      </c>
      <c r="Q24" s="1">
        <f>MAX(Q4:Q20)</f>
        <v>1260</v>
      </c>
      <c r="R24" s="1">
        <f>MAX(R4:R20)</f>
        <v>1800</v>
      </c>
      <c r="S24" s="1">
        <f>MAX(S4:S20)</f>
        <v>135</v>
      </c>
      <c r="T24" s="1">
        <f t="shared" ref="T24:W24" si="15">MAX(T4:T20)</f>
        <v>180</v>
      </c>
      <c r="U24" s="1">
        <f t="shared" si="15"/>
        <v>122.5</v>
      </c>
      <c r="V24" s="1">
        <f>MAX(V4:V20)</f>
        <v>10.1</v>
      </c>
      <c r="W24" s="1">
        <f t="shared" si="15"/>
        <v>81</v>
      </c>
      <c r="AD24" s="2">
        <f>MAX(AD20,AD5)</f>
        <v>6570</v>
      </c>
    </row>
    <row r="25" spans="1:30" x14ac:dyDescent="0.3">
      <c r="A25" t="s">
        <v>41</v>
      </c>
      <c r="C25" s="2">
        <f>MIN(C4:C20)</f>
        <v>6.9</v>
      </c>
      <c r="D25" s="3">
        <f>MIN(D4:D20)</f>
        <v>29</v>
      </c>
      <c r="E25" s="3">
        <f t="shared" ref="E25:H25" si="16">MIN(E4:E20)</f>
        <v>22</v>
      </c>
      <c r="F25" s="3">
        <f t="shared" si="16"/>
        <v>33</v>
      </c>
      <c r="G25" s="3">
        <f t="shared" si="16"/>
        <v>20</v>
      </c>
      <c r="H25" s="3">
        <f t="shared" si="16"/>
        <v>18</v>
      </c>
      <c r="I25" s="3"/>
      <c r="J25" s="3"/>
      <c r="K25" s="3"/>
      <c r="L25" s="3"/>
      <c r="M25" s="3"/>
      <c r="N25" s="1">
        <f>MIN(N4:N20)</f>
        <v>269.10000000000002</v>
      </c>
      <c r="O25" s="1">
        <f>MIN(O4:O20)</f>
        <v>358.8</v>
      </c>
      <c r="P25" s="1">
        <f>MIN(P4:P20)</f>
        <v>289.8</v>
      </c>
      <c r="Q25" s="1">
        <f>MIN(Q4:Q20)</f>
        <v>276</v>
      </c>
      <c r="R25" s="1">
        <f>MIN(R4:R20)</f>
        <v>276</v>
      </c>
      <c r="S25" s="1">
        <f t="shared" ref="S25:W25" si="17">MIN(S4:S20)</f>
        <v>0</v>
      </c>
      <c r="T25" s="1">
        <f t="shared" si="17"/>
        <v>0</v>
      </c>
      <c r="U25" s="1">
        <f t="shared" si="17"/>
        <v>0</v>
      </c>
      <c r="V25" s="1">
        <f t="shared" si="17"/>
        <v>0</v>
      </c>
      <c r="W25" s="1">
        <f t="shared" si="17"/>
        <v>0</v>
      </c>
      <c r="AD25" s="2">
        <f>MIN(AD5:AD20)</f>
        <v>1518</v>
      </c>
    </row>
    <row r="26" spans="1:30" x14ac:dyDescent="0.3">
      <c r="A26" t="s">
        <v>42</v>
      </c>
      <c r="C26" s="2">
        <f>AVERAGE(C4:C20)</f>
        <v>16.484705882352941</v>
      </c>
      <c r="D26" s="3">
        <f>AVERAGE(D4:D20)</f>
        <v>40.882352941176471</v>
      </c>
      <c r="E26" s="3">
        <f t="shared" ref="E26:H26" si="18">AVERAGE(E4:E20)</f>
        <v>45.117647058823529</v>
      </c>
      <c r="F26" s="3">
        <f t="shared" si="18"/>
        <v>41.529411764705884</v>
      </c>
      <c r="G26" s="3">
        <f t="shared" si="18"/>
        <v>35.882352941176471</v>
      </c>
      <c r="H26" s="3">
        <f t="shared" si="18"/>
        <v>37.411764705882355</v>
      </c>
      <c r="I26" s="3"/>
      <c r="J26" s="3"/>
      <c r="K26" s="3"/>
      <c r="L26" s="3"/>
      <c r="M26" s="3"/>
      <c r="N26" s="1">
        <f>AVERAGE(N4:N20)</f>
        <v>678.36470588235295</v>
      </c>
      <c r="O26" s="1">
        <f>AVERAGE(O4:O20)</f>
        <v>769.88941176470587</v>
      </c>
      <c r="P26" s="1">
        <f>AVERAGE(P4:P20)</f>
        <v>682.82117647058828</v>
      </c>
      <c r="Q26" s="1">
        <f>AVERAGE(Q4:Q20)</f>
        <v>546.64941176470597</v>
      </c>
      <c r="R26" s="1">
        <f>AVERAGE(R4:R20)</f>
        <v>609.86470588235295</v>
      </c>
      <c r="S26" s="1">
        <f t="shared" ref="S26:W26" si="19">AVERAGE(S4:S20)</f>
        <v>18.932352941176472</v>
      </c>
      <c r="T26" s="1">
        <f t="shared" si="19"/>
        <v>31.047499999999999</v>
      </c>
      <c r="U26" s="1">
        <f t="shared" si="19"/>
        <v>18.768750000000001</v>
      </c>
      <c r="V26" s="1">
        <f t="shared" si="19"/>
        <v>1.4575</v>
      </c>
      <c r="W26" s="1">
        <f t="shared" si="19"/>
        <v>8.7470588235294109</v>
      </c>
      <c r="AD26" s="2">
        <f>AVERAGE(AD5:AD20)</f>
        <v>3372.5125000000003</v>
      </c>
    </row>
    <row r="27" spans="1:30" x14ac:dyDescent="0.3">
      <c r="A27" t="s">
        <v>43</v>
      </c>
      <c r="C27" s="2">
        <f>SUM(C4:C20)</f>
        <v>280.24</v>
      </c>
      <c r="D27" s="3">
        <f>SUM(D4:D20)</f>
        <v>695</v>
      </c>
      <c r="E27" s="3">
        <f t="shared" ref="E27:H27" si="20">SUM(E4:E20)</f>
        <v>767</v>
      </c>
      <c r="F27" s="3">
        <f t="shared" si="20"/>
        <v>706</v>
      </c>
      <c r="G27" s="3">
        <f t="shared" si="20"/>
        <v>610</v>
      </c>
      <c r="H27" s="3">
        <f t="shared" si="20"/>
        <v>636</v>
      </c>
      <c r="I27" s="3"/>
      <c r="J27" s="3"/>
      <c r="K27" s="3"/>
      <c r="L27" s="3"/>
      <c r="M27" s="3"/>
      <c r="N27" s="1">
        <f>SUM(N4:N20)</f>
        <v>11532.2</v>
      </c>
      <c r="O27" s="1">
        <f>SUM(O4:O20)</f>
        <v>13088.119999999999</v>
      </c>
      <c r="P27" s="1">
        <f>SUM(P4:P20)</f>
        <v>11607.960000000001</v>
      </c>
      <c r="Q27" s="1">
        <f>SUM(Q4:Q20)</f>
        <v>9293.0400000000009</v>
      </c>
      <c r="R27" s="1">
        <f>SUM(R4:R20)</f>
        <v>10367.700000000001</v>
      </c>
      <c r="S27" s="1">
        <f t="shared" ref="S27:W27" si="21">SUM(S4:S20)</f>
        <v>321.85000000000002</v>
      </c>
      <c r="T27" s="1">
        <f t="shared" si="21"/>
        <v>496.76</v>
      </c>
      <c r="U27" s="1">
        <f t="shared" si="21"/>
        <v>300.3</v>
      </c>
      <c r="V27" s="1">
        <f t="shared" si="21"/>
        <v>23.32</v>
      </c>
      <c r="W27" s="1">
        <f t="shared" si="21"/>
        <v>148.69999999999999</v>
      </c>
      <c r="AD27" s="2">
        <f>SUM(AD5:AD20)</f>
        <v>53960.200000000004</v>
      </c>
    </row>
  </sheetData>
  <pageMargins left="0.7" right="0.7" top="0.75" bottom="0.75" header="0.3" footer="0.3"/>
  <pageSetup scale="1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2023-03-03T15:24:57Z</dcterms:modified>
</cp:coreProperties>
</file>