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onfig/custom_components/ha-eCB1/"/>
    </mc:Choice>
  </mc:AlternateContent>
  <xr:revisionPtr revIDLastSave="0" documentId="8_{17061D5D-3B29-C541-AE48-2843FCAEB81B}" xr6:coauthVersionLast="36" xr6:coauthVersionMax="36" xr10:uidLastSave="{00000000-0000-0000-0000-000000000000}"/>
  <bookViews>
    <workbookView xWindow="280" yWindow="500" windowWidth="28240" windowHeight="16840" xr2:uid="{854C6D07-9B4F-B44F-86DD-647013E76A3C}"/>
  </bookViews>
  <sheets>
    <sheet name="Tabelle1" sheetId="1" r:id="rId1"/>
  </sheets>
  <definedNames>
    <definedName name="_xlnm._FilterDatabase" localSheetId="0" hidden="1">Tabelle1!$A$1:$AA$130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H6" i="1" s="1"/>
  <c r="E7" i="1"/>
  <c r="H7" i="1" s="1"/>
  <c r="E8" i="1"/>
  <c r="H8" i="1" s="1"/>
  <c r="E9" i="1"/>
  <c r="H9" i="1" s="1"/>
  <c r="E10" i="1"/>
  <c r="H10" i="1" s="1"/>
  <c r="E11" i="1"/>
  <c r="E12" i="1"/>
  <c r="E13" i="1"/>
  <c r="E14" i="1"/>
  <c r="E15" i="1"/>
  <c r="E16" i="1"/>
  <c r="H16" i="1" s="1"/>
  <c r="E17" i="1"/>
  <c r="E18" i="1"/>
  <c r="H18" i="1" s="1"/>
  <c r="E19" i="1"/>
  <c r="E20" i="1"/>
  <c r="E21" i="1"/>
  <c r="E22" i="1"/>
  <c r="H22" i="1" s="1"/>
  <c r="E23" i="1"/>
  <c r="E24" i="1"/>
  <c r="H24" i="1" s="1"/>
  <c r="E25" i="1"/>
  <c r="E26" i="1"/>
  <c r="H26" i="1" s="1"/>
  <c r="E27" i="1"/>
  <c r="E28" i="1"/>
  <c r="E29" i="1"/>
  <c r="E30" i="1"/>
  <c r="E31" i="1"/>
  <c r="H31" i="1" s="1"/>
  <c r="E32" i="1"/>
  <c r="H32" i="1" s="1"/>
  <c r="E33" i="1"/>
  <c r="H33" i="1" s="1"/>
  <c r="E34" i="1"/>
  <c r="H34" i="1" s="1"/>
  <c r="E35" i="1"/>
  <c r="H35" i="1" s="1"/>
  <c r="E36" i="1"/>
  <c r="E37" i="1"/>
  <c r="E38" i="1"/>
  <c r="E39" i="1"/>
  <c r="E40" i="1"/>
  <c r="E41" i="1"/>
  <c r="H41" i="1" s="1"/>
  <c r="E42" i="1"/>
  <c r="H42" i="1" s="1"/>
  <c r="E43" i="1"/>
  <c r="E44" i="1"/>
  <c r="E45" i="1"/>
  <c r="E46" i="1"/>
  <c r="H46" i="1" s="1"/>
  <c r="E47" i="1"/>
  <c r="E48" i="1"/>
  <c r="H48" i="1" s="1"/>
  <c r="E49" i="1"/>
  <c r="H49" i="1" s="1"/>
  <c r="E50" i="1"/>
  <c r="H50" i="1" s="1"/>
  <c r="E51" i="1"/>
  <c r="E52" i="1"/>
  <c r="E53" i="1"/>
  <c r="E54" i="1"/>
  <c r="E55" i="1"/>
  <c r="E56" i="1"/>
  <c r="H56" i="1" s="1"/>
  <c r="E57" i="1"/>
  <c r="H57" i="1" s="1"/>
  <c r="E58" i="1"/>
  <c r="H58" i="1" s="1"/>
  <c r="E59" i="1"/>
  <c r="H59" i="1" s="1"/>
  <c r="E60" i="1"/>
  <c r="E61" i="1"/>
  <c r="E62" i="1"/>
  <c r="H62" i="1" s="1"/>
  <c r="E63" i="1"/>
  <c r="H63" i="1" s="1"/>
  <c r="E64" i="1"/>
  <c r="H64" i="1" s="1"/>
  <c r="E65" i="1"/>
  <c r="H65" i="1" s="1"/>
  <c r="E66" i="1"/>
  <c r="H66" i="1" s="1"/>
  <c r="E67" i="1"/>
  <c r="H67" i="1" s="1"/>
  <c r="E68" i="1"/>
  <c r="E69" i="1"/>
  <c r="E70" i="1"/>
  <c r="H70" i="1" s="1"/>
  <c r="E71" i="1"/>
  <c r="H71" i="1" s="1"/>
  <c r="E72" i="1"/>
  <c r="H72" i="1" s="1"/>
  <c r="E73" i="1"/>
  <c r="H73" i="1" s="1"/>
  <c r="E74" i="1"/>
  <c r="H74" i="1" s="1"/>
  <c r="E75" i="1"/>
  <c r="H75" i="1" s="1"/>
  <c r="E76" i="1"/>
  <c r="E77" i="1"/>
  <c r="H77" i="1" s="1"/>
  <c r="E78" i="1"/>
  <c r="E79" i="1"/>
  <c r="H79" i="1" s="1"/>
  <c r="E80" i="1"/>
  <c r="E81" i="1"/>
  <c r="H81" i="1" s="1"/>
  <c r="E82" i="1"/>
  <c r="H82" i="1" s="1"/>
  <c r="E83" i="1"/>
  <c r="H83" i="1" s="1"/>
  <c r="E84" i="1"/>
  <c r="E85" i="1"/>
  <c r="H85" i="1" s="1"/>
  <c r="E86" i="1"/>
  <c r="H86" i="1" s="1"/>
  <c r="E87" i="1"/>
  <c r="H87" i="1" s="1"/>
  <c r="E88" i="1"/>
  <c r="E89" i="1"/>
  <c r="H89" i="1" s="1"/>
  <c r="E90" i="1"/>
  <c r="H90" i="1" s="1"/>
  <c r="E91" i="1"/>
  <c r="H91" i="1" s="1"/>
  <c r="E92" i="1"/>
  <c r="E93" i="1"/>
  <c r="E94" i="1"/>
  <c r="E95" i="1"/>
  <c r="H95" i="1" s="1"/>
  <c r="E96" i="1"/>
  <c r="H96" i="1" s="1"/>
  <c r="E97" i="1"/>
  <c r="H97" i="1" s="1"/>
  <c r="E98" i="1"/>
  <c r="H98" i="1" s="1"/>
  <c r="E99" i="1"/>
  <c r="H99" i="1" s="1"/>
  <c r="E100" i="1"/>
  <c r="E101" i="1"/>
  <c r="E102" i="1"/>
  <c r="E103" i="1"/>
  <c r="H103" i="1" s="1"/>
  <c r="E104" i="1"/>
  <c r="H104" i="1" s="1"/>
  <c r="E105" i="1"/>
  <c r="H105" i="1" s="1"/>
  <c r="E106" i="1"/>
  <c r="H106" i="1" s="1"/>
  <c r="E107" i="1"/>
  <c r="H107" i="1" s="1"/>
  <c r="E108" i="1"/>
  <c r="H108" i="1" s="1"/>
  <c r="E109" i="1"/>
  <c r="E110" i="1"/>
  <c r="H110" i="1" s="1"/>
  <c r="E111" i="1"/>
  <c r="H111" i="1" s="1"/>
  <c r="E112" i="1"/>
  <c r="H112" i="1" s="1"/>
  <c r="E113" i="1"/>
  <c r="E114" i="1"/>
  <c r="H114" i="1" s="1"/>
  <c r="E115" i="1"/>
  <c r="H115" i="1" s="1"/>
  <c r="E116" i="1"/>
  <c r="H116" i="1" s="1"/>
  <c r="E117" i="1"/>
  <c r="E118" i="1"/>
  <c r="E119" i="1"/>
  <c r="H119" i="1" s="1"/>
  <c r="E120" i="1"/>
  <c r="E121" i="1"/>
  <c r="E122" i="1"/>
  <c r="H122" i="1" s="1"/>
  <c r="E123" i="1"/>
  <c r="H123" i="1" s="1"/>
  <c r="E124" i="1"/>
  <c r="H124" i="1" s="1"/>
  <c r="E125" i="1"/>
  <c r="H125" i="1" s="1"/>
  <c r="E126" i="1"/>
  <c r="H126" i="1" s="1"/>
  <c r="E127" i="1"/>
  <c r="H127" i="1" s="1"/>
  <c r="E128" i="1"/>
  <c r="H128" i="1" s="1"/>
  <c r="E129" i="1"/>
  <c r="H129" i="1" s="1"/>
  <c r="E130" i="1"/>
  <c r="H130" i="1" s="1"/>
  <c r="H69" i="1"/>
  <c r="H68" i="1"/>
  <c r="H60" i="1"/>
  <c r="H39" i="1"/>
  <c r="H36" i="1"/>
  <c r="H28" i="1"/>
  <c r="H23" i="1"/>
  <c r="H12" i="1"/>
  <c r="H11" i="1"/>
  <c r="H3" i="1"/>
  <c r="E2" i="1"/>
  <c r="H2" i="1" s="1"/>
  <c r="H101" i="1"/>
  <c r="H100" i="1"/>
  <c r="H93" i="1"/>
  <c r="H92" i="1"/>
  <c r="H61" i="1"/>
  <c r="H53" i="1"/>
  <c r="H52" i="1"/>
  <c r="H45" i="1"/>
  <c r="H44" i="1"/>
  <c r="H40" i="1"/>
  <c r="H37" i="1"/>
  <c r="H29" i="1"/>
  <c r="H20" i="1"/>
  <c r="H19" i="1"/>
  <c r="H15" i="1"/>
  <c r="H5" i="1"/>
  <c r="H4" i="1"/>
  <c r="D3" i="1"/>
  <c r="D4" i="1"/>
  <c r="D5" i="1"/>
  <c r="D6" i="1"/>
  <c r="D7" i="1"/>
  <c r="I7" i="1" s="1"/>
  <c r="D8" i="1"/>
  <c r="D9" i="1"/>
  <c r="D10" i="1"/>
  <c r="D11" i="1"/>
  <c r="I11" i="1" s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I31" i="1" s="1"/>
  <c r="D32" i="1"/>
  <c r="D33" i="1"/>
  <c r="D34" i="1"/>
  <c r="D35" i="1"/>
  <c r="D36" i="1"/>
  <c r="D37" i="1"/>
  <c r="D38" i="1"/>
  <c r="D39" i="1"/>
  <c r="I39" i="1" s="1"/>
  <c r="D40" i="1"/>
  <c r="D41" i="1"/>
  <c r="D42" i="1"/>
  <c r="D43" i="1"/>
  <c r="D44" i="1"/>
  <c r="I44" i="1" s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I103" i="1" s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2" i="1"/>
  <c r="I49" i="1" l="1"/>
  <c r="I63" i="1"/>
  <c r="I71" i="1"/>
  <c r="I16" i="1"/>
  <c r="I95" i="1"/>
  <c r="I73" i="1"/>
  <c r="I120" i="1"/>
  <c r="I40" i="1"/>
  <c r="I87" i="1"/>
  <c r="I23" i="1"/>
  <c r="I15" i="1"/>
  <c r="I126" i="1"/>
  <c r="I118" i="1"/>
  <c r="I110" i="1"/>
  <c r="I102" i="1"/>
  <c r="I94" i="1"/>
  <c r="I78" i="1"/>
  <c r="I62" i="1"/>
  <c r="I54" i="1"/>
  <c r="I46" i="1"/>
  <c r="I38" i="1"/>
  <c r="I30" i="1"/>
  <c r="I22" i="1"/>
  <c r="I14" i="1"/>
  <c r="H120" i="1"/>
  <c r="I125" i="1"/>
  <c r="I101" i="1"/>
  <c r="I93" i="1"/>
  <c r="I85" i="1"/>
  <c r="I77" i="1"/>
  <c r="I69" i="1"/>
  <c r="I61" i="1"/>
  <c r="I53" i="1"/>
  <c r="I45" i="1"/>
  <c r="I37" i="1"/>
  <c r="I29" i="1"/>
  <c r="I5" i="1"/>
  <c r="I116" i="1"/>
  <c r="I108" i="1"/>
  <c r="I100" i="1"/>
  <c r="I92" i="1"/>
  <c r="I68" i="1"/>
  <c r="I60" i="1"/>
  <c r="I52" i="1"/>
  <c r="I36" i="1"/>
  <c r="I28" i="1"/>
  <c r="I20" i="1"/>
  <c r="I12" i="1"/>
  <c r="I4" i="1"/>
  <c r="I27" i="1"/>
  <c r="I19" i="1"/>
  <c r="I3" i="1"/>
  <c r="I2" i="1"/>
  <c r="I59" i="1"/>
  <c r="I67" i="1"/>
  <c r="I75" i="1"/>
  <c r="I86" i="1"/>
  <c r="I112" i="1"/>
  <c r="I123" i="1"/>
  <c r="H27" i="1"/>
  <c r="H30" i="1"/>
  <c r="H118" i="1"/>
  <c r="I32" i="1"/>
  <c r="I50" i="1"/>
  <c r="I96" i="1"/>
  <c r="I104" i="1"/>
  <c r="I114" i="1"/>
  <c r="I124" i="1"/>
  <c r="H14" i="1"/>
  <c r="H54" i="1"/>
  <c r="H94" i="1"/>
  <c r="H78" i="1"/>
  <c r="I24" i="1"/>
  <c r="I33" i="1"/>
  <c r="I41" i="1"/>
  <c r="I89" i="1"/>
  <c r="I97" i="1"/>
  <c r="I105" i="1"/>
  <c r="I115" i="1"/>
  <c r="H38" i="1"/>
  <c r="I26" i="1"/>
  <c r="I34" i="1"/>
  <c r="I42" i="1"/>
  <c r="I70" i="1"/>
  <c r="I79" i="1"/>
  <c r="I90" i="1"/>
  <c r="I98" i="1"/>
  <c r="I106" i="1"/>
  <c r="I35" i="1"/>
  <c r="I81" i="1"/>
  <c r="I91" i="1"/>
  <c r="I99" i="1"/>
  <c r="I107" i="1"/>
  <c r="I127" i="1"/>
  <c r="H102" i="1"/>
  <c r="I8" i="1"/>
  <c r="I18" i="1"/>
  <c r="I56" i="1"/>
  <c r="I64" i="1"/>
  <c r="I72" i="1"/>
  <c r="I82" i="1"/>
  <c r="I119" i="1"/>
  <c r="I128" i="1"/>
  <c r="I9" i="1"/>
  <c r="I57" i="1"/>
  <c r="I65" i="1"/>
  <c r="I83" i="1"/>
  <c r="I129" i="1"/>
  <c r="I10" i="1"/>
  <c r="I48" i="1"/>
  <c r="I58" i="1"/>
  <c r="I66" i="1"/>
  <c r="I74" i="1"/>
  <c r="I111" i="1"/>
  <c r="I122" i="1"/>
  <c r="I130" i="1"/>
  <c r="I6" i="1"/>
</calcChain>
</file>

<file path=xl/sharedStrings.xml><?xml version="1.0" encoding="utf-8"?>
<sst xmlns="http://schemas.openxmlformats.org/spreadsheetml/2006/main" count="619" uniqueCount="289">
  <si>
    <t>Active Power +</t>
  </si>
  <si>
    <t xml:space="preserve">Active Power + min </t>
  </si>
  <si>
    <t>W</t>
  </si>
  <si>
    <t>Wh</t>
  </si>
  <si>
    <t>var</t>
  </si>
  <si>
    <t>varh</t>
  </si>
  <si>
    <t>VA</t>
  </si>
  <si>
    <t>vah</t>
  </si>
  <si>
    <t>1-0:1.4.0*255</t>
  </si>
  <si>
    <t>1-0:1.3.0*255</t>
  </si>
  <si>
    <t>1-0:1.6.0*255</t>
  </si>
  <si>
    <t>1-0:1.8.0*255</t>
  </si>
  <si>
    <t>1-0:2.4.0*255</t>
  </si>
  <si>
    <t>1-0:2.3.0*255</t>
  </si>
  <si>
    <t>1-0:2.6.0*255</t>
  </si>
  <si>
    <t>1-0:2.8.0*255</t>
  </si>
  <si>
    <t>1-0:3.4.0*255</t>
  </si>
  <si>
    <t>1-0:3.3.0*255</t>
  </si>
  <si>
    <t>1-0:3.6.0*255</t>
  </si>
  <si>
    <t>1-0:3.8.0*255</t>
  </si>
  <si>
    <t>1-0:4.4.0*255</t>
  </si>
  <si>
    <t>1-0:4.3.0*255</t>
  </si>
  <si>
    <t>1-0:4.6.0*255</t>
  </si>
  <si>
    <t>1-0:4.8.0*255</t>
  </si>
  <si>
    <t>1-0:9.4.0*255</t>
  </si>
  <si>
    <t>1-0:9.3.0*255</t>
  </si>
  <si>
    <t>1-0:9.6.0*255</t>
  </si>
  <si>
    <t>1-0:9.8.0*255</t>
  </si>
  <si>
    <t>1-0:10.4.0*255</t>
  </si>
  <si>
    <t>1-0:10.3.0*255</t>
  </si>
  <si>
    <t>Active Power + max</t>
  </si>
  <si>
    <t>Power factor</t>
  </si>
  <si>
    <t>Power factor min</t>
  </si>
  <si>
    <t>Power factor max</t>
  </si>
  <si>
    <t>Supply frequency</t>
  </si>
  <si>
    <t>1-0:10.6.0*255</t>
  </si>
  <si>
    <t>1-0:10.8.0*255</t>
  </si>
  <si>
    <t>1-0:13.4.0*255</t>
  </si>
  <si>
    <t>1-0:13.3.0*255</t>
  </si>
  <si>
    <t>1-0:13.6.0*255</t>
  </si>
  <si>
    <t>1-0:14.4.0*255</t>
  </si>
  <si>
    <t>1-0:14.3.0*255</t>
  </si>
  <si>
    <t>1-0:14.6.0*255</t>
  </si>
  <si>
    <t>1-0:21.4.0*255</t>
  </si>
  <si>
    <t>1-0:21.3.0*255</t>
  </si>
  <si>
    <t>1-0:21.6.0*255</t>
  </si>
  <si>
    <t>1-0:21.8.0*255</t>
  </si>
  <si>
    <t>1-0:22.4.0*255</t>
  </si>
  <si>
    <t>1-0:22.3.0*255</t>
  </si>
  <si>
    <t>1-0:22.6.0*255</t>
  </si>
  <si>
    <t>1-0:22.8.0*255</t>
  </si>
  <si>
    <t>1-0:23.4.0*255</t>
  </si>
  <si>
    <t>1-0:23.3.0*255</t>
  </si>
  <si>
    <t>1-0:23.6.0*255</t>
  </si>
  <si>
    <t>1-0:23.8.0*255</t>
  </si>
  <si>
    <t>1-0:24.4.0*255</t>
  </si>
  <si>
    <t>1-0:24.3.0*255</t>
  </si>
  <si>
    <t>1-0:24.6.0*255</t>
  </si>
  <si>
    <t>1-0:24.8.0*255</t>
  </si>
  <si>
    <t>1-0:29.4.0*255</t>
  </si>
  <si>
    <t>1-0:29.3.0*255</t>
  </si>
  <si>
    <t>1-0:29.6.0*255</t>
  </si>
  <si>
    <t>1-0:29.8.0*255</t>
  </si>
  <si>
    <t>1-0:30.4.0*255</t>
  </si>
  <si>
    <t>1-0:30.3.0*255</t>
  </si>
  <si>
    <t>1-0:30.6.0*255</t>
  </si>
  <si>
    <t>Supply frequency min</t>
  </si>
  <si>
    <t>Supply frequency max</t>
  </si>
  <si>
    <t>keine</t>
  </si>
  <si>
    <t>Hz</t>
  </si>
  <si>
    <t>Voltage (L1) min</t>
  </si>
  <si>
    <t>Voltage (L1) max</t>
  </si>
  <si>
    <t>Power factor (L1)</t>
  </si>
  <si>
    <t>A</t>
  </si>
  <si>
    <t>V</t>
  </si>
  <si>
    <t>1-0:30.8.0*255</t>
  </si>
  <si>
    <t>1-0:31.4.0*255</t>
  </si>
  <si>
    <t>1-0:31.3.0*255</t>
  </si>
  <si>
    <t>1-0:31.6.0*255</t>
  </si>
  <si>
    <t>1-0:32.4.0*255</t>
  </si>
  <si>
    <t>1-0:32.3.0*255</t>
  </si>
  <si>
    <t>1-0:32.6.0*255</t>
  </si>
  <si>
    <t>1-0:33.4.0*255</t>
  </si>
  <si>
    <t>1-0:33.3.0*255</t>
  </si>
  <si>
    <t>1-0:33.6.0*255</t>
  </si>
  <si>
    <t>1-0:41.4.0*255</t>
  </si>
  <si>
    <t>1-0:41.3.0*255</t>
  </si>
  <si>
    <t>1-0:41.6.0*255</t>
  </si>
  <si>
    <t>1-0:41.8.0*255</t>
  </si>
  <si>
    <t>1-0:42.4.0*255</t>
  </si>
  <si>
    <t>1-0:42.3.0*255</t>
  </si>
  <si>
    <t>1-0:42.6.0*255</t>
  </si>
  <si>
    <t>1-0:42.8.0*255</t>
  </si>
  <si>
    <t>1-0:43.4.0*255</t>
  </si>
  <si>
    <t>1-0:43.3.0*255</t>
  </si>
  <si>
    <t>1-0:43.6.0*255</t>
  </si>
  <si>
    <t>1-0:43.8.0*255</t>
  </si>
  <si>
    <t>1-0:44.4.0*255</t>
  </si>
  <si>
    <t>1-0:44.3.0*255</t>
  </si>
  <si>
    <t>1-0:44.6.0*255</t>
  </si>
  <si>
    <t>1-0:44.8.0*255</t>
  </si>
  <si>
    <t>1-0:49.4.0*255</t>
  </si>
  <si>
    <t>1-0:49.3.0*255</t>
  </si>
  <si>
    <t>1-0:49.6.0*255</t>
  </si>
  <si>
    <t>1-0:49.8.0*255</t>
  </si>
  <si>
    <t>1-0:50.4.0*255</t>
  </si>
  <si>
    <t>Current (L1)</t>
  </si>
  <si>
    <t xml:space="preserve">Current (L1) min </t>
  </si>
  <si>
    <t xml:space="preserve">Current (L1) max </t>
  </si>
  <si>
    <t xml:space="preserve">Voltage (L1) </t>
  </si>
  <si>
    <t xml:space="preserve">Power factor (L1) min </t>
  </si>
  <si>
    <t xml:space="preserve">Power factor (L1) max </t>
  </si>
  <si>
    <t>Current (L2) min</t>
  </si>
  <si>
    <t>Current (L2) max</t>
  </si>
  <si>
    <t>Voltage (L2)</t>
  </si>
  <si>
    <t>Voltage (L2) min</t>
  </si>
  <si>
    <t>Voltage (L2) max</t>
  </si>
  <si>
    <t>Power factor (L2)</t>
  </si>
  <si>
    <t>1-0:50.3.0*255</t>
  </si>
  <si>
    <t>1-0:50.6.0*255</t>
  </si>
  <si>
    <t>1-0:50.8.0*255</t>
  </si>
  <si>
    <t>1-0:51.4.0*255</t>
  </si>
  <si>
    <t>1-0:51.3.0*255</t>
  </si>
  <si>
    <t>1-0:51.6.0*255</t>
  </si>
  <si>
    <t>1-0:52.4.0*255</t>
  </si>
  <si>
    <t>1-0:52.3.0*255</t>
  </si>
  <si>
    <t>1-0:52.6.0*255</t>
  </si>
  <si>
    <t>1-0:53.4.0*255</t>
  </si>
  <si>
    <t>1-0:53.3.0*255</t>
  </si>
  <si>
    <t>1-0:53.6.0*255</t>
  </si>
  <si>
    <t>1-0:61.4.0*255</t>
  </si>
  <si>
    <t>1-0:61.3.0*255</t>
  </si>
  <si>
    <t>1-0:61.6.0*255</t>
  </si>
  <si>
    <t>1-0:61.8.0*255</t>
  </si>
  <si>
    <t>1-0:62.4.0*255</t>
  </si>
  <si>
    <t>1-0:62.3.0*255</t>
  </si>
  <si>
    <t>1-0:62.6.0*255</t>
  </si>
  <si>
    <t>1-0:62.8.0*255</t>
  </si>
  <si>
    <t>1-0:63.4.0*255</t>
  </si>
  <si>
    <t>1-0:63.3.0*255</t>
  </si>
  <si>
    <t>1-0:63.6.0*255</t>
  </si>
  <si>
    <t>1-0:63.8.0*255</t>
  </si>
  <si>
    <t>1-0:64.4.0*255</t>
  </si>
  <si>
    <t>1-0:64.3.0*255</t>
  </si>
  <si>
    <t>1-0:64.6.0*255</t>
  </si>
  <si>
    <t>1-0:64.8.0*255</t>
  </si>
  <si>
    <t>1-0:69.4.0*255</t>
  </si>
  <si>
    <t>1-0:69.3.0*255</t>
  </si>
  <si>
    <t>1-0:69.6.0*255</t>
  </si>
  <si>
    <t xml:space="preserve">Current (L2) </t>
  </si>
  <si>
    <t xml:space="preserve">Power factor (L2) min </t>
  </si>
  <si>
    <t xml:space="preserve">Power factor (L2) max </t>
  </si>
  <si>
    <t xml:space="preserve">Power factor (L3) max </t>
  </si>
  <si>
    <t xml:space="preserve">Current (L3) </t>
  </si>
  <si>
    <t xml:space="preserve">Current (L3) min </t>
  </si>
  <si>
    <t xml:space="preserve">Current (L3) max </t>
  </si>
  <si>
    <t xml:space="preserve">Voltage (L3) </t>
  </si>
  <si>
    <t xml:space="preserve">Voltage (L3) min </t>
  </si>
  <si>
    <t xml:space="preserve">Voltage (L3) max </t>
  </si>
  <si>
    <t xml:space="preserve">Power factor (L3) </t>
  </si>
  <si>
    <t xml:space="preserve">Power factor (L3) min </t>
  </si>
  <si>
    <t>1-0:69.8.0*255</t>
  </si>
  <si>
    <t>1-0:70.4.0*255</t>
  </si>
  <si>
    <t>1-0:70.3.0*255</t>
  </si>
  <si>
    <t>1-0:70.6.0*255</t>
  </si>
  <si>
    <t>1-0:70.8.0*255</t>
  </si>
  <si>
    <t>1-0:71.4.0*255</t>
  </si>
  <si>
    <t>1-0:71.3.0*255</t>
  </si>
  <si>
    <t>1-0:71.6.0*255</t>
  </si>
  <si>
    <t>1-0:72.4.0*255</t>
  </si>
  <si>
    <t>1-0:72.3.0*255</t>
  </si>
  <si>
    <t>1-0:72.6.0*255</t>
  </si>
  <si>
    <t>1-0:73.4.0*255</t>
  </si>
  <si>
    <t>1-0:73.3.0*255</t>
  </si>
  <si>
    <t>1-0:73.6.0*255</t>
  </si>
  <si>
    <t xml:space="preserve">Active energy + </t>
  </si>
  <si>
    <t xml:space="preserve">Reactive power +  </t>
  </si>
  <si>
    <t xml:space="preserve">Reactive power +  min </t>
  </si>
  <si>
    <t xml:space="preserve">Reactive power + max </t>
  </si>
  <si>
    <t xml:space="preserve">Reactive energy + </t>
  </si>
  <si>
    <t xml:space="preserve">Apparent power + </t>
  </si>
  <si>
    <t xml:space="preserve">Apparent power + min </t>
  </si>
  <si>
    <t xml:space="preserve">Apparent power + max </t>
  </si>
  <si>
    <t xml:space="preserve">Apparent energy + </t>
  </si>
  <si>
    <t>Active power + (L1)</t>
  </si>
  <si>
    <t>Active power + (L1) min</t>
  </si>
  <si>
    <t>Active power + (L1) max</t>
  </si>
  <si>
    <t>Active energy + (L1)</t>
  </si>
  <si>
    <t>Reactive power + (L1)</t>
  </si>
  <si>
    <t>Reactive power + (L1) min</t>
  </si>
  <si>
    <t>Reactive power + (L1) max</t>
  </si>
  <si>
    <t>Reactive energy + (L1)</t>
  </si>
  <si>
    <t>Apparent power + (L1)</t>
  </si>
  <si>
    <t>Apparent power + (L1) min</t>
  </si>
  <si>
    <t>Apparent power + (L1) max</t>
  </si>
  <si>
    <t>Apparent energy + (L1)</t>
  </si>
  <si>
    <t>Active power + (L2)</t>
  </si>
  <si>
    <t xml:space="preserve">Active power + (L2) min </t>
  </si>
  <si>
    <t xml:space="preserve">Active power + (L2) max </t>
  </si>
  <si>
    <t>Active energy + (L2)</t>
  </si>
  <si>
    <t xml:space="preserve">Reactive power + (L2) </t>
  </si>
  <si>
    <t xml:space="preserve">Reactive power + (L2) min </t>
  </si>
  <si>
    <t xml:space="preserve">Reactive power + (L2) max </t>
  </si>
  <si>
    <t xml:space="preserve">Reactive energy + (L2) </t>
  </si>
  <si>
    <t xml:space="preserve">Apparent power + (L2) </t>
  </si>
  <si>
    <t xml:space="preserve">Apparent power + (L2) min </t>
  </si>
  <si>
    <t xml:space="preserve">Apparent power + (L2) max </t>
  </si>
  <si>
    <t xml:space="preserve">Apparent energy + (L2) </t>
  </si>
  <si>
    <t>Active power + (L3)</t>
  </si>
  <si>
    <t xml:space="preserve">Active power + (L3) min </t>
  </si>
  <si>
    <t xml:space="preserve">Active power + (L3) max </t>
  </si>
  <si>
    <t>Active energy + (L3)</t>
  </si>
  <si>
    <t xml:space="preserve">Reactive power + (L3) </t>
  </si>
  <si>
    <t xml:space="preserve">Reactive power + (L3) min </t>
  </si>
  <si>
    <t xml:space="preserve">Reactive power + (L3) max </t>
  </si>
  <si>
    <t xml:space="preserve">Reactive energy + (L3) </t>
  </si>
  <si>
    <t xml:space="preserve">Apparent power + (L3) </t>
  </si>
  <si>
    <t xml:space="preserve">Apparent power + (L3) min </t>
  </si>
  <si>
    <t xml:space="preserve">Apparent power + (L3) max </t>
  </si>
  <si>
    <t xml:space="preserve">Apparent energy + (L3) </t>
  </si>
  <si>
    <t xml:space="preserve">Active power - min </t>
  </si>
  <si>
    <t xml:space="preserve">Active power - max </t>
  </si>
  <si>
    <t xml:space="preserve">Active energy - </t>
  </si>
  <si>
    <t xml:space="preserve">Reactive power - </t>
  </si>
  <si>
    <t xml:space="preserve">Reactive power - min </t>
  </si>
  <si>
    <t xml:space="preserve">Reactive power - max </t>
  </si>
  <si>
    <t xml:space="preserve">Reactive energy - </t>
  </si>
  <si>
    <t xml:space="preserve">Apparent power - </t>
  </si>
  <si>
    <t xml:space="preserve">Apparent power - min </t>
  </si>
  <si>
    <t>Apparent power - max</t>
  </si>
  <si>
    <t>Active power - (L1)</t>
  </si>
  <si>
    <t>Active power - (L1) min</t>
  </si>
  <si>
    <t>Active power - (L1) max</t>
  </si>
  <si>
    <t>Active energy - (L1)</t>
  </si>
  <si>
    <t>Reactive power - (L1)</t>
  </si>
  <si>
    <t>Reactive power - (L1) min</t>
  </si>
  <si>
    <t>Reactive power - (L1) max</t>
  </si>
  <si>
    <t>Reactive energy - (L1)</t>
  </si>
  <si>
    <t>Apparent power - (L1)</t>
  </si>
  <si>
    <t>Apparent power - (L1) min</t>
  </si>
  <si>
    <t xml:space="preserve">Apparent power - (L1) max </t>
  </si>
  <si>
    <t>Apparent energy - (L1)</t>
  </si>
  <si>
    <t>Active power - (L2)</t>
  </si>
  <si>
    <t xml:space="preserve">Active power - (L2) min </t>
  </si>
  <si>
    <t xml:space="preserve">Active power - (L2) max </t>
  </si>
  <si>
    <t xml:space="preserve">Active energy - (L2) </t>
  </si>
  <si>
    <t xml:space="preserve">Reactive power - (L2) </t>
  </si>
  <si>
    <t xml:space="preserve">Reactive power - (L2) min </t>
  </si>
  <si>
    <t xml:space="preserve">Reactive power - (L2) max </t>
  </si>
  <si>
    <t xml:space="preserve">Reactive energy - (L2) </t>
  </si>
  <si>
    <t xml:space="preserve">Apparent power - (L2) </t>
  </si>
  <si>
    <t xml:space="preserve">Apparent power - (L2) min </t>
  </si>
  <si>
    <t xml:space="preserve">Apparent power - (L2) max </t>
  </si>
  <si>
    <t xml:space="preserve">Apparent energy - (L2) </t>
  </si>
  <si>
    <t>Active power - (L3)</t>
  </si>
  <si>
    <t xml:space="preserve">Active power - (L3) min </t>
  </si>
  <si>
    <t xml:space="preserve">Active power - (L3) max </t>
  </si>
  <si>
    <t xml:space="preserve">Active energy - (L3) </t>
  </si>
  <si>
    <t xml:space="preserve">Reactive power - (L3) </t>
  </si>
  <si>
    <t xml:space="preserve">Reactive power - (L3) min </t>
  </si>
  <si>
    <t xml:space="preserve">Reactive power - (L3) max </t>
  </si>
  <si>
    <t xml:space="preserve">Reactive energy - (L3) </t>
  </si>
  <si>
    <t xml:space="preserve">Apparent power - (L3) </t>
  </si>
  <si>
    <t xml:space="preserve">Apparent power - (L3) min </t>
  </si>
  <si>
    <t xml:space="preserve">Apparent power - (L3) max </t>
  </si>
  <si>
    <t xml:space="preserve">Apparent energy - (L3) </t>
  </si>
  <si>
    <t>Name</t>
  </si>
  <si>
    <t>Code</t>
  </si>
  <si>
    <t>SensorDeviceClass</t>
  </si>
  <si>
    <t>unit of measurement</t>
  </si>
  <si>
    <t>SensorDeviceClass.POWER</t>
  </si>
  <si>
    <t>SensorDeviceClass.REACTIVE_POWER</t>
  </si>
  <si>
    <t>SensorDeviceClass.APPARENT_POWER</t>
  </si>
  <si>
    <t>SensorDeviceClass.POWER_FACTOR</t>
  </si>
  <si>
    <t>SensorDeviceClass.CURRENT</t>
  </si>
  <si>
    <t>SensorDeviceClass.FREQUENCY</t>
  </si>
  <si>
    <t>SensorDeviceClass.VOLTAGE</t>
  </si>
  <si>
    <t>Apparent energy -</t>
  </si>
  <si>
    <t>SensorDeviceClass.ENERGY</t>
  </si>
  <si>
    <t>POWER_WATT</t>
  </si>
  <si>
    <t>ENERGY_KILO_WATT_HOUR</t>
  </si>
  <si>
    <t>FREQUENCY_HERTZ</t>
  </si>
  <si>
    <t>PERCENTAGE</t>
  </si>
  <si>
    <t>Sensor Instance</t>
  </si>
  <si>
    <t>CONST LINE</t>
  </si>
  <si>
    <t>Active power -</t>
  </si>
  <si>
    <t>POWER_VOLT_AMPERE</t>
  </si>
  <si>
    <t>ELECTRIC_CURRENT_AMPERE</t>
  </si>
  <si>
    <t>ELECTRIC_POTENTIAL_VOLT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</si>
</sst>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theme="1"/>
      <name val="TQPRO"/>
    </font>
    <font>
      <b/>
      <sz val="11"/>
      <color rgb="FF00A5E2"/>
      <name val="TQPRO"/>
    </font>
    <font>
      <sz val="9"/>
      <color theme="1"/>
      <name val="TQPRO"/>
    </font>
    <font>
      <b/>
      <sz val="14"/>
      <color theme="1"/>
      <name val="TQPRO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110</xdr:row>
      <xdr:rowOff>0</xdr:rowOff>
    </xdr:from>
    <xdr:to>
      <xdr:col>12</xdr:col>
      <xdr:colOff>393700</xdr:colOff>
      <xdr:row>110</xdr:row>
      <xdr:rowOff>12700</xdr:rowOff>
    </xdr:to>
    <xdr:pic>
      <xdr:nvPicPr>
        <xdr:cNvPr id="2" name="Grafik 1" descr="page94image6561280">
          <a:extLst>
            <a:ext uri="{FF2B5EF4-FFF2-40B4-BE49-F238E27FC236}">
              <a16:creationId xmlns:a16="http://schemas.microsoft.com/office/drawing/2014/main" id="{F91A7A21-A4E4-8949-A1CE-45BB292F5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2300" y="22148800"/>
          <a:ext cx="28702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111</xdr:row>
      <xdr:rowOff>0</xdr:rowOff>
    </xdr:from>
    <xdr:to>
      <xdr:col>10</xdr:col>
      <xdr:colOff>584200</xdr:colOff>
      <xdr:row>111</xdr:row>
      <xdr:rowOff>12700</xdr:rowOff>
    </xdr:to>
    <xdr:pic>
      <xdr:nvPicPr>
        <xdr:cNvPr id="3" name="Grafik 2" descr="page94image6568384">
          <a:extLst>
            <a:ext uri="{FF2B5EF4-FFF2-40B4-BE49-F238E27FC236}">
              <a16:creationId xmlns:a16="http://schemas.microsoft.com/office/drawing/2014/main" id="{31410AD2-68F0-A147-A4B2-91984FE65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2300" y="22352000"/>
          <a:ext cx="1409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111</xdr:row>
      <xdr:rowOff>0</xdr:rowOff>
    </xdr:from>
    <xdr:to>
      <xdr:col>10</xdr:col>
      <xdr:colOff>317500</xdr:colOff>
      <xdr:row>111</xdr:row>
      <xdr:rowOff>12700</xdr:rowOff>
    </xdr:to>
    <xdr:pic>
      <xdr:nvPicPr>
        <xdr:cNvPr id="4" name="Grafik 3" descr="page94image6566464">
          <a:extLst>
            <a:ext uri="{FF2B5EF4-FFF2-40B4-BE49-F238E27FC236}">
              <a16:creationId xmlns:a16="http://schemas.microsoft.com/office/drawing/2014/main" id="{A079BBA4-EEEC-644F-A18A-379B6BC93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22352000"/>
          <a:ext cx="1143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111</xdr:row>
      <xdr:rowOff>0</xdr:rowOff>
    </xdr:from>
    <xdr:to>
      <xdr:col>12</xdr:col>
      <xdr:colOff>381000</xdr:colOff>
      <xdr:row>111</xdr:row>
      <xdr:rowOff>0</xdr:rowOff>
    </xdr:to>
    <xdr:pic>
      <xdr:nvPicPr>
        <xdr:cNvPr id="5" name="Grafik 4" descr="page94image6566272">
          <a:extLst>
            <a:ext uri="{FF2B5EF4-FFF2-40B4-BE49-F238E27FC236}">
              <a16:creationId xmlns:a16="http://schemas.microsoft.com/office/drawing/2014/main" id="{BB4F920B-E5A7-A741-BCA7-3C207F743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0400" y="22352000"/>
          <a:ext cx="285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495300</xdr:colOff>
      <xdr:row>111</xdr:row>
      <xdr:rowOff>0</xdr:rowOff>
    </xdr:from>
    <xdr:to>
      <xdr:col>11</xdr:col>
      <xdr:colOff>241300</xdr:colOff>
      <xdr:row>111</xdr:row>
      <xdr:rowOff>0</xdr:rowOff>
    </xdr:to>
    <xdr:pic>
      <xdr:nvPicPr>
        <xdr:cNvPr id="6" name="Grafik 5" descr="page94image6569152">
          <a:extLst>
            <a:ext uri="{FF2B5EF4-FFF2-40B4-BE49-F238E27FC236}">
              <a16:creationId xmlns:a16="http://schemas.microsoft.com/office/drawing/2014/main" id="{FE27CA78-019C-E340-B298-780293E36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60600" y="223520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254000</xdr:colOff>
      <xdr:row>111</xdr:row>
      <xdr:rowOff>0</xdr:rowOff>
    </xdr:from>
    <xdr:to>
      <xdr:col>12</xdr:col>
      <xdr:colOff>558800</xdr:colOff>
      <xdr:row>111</xdr:row>
      <xdr:rowOff>0</xdr:rowOff>
    </xdr:to>
    <xdr:pic>
      <xdr:nvPicPr>
        <xdr:cNvPr id="7" name="Grafik 6" descr="page94image6566080">
          <a:extLst>
            <a:ext uri="{FF2B5EF4-FFF2-40B4-BE49-F238E27FC236}">
              <a16:creationId xmlns:a16="http://schemas.microsoft.com/office/drawing/2014/main" id="{FC6BD045-A542-064F-9785-D72429E10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70300" y="2235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571500</xdr:colOff>
      <xdr:row>111</xdr:row>
      <xdr:rowOff>0</xdr:rowOff>
    </xdr:from>
    <xdr:to>
      <xdr:col>16</xdr:col>
      <xdr:colOff>127000</xdr:colOff>
      <xdr:row>111</xdr:row>
      <xdr:rowOff>0</xdr:rowOff>
    </xdr:to>
    <xdr:pic>
      <xdr:nvPicPr>
        <xdr:cNvPr id="8" name="Grafik 7" descr="page94image6560320">
          <a:extLst>
            <a:ext uri="{FF2B5EF4-FFF2-40B4-BE49-F238E27FC236}">
              <a16:creationId xmlns:a16="http://schemas.microsoft.com/office/drawing/2014/main" id="{911EDC15-B356-0D44-9624-E44C6CFBE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13300" y="22352000"/>
          <a:ext cx="285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139700</xdr:colOff>
      <xdr:row>111</xdr:row>
      <xdr:rowOff>0</xdr:rowOff>
    </xdr:from>
    <xdr:to>
      <xdr:col>17</xdr:col>
      <xdr:colOff>711200</xdr:colOff>
      <xdr:row>111</xdr:row>
      <xdr:rowOff>0</xdr:rowOff>
    </xdr:to>
    <xdr:pic>
      <xdr:nvPicPr>
        <xdr:cNvPr id="9" name="Grafik 8" descr="page94image6569536">
          <a:extLst>
            <a:ext uri="{FF2B5EF4-FFF2-40B4-BE49-F238E27FC236}">
              <a16:creationId xmlns:a16="http://schemas.microsoft.com/office/drawing/2014/main" id="{5864D1B0-9E09-8A42-A689-2D1137FBD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83500" y="223520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723900</xdr:colOff>
      <xdr:row>111</xdr:row>
      <xdr:rowOff>0</xdr:rowOff>
    </xdr:from>
    <xdr:to>
      <xdr:col>19</xdr:col>
      <xdr:colOff>203200</xdr:colOff>
      <xdr:row>111</xdr:row>
      <xdr:rowOff>0</xdr:rowOff>
    </xdr:to>
    <xdr:pic>
      <xdr:nvPicPr>
        <xdr:cNvPr id="10" name="Grafik 9" descr="page94image6565696">
          <a:extLst>
            <a:ext uri="{FF2B5EF4-FFF2-40B4-BE49-F238E27FC236}">
              <a16:creationId xmlns:a16="http://schemas.microsoft.com/office/drawing/2014/main" id="{80CA390F-16E0-114B-8DA2-367CA898C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93200" y="2235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215900</xdr:colOff>
      <xdr:row>111</xdr:row>
      <xdr:rowOff>0</xdr:rowOff>
    </xdr:from>
    <xdr:to>
      <xdr:col>22</xdr:col>
      <xdr:colOff>596900</xdr:colOff>
      <xdr:row>111</xdr:row>
      <xdr:rowOff>0</xdr:rowOff>
    </xdr:to>
    <xdr:pic>
      <xdr:nvPicPr>
        <xdr:cNvPr id="11" name="Grafik 10" descr="page94image6566848">
          <a:extLst>
            <a:ext uri="{FF2B5EF4-FFF2-40B4-BE49-F238E27FC236}">
              <a16:creationId xmlns:a16="http://schemas.microsoft.com/office/drawing/2014/main" id="{23524697-CED5-084D-A19B-8A7C8686E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36200" y="22352000"/>
          <a:ext cx="285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609600</xdr:colOff>
      <xdr:row>111</xdr:row>
      <xdr:rowOff>0</xdr:rowOff>
    </xdr:from>
    <xdr:to>
      <xdr:col>24</xdr:col>
      <xdr:colOff>355600</xdr:colOff>
      <xdr:row>111</xdr:row>
      <xdr:rowOff>0</xdr:rowOff>
    </xdr:to>
    <xdr:pic>
      <xdr:nvPicPr>
        <xdr:cNvPr id="12" name="Grafik 11" descr="page94image6563776">
          <a:extLst>
            <a:ext uri="{FF2B5EF4-FFF2-40B4-BE49-F238E27FC236}">
              <a16:creationId xmlns:a16="http://schemas.microsoft.com/office/drawing/2014/main" id="{6F692271-596C-8B4F-BB1D-8D557B180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06400" y="223520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368300</xdr:colOff>
      <xdr:row>111</xdr:row>
      <xdr:rowOff>0</xdr:rowOff>
    </xdr:from>
    <xdr:to>
      <xdr:col>25</xdr:col>
      <xdr:colOff>673100</xdr:colOff>
      <xdr:row>111</xdr:row>
      <xdr:rowOff>0</xdr:rowOff>
    </xdr:to>
    <xdr:pic>
      <xdr:nvPicPr>
        <xdr:cNvPr id="13" name="Grafik 12" descr="page94image6567040">
          <a:extLst>
            <a:ext uri="{FF2B5EF4-FFF2-40B4-BE49-F238E27FC236}">
              <a16:creationId xmlns:a16="http://schemas.microsoft.com/office/drawing/2014/main" id="{6B1120DC-BF1B-A245-BF5A-423487401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16100" y="2235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685800</xdr:colOff>
      <xdr:row>111</xdr:row>
      <xdr:rowOff>0</xdr:rowOff>
    </xdr:from>
    <xdr:to>
      <xdr:col>29</xdr:col>
      <xdr:colOff>241300</xdr:colOff>
      <xdr:row>111</xdr:row>
      <xdr:rowOff>0</xdr:rowOff>
    </xdr:to>
    <xdr:pic>
      <xdr:nvPicPr>
        <xdr:cNvPr id="14" name="Grafik 13" descr="page94image6554176">
          <a:extLst>
            <a:ext uri="{FF2B5EF4-FFF2-40B4-BE49-F238E27FC236}">
              <a16:creationId xmlns:a16="http://schemas.microsoft.com/office/drawing/2014/main" id="{B734ED5A-9A7A-C942-A052-28CA9CB0E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59100" y="22352000"/>
          <a:ext cx="285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254000</xdr:colOff>
      <xdr:row>111</xdr:row>
      <xdr:rowOff>0</xdr:rowOff>
    </xdr:from>
    <xdr:to>
      <xdr:col>31</xdr:col>
      <xdr:colOff>0</xdr:colOff>
      <xdr:row>111</xdr:row>
      <xdr:rowOff>0</xdr:rowOff>
    </xdr:to>
    <xdr:pic>
      <xdr:nvPicPr>
        <xdr:cNvPr id="15" name="Grafik 14" descr="page94image6567808">
          <a:extLst>
            <a:ext uri="{FF2B5EF4-FFF2-40B4-BE49-F238E27FC236}">
              <a16:creationId xmlns:a16="http://schemas.microsoft.com/office/drawing/2014/main" id="{E4BBE831-F11A-B748-8B8F-6AEA33DD1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29300" y="223520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12700</xdr:colOff>
      <xdr:row>111</xdr:row>
      <xdr:rowOff>0</xdr:rowOff>
    </xdr:from>
    <xdr:to>
      <xdr:col>32</xdr:col>
      <xdr:colOff>317500</xdr:colOff>
      <xdr:row>111</xdr:row>
      <xdr:rowOff>0</xdr:rowOff>
    </xdr:to>
    <xdr:pic>
      <xdr:nvPicPr>
        <xdr:cNvPr id="16" name="Grafik 15" descr="page94image6567616">
          <a:extLst>
            <a:ext uri="{FF2B5EF4-FFF2-40B4-BE49-F238E27FC236}">
              <a16:creationId xmlns:a16="http://schemas.microsoft.com/office/drawing/2014/main" id="{CDFB0F81-38C0-B54A-BD77-F1F6E223A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39000" y="2235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330200</xdr:colOff>
      <xdr:row>111</xdr:row>
      <xdr:rowOff>0</xdr:rowOff>
    </xdr:from>
    <xdr:to>
      <xdr:col>35</xdr:col>
      <xdr:colOff>711200</xdr:colOff>
      <xdr:row>111</xdr:row>
      <xdr:rowOff>0</xdr:rowOff>
    </xdr:to>
    <xdr:pic>
      <xdr:nvPicPr>
        <xdr:cNvPr id="17" name="Grafik 16" descr="page94image6560128">
          <a:extLst>
            <a:ext uri="{FF2B5EF4-FFF2-40B4-BE49-F238E27FC236}">
              <a16:creationId xmlns:a16="http://schemas.microsoft.com/office/drawing/2014/main" id="{0D5775B6-9A94-4B4E-BE5D-C4E4258F4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82000" y="22352000"/>
          <a:ext cx="285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723900</xdr:colOff>
      <xdr:row>111</xdr:row>
      <xdr:rowOff>0</xdr:rowOff>
    </xdr:from>
    <xdr:to>
      <xdr:col>37</xdr:col>
      <xdr:colOff>469900</xdr:colOff>
      <xdr:row>111</xdr:row>
      <xdr:rowOff>0</xdr:rowOff>
    </xdr:to>
    <xdr:pic>
      <xdr:nvPicPr>
        <xdr:cNvPr id="18" name="Grafik 17" descr="page94image6562432">
          <a:extLst>
            <a:ext uri="{FF2B5EF4-FFF2-40B4-BE49-F238E27FC236}">
              <a16:creationId xmlns:a16="http://schemas.microsoft.com/office/drawing/2014/main" id="{070A67DC-1F57-CB4E-82F4-75B66FB75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52200" y="223520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482600</xdr:colOff>
      <xdr:row>111</xdr:row>
      <xdr:rowOff>0</xdr:rowOff>
    </xdr:from>
    <xdr:to>
      <xdr:col>38</xdr:col>
      <xdr:colOff>787400</xdr:colOff>
      <xdr:row>111</xdr:row>
      <xdr:rowOff>0</xdr:rowOff>
    </xdr:to>
    <xdr:pic>
      <xdr:nvPicPr>
        <xdr:cNvPr id="19" name="Grafik 18" descr="page94image6597888">
          <a:extLst>
            <a:ext uri="{FF2B5EF4-FFF2-40B4-BE49-F238E27FC236}">
              <a16:creationId xmlns:a16="http://schemas.microsoft.com/office/drawing/2014/main" id="{37B7E56C-4404-F749-9877-66E60153A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61900" y="2235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800100</xdr:colOff>
      <xdr:row>111</xdr:row>
      <xdr:rowOff>0</xdr:rowOff>
    </xdr:from>
    <xdr:to>
      <xdr:col>42</xdr:col>
      <xdr:colOff>355600</xdr:colOff>
      <xdr:row>111</xdr:row>
      <xdr:rowOff>0</xdr:rowOff>
    </xdr:to>
    <xdr:pic>
      <xdr:nvPicPr>
        <xdr:cNvPr id="20" name="Grafik 19" descr="page94image6591552">
          <a:extLst>
            <a:ext uri="{FF2B5EF4-FFF2-40B4-BE49-F238E27FC236}">
              <a16:creationId xmlns:a16="http://schemas.microsoft.com/office/drawing/2014/main" id="{79C00E22-C51F-F144-B374-00F962F5B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04900" y="22352000"/>
          <a:ext cx="285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368300</xdr:colOff>
      <xdr:row>111</xdr:row>
      <xdr:rowOff>0</xdr:rowOff>
    </xdr:from>
    <xdr:to>
      <xdr:col>44</xdr:col>
      <xdr:colOff>114300</xdr:colOff>
      <xdr:row>111</xdr:row>
      <xdr:rowOff>0</xdr:rowOff>
    </xdr:to>
    <xdr:pic>
      <xdr:nvPicPr>
        <xdr:cNvPr id="21" name="Grafik 20" descr="page94image6599616">
          <a:extLst>
            <a:ext uri="{FF2B5EF4-FFF2-40B4-BE49-F238E27FC236}">
              <a16:creationId xmlns:a16="http://schemas.microsoft.com/office/drawing/2014/main" id="{5E8F0395-36DB-924F-ACFA-5F8925E22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75100" y="223520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127000</xdr:colOff>
      <xdr:row>111</xdr:row>
      <xdr:rowOff>0</xdr:rowOff>
    </xdr:from>
    <xdr:to>
      <xdr:col>45</xdr:col>
      <xdr:colOff>431800</xdr:colOff>
      <xdr:row>111</xdr:row>
      <xdr:rowOff>0</xdr:rowOff>
    </xdr:to>
    <xdr:pic>
      <xdr:nvPicPr>
        <xdr:cNvPr id="22" name="Grafik 21" descr="page94image6602496">
          <a:extLst>
            <a:ext uri="{FF2B5EF4-FFF2-40B4-BE49-F238E27FC236}">
              <a16:creationId xmlns:a16="http://schemas.microsoft.com/office/drawing/2014/main" id="{DB2C24F0-62F4-BB48-B311-6D172693C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84800" y="2235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444500</xdr:colOff>
      <xdr:row>111</xdr:row>
      <xdr:rowOff>0</xdr:rowOff>
    </xdr:from>
    <xdr:to>
      <xdr:col>49</xdr:col>
      <xdr:colOff>0</xdr:colOff>
      <xdr:row>111</xdr:row>
      <xdr:rowOff>0</xdr:rowOff>
    </xdr:to>
    <xdr:pic>
      <xdr:nvPicPr>
        <xdr:cNvPr id="23" name="Grafik 22" descr="page94image6599424">
          <a:extLst>
            <a:ext uri="{FF2B5EF4-FFF2-40B4-BE49-F238E27FC236}">
              <a16:creationId xmlns:a16="http://schemas.microsoft.com/office/drawing/2014/main" id="{C1DB8032-A27D-3A42-B609-833C2BA38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27800" y="22352000"/>
          <a:ext cx="285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12700</xdr:colOff>
      <xdr:row>111</xdr:row>
      <xdr:rowOff>0</xdr:rowOff>
    </xdr:from>
    <xdr:to>
      <xdr:col>50</xdr:col>
      <xdr:colOff>584200</xdr:colOff>
      <xdr:row>111</xdr:row>
      <xdr:rowOff>0</xdr:rowOff>
    </xdr:to>
    <xdr:pic>
      <xdr:nvPicPr>
        <xdr:cNvPr id="24" name="Grafik 23" descr="page94image6592320">
          <a:extLst>
            <a:ext uri="{FF2B5EF4-FFF2-40B4-BE49-F238E27FC236}">
              <a16:creationId xmlns:a16="http://schemas.microsoft.com/office/drawing/2014/main" id="{4841FBBA-C2B0-F34F-95EE-98DED0BEF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98000" y="223520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596900</xdr:colOff>
      <xdr:row>111</xdr:row>
      <xdr:rowOff>0</xdr:rowOff>
    </xdr:from>
    <xdr:to>
      <xdr:col>52</xdr:col>
      <xdr:colOff>76200</xdr:colOff>
      <xdr:row>111</xdr:row>
      <xdr:rowOff>0</xdr:rowOff>
    </xdr:to>
    <xdr:pic>
      <xdr:nvPicPr>
        <xdr:cNvPr id="25" name="Grafik 24" descr="page94image6602112">
          <a:extLst>
            <a:ext uri="{FF2B5EF4-FFF2-40B4-BE49-F238E27FC236}">
              <a16:creationId xmlns:a16="http://schemas.microsoft.com/office/drawing/2014/main" id="{45D27429-69A6-2F49-BF28-D35862CAA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07700" y="2235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88900</xdr:colOff>
      <xdr:row>111</xdr:row>
      <xdr:rowOff>0</xdr:rowOff>
    </xdr:from>
    <xdr:to>
      <xdr:col>55</xdr:col>
      <xdr:colOff>469900</xdr:colOff>
      <xdr:row>111</xdr:row>
      <xdr:rowOff>0</xdr:rowOff>
    </xdr:to>
    <xdr:pic>
      <xdr:nvPicPr>
        <xdr:cNvPr id="26" name="Grafik 25" descr="page94image6601536">
          <a:extLst>
            <a:ext uri="{FF2B5EF4-FFF2-40B4-BE49-F238E27FC236}">
              <a16:creationId xmlns:a16="http://schemas.microsoft.com/office/drawing/2014/main" id="{BD413ABF-D70A-EE48-A4CC-19A1DC5E3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50700" y="22352000"/>
          <a:ext cx="285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482600</xdr:colOff>
      <xdr:row>111</xdr:row>
      <xdr:rowOff>0</xdr:rowOff>
    </xdr:from>
    <xdr:to>
      <xdr:col>57</xdr:col>
      <xdr:colOff>228600</xdr:colOff>
      <xdr:row>111</xdr:row>
      <xdr:rowOff>0</xdr:rowOff>
    </xdr:to>
    <xdr:pic>
      <xdr:nvPicPr>
        <xdr:cNvPr id="27" name="Grafik 26" descr="page94image6743424">
          <a:extLst>
            <a:ext uri="{FF2B5EF4-FFF2-40B4-BE49-F238E27FC236}">
              <a16:creationId xmlns:a16="http://schemas.microsoft.com/office/drawing/2014/main" id="{CEE6192E-E445-D04E-B105-1B7247B19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20900" y="223520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241300</xdr:colOff>
      <xdr:row>111</xdr:row>
      <xdr:rowOff>0</xdr:rowOff>
    </xdr:from>
    <xdr:to>
      <xdr:col>58</xdr:col>
      <xdr:colOff>546100</xdr:colOff>
      <xdr:row>111</xdr:row>
      <xdr:rowOff>0</xdr:rowOff>
    </xdr:to>
    <xdr:pic>
      <xdr:nvPicPr>
        <xdr:cNvPr id="28" name="Grafik 27" descr="page94image6743040">
          <a:extLst>
            <a:ext uri="{FF2B5EF4-FFF2-40B4-BE49-F238E27FC236}">
              <a16:creationId xmlns:a16="http://schemas.microsoft.com/office/drawing/2014/main" id="{8BBD7A41-741A-A54D-B869-982AE9DDD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30600" y="2235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558800</xdr:colOff>
      <xdr:row>111</xdr:row>
      <xdr:rowOff>0</xdr:rowOff>
    </xdr:from>
    <xdr:to>
      <xdr:col>62</xdr:col>
      <xdr:colOff>114300</xdr:colOff>
      <xdr:row>111</xdr:row>
      <xdr:rowOff>0</xdr:rowOff>
    </xdr:to>
    <xdr:pic>
      <xdr:nvPicPr>
        <xdr:cNvPr id="29" name="Grafik 28" descr="page94image6749568">
          <a:extLst>
            <a:ext uri="{FF2B5EF4-FFF2-40B4-BE49-F238E27FC236}">
              <a16:creationId xmlns:a16="http://schemas.microsoft.com/office/drawing/2014/main" id="{1D268100-7A13-8742-909A-23E8CBBF5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0" y="22352000"/>
          <a:ext cx="285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127000</xdr:colOff>
      <xdr:row>111</xdr:row>
      <xdr:rowOff>0</xdr:rowOff>
    </xdr:from>
    <xdr:to>
      <xdr:col>63</xdr:col>
      <xdr:colOff>698500</xdr:colOff>
      <xdr:row>111</xdr:row>
      <xdr:rowOff>0</xdr:rowOff>
    </xdr:to>
    <xdr:pic>
      <xdr:nvPicPr>
        <xdr:cNvPr id="30" name="Grafik 29" descr="page94image6749760">
          <a:extLst>
            <a:ext uri="{FF2B5EF4-FFF2-40B4-BE49-F238E27FC236}">
              <a16:creationId xmlns:a16="http://schemas.microsoft.com/office/drawing/2014/main" id="{CFE540B0-13C2-FB44-9E84-EA97DB205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43800" y="223520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711200</xdr:colOff>
      <xdr:row>111</xdr:row>
      <xdr:rowOff>0</xdr:rowOff>
    </xdr:from>
    <xdr:to>
      <xdr:col>65</xdr:col>
      <xdr:colOff>190500</xdr:colOff>
      <xdr:row>111</xdr:row>
      <xdr:rowOff>0</xdr:rowOff>
    </xdr:to>
    <xdr:pic>
      <xdr:nvPicPr>
        <xdr:cNvPr id="31" name="Grafik 30" descr="page94image6685440">
          <a:extLst>
            <a:ext uri="{FF2B5EF4-FFF2-40B4-BE49-F238E27FC236}">
              <a16:creationId xmlns:a16="http://schemas.microsoft.com/office/drawing/2014/main" id="{0DFB94FC-A447-D34A-BD59-A74A7B764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53500" y="2235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203200</xdr:colOff>
      <xdr:row>111</xdr:row>
      <xdr:rowOff>0</xdr:rowOff>
    </xdr:from>
    <xdr:to>
      <xdr:col>68</xdr:col>
      <xdr:colOff>584200</xdr:colOff>
      <xdr:row>111</xdr:row>
      <xdr:rowOff>0</xdr:rowOff>
    </xdr:to>
    <xdr:pic>
      <xdr:nvPicPr>
        <xdr:cNvPr id="32" name="Grafik 31" descr="page94image6686592">
          <a:extLst>
            <a:ext uri="{FF2B5EF4-FFF2-40B4-BE49-F238E27FC236}">
              <a16:creationId xmlns:a16="http://schemas.microsoft.com/office/drawing/2014/main" id="{6CD36559-6AA8-3D41-A6FD-8E1059246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96500" y="22352000"/>
          <a:ext cx="285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596900</xdr:colOff>
      <xdr:row>111</xdr:row>
      <xdr:rowOff>0</xdr:rowOff>
    </xdr:from>
    <xdr:to>
      <xdr:col>70</xdr:col>
      <xdr:colOff>342900</xdr:colOff>
      <xdr:row>111</xdr:row>
      <xdr:rowOff>0</xdr:rowOff>
    </xdr:to>
    <xdr:pic>
      <xdr:nvPicPr>
        <xdr:cNvPr id="33" name="Grafik 32" descr="page94image6687744">
          <a:extLst>
            <a:ext uri="{FF2B5EF4-FFF2-40B4-BE49-F238E27FC236}">
              <a16:creationId xmlns:a16="http://schemas.microsoft.com/office/drawing/2014/main" id="{34026404-C916-AD4E-AE38-8A0A1BB32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66700" y="223520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355600</xdr:colOff>
      <xdr:row>111</xdr:row>
      <xdr:rowOff>0</xdr:rowOff>
    </xdr:from>
    <xdr:to>
      <xdr:col>71</xdr:col>
      <xdr:colOff>660400</xdr:colOff>
      <xdr:row>111</xdr:row>
      <xdr:rowOff>0</xdr:rowOff>
    </xdr:to>
    <xdr:pic>
      <xdr:nvPicPr>
        <xdr:cNvPr id="34" name="Grafik 33" descr="page94image6693696">
          <a:extLst>
            <a:ext uri="{FF2B5EF4-FFF2-40B4-BE49-F238E27FC236}">
              <a16:creationId xmlns:a16="http://schemas.microsoft.com/office/drawing/2014/main" id="{CF36DE83-6D03-1041-AAE0-4C9ABCF22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76400" y="2235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673100</xdr:colOff>
      <xdr:row>111</xdr:row>
      <xdr:rowOff>0</xdr:rowOff>
    </xdr:from>
    <xdr:to>
      <xdr:col>75</xdr:col>
      <xdr:colOff>228600</xdr:colOff>
      <xdr:row>111</xdr:row>
      <xdr:rowOff>0</xdr:rowOff>
    </xdr:to>
    <xdr:pic>
      <xdr:nvPicPr>
        <xdr:cNvPr id="35" name="Grafik 34" descr="page94image6686784">
          <a:extLst>
            <a:ext uri="{FF2B5EF4-FFF2-40B4-BE49-F238E27FC236}">
              <a16:creationId xmlns:a16="http://schemas.microsoft.com/office/drawing/2014/main" id="{2F59A342-CFAD-6F40-B362-3E42D5C5B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19400" y="22352000"/>
          <a:ext cx="285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75</xdr:col>
      <xdr:colOff>241300</xdr:colOff>
      <xdr:row>111</xdr:row>
      <xdr:rowOff>0</xdr:rowOff>
    </xdr:from>
    <xdr:to>
      <xdr:col>76</xdr:col>
      <xdr:colOff>812800</xdr:colOff>
      <xdr:row>111</xdr:row>
      <xdr:rowOff>0</xdr:rowOff>
    </xdr:to>
    <xdr:pic>
      <xdr:nvPicPr>
        <xdr:cNvPr id="36" name="Grafik 35" descr="page94image6686208">
          <a:extLst>
            <a:ext uri="{FF2B5EF4-FFF2-40B4-BE49-F238E27FC236}">
              <a16:creationId xmlns:a16="http://schemas.microsoft.com/office/drawing/2014/main" id="{44C9496C-50BC-0145-8851-A5B3EABDB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89600" y="223520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77</xdr:col>
      <xdr:colOff>0</xdr:colOff>
      <xdr:row>111</xdr:row>
      <xdr:rowOff>0</xdr:rowOff>
    </xdr:from>
    <xdr:to>
      <xdr:col>78</xdr:col>
      <xdr:colOff>304800</xdr:colOff>
      <xdr:row>111</xdr:row>
      <xdr:rowOff>0</xdr:rowOff>
    </xdr:to>
    <xdr:pic>
      <xdr:nvPicPr>
        <xdr:cNvPr id="37" name="Grafik 36" descr="page94image6811072">
          <a:extLst>
            <a:ext uri="{FF2B5EF4-FFF2-40B4-BE49-F238E27FC236}">
              <a16:creationId xmlns:a16="http://schemas.microsoft.com/office/drawing/2014/main" id="{0092DFD1-EAB2-4F43-9C8F-6A1DAB697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99300" y="2235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317500</xdr:colOff>
      <xdr:row>111</xdr:row>
      <xdr:rowOff>0</xdr:rowOff>
    </xdr:from>
    <xdr:to>
      <xdr:col>81</xdr:col>
      <xdr:colOff>698500</xdr:colOff>
      <xdr:row>111</xdr:row>
      <xdr:rowOff>0</xdr:rowOff>
    </xdr:to>
    <xdr:pic>
      <xdr:nvPicPr>
        <xdr:cNvPr id="38" name="Grafik 37" descr="page94image6811456">
          <a:extLst>
            <a:ext uri="{FF2B5EF4-FFF2-40B4-BE49-F238E27FC236}">
              <a16:creationId xmlns:a16="http://schemas.microsoft.com/office/drawing/2014/main" id="{E616DA6B-51E1-7D40-BD97-713A5F2E4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42300" y="22352000"/>
          <a:ext cx="285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81</xdr:col>
      <xdr:colOff>711200</xdr:colOff>
      <xdr:row>111</xdr:row>
      <xdr:rowOff>0</xdr:rowOff>
    </xdr:from>
    <xdr:to>
      <xdr:col>83</xdr:col>
      <xdr:colOff>457200</xdr:colOff>
      <xdr:row>111</xdr:row>
      <xdr:rowOff>0</xdr:rowOff>
    </xdr:to>
    <xdr:pic>
      <xdr:nvPicPr>
        <xdr:cNvPr id="39" name="Grafik 38" descr="page94image6811264">
          <a:extLst>
            <a:ext uri="{FF2B5EF4-FFF2-40B4-BE49-F238E27FC236}">
              <a16:creationId xmlns:a16="http://schemas.microsoft.com/office/drawing/2014/main" id="{5B0247C4-4017-8C44-BA8E-D4C6DB04E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12500" y="223520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83</xdr:col>
      <xdr:colOff>469900</xdr:colOff>
      <xdr:row>111</xdr:row>
      <xdr:rowOff>0</xdr:rowOff>
    </xdr:from>
    <xdr:to>
      <xdr:col>84</xdr:col>
      <xdr:colOff>774700</xdr:colOff>
      <xdr:row>111</xdr:row>
      <xdr:rowOff>0</xdr:rowOff>
    </xdr:to>
    <xdr:pic>
      <xdr:nvPicPr>
        <xdr:cNvPr id="40" name="Grafik 39" descr="page94image6809728">
          <a:extLst>
            <a:ext uri="{FF2B5EF4-FFF2-40B4-BE49-F238E27FC236}">
              <a16:creationId xmlns:a16="http://schemas.microsoft.com/office/drawing/2014/main" id="{2277B3F7-6036-E74D-A762-119411A81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22200" y="2235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84</xdr:col>
      <xdr:colOff>787400</xdr:colOff>
      <xdr:row>111</xdr:row>
      <xdr:rowOff>0</xdr:rowOff>
    </xdr:from>
    <xdr:to>
      <xdr:col>88</xdr:col>
      <xdr:colOff>342900</xdr:colOff>
      <xdr:row>111</xdr:row>
      <xdr:rowOff>0</xdr:rowOff>
    </xdr:to>
    <xdr:pic>
      <xdr:nvPicPr>
        <xdr:cNvPr id="41" name="Grafik 40" descr="page94image6814912">
          <a:extLst>
            <a:ext uri="{FF2B5EF4-FFF2-40B4-BE49-F238E27FC236}">
              <a16:creationId xmlns:a16="http://schemas.microsoft.com/office/drawing/2014/main" id="{BF7B0844-40F5-7D4C-978B-CF198CEA3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65200" y="22352000"/>
          <a:ext cx="285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88</xdr:col>
      <xdr:colOff>355600</xdr:colOff>
      <xdr:row>111</xdr:row>
      <xdr:rowOff>0</xdr:rowOff>
    </xdr:from>
    <xdr:to>
      <xdr:col>90</xdr:col>
      <xdr:colOff>101600</xdr:colOff>
      <xdr:row>111</xdr:row>
      <xdr:rowOff>0</xdr:rowOff>
    </xdr:to>
    <xdr:pic>
      <xdr:nvPicPr>
        <xdr:cNvPr id="42" name="Grafik 41" descr="page94image6799104">
          <a:extLst>
            <a:ext uri="{FF2B5EF4-FFF2-40B4-BE49-F238E27FC236}">
              <a16:creationId xmlns:a16="http://schemas.microsoft.com/office/drawing/2014/main" id="{7AE3EFEA-8C78-F344-A17F-F2EE68EB4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35400" y="223520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90</xdr:col>
      <xdr:colOff>114300</xdr:colOff>
      <xdr:row>111</xdr:row>
      <xdr:rowOff>0</xdr:rowOff>
    </xdr:from>
    <xdr:to>
      <xdr:col>91</xdr:col>
      <xdr:colOff>419100</xdr:colOff>
      <xdr:row>111</xdr:row>
      <xdr:rowOff>0</xdr:rowOff>
    </xdr:to>
    <xdr:pic>
      <xdr:nvPicPr>
        <xdr:cNvPr id="43" name="Grafik 42" descr="page94image6793152">
          <a:extLst>
            <a:ext uri="{FF2B5EF4-FFF2-40B4-BE49-F238E27FC236}">
              <a16:creationId xmlns:a16="http://schemas.microsoft.com/office/drawing/2014/main" id="{4FB1F535-2477-6D4E-A94C-D43CDB5D6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45100" y="2235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91</xdr:col>
      <xdr:colOff>431800</xdr:colOff>
      <xdr:row>111</xdr:row>
      <xdr:rowOff>0</xdr:rowOff>
    </xdr:from>
    <xdr:to>
      <xdr:col>94</xdr:col>
      <xdr:colOff>812800</xdr:colOff>
      <xdr:row>111</xdr:row>
      <xdr:rowOff>0</xdr:rowOff>
    </xdr:to>
    <xdr:pic>
      <xdr:nvPicPr>
        <xdr:cNvPr id="44" name="Grafik 43" descr="page94image6797568">
          <a:extLst>
            <a:ext uri="{FF2B5EF4-FFF2-40B4-BE49-F238E27FC236}">
              <a16:creationId xmlns:a16="http://schemas.microsoft.com/office/drawing/2014/main" id="{23C02EC4-FD6E-E444-AA25-1D87535F6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8100" y="22352000"/>
          <a:ext cx="285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95</xdr:col>
      <xdr:colOff>0</xdr:colOff>
      <xdr:row>111</xdr:row>
      <xdr:rowOff>0</xdr:rowOff>
    </xdr:from>
    <xdr:to>
      <xdr:col>96</xdr:col>
      <xdr:colOff>571500</xdr:colOff>
      <xdr:row>111</xdr:row>
      <xdr:rowOff>0</xdr:rowOff>
    </xdr:to>
    <xdr:pic>
      <xdr:nvPicPr>
        <xdr:cNvPr id="45" name="Grafik 44" descr="page94image6782336">
          <a:extLst>
            <a:ext uri="{FF2B5EF4-FFF2-40B4-BE49-F238E27FC236}">
              <a16:creationId xmlns:a16="http://schemas.microsoft.com/office/drawing/2014/main" id="{A64CED6E-EFD3-C143-9681-54798C06C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58300" y="223520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96</xdr:col>
      <xdr:colOff>584200</xdr:colOff>
      <xdr:row>111</xdr:row>
      <xdr:rowOff>0</xdr:rowOff>
    </xdr:from>
    <xdr:to>
      <xdr:col>98</xdr:col>
      <xdr:colOff>63500</xdr:colOff>
      <xdr:row>111</xdr:row>
      <xdr:rowOff>0</xdr:rowOff>
    </xdr:to>
    <xdr:pic>
      <xdr:nvPicPr>
        <xdr:cNvPr id="46" name="Grafik 45" descr="page94image6771968">
          <a:extLst>
            <a:ext uri="{FF2B5EF4-FFF2-40B4-BE49-F238E27FC236}">
              <a16:creationId xmlns:a16="http://schemas.microsoft.com/office/drawing/2014/main" id="{546632A9-65E2-FB43-8C66-BA016C0A2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00" y="2235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98</xdr:col>
      <xdr:colOff>76200</xdr:colOff>
      <xdr:row>111</xdr:row>
      <xdr:rowOff>0</xdr:rowOff>
    </xdr:from>
    <xdr:to>
      <xdr:col>101</xdr:col>
      <xdr:colOff>457200</xdr:colOff>
      <xdr:row>111</xdr:row>
      <xdr:rowOff>0</xdr:rowOff>
    </xdr:to>
    <xdr:pic>
      <xdr:nvPicPr>
        <xdr:cNvPr id="47" name="Grafik 46" descr="page94image6779456">
          <a:extLst>
            <a:ext uri="{FF2B5EF4-FFF2-40B4-BE49-F238E27FC236}">
              <a16:creationId xmlns:a16="http://schemas.microsoft.com/office/drawing/2014/main" id="{9C15726C-A108-7049-BAD4-8AE9F721D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0" y="22352000"/>
          <a:ext cx="285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101</xdr:col>
      <xdr:colOff>469900</xdr:colOff>
      <xdr:row>111</xdr:row>
      <xdr:rowOff>0</xdr:rowOff>
    </xdr:from>
    <xdr:to>
      <xdr:col>103</xdr:col>
      <xdr:colOff>215900</xdr:colOff>
      <xdr:row>111</xdr:row>
      <xdr:rowOff>0</xdr:rowOff>
    </xdr:to>
    <xdr:pic>
      <xdr:nvPicPr>
        <xdr:cNvPr id="48" name="Grafik 47" descr="page94image6772352">
          <a:extLst>
            <a:ext uri="{FF2B5EF4-FFF2-40B4-BE49-F238E27FC236}">
              <a16:creationId xmlns:a16="http://schemas.microsoft.com/office/drawing/2014/main" id="{3FD284E5-8268-794A-B500-69230A173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81200" y="223520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103</xdr:col>
      <xdr:colOff>228600</xdr:colOff>
      <xdr:row>111</xdr:row>
      <xdr:rowOff>0</xdr:rowOff>
    </xdr:from>
    <xdr:to>
      <xdr:col>104</xdr:col>
      <xdr:colOff>533400</xdr:colOff>
      <xdr:row>111</xdr:row>
      <xdr:rowOff>0</xdr:rowOff>
    </xdr:to>
    <xdr:pic>
      <xdr:nvPicPr>
        <xdr:cNvPr id="49" name="Grafik 48" descr="page94image6772544">
          <a:extLst>
            <a:ext uri="{FF2B5EF4-FFF2-40B4-BE49-F238E27FC236}">
              <a16:creationId xmlns:a16="http://schemas.microsoft.com/office/drawing/2014/main" id="{62DBF30E-90AF-5349-866E-D44221EC2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0900" y="2235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104</xdr:col>
      <xdr:colOff>546100</xdr:colOff>
      <xdr:row>111</xdr:row>
      <xdr:rowOff>0</xdr:rowOff>
    </xdr:from>
    <xdr:to>
      <xdr:col>108</xdr:col>
      <xdr:colOff>101600</xdr:colOff>
      <xdr:row>111</xdr:row>
      <xdr:rowOff>0</xdr:rowOff>
    </xdr:to>
    <xdr:pic>
      <xdr:nvPicPr>
        <xdr:cNvPr id="50" name="Grafik 49" descr="page94image6780032">
          <a:extLst>
            <a:ext uri="{FF2B5EF4-FFF2-40B4-BE49-F238E27FC236}">
              <a16:creationId xmlns:a16="http://schemas.microsoft.com/office/drawing/2014/main" id="{89AA4678-40AF-C14C-BDD0-24AD121D5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33900" y="22352000"/>
          <a:ext cx="285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108</xdr:col>
      <xdr:colOff>114300</xdr:colOff>
      <xdr:row>111</xdr:row>
      <xdr:rowOff>0</xdr:rowOff>
    </xdr:from>
    <xdr:to>
      <xdr:col>109</xdr:col>
      <xdr:colOff>685800</xdr:colOff>
      <xdr:row>111</xdr:row>
      <xdr:rowOff>0</xdr:rowOff>
    </xdr:to>
    <xdr:pic>
      <xdr:nvPicPr>
        <xdr:cNvPr id="51" name="Grafik 50" descr="page94image6767168">
          <a:extLst>
            <a:ext uri="{FF2B5EF4-FFF2-40B4-BE49-F238E27FC236}">
              <a16:creationId xmlns:a16="http://schemas.microsoft.com/office/drawing/2014/main" id="{E5947081-4A77-4949-91E6-0CD165A1A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04100" y="223520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109</xdr:col>
      <xdr:colOff>698500</xdr:colOff>
      <xdr:row>111</xdr:row>
      <xdr:rowOff>0</xdr:rowOff>
    </xdr:from>
    <xdr:to>
      <xdr:col>111</xdr:col>
      <xdr:colOff>177800</xdr:colOff>
      <xdr:row>111</xdr:row>
      <xdr:rowOff>0</xdr:rowOff>
    </xdr:to>
    <xdr:pic>
      <xdr:nvPicPr>
        <xdr:cNvPr id="52" name="Grafik 51" descr="page94image6777152">
          <a:extLst>
            <a:ext uri="{FF2B5EF4-FFF2-40B4-BE49-F238E27FC236}">
              <a16:creationId xmlns:a16="http://schemas.microsoft.com/office/drawing/2014/main" id="{E30403A6-CEED-0D48-9E90-7FDEB7A18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13800" y="2235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111</xdr:col>
      <xdr:colOff>190500</xdr:colOff>
      <xdr:row>111</xdr:row>
      <xdr:rowOff>0</xdr:rowOff>
    </xdr:from>
    <xdr:to>
      <xdr:col>114</xdr:col>
      <xdr:colOff>571500</xdr:colOff>
      <xdr:row>111</xdr:row>
      <xdr:rowOff>0</xdr:rowOff>
    </xdr:to>
    <xdr:pic>
      <xdr:nvPicPr>
        <xdr:cNvPr id="53" name="Grafik 52" descr="page94image6774656">
          <a:extLst>
            <a:ext uri="{FF2B5EF4-FFF2-40B4-BE49-F238E27FC236}">
              <a16:creationId xmlns:a16="http://schemas.microsoft.com/office/drawing/2014/main" id="{A168D4CC-2F4A-E144-A9B1-47E5ADEC4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856800" y="22352000"/>
          <a:ext cx="285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114</xdr:col>
      <xdr:colOff>584200</xdr:colOff>
      <xdr:row>111</xdr:row>
      <xdr:rowOff>0</xdr:rowOff>
    </xdr:from>
    <xdr:to>
      <xdr:col>116</xdr:col>
      <xdr:colOff>330200</xdr:colOff>
      <xdr:row>111</xdr:row>
      <xdr:rowOff>0</xdr:rowOff>
    </xdr:to>
    <xdr:pic>
      <xdr:nvPicPr>
        <xdr:cNvPr id="54" name="Grafik 53" descr="page94image6778880">
          <a:extLst>
            <a:ext uri="{FF2B5EF4-FFF2-40B4-BE49-F238E27FC236}">
              <a16:creationId xmlns:a16="http://schemas.microsoft.com/office/drawing/2014/main" id="{36507545-5D3D-D440-86AC-EE25330F7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0" y="223520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116</xdr:col>
      <xdr:colOff>342900</xdr:colOff>
      <xdr:row>111</xdr:row>
      <xdr:rowOff>0</xdr:rowOff>
    </xdr:from>
    <xdr:to>
      <xdr:col>117</xdr:col>
      <xdr:colOff>647700</xdr:colOff>
      <xdr:row>111</xdr:row>
      <xdr:rowOff>0</xdr:rowOff>
    </xdr:to>
    <xdr:pic>
      <xdr:nvPicPr>
        <xdr:cNvPr id="55" name="Grafik 54" descr="page94image6766976">
          <a:extLst>
            <a:ext uri="{FF2B5EF4-FFF2-40B4-BE49-F238E27FC236}">
              <a16:creationId xmlns:a16="http://schemas.microsoft.com/office/drawing/2014/main" id="{3F0DC4D3-E52A-4A49-A45E-E7D2F72C5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136700" y="2235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117</xdr:col>
      <xdr:colOff>660400</xdr:colOff>
      <xdr:row>111</xdr:row>
      <xdr:rowOff>0</xdr:rowOff>
    </xdr:from>
    <xdr:to>
      <xdr:col>121</xdr:col>
      <xdr:colOff>215900</xdr:colOff>
      <xdr:row>111</xdr:row>
      <xdr:rowOff>0</xdr:rowOff>
    </xdr:to>
    <xdr:pic>
      <xdr:nvPicPr>
        <xdr:cNvPr id="56" name="Grafik 55" descr="page94image6754048">
          <a:extLst>
            <a:ext uri="{FF2B5EF4-FFF2-40B4-BE49-F238E27FC236}">
              <a16:creationId xmlns:a16="http://schemas.microsoft.com/office/drawing/2014/main" id="{4055FD65-1067-7E45-992D-0F3C70D88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79700" y="22352000"/>
          <a:ext cx="285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228600</xdr:colOff>
      <xdr:row>111</xdr:row>
      <xdr:rowOff>0</xdr:rowOff>
    </xdr:from>
    <xdr:to>
      <xdr:col>122</xdr:col>
      <xdr:colOff>800100</xdr:colOff>
      <xdr:row>111</xdr:row>
      <xdr:rowOff>0</xdr:rowOff>
    </xdr:to>
    <xdr:pic>
      <xdr:nvPicPr>
        <xdr:cNvPr id="57" name="Grafik 56" descr="page94image6754240">
          <a:extLst>
            <a:ext uri="{FF2B5EF4-FFF2-40B4-BE49-F238E27FC236}">
              <a16:creationId xmlns:a16="http://schemas.microsoft.com/office/drawing/2014/main" id="{B7699660-5BDE-AF4E-BD7D-4B7551424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49900" y="223520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122</xdr:col>
      <xdr:colOff>812800</xdr:colOff>
      <xdr:row>111</xdr:row>
      <xdr:rowOff>0</xdr:rowOff>
    </xdr:from>
    <xdr:to>
      <xdr:col>124</xdr:col>
      <xdr:colOff>292100</xdr:colOff>
      <xdr:row>111</xdr:row>
      <xdr:rowOff>0</xdr:rowOff>
    </xdr:to>
    <xdr:pic>
      <xdr:nvPicPr>
        <xdr:cNvPr id="58" name="Grafik 57" descr="page94image6754816">
          <a:extLst>
            <a:ext uri="{FF2B5EF4-FFF2-40B4-BE49-F238E27FC236}">
              <a16:creationId xmlns:a16="http://schemas.microsoft.com/office/drawing/2014/main" id="{5039576B-488D-9F4D-B33F-4CEF84525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59600" y="2235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124</xdr:col>
      <xdr:colOff>304800</xdr:colOff>
      <xdr:row>111</xdr:row>
      <xdr:rowOff>0</xdr:rowOff>
    </xdr:from>
    <xdr:to>
      <xdr:col>127</xdr:col>
      <xdr:colOff>685800</xdr:colOff>
      <xdr:row>111</xdr:row>
      <xdr:rowOff>0</xdr:rowOff>
    </xdr:to>
    <xdr:pic>
      <xdr:nvPicPr>
        <xdr:cNvPr id="59" name="Grafik 58" descr="page94image6351936">
          <a:extLst>
            <a:ext uri="{FF2B5EF4-FFF2-40B4-BE49-F238E27FC236}">
              <a16:creationId xmlns:a16="http://schemas.microsoft.com/office/drawing/2014/main" id="{3DA7CB56-2D3F-ED43-A3A3-00E60C81C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02600" y="22352000"/>
          <a:ext cx="285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127</xdr:col>
      <xdr:colOff>698500</xdr:colOff>
      <xdr:row>111</xdr:row>
      <xdr:rowOff>0</xdr:rowOff>
    </xdr:from>
    <xdr:to>
      <xdr:col>129</xdr:col>
      <xdr:colOff>444500</xdr:colOff>
      <xdr:row>111</xdr:row>
      <xdr:rowOff>0</xdr:rowOff>
    </xdr:to>
    <xdr:pic>
      <xdr:nvPicPr>
        <xdr:cNvPr id="60" name="Grafik 59" descr="page94image6347712">
          <a:extLst>
            <a:ext uri="{FF2B5EF4-FFF2-40B4-BE49-F238E27FC236}">
              <a16:creationId xmlns:a16="http://schemas.microsoft.com/office/drawing/2014/main" id="{1FB643DC-E2F0-974A-BBCF-70C7CE964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72800" y="223520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129</xdr:col>
      <xdr:colOff>457200</xdr:colOff>
      <xdr:row>111</xdr:row>
      <xdr:rowOff>0</xdr:rowOff>
    </xdr:from>
    <xdr:to>
      <xdr:col>130</xdr:col>
      <xdr:colOff>762000</xdr:colOff>
      <xdr:row>111</xdr:row>
      <xdr:rowOff>0</xdr:rowOff>
    </xdr:to>
    <xdr:pic>
      <xdr:nvPicPr>
        <xdr:cNvPr id="61" name="Grafik 60" descr="page94image6342144">
          <a:extLst>
            <a:ext uri="{FF2B5EF4-FFF2-40B4-BE49-F238E27FC236}">
              <a16:creationId xmlns:a16="http://schemas.microsoft.com/office/drawing/2014/main" id="{3299D5B6-E764-DB47-BDDA-4729F1BEA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82500" y="2235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130</xdr:col>
      <xdr:colOff>774700</xdr:colOff>
      <xdr:row>111</xdr:row>
      <xdr:rowOff>0</xdr:rowOff>
    </xdr:from>
    <xdr:to>
      <xdr:col>134</xdr:col>
      <xdr:colOff>330200</xdr:colOff>
      <xdr:row>111</xdr:row>
      <xdr:rowOff>0</xdr:rowOff>
    </xdr:to>
    <xdr:pic>
      <xdr:nvPicPr>
        <xdr:cNvPr id="62" name="Grafik 61" descr="page94image6353856">
          <a:extLst>
            <a:ext uri="{FF2B5EF4-FFF2-40B4-BE49-F238E27FC236}">
              <a16:creationId xmlns:a16="http://schemas.microsoft.com/office/drawing/2014/main" id="{83FF6F38-5071-204A-8905-6540F332B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25500" y="22352000"/>
          <a:ext cx="285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134</xdr:col>
      <xdr:colOff>342900</xdr:colOff>
      <xdr:row>111</xdr:row>
      <xdr:rowOff>0</xdr:rowOff>
    </xdr:from>
    <xdr:to>
      <xdr:col>136</xdr:col>
      <xdr:colOff>88900</xdr:colOff>
      <xdr:row>111</xdr:row>
      <xdr:rowOff>0</xdr:rowOff>
    </xdr:to>
    <xdr:pic>
      <xdr:nvPicPr>
        <xdr:cNvPr id="63" name="Grafik 62" descr="page94image6347904">
          <a:extLst>
            <a:ext uri="{FF2B5EF4-FFF2-40B4-BE49-F238E27FC236}">
              <a16:creationId xmlns:a16="http://schemas.microsoft.com/office/drawing/2014/main" id="{90D14B38-3F9A-A94D-BE90-594F96280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995700" y="223520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136</xdr:col>
      <xdr:colOff>101600</xdr:colOff>
      <xdr:row>111</xdr:row>
      <xdr:rowOff>0</xdr:rowOff>
    </xdr:from>
    <xdr:to>
      <xdr:col>137</xdr:col>
      <xdr:colOff>406400</xdr:colOff>
      <xdr:row>111</xdr:row>
      <xdr:rowOff>0</xdr:rowOff>
    </xdr:to>
    <xdr:pic>
      <xdr:nvPicPr>
        <xdr:cNvPr id="64" name="Grafik 63" descr="page94image6353664">
          <a:extLst>
            <a:ext uri="{FF2B5EF4-FFF2-40B4-BE49-F238E27FC236}">
              <a16:creationId xmlns:a16="http://schemas.microsoft.com/office/drawing/2014/main" id="{2BE39DF6-76DF-8243-9488-19E5A0FBA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05400" y="2235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137</xdr:col>
      <xdr:colOff>419100</xdr:colOff>
      <xdr:row>111</xdr:row>
      <xdr:rowOff>0</xdr:rowOff>
    </xdr:from>
    <xdr:to>
      <xdr:col>140</xdr:col>
      <xdr:colOff>800100</xdr:colOff>
      <xdr:row>111</xdr:row>
      <xdr:rowOff>0</xdr:rowOff>
    </xdr:to>
    <xdr:pic>
      <xdr:nvPicPr>
        <xdr:cNvPr id="65" name="Grafik 64" descr="page94image6345984">
          <a:extLst>
            <a:ext uri="{FF2B5EF4-FFF2-40B4-BE49-F238E27FC236}">
              <a16:creationId xmlns:a16="http://schemas.microsoft.com/office/drawing/2014/main" id="{762E7D98-B0F7-484E-A6CB-EF69305F3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48400" y="22352000"/>
          <a:ext cx="285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140</xdr:col>
      <xdr:colOff>812800</xdr:colOff>
      <xdr:row>111</xdr:row>
      <xdr:rowOff>0</xdr:rowOff>
    </xdr:from>
    <xdr:to>
      <xdr:col>142</xdr:col>
      <xdr:colOff>558800</xdr:colOff>
      <xdr:row>111</xdr:row>
      <xdr:rowOff>0</xdr:rowOff>
    </xdr:to>
    <xdr:pic>
      <xdr:nvPicPr>
        <xdr:cNvPr id="66" name="Grafik 65" descr="page94image6345216">
          <a:extLst>
            <a:ext uri="{FF2B5EF4-FFF2-40B4-BE49-F238E27FC236}">
              <a16:creationId xmlns:a16="http://schemas.microsoft.com/office/drawing/2014/main" id="{9A37F0B7-FD05-2842-8903-7BD6479D8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418600" y="223520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142</xdr:col>
      <xdr:colOff>571500</xdr:colOff>
      <xdr:row>111</xdr:row>
      <xdr:rowOff>0</xdr:rowOff>
    </xdr:from>
    <xdr:to>
      <xdr:col>144</xdr:col>
      <xdr:colOff>50800</xdr:colOff>
      <xdr:row>111</xdr:row>
      <xdr:rowOff>0</xdr:rowOff>
    </xdr:to>
    <xdr:pic>
      <xdr:nvPicPr>
        <xdr:cNvPr id="67" name="Grafik 66" descr="page94image6352320">
          <a:extLst>
            <a:ext uri="{FF2B5EF4-FFF2-40B4-BE49-F238E27FC236}">
              <a16:creationId xmlns:a16="http://schemas.microsoft.com/office/drawing/2014/main" id="{25512912-6259-2647-975C-9BA630AE6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28300" y="2235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144</xdr:col>
      <xdr:colOff>63500</xdr:colOff>
      <xdr:row>111</xdr:row>
      <xdr:rowOff>0</xdr:rowOff>
    </xdr:from>
    <xdr:to>
      <xdr:col>147</xdr:col>
      <xdr:colOff>444500</xdr:colOff>
      <xdr:row>111</xdr:row>
      <xdr:rowOff>0</xdr:rowOff>
    </xdr:to>
    <xdr:pic>
      <xdr:nvPicPr>
        <xdr:cNvPr id="68" name="Grafik 67" descr="page94image6346560">
          <a:extLst>
            <a:ext uri="{FF2B5EF4-FFF2-40B4-BE49-F238E27FC236}">
              <a16:creationId xmlns:a16="http://schemas.microsoft.com/office/drawing/2014/main" id="{ED17A5B5-2863-1144-8A0A-D26EDCEB1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71300" y="22352000"/>
          <a:ext cx="285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147</xdr:col>
      <xdr:colOff>457200</xdr:colOff>
      <xdr:row>111</xdr:row>
      <xdr:rowOff>0</xdr:rowOff>
    </xdr:from>
    <xdr:to>
      <xdr:col>149</xdr:col>
      <xdr:colOff>203200</xdr:colOff>
      <xdr:row>111</xdr:row>
      <xdr:rowOff>0</xdr:rowOff>
    </xdr:to>
    <xdr:pic>
      <xdr:nvPicPr>
        <xdr:cNvPr id="69" name="Grafik 68" descr="page94image6348096">
          <a:extLst>
            <a:ext uri="{FF2B5EF4-FFF2-40B4-BE49-F238E27FC236}">
              <a16:creationId xmlns:a16="http://schemas.microsoft.com/office/drawing/2014/main" id="{F1A2AB99-B038-2547-84E3-53EE3512B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841500" y="223520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149</xdr:col>
      <xdr:colOff>215900</xdr:colOff>
      <xdr:row>111</xdr:row>
      <xdr:rowOff>0</xdr:rowOff>
    </xdr:from>
    <xdr:to>
      <xdr:col>150</xdr:col>
      <xdr:colOff>520700</xdr:colOff>
      <xdr:row>111</xdr:row>
      <xdr:rowOff>0</xdr:rowOff>
    </xdr:to>
    <xdr:pic>
      <xdr:nvPicPr>
        <xdr:cNvPr id="70" name="Grafik 69" descr="page94image6344832">
          <a:extLst>
            <a:ext uri="{FF2B5EF4-FFF2-40B4-BE49-F238E27FC236}">
              <a16:creationId xmlns:a16="http://schemas.microsoft.com/office/drawing/2014/main" id="{29AE7D81-16D4-0843-8211-C539EDB7C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251200" y="2235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150</xdr:col>
      <xdr:colOff>533400</xdr:colOff>
      <xdr:row>111</xdr:row>
      <xdr:rowOff>0</xdr:rowOff>
    </xdr:from>
    <xdr:to>
      <xdr:col>154</xdr:col>
      <xdr:colOff>88900</xdr:colOff>
      <xdr:row>111</xdr:row>
      <xdr:rowOff>0</xdr:rowOff>
    </xdr:to>
    <xdr:pic>
      <xdr:nvPicPr>
        <xdr:cNvPr id="71" name="Grafik 70" descr="page94image6356352">
          <a:extLst>
            <a:ext uri="{FF2B5EF4-FFF2-40B4-BE49-F238E27FC236}">
              <a16:creationId xmlns:a16="http://schemas.microsoft.com/office/drawing/2014/main" id="{013D2610-77CC-2D48-B836-F0DC18282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394200" y="22352000"/>
          <a:ext cx="285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154</xdr:col>
      <xdr:colOff>101600</xdr:colOff>
      <xdr:row>111</xdr:row>
      <xdr:rowOff>0</xdr:rowOff>
    </xdr:from>
    <xdr:to>
      <xdr:col>155</xdr:col>
      <xdr:colOff>673100</xdr:colOff>
      <xdr:row>111</xdr:row>
      <xdr:rowOff>0</xdr:rowOff>
    </xdr:to>
    <xdr:pic>
      <xdr:nvPicPr>
        <xdr:cNvPr id="72" name="Grafik 71" descr="page94image6356544">
          <a:extLst>
            <a:ext uri="{FF2B5EF4-FFF2-40B4-BE49-F238E27FC236}">
              <a16:creationId xmlns:a16="http://schemas.microsoft.com/office/drawing/2014/main" id="{BF4C4933-2F30-8C45-BE5D-22EC3F7E7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264400" y="223520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155</xdr:col>
      <xdr:colOff>685800</xdr:colOff>
      <xdr:row>111</xdr:row>
      <xdr:rowOff>0</xdr:rowOff>
    </xdr:from>
    <xdr:to>
      <xdr:col>157</xdr:col>
      <xdr:colOff>165100</xdr:colOff>
      <xdr:row>111</xdr:row>
      <xdr:rowOff>0</xdr:rowOff>
    </xdr:to>
    <xdr:pic>
      <xdr:nvPicPr>
        <xdr:cNvPr id="73" name="Grafik 72" descr="page94image6356736">
          <a:extLst>
            <a:ext uri="{FF2B5EF4-FFF2-40B4-BE49-F238E27FC236}">
              <a16:creationId xmlns:a16="http://schemas.microsoft.com/office/drawing/2014/main" id="{4506BCA0-5AE5-3449-B909-F22484EE4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74100" y="2235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157</xdr:col>
      <xdr:colOff>177800</xdr:colOff>
      <xdr:row>111</xdr:row>
      <xdr:rowOff>0</xdr:rowOff>
    </xdr:from>
    <xdr:to>
      <xdr:col>160</xdr:col>
      <xdr:colOff>558800</xdr:colOff>
      <xdr:row>111</xdr:row>
      <xdr:rowOff>0</xdr:rowOff>
    </xdr:to>
    <xdr:pic>
      <xdr:nvPicPr>
        <xdr:cNvPr id="74" name="Grafik 73" descr="page94image6334784">
          <a:extLst>
            <a:ext uri="{FF2B5EF4-FFF2-40B4-BE49-F238E27FC236}">
              <a16:creationId xmlns:a16="http://schemas.microsoft.com/office/drawing/2014/main" id="{46C23A83-375E-5E48-8D7F-E957E7F4D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17100" y="22352000"/>
          <a:ext cx="285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160</xdr:col>
      <xdr:colOff>571500</xdr:colOff>
      <xdr:row>111</xdr:row>
      <xdr:rowOff>0</xdr:rowOff>
    </xdr:from>
    <xdr:to>
      <xdr:col>162</xdr:col>
      <xdr:colOff>317500</xdr:colOff>
      <xdr:row>111</xdr:row>
      <xdr:rowOff>0</xdr:rowOff>
    </xdr:to>
    <xdr:pic>
      <xdr:nvPicPr>
        <xdr:cNvPr id="75" name="Grafik 74" descr="page94image6339008">
          <a:extLst>
            <a:ext uri="{FF2B5EF4-FFF2-40B4-BE49-F238E27FC236}">
              <a16:creationId xmlns:a16="http://schemas.microsoft.com/office/drawing/2014/main" id="{CEC949BD-B984-CB4E-8A7E-425258690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687300" y="223520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162</xdr:col>
      <xdr:colOff>330200</xdr:colOff>
      <xdr:row>111</xdr:row>
      <xdr:rowOff>0</xdr:rowOff>
    </xdr:from>
    <xdr:to>
      <xdr:col>163</xdr:col>
      <xdr:colOff>635000</xdr:colOff>
      <xdr:row>111</xdr:row>
      <xdr:rowOff>0</xdr:rowOff>
    </xdr:to>
    <xdr:pic>
      <xdr:nvPicPr>
        <xdr:cNvPr id="76" name="Grafik 75" descr="page94image6334400">
          <a:extLst>
            <a:ext uri="{FF2B5EF4-FFF2-40B4-BE49-F238E27FC236}">
              <a16:creationId xmlns:a16="http://schemas.microsoft.com/office/drawing/2014/main" id="{70464A03-615B-DB43-9C0E-7198A2633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97000" y="2235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163</xdr:col>
      <xdr:colOff>647700</xdr:colOff>
      <xdr:row>111</xdr:row>
      <xdr:rowOff>0</xdr:rowOff>
    </xdr:from>
    <xdr:to>
      <xdr:col>167</xdr:col>
      <xdr:colOff>203200</xdr:colOff>
      <xdr:row>111</xdr:row>
      <xdr:rowOff>0</xdr:rowOff>
    </xdr:to>
    <xdr:pic>
      <xdr:nvPicPr>
        <xdr:cNvPr id="77" name="Grafik 76" descr="page94image6337856">
          <a:extLst>
            <a:ext uri="{FF2B5EF4-FFF2-40B4-BE49-F238E27FC236}">
              <a16:creationId xmlns:a16="http://schemas.microsoft.com/office/drawing/2014/main" id="{882AD631-0F36-9447-817D-FCD009C20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40000" y="22352000"/>
          <a:ext cx="285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167</xdr:col>
      <xdr:colOff>215900</xdr:colOff>
      <xdr:row>111</xdr:row>
      <xdr:rowOff>0</xdr:rowOff>
    </xdr:from>
    <xdr:to>
      <xdr:col>168</xdr:col>
      <xdr:colOff>787400</xdr:colOff>
      <xdr:row>111</xdr:row>
      <xdr:rowOff>0</xdr:rowOff>
    </xdr:to>
    <xdr:pic>
      <xdr:nvPicPr>
        <xdr:cNvPr id="78" name="Grafik 77" descr="page94image6331904">
          <a:extLst>
            <a:ext uri="{FF2B5EF4-FFF2-40B4-BE49-F238E27FC236}">
              <a16:creationId xmlns:a16="http://schemas.microsoft.com/office/drawing/2014/main" id="{019EC1FA-5169-8041-9FCA-759640239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10200" y="223520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168</xdr:col>
      <xdr:colOff>800100</xdr:colOff>
      <xdr:row>111</xdr:row>
      <xdr:rowOff>0</xdr:rowOff>
    </xdr:from>
    <xdr:to>
      <xdr:col>170</xdr:col>
      <xdr:colOff>279400</xdr:colOff>
      <xdr:row>111</xdr:row>
      <xdr:rowOff>0</xdr:rowOff>
    </xdr:to>
    <xdr:pic>
      <xdr:nvPicPr>
        <xdr:cNvPr id="79" name="Grafik 78" descr="page94image6332480">
          <a:extLst>
            <a:ext uri="{FF2B5EF4-FFF2-40B4-BE49-F238E27FC236}">
              <a16:creationId xmlns:a16="http://schemas.microsoft.com/office/drawing/2014/main" id="{87007780-2BF9-B040-8EC0-325D4C586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19900" y="2235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170</xdr:col>
      <xdr:colOff>292100</xdr:colOff>
      <xdr:row>111</xdr:row>
      <xdr:rowOff>0</xdr:rowOff>
    </xdr:from>
    <xdr:to>
      <xdr:col>173</xdr:col>
      <xdr:colOff>673100</xdr:colOff>
      <xdr:row>111</xdr:row>
      <xdr:rowOff>0</xdr:rowOff>
    </xdr:to>
    <xdr:pic>
      <xdr:nvPicPr>
        <xdr:cNvPr id="80" name="Grafik 79" descr="page94image6327872">
          <a:extLst>
            <a:ext uri="{FF2B5EF4-FFF2-40B4-BE49-F238E27FC236}">
              <a16:creationId xmlns:a16="http://schemas.microsoft.com/office/drawing/2014/main" id="{7689FE53-5FE7-C040-A4E5-4D546AAAE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62900" y="22352000"/>
          <a:ext cx="285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173</xdr:col>
      <xdr:colOff>685800</xdr:colOff>
      <xdr:row>111</xdr:row>
      <xdr:rowOff>0</xdr:rowOff>
    </xdr:from>
    <xdr:to>
      <xdr:col>175</xdr:col>
      <xdr:colOff>431800</xdr:colOff>
      <xdr:row>111</xdr:row>
      <xdr:rowOff>0</xdr:rowOff>
    </xdr:to>
    <xdr:pic>
      <xdr:nvPicPr>
        <xdr:cNvPr id="81" name="Grafik 80" descr="page94image6324992">
          <a:extLst>
            <a:ext uri="{FF2B5EF4-FFF2-40B4-BE49-F238E27FC236}">
              <a16:creationId xmlns:a16="http://schemas.microsoft.com/office/drawing/2014/main" id="{6F592828-B3FA-0443-A59D-B0165687A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533100" y="223520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175</xdr:col>
      <xdr:colOff>444500</xdr:colOff>
      <xdr:row>111</xdr:row>
      <xdr:rowOff>0</xdr:rowOff>
    </xdr:from>
    <xdr:to>
      <xdr:col>176</xdr:col>
      <xdr:colOff>749300</xdr:colOff>
      <xdr:row>111</xdr:row>
      <xdr:rowOff>0</xdr:rowOff>
    </xdr:to>
    <xdr:pic>
      <xdr:nvPicPr>
        <xdr:cNvPr id="82" name="Grafik 81" descr="page94image6332672">
          <a:extLst>
            <a:ext uri="{FF2B5EF4-FFF2-40B4-BE49-F238E27FC236}">
              <a16:creationId xmlns:a16="http://schemas.microsoft.com/office/drawing/2014/main" id="{44E74B6D-363E-B14B-8C7A-494C3F3F2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942800" y="2235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176</xdr:col>
      <xdr:colOff>762000</xdr:colOff>
      <xdr:row>111</xdr:row>
      <xdr:rowOff>0</xdr:rowOff>
    </xdr:from>
    <xdr:to>
      <xdr:col>180</xdr:col>
      <xdr:colOff>317500</xdr:colOff>
      <xdr:row>111</xdr:row>
      <xdr:rowOff>0</xdr:rowOff>
    </xdr:to>
    <xdr:pic>
      <xdr:nvPicPr>
        <xdr:cNvPr id="83" name="Grafik 82" descr="page94image6325184">
          <a:extLst>
            <a:ext uri="{FF2B5EF4-FFF2-40B4-BE49-F238E27FC236}">
              <a16:creationId xmlns:a16="http://schemas.microsoft.com/office/drawing/2014/main" id="{7057C747-1481-EF46-9648-084085574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085800" y="22352000"/>
          <a:ext cx="285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180</xdr:col>
      <xdr:colOff>330200</xdr:colOff>
      <xdr:row>111</xdr:row>
      <xdr:rowOff>0</xdr:rowOff>
    </xdr:from>
    <xdr:to>
      <xdr:col>182</xdr:col>
      <xdr:colOff>76200</xdr:colOff>
      <xdr:row>111</xdr:row>
      <xdr:rowOff>0</xdr:rowOff>
    </xdr:to>
    <xdr:pic>
      <xdr:nvPicPr>
        <xdr:cNvPr id="84" name="Grafik 83" descr="page94image6330752">
          <a:extLst>
            <a:ext uri="{FF2B5EF4-FFF2-40B4-BE49-F238E27FC236}">
              <a16:creationId xmlns:a16="http://schemas.microsoft.com/office/drawing/2014/main" id="{D3F9F775-2A2B-7A4D-8F99-A5F481ED3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956000" y="223520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182</xdr:col>
      <xdr:colOff>88900</xdr:colOff>
      <xdr:row>111</xdr:row>
      <xdr:rowOff>0</xdr:rowOff>
    </xdr:from>
    <xdr:to>
      <xdr:col>183</xdr:col>
      <xdr:colOff>393700</xdr:colOff>
      <xdr:row>111</xdr:row>
      <xdr:rowOff>0</xdr:rowOff>
    </xdr:to>
    <xdr:pic>
      <xdr:nvPicPr>
        <xdr:cNvPr id="85" name="Grafik 84" descr="page94image6324416">
          <a:extLst>
            <a:ext uri="{FF2B5EF4-FFF2-40B4-BE49-F238E27FC236}">
              <a16:creationId xmlns:a16="http://schemas.microsoft.com/office/drawing/2014/main" id="{88DEC249-2DF4-A644-8910-664CB6FBD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65700" y="2235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183</xdr:col>
      <xdr:colOff>406400</xdr:colOff>
      <xdr:row>111</xdr:row>
      <xdr:rowOff>0</xdr:rowOff>
    </xdr:from>
    <xdr:to>
      <xdr:col>186</xdr:col>
      <xdr:colOff>787400</xdr:colOff>
      <xdr:row>111</xdr:row>
      <xdr:rowOff>0</xdr:rowOff>
    </xdr:to>
    <xdr:pic>
      <xdr:nvPicPr>
        <xdr:cNvPr id="86" name="Grafik 85" descr="page94image6328256">
          <a:extLst>
            <a:ext uri="{FF2B5EF4-FFF2-40B4-BE49-F238E27FC236}">
              <a16:creationId xmlns:a16="http://schemas.microsoft.com/office/drawing/2014/main" id="{47C3CAC5-535D-874C-8ED9-62148B6DC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508700" y="22352000"/>
          <a:ext cx="285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186</xdr:col>
      <xdr:colOff>800100</xdr:colOff>
      <xdr:row>111</xdr:row>
      <xdr:rowOff>0</xdr:rowOff>
    </xdr:from>
    <xdr:to>
      <xdr:col>188</xdr:col>
      <xdr:colOff>546100</xdr:colOff>
      <xdr:row>111</xdr:row>
      <xdr:rowOff>0</xdr:rowOff>
    </xdr:to>
    <xdr:pic>
      <xdr:nvPicPr>
        <xdr:cNvPr id="87" name="Grafik 86" descr="page94image6312448">
          <a:extLst>
            <a:ext uri="{FF2B5EF4-FFF2-40B4-BE49-F238E27FC236}">
              <a16:creationId xmlns:a16="http://schemas.microsoft.com/office/drawing/2014/main" id="{5788E92F-8FF4-1645-9685-1FE6E1F30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378900" y="223520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188</xdr:col>
      <xdr:colOff>558800</xdr:colOff>
      <xdr:row>111</xdr:row>
      <xdr:rowOff>0</xdr:rowOff>
    </xdr:from>
    <xdr:to>
      <xdr:col>190</xdr:col>
      <xdr:colOff>38100</xdr:colOff>
      <xdr:row>111</xdr:row>
      <xdr:rowOff>0</xdr:rowOff>
    </xdr:to>
    <xdr:pic>
      <xdr:nvPicPr>
        <xdr:cNvPr id="88" name="Grafik 87" descr="page94image6319168">
          <a:extLst>
            <a:ext uri="{FF2B5EF4-FFF2-40B4-BE49-F238E27FC236}">
              <a16:creationId xmlns:a16="http://schemas.microsoft.com/office/drawing/2014/main" id="{1FB442F6-0E7A-9343-8875-EBF4D5E59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788600" y="2235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190</xdr:col>
      <xdr:colOff>50800</xdr:colOff>
      <xdr:row>111</xdr:row>
      <xdr:rowOff>0</xdr:rowOff>
    </xdr:from>
    <xdr:to>
      <xdr:col>193</xdr:col>
      <xdr:colOff>431800</xdr:colOff>
      <xdr:row>111</xdr:row>
      <xdr:rowOff>0</xdr:rowOff>
    </xdr:to>
    <xdr:pic>
      <xdr:nvPicPr>
        <xdr:cNvPr id="89" name="Grafik 88" descr="page94image6319744">
          <a:extLst>
            <a:ext uri="{FF2B5EF4-FFF2-40B4-BE49-F238E27FC236}">
              <a16:creationId xmlns:a16="http://schemas.microsoft.com/office/drawing/2014/main" id="{25AFF30C-ADCA-2C4F-8B6F-3FB45829A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931600" y="22352000"/>
          <a:ext cx="285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193</xdr:col>
      <xdr:colOff>444500</xdr:colOff>
      <xdr:row>111</xdr:row>
      <xdr:rowOff>0</xdr:rowOff>
    </xdr:from>
    <xdr:to>
      <xdr:col>195</xdr:col>
      <xdr:colOff>190500</xdr:colOff>
      <xdr:row>111</xdr:row>
      <xdr:rowOff>0</xdr:rowOff>
    </xdr:to>
    <xdr:pic>
      <xdr:nvPicPr>
        <xdr:cNvPr id="90" name="Grafik 89" descr="page94image6318976">
          <a:extLst>
            <a:ext uri="{FF2B5EF4-FFF2-40B4-BE49-F238E27FC236}">
              <a16:creationId xmlns:a16="http://schemas.microsoft.com/office/drawing/2014/main" id="{30B7F5B3-8F18-1940-B7D9-88063DDE2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801800" y="223520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195</xdr:col>
      <xdr:colOff>203200</xdr:colOff>
      <xdr:row>111</xdr:row>
      <xdr:rowOff>0</xdr:rowOff>
    </xdr:from>
    <xdr:to>
      <xdr:col>196</xdr:col>
      <xdr:colOff>508000</xdr:colOff>
      <xdr:row>111</xdr:row>
      <xdr:rowOff>0</xdr:rowOff>
    </xdr:to>
    <xdr:pic>
      <xdr:nvPicPr>
        <xdr:cNvPr id="91" name="Grafik 90" descr="page94image6318208">
          <a:extLst>
            <a:ext uri="{FF2B5EF4-FFF2-40B4-BE49-F238E27FC236}">
              <a16:creationId xmlns:a16="http://schemas.microsoft.com/office/drawing/2014/main" id="{787570EC-9769-E74B-A188-4C5FEE1BE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11500" y="2235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196</xdr:col>
      <xdr:colOff>520700</xdr:colOff>
      <xdr:row>111</xdr:row>
      <xdr:rowOff>0</xdr:rowOff>
    </xdr:from>
    <xdr:to>
      <xdr:col>200</xdr:col>
      <xdr:colOff>76200</xdr:colOff>
      <xdr:row>111</xdr:row>
      <xdr:rowOff>0</xdr:rowOff>
    </xdr:to>
    <xdr:pic>
      <xdr:nvPicPr>
        <xdr:cNvPr id="92" name="Grafik 91" descr="page94image6317248">
          <a:extLst>
            <a:ext uri="{FF2B5EF4-FFF2-40B4-BE49-F238E27FC236}">
              <a16:creationId xmlns:a16="http://schemas.microsoft.com/office/drawing/2014/main" id="{A7C134C1-9E8D-8840-9E73-FE3E110CD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354500" y="22352000"/>
          <a:ext cx="2857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200</xdr:col>
      <xdr:colOff>88900</xdr:colOff>
      <xdr:row>111</xdr:row>
      <xdr:rowOff>0</xdr:rowOff>
    </xdr:from>
    <xdr:to>
      <xdr:col>201</xdr:col>
      <xdr:colOff>660400</xdr:colOff>
      <xdr:row>111</xdr:row>
      <xdr:rowOff>0</xdr:rowOff>
    </xdr:to>
    <xdr:pic>
      <xdr:nvPicPr>
        <xdr:cNvPr id="93" name="Grafik 92" descr="page94image6635904">
          <a:extLst>
            <a:ext uri="{FF2B5EF4-FFF2-40B4-BE49-F238E27FC236}">
              <a16:creationId xmlns:a16="http://schemas.microsoft.com/office/drawing/2014/main" id="{CDD336C9-966B-8B4F-88B3-C2F301E07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24700" y="223520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201</xdr:col>
      <xdr:colOff>673100</xdr:colOff>
      <xdr:row>111</xdr:row>
      <xdr:rowOff>0</xdr:rowOff>
    </xdr:from>
    <xdr:to>
      <xdr:col>203</xdr:col>
      <xdr:colOff>152400</xdr:colOff>
      <xdr:row>111</xdr:row>
      <xdr:rowOff>0</xdr:rowOff>
    </xdr:to>
    <xdr:pic>
      <xdr:nvPicPr>
        <xdr:cNvPr id="94" name="Grafik 93" descr="page94image6637056">
          <a:extLst>
            <a:ext uri="{FF2B5EF4-FFF2-40B4-BE49-F238E27FC236}">
              <a16:creationId xmlns:a16="http://schemas.microsoft.com/office/drawing/2014/main" id="{880B2DC3-1283-8147-9639-87C193BD7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634400" y="2235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203</xdr:col>
      <xdr:colOff>165100</xdr:colOff>
      <xdr:row>111</xdr:row>
      <xdr:rowOff>0</xdr:rowOff>
    </xdr:from>
    <xdr:to>
      <xdr:col>209</xdr:col>
      <xdr:colOff>685800</xdr:colOff>
      <xdr:row>111</xdr:row>
      <xdr:rowOff>0</xdr:rowOff>
    </xdr:to>
    <xdr:pic>
      <xdr:nvPicPr>
        <xdr:cNvPr id="95" name="Grafik 94" descr="page94image28587808">
          <a:extLst>
            <a:ext uri="{FF2B5EF4-FFF2-40B4-BE49-F238E27FC236}">
              <a16:creationId xmlns:a16="http://schemas.microsoft.com/office/drawing/2014/main" id="{5CA987DF-2A30-5547-B572-A33B79BD9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77400" y="22352000"/>
          <a:ext cx="547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748B-473D-8842-B9CA-46DD802170A9}">
  <dimension ref="A1:O134"/>
  <sheetViews>
    <sheetView tabSelected="1" workbookViewId="0">
      <selection activeCell="F13" sqref="F13"/>
    </sheetView>
  </sheetViews>
  <sheetFormatPr baseColWidth="10" defaultRowHeight="16"/>
  <cols>
    <col min="1" max="1" width="20" bestFit="1" customWidth="1"/>
    <col min="2" max="2" width="23.5" bestFit="1" customWidth="1"/>
    <col min="3" max="3" width="5.5" bestFit="1" customWidth="1"/>
    <col min="5" max="5" width="32.5" bestFit="1" customWidth="1"/>
    <col min="6" max="6" width="23.33203125" bestFit="1" customWidth="1"/>
    <col min="7" max="7" width="21.1640625" bestFit="1" customWidth="1"/>
  </cols>
  <sheetData>
    <row r="1" spans="1:9">
      <c r="D1" t="s">
        <v>267</v>
      </c>
      <c r="E1" t="s">
        <v>266</v>
      </c>
      <c r="F1" t="s">
        <v>268</v>
      </c>
      <c r="G1" t="s">
        <v>269</v>
      </c>
      <c r="H1" t="s">
        <v>283</v>
      </c>
      <c r="I1" t="s">
        <v>284</v>
      </c>
    </row>
    <row r="2" spans="1:9">
      <c r="A2" t="s">
        <v>8</v>
      </c>
      <c r="B2" t="s">
        <v>0</v>
      </c>
      <c r="C2" t="s">
        <v>2</v>
      </c>
      <c r="D2" t="str">
        <f>REPLACE(A2,FIND("*255",A2),4,"")</f>
        <v>1-0:1.4.0</v>
      </c>
      <c r="E2" t="str">
        <f>CONCATENATE("OBIS_",UPPER(SUBSTITUTE(SUBSTITUTE(SUBSTITUTE(SUBSTITUTE(SUBSTITUTE(TRIM(B2)," ","_"),"+","plus"),"-","minus"),"(",""),")","")))</f>
        <v>OBIS_ACTIVE_POWER_PLUS</v>
      </c>
      <c r="F2" t="s">
        <v>270</v>
      </c>
      <c r="G2" t="s">
        <v>279</v>
      </c>
      <c r="H2" t="str">
        <f>CONCATENATE(E2,": WallboxSensorEntityDescription(
        key=",E2,",
        name='",B2,"',
        native_unit_of_measurement=",G2,",
        device_class=",F2,",
        state_class=SensorStateClass.MEASUREMENT
    )")</f>
        <v>OBIS_ACTIVE_POWER_PLUS: WallboxSensorEntityDescription(
        key=OBIS_ACTIVE_POWER_PLUS,
        name='Active Power +',
        native_unit_of_measurement=POWER_WATT,
        device_class=SensorDeviceClass.POWER,
        state_class=SensorStateClass.MEASUREMENT
    )</v>
      </c>
      <c r="I2" t="str">
        <f>CONCATENATE(E2," = '",D2,"'")</f>
        <v>OBIS_ACTIVE_POWER_PLUS = '1-0:1.4.0'</v>
      </c>
    </row>
    <row r="3" spans="1:9">
      <c r="A3" t="s">
        <v>9</v>
      </c>
      <c r="B3" t="s">
        <v>1</v>
      </c>
      <c r="C3" t="s">
        <v>2</v>
      </c>
      <c r="D3" t="str">
        <f t="shared" ref="D3:D66" si="0">REPLACE(A3,FIND("*255",A3),4,"")</f>
        <v>1-0:1.3.0</v>
      </c>
      <c r="E3" t="str">
        <f t="shared" ref="E3:E66" si="1">CONCATENATE("OBIS_",UPPER(SUBSTITUTE(SUBSTITUTE(SUBSTITUTE(SUBSTITUTE(SUBSTITUTE(TRIM(B3)," ","_"),"+","plus"),"-","minus"),"(",""),")","")))</f>
        <v>OBIS_ACTIVE_POWER_PLUS_MIN</v>
      </c>
      <c r="F3" t="s">
        <v>270</v>
      </c>
      <c r="G3" t="s">
        <v>279</v>
      </c>
      <c r="H3" t="str">
        <f t="shared" ref="H3:H12" si="2">CONCATENATE(E3,": WallboxSensorEntityDescription(
        key=",E3,",
        name='",B3,"',
        native_unit_of_measurement=",G3,",
        device_class=",F3,",
        state_class=SensorStateClass.MEASUREMENT
    )")</f>
        <v>OBIS_ACTIVE_POWER_PLUS_MIN: WallboxSensorEntityDescription(
        key=OBIS_ACTIVE_POWER_PLUS_MIN,
        name='Active Power + min ',
        native_unit_of_measurement=POWER_WATT,
        device_class=SensorDeviceClass.POWER,
        state_class=SensorStateClass.MEASUREMENT
    )</v>
      </c>
      <c r="I3" t="str">
        <f t="shared" ref="I3:I12" si="3">CONCATENATE(E3," = '",D3,"'")</f>
        <v>OBIS_ACTIVE_POWER_PLUS_MIN = '1-0:1.3.0'</v>
      </c>
    </row>
    <row r="4" spans="1:9">
      <c r="A4" t="s">
        <v>10</v>
      </c>
      <c r="B4" t="s">
        <v>30</v>
      </c>
      <c r="C4" t="s">
        <v>2</v>
      </c>
      <c r="D4" t="str">
        <f t="shared" si="0"/>
        <v>1-0:1.6.0</v>
      </c>
      <c r="E4" t="str">
        <f t="shared" si="1"/>
        <v>OBIS_ACTIVE_POWER_PLUS_MAX</v>
      </c>
      <c r="F4" t="s">
        <v>270</v>
      </c>
      <c r="G4" t="s">
        <v>279</v>
      </c>
      <c r="H4" t="str">
        <f t="shared" si="2"/>
        <v>OBIS_ACTIVE_POWER_PLUS_MAX: WallboxSensorEntityDescription(
        key=OBIS_ACTIVE_POWER_PLUS_MAX,
        name='Active Power + max',
        native_unit_of_measurement=POWER_WATT,
        device_class=SensorDeviceClass.POWER,
        state_class=SensorStateClass.MEASUREMENT
    )</v>
      </c>
      <c r="I4" t="str">
        <f t="shared" si="3"/>
        <v>OBIS_ACTIVE_POWER_PLUS_MAX = '1-0:1.6.0'</v>
      </c>
    </row>
    <row r="5" spans="1:9">
      <c r="A5" t="s">
        <v>11</v>
      </c>
      <c r="B5" t="s">
        <v>175</v>
      </c>
      <c r="C5" t="s">
        <v>3</v>
      </c>
      <c r="D5" t="str">
        <f t="shared" si="0"/>
        <v>1-0:1.8.0</v>
      </c>
      <c r="E5" t="str">
        <f t="shared" si="1"/>
        <v>OBIS_ACTIVE_ENERGY_PLUS</v>
      </c>
      <c r="F5" t="s">
        <v>278</v>
      </c>
      <c r="G5" t="s">
        <v>280</v>
      </c>
      <c r="H5" t="str">
        <f t="shared" si="2"/>
        <v>OBIS_ACTIVE_ENERGY_PLUS: WallboxSensorEntityDescription(
        key=OBIS_ACTIVE_ENERGY_PLUS,
        name='Active energy + ',
        native_unit_of_measurement=ENERGY_KILO_WATT_HOUR,
        device_class=SensorDeviceClass.ENERGY,
        state_class=SensorStateClass.MEASUREMENT
    )</v>
      </c>
      <c r="I5" t="str">
        <f t="shared" si="3"/>
        <v>OBIS_ACTIVE_ENERGY_PLUS = '1-0:1.8.0'</v>
      </c>
    </row>
    <row r="6" spans="1:9">
      <c r="A6" t="s">
        <v>12</v>
      </c>
      <c r="B6" t="s">
        <v>285</v>
      </c>
      <c r="C6" t="s">
        <v>2</v>
      </c>
      <c r="D6" t="str">
        <f t="shared" si="0"/>
        <v>1-0:2.4.0</v>
      </c>
      <c r="E6" t="str">
        <f t="shared" si="1"/>
        <v>OBIS_ACTIVE_POWER_MINUS</v>
      </c>
      <c r="F6" t="s">
        <v>270</v>
      </c>
      <c r="G6" t="s">
        <v>279</v>
      </c>
      <c r="H6" t="str">
        <f t="shared" si="2"/>
        <v>OBIS_ACTIVE_POWER_MINUS: WallboxSensorEntityDescription(
        key=OBIS_ACTIVE_POWER_MINUS,
        name='Active power -',
        native_unit_of_measurement=POWER_WATT,
        device_class=SensorDeviceClass.POWER,
        state_class=SensorStateClass.MEASUREMENT
    )</v>
      </c>
      <c r="I6" t="str">
        <f t="shared" si="3"/>
        <v>OBIS_ACTIVE_POWER_MINUS = '1-0:2.4.0'</v>
      </c>
    </row>
    <row r="7" spans="1:9">
      <c r="A7" t="s">
        <v>13</v>
      </c>
      <c r="B7" t="s">
        <v>220</v>
      </c>
      <c r="C7" t="s">
        <v>2</v>
      </c>
      <c r="D7" t="str">
        <f t="shared" si="0"/>
        <v>1-0:2.3.0</v>
      </c>
      <c r="E7" t="str">
        <f t="shared" si="1"/>
        <v>OBIS_ACTIVE_POWER_MINUS_MIN</v>
      </c>
      <c r="F7" t="s">
        <v>270</v>
      </c>
      <c r="G7" t="s">
        <v>279</v>
      </c>
      <c r="H7" t="str">
        <f t="shared" si="2"/>
        <v>OBIS_ACTIVE_POWER_MINUS_MIN: WallboxSensorEntityDescription(
        key=OBIS_ACTIVE_POWER_MINUS_MIN,
        name='Active power - min ',
        native_unit_of_measurement=POWER_WATT,
        device_class=SensorDeviceClass.POWER,
        state_class=SensorStateClass.MEASUREMENT
    )</v>
      </c>
      <c r="I7" t="str">
        <f t="shared" si="3"/>
        <v>OBIS_ACTIVE_POWER_MINUS_MIN = '1-0:2.3.0'</v>
      </c>
    </row>
    <row r="8" spans="1:9">
      <c r="A8" t="s">
        <v>14</v>
      </c>
      <c r="B8" t="s">
        <v>221</v>
      </c>
      <c r="C8" t="s">
        <v>2</v>
      </c>
      <c r="D8" t="str">
        <f t="shared" si="0"/>
        <v>1-0:2.6.0</v>
      </c>
      <c r="E8" t="str">
        <f t="shared" si="1"/>
        <v>OBIS_ACTIVE_POWER_MINUS_MAX</v>
      </c>
      <c r="F8" t="s">
        <v>270</v>
      </c>
      <c r="G8" t="s">
        <v>279</v>
      </c>
      <c r="H8" t="str">
        <f t="shared" si="2"/>
        <v>OBIS_ACTIVE_POWER_MINUS_MAX: WallboxSensorEntityDescription(
        key=OBIS_ACTIVE_POWER_MINUS_MAX,
        name='Active power - max ',
        native_unit_of_measurement=POWER_WATT,
        device_class=SensorDeviceClass.POWER,
        state_class=SensorStateClass.MEASUREMENT
    )</v>
      </c>
      <c r="I8" t="str">
        <f t="shared" si="3"/>
        <v>OBIS_ACTIVE_POWER_MINUS_MAX = '1-0:2.6.0'</v>
      </c>
    </row>
    <row r="9" spans="1:9">
      <c r="A9" t="s">
        <v>15</v>
      </c>
      <c r="B9" t="s">
        <v>222</v>
      </c>
      <c r="C9" t="s">
        <v>3</v>
      </c>
      <c r="D9" t="str">
        <f t="shared" si="0"/>
        <v>1-0:2.8.0</v>
      </c>
      <c r="E9" t="str">
        <f t="shared" si="1"/>
        <v>OBIS_ACTIVE_ENERGY_MINUS</v>
      </c>
      <c r="F9" t="s">
        <v>278</v>
      </c>
      <c r="G9" t="s">
        <v>280</v>
      </c>
      <c r="H9" t="str">
        <f t="shared" si="2"/>
        <v>OBIS_ACTIVE_ENERGY_MINUS: WallboxSensorEntityDescription(
        key=OBIS_ACTIVE_ENERGY_MINUS,
        name='Active energy - ',
        native_unit_of_measurement=ENERGY_KILO_WATT_HOUR,
        device_class=SensorDeviceClass.ENERGY,
        state_class=SensorStateClass.MEASUREMENT
    )</v>
      </c>
      <c r="I9" t="str">
        <f t="shared" si="3"/>
        <v>OBIS_ACTIVE_ENERGY_MINUS = '1-0:2.8.0'</v>
      </c>
    </row>
    <row r="10" spans="1:9">
      <c r="A10" t="s">
        <v>16</v>
      </c>
      <c r="B10" t="s">
        <v>176</v>
      </c>
      <c r="C10" t="s">
        <v>4</v>
      </c>
      <c r="D10" t="str">
        <f t="shared" si="0"/>
        <v>1-0:3.4.0</v>
      </c>
      <c r="E10" t="str">
        <f t="shared" si="1"/>
        <v>OBIS_REACTIVE_POWER_PLUS</v>
      </c>
      <c r="F10" t="s">
        <v>271</v>
      </c>
      <c r="G10" t="s">
        <v>286</v>
      </c>
      <c r="H10" t="str">
        <f t="shared" si="2"/>
        <v>OBIS_REACTIVE_POWER_PLUS: WallboxSensorEntityDescription(
        key=OBIS_REACTIVE_POWER_PLUS,
        name='Reactive power +  ',
        native_unit_of_measurement=POWER_VOLT_AMPERE,
        device_class=SensorDeviceClass.REACTIVE_POWER,
        state_class=SensorStateClass.MEASUREMENT
    )</v>
      </c>
      <c r="I10" t="str">
        <f t="shared" si="3"/>
        <v>OBIS_REACTIVE_POWER_PLUS = '1-0:3.4.0'</v>
      </c>
    </row>
    <row r="11" spans="1:9">
      <c r="A11" t="s">
        <v>17</v>
      </c>
      <c r="B11" t="s">
        <v>177</v>
      </c>
      <c r="C11" t="s">
        <v>4</v>
      </c>
      <c r="D11" t="str">
        <f t="shared" si="0"/>
        <v>1-0:3.3.0</v>
      </c>
      <c r="E11" t="str">
        <f t="shared" si="1"/>
        <v>OBIS_REACTIVE_POWER_PLUS_MIN</v>
      </c>
      <c r="F11" t="s">
        <v>271</v>
      </c>
      <c r="G11" t="s">
        <v>286</v>
      </c>
      <c r="H11" t="str">
        <f t="shared" si="2"/>
        <v>OBIS_REACTIVE_POWER_PLUS_MIN: WallboxSensorEntityDescription(
        key=OBIS_REACTIVE_POWER_PLUS_MIN,
        name='Reactive power +  min ',
        native_unit_of_measurement=POWER_VOLT_AMPERE,
        device_class=SensorDeviceClass.REACTIVE_POWER,
        state_class=SensorStateClass.MEASUREMENT
    )</v>
      </c>
      <c r="I11" t="str">
        <f t="shared" si="3"/>
        <v>OBIS_REACTIVE_POWER_PLUS_MIN = '1-0:3.3.0'</v>
      </c>
    </row>
    <row r="12" spans="1:9">
      <c r="A12" t="s">
        <v>18</v>
      </c>
      <c r="B12" t="s">
        <v>178</v>
      </c>
      <c r="C12" t="s">
        <v>4</v>
      </c>
      <c r="D12" t="str">
        <f t="shared" si="0"/>
        <v>1-0:3.6.0</v>
      </c>
      <c r="E12" t="str">
        <f t="shared" si="1"/>
        <v>OBIS_REACTIVE_POWER_PLUS_MAX</v>
      </c>
      <c r="F12" t="s">
        <v>271</v>
      </c>
      <c r="G12" t="s">
        <v>286</v>
      </c>
      <c r="H12" t="str">
        <f t="shared" si="2"/>
        <v>OBIS_REACTIVE_POWER_PLUS_MAX: WallboxSensorEntityDescription(
        key=OBIS_REACTIVE_POWER_PLUS_MAX,
        name='Reactive power + max ',
        native_unit_of_measurement=POWER_VOLT_AMPERE,
        device_class=SensorDeviceClass.REACTIVE_POWER,
        state_class=SensorStateClass.MEASUREMENT
    )</v>
      </c>
      <c r="I12" t="str">
        <f t="shared" si="3"/>
        <v>OBIS_REACTIVE_POWER_PLUS_MAX = '1-0:3.6.0'</v>
      </c>
    </row>
    <row r="13" spans="1:9">
      <c r="A13" t="s">
        <v>19</v>
      </c>
      <c r="B13" t="s">
        <v>179</v>
      </c>
      <c r="C13" t="s">
        <v>5</v>
      </c>
      <c r="D13" t="str">
        <f t="shared" si="0"/>
        <v>1-0:3.8.0</v>
      </c>
      <c r="E13" t="str">
        <f t="shared" si="1"/>
        <v>OBIS_REACTIVE_ENERGY_PLUS</v>
      </c>
    </row>
    <row r="14" spans="1:9">
      <c r="A14" t="s">
        <v>20</v>
      </c>
      <c r="B14" t="s">
        <v>223</v>
      </c>
      <c r="C14" t="s">
        <v>4</v>
      </c>
      <c r="D14" t="str">
        <f t="shared" si="0"/>
        <v>1-0:4.4.0</v>
      </c>
      <c r="E14" t="str">
        <f t="shared" si="1"/>
        <v>OBIS_REACTIVE_POWER_MINUS</v>
      </c>
      <c r="F14" t="s">
        <v>271</v>
      </c>
      <c r="G14" t="s">
        <v>286</v>
      </c>
      <c r="H14" t="str">
        <f t="shared" ref="H14:H16" si="4">CONCATENATE(E14,": WallboxSensorEntityDescription(
        key=",E14,",
        name='",B14,"',
        native_unit_of_measurement=",G14,",
        device_class=",F14,",
        state_class=SensorStateClass.MEASUREMENT
    )")</f>
        <v>OBIS_REACTIVE_POWER_MINUS: WallboxSensorEntityDescription(
        key=OBIS_REACTIVE_POWER_MINUS,
        name='Reactive power - ',
        native_unit_of_measurement=POWER_VOLT_AMPERE,
        device_class=SensorDeviceClass.REACTIVE_POWER,
        state_class=SensorStateClass.MEASUREMENT
    )</v>
      </c>
      <c r="I14" t="str">
        <f t="shared" ref="I14:I16" si="5">CONCATENATE(E14," = '",D14,"'")</f>
        <v>OBIS_REACTIVE_POWER_MINUS = '1-0:4.4.0'</v>
      </c>
    </row>
    <row r="15" spans="1:9">
      <c r="A15" t="s">
        <v>21</v>
      </c>
      <c r="B15" t="s">
        <v>224</v>
      </c>
      <c r="C15" t="s">
        <v>4</v>
      </c>
      <c r="D15" t="str">
        <f t="shared" si="0"/>
        <v>1-0:4.3.0</v>
      </c>
      <c r="E15" t="str">
        <f t="shared" si="1"/>
        <v>OBIS_REACTIVE_POWER_MINUS_MIN</v>
      </c>
      <c r="F15" t="s">
        <v>271</v>
      </c>
      <c r="G15" t="s">
        <v>286</v>
      </c>
      <c r="H15" t="str">
        <f t="shared" si="4"/>
        <v>OBIS_REACTIVE_POWER_MINUS_MIN: WallboxSensorEntityDescription(
        key=OBIS_REACTIVE_POWER_MINUS_MIN,
        name='Reactive power - min ',
        native_unit_of_measurement=POWER_VOLT_AMPERE,
        device_class=SensorDeviceClass.REACTIVE_POWER,
        state_class=SensorStateClass.MEASUREMENT
    )</v>
      </c>
      <c r="I15" t="str">
        <f t="shared" si="5"/>
        <v>OBIS_REACTIVE_POWER_MINUS_MIN = '1-0:4.3.0'</v>
      </c>
    </row>
    <row r="16" spans="1:9">
      <c r="A16" t="s">
        <v>22</v>
      </c>
      <c r="B16" t="s">
        <v>225</v>
      </c>
      <c r="C16" t="s">
        <v>4</v>
      </c>
      <c r="D16" t="str">
        <f t="shared" si="0"/>
        <v>1-0:4.6.0</v>
      </c>
      <c r="E16" t="str">
        <f t="shared" si="1"/>
        <v>OBIS_REACTIVE_POWER_MINUS_MAX</v>
      </c>
      <c r="F16" t="s">
        <v>271</v>
      </c>
      <c r="G16" t="s">
        <v>286</v>
      </c>
      <c r="H16" t="str">
        <f t="shared" si="4"/>
        <v>OBIS_REACTIVE_POWER_MINUS_MAX: WallboxSensorEntityDescription(
        key=OBIS_REACTIVE_POWER_MINUS_MAX,
        name='Reactive power - max ',
        native_unit_of_measurement=POWER_VOLT_AMPERE,
        device_class=SensorDeviceClass.REACTIVE_POWER,
        state_class=SensorStateClass.MEASUREMENT
    )</v>
      </c>
      <c r="I16" t="str">
        <f t="shared" si="5"/>
        <v>OBIS_REACTIVE_POWER_MINUS_MAX = '1-0:4.6.0'</v>
      </c>
    </row>
    <row r="17" spans="1:9">
      <c r="A17" t="s">
        <v>23</v>
      </c>
      <c r="B17" t="s">
        <v>226</v>
      </c>
      <c r="C17" t="s">
        <v>5</v>
      </c>
      <c r="D17" t="str">
        <f t="shared" si="0"/>
        <v>1-0:4.8.0</v>
      </c>
      <c r="E17" t="str">
        <f t="shared" si="1"/>
        <v>OBIS_REACTIVE_ENERGY_MINUS</v>
      </c>
    </row>
    <row r="18" spans="1:9">
      <c r="A18" t="s">
        <v>24</v>
      </c>
      <c r="B18" t="s">
        <v>180</v>
      </c>
      <c r="C18" t="s">
        <v>6</v>
      </c>
      <c r="D18" t="str">
        <f t="shared" si="0"/>
        <v>1-0:9.4.0</v>
      </c>
      <c r="E18" t="str">
        <f t="shared" si="1"/>
        <v>OBIS_APPARENT_POWER_PLUS</v>
      </c>
      <c r="F18" t="s">
        <v>272</v>
      </c>
      <c r="G18" t="s">
        <v>286</v>
      </c>
      <c r="H18" t="str">
        <f t="shared" ref="H18:H20" si="6">CONCATENATE(E18,": WallboxSensorEntityDescription(
        key=",E18,",
        name='",B18,"',
        native_unit_of_measurement=",G18,",
        device_class=",F18,",
        state_class=SensorStateClass.MEASUREMENT
    )")</f>
        <v>OBIS_APPARENT_POWER_PLUS: WallboxSensorEntityDescription(
        key=OBIS_APPARENT_POWER_PLUS,
        name='Apparent power + ',
        native_unit_of_measurement=POWER_VOLT_AMPERE,
        device_class=SensorDeviceClass.APPARENT_POWER,
        state_class=SensorStateClass.MEASUREMENT
    )</v>
      </c>
      <c r="I18" t="str">
        <f t="shared" ref="I18:I20" si="7">CONCATENATE(E18," = '",D18,"'")</f>
        <v>OBIS_APPARENT_POWER_PLUS = '1-0:9.4.0'</v>
      </c>
    </row>
    <row r="19" spans="1:9">
      <c r="A19" t="s">
        <v>25</v>
      </c>
      <c r="B19" t="s">
        <v>181</v>
      </c>
      <c r="C19" t="s">
        <v>6</v>
      </c>
      <c r="D19" t="str">
        <f t="shared" si="0"/>
        <v>1-0:9.3.0</v>
      </c>
      <c r="E19" t="str">
        <f t="shared" si="1"/>
        <v>OBIS_APPARENT_POWER_PLUS_MIN</v>
      </c>
      <c r="F19" t="s">
        <v>272</v>
      </c>
      <c r="G19" t="s">
        <v>286</v>
      </c>
      <c r="H19" t="str">
        <f t="shared" si="6"/>
        <v>OBIS_APPARENT_POWER_PLUS_MIN: WallboxSensorEntityDescription(
        key=OBIS_APPARENT_POWER_PLUS_MIN,
        name='Apparent power + min ',
        native_unit_of_measurement=POWER_VOLT_AMPERE,
        device_class=SensorDeviceClass.APPARENT_POWER,
        state_class=SensorStateClass.MEASUREMENT
    )</v>
      </c>
      <c r="I19" t="str">
        <f t="shared" si="7"/>
        <v>OBIS_APPARENT_POWER_PLUS_MIN = '1-0:9.3.0'</v>
      </c>
    </row>
    <row r="20" spans="1:9">
      <c r="A20" t="s">
        <v>26</v>
      </c>
      <c r="B20" t="s">
        <v>182</v>
      </c>
      <c r="C20" t="s">
        <v>6</v>
      </c>
      <c r="D20" t="str">
        <f t="shared" si="0"/>
        <v>1-0:9.6.0</v>
      </c>
      <c r="E20" t="str">
        <f t="shared" si="1"/>
        <v>OBIS_APPARENT_POWER_PLUS_MAX</v>
      </c>
      <c r="F20" t="s">
        <v>272</v>
      </c>
      <c r="G20" t="s">
        <v>286</v>
      </c>
      <c r="H20" t="str">
        <f t="shared" si="6"/>
        <v>OBIS_APPARENT_POWER_PLUS_MAX: WallboxSensorEntityDescription(
        key=OBIS_APPARENT_POWER_PLUS_MAX,
        name='Apparent power + max ',
        native_unit_of_measurement=POWER_VOLT_AMPERE,
        device_class=SensorDeviceClass.APPARENT_POWER,
        state_class=SensorStateClass.MEASUREMENT
    )</v>
      </c>
      <c r="I20" t="str">
        <f t="shared" si="7"/>
        <v>OBIS_APPARENT_POWER_PLUS_MAX = '1-0:9.6.0'</v>
      </c>
    </row>
    <row r="21" spans="1:9">
      <c r="A21" t="s">
        <v>27</v>
      </c>
      <c r="B21" t="s">
        <v>183</v>
      </c>
      <c r="C21" t="s">
        <v>7</v>
      </c>
      <c r="D21" t="str">
        <f t="shared" si="0"/>
        <v>1-0:9.8.0</v>
      </c>
      <c r="E21" t="str">
        <f t="shared" si="1"/>
        <v>OBIS_APPARENT_ENERGY_PLUS</v>
      </c>
    </row>
    <row r="22" spans="1:9">
      <c r="A22" t="s">
        <v>28</v>
      </c>
      <c r="B22" t="s">
        <v>227</v>
      </c>
      <c r="C22" t="s">
        <v>6</v>
      </c>
      <c r="D22" t="str">
        <f t="shared" si="0"/>
        <v>1-0:10.4.0</v>
      </c>
      <c r="E22" t="str">
        <f t="shared" si="1"/>
        <v>OBIS_APPARENT_POWER_MINUS</v>
      </c>
      <c r="F22" t="s">
        <v>272</v>
      </c>
      <c r="G22" t="s">
        <v>286</v>
      </c>
      <c r="H22" t="str">
        <f t="shared" ref="H22:H24" si="8">CONCATENATE(E22,": WallboxSensorEntityDescription(
        key=",E22,",
        name='",B22,"',
        native_unit_of_measurement=",G22,",
        device_class=",F22,",
        state_class=SensorStateClass.MEASUREMENT
    )")</f>
        <v>OBIS_APPARENT_POWER_MINUS: WallboxSensorEntityDescription(
        key=OBIS_APPARENT_POWER_MINUS,
        name='Apparent power - ',
        native_unit_of_measurement=POWER_VOLT_AMPERE,
        device_class=SensorDeviceClass.APPARENT_POWER,
        state_class=SensorStateClass.MEASUREMENT
    )</v>
      </c>
      <c r="I22" t="str">
        <f t="shared" ref="I22:I24" si="9">CONCATENATE(E22," = '",D22,"'")</f>
        <v>OBIS_APPARENT_POWER_MINUS = '1-0:10.4.0'</v>
      </c>
    </row>
    <row r="23" spans="1:9">
      <c r="A23" t="s">
        <v>29</v>
      </c>
      <c r="B23" t="s">
        <v>228</v>
      </c>
      <c r="C23" t="s">
        <v>6</v>
      </c>
      <c r="D23" t="str">
        <f t="shared" si="0"/>
        <v>1-0:10.3.0</v>
      </c>
      <c r="E23" t="str">
        <f t="shared" si="1"/>
        <v>OBIS_APPARENT_POWER_MINUS_MIN</v>
      </c>
      <c r="F23" t="s">
        <v>272</v>
      </c>
      <c r="G23" t="s">
        <v>286</v>
      </c>
      <c r="H23" t="str">
        <f t="shared" si="8"/>
        <v>OBIS_APPARENT_POWER_MINUS_MIN: WallboxSensorEntityDescription(
        key=OBIS_APPARENT_POWER_MINUS_MIN,
        name='Apparent power - min ',
        native_unit_of_measurement=POWER_VOLT_AMPERE,
        device_class=SensorDeviceClass.APPARENT_POWER,
        state_class=SensorStateClass.MEASUREMENT
    )</v>
      </c>
      <c r="I23" t="str">
        <f t="shared" si="9"/>
        <v>OBIS_APPARENT_POWER_MINUS_MIN = '1-0:10.3.0'</v>
      </c>
    </row>
    <row r="24" spans="1:9">
      <c r="A24" t="s">
        <v>35</v>
      </c>
      <c r="B24" t="s">
        <v>229</v>
      </c>
      <c r="C24" t="s">
        <v>6</v>
      </c>
      <c r="D24" t="str">
        <f t="shared" si="0"/>
        <v>1-0:10.6.0</v>
      </c>
      <c r="E24" t="str">
        <f t="shared" si="1"/>
        <v>OBIS_APPARENT_POWER_MINUS_MAX</v>
      </c>
      <c r="F24" t="s">
        <v>272</v>
      </c>
      <c r="G24" t="s">
        <v>286</v>
      </c>
      <c r="H24" t="str">
        <f t="shared" si="8"/>
        <v>OBIS_APPARENT_POWER_MINUS_MAX: WallboxSensorEntityDescription(
        key=OBIS_APPARENT_POWER_MINUS_MAX,
        name='Apparent power - max',
        native_unit_of_measurement=POWER_VOLT_AMPERE,
        device_class=SensorDeviceClass.APPARENT_POWER,
        state_class=SensorStateClass.MEASUREMENT
    )</v>
      </c>
      <c r="I24" t="str">
        <f t="shared" si="9"/>
        <v>OBIS_APPARENT_POWER_MINUS_MAX = '1-0:10.6.0'</v>
      </c>
    </row>
    <row r="25" spans="1:9">
      <c r="A25" t="s">
        <v>36</v>
      </c>
      <c r="B25" t="s">
        <v>277</v>
      </c>
      <c r="C25" t="s">
        <v>7</v>
      </c>
      <c r="D25" t="str">
        <f t="shared" si="0"/>
        <v>1-0:10.8.0</v>
      </c>
      <c r="E25" t="str">
        <f t="shared" si="1"/>
        <v>OBIS_APPARENT_ENERGY_MINUS</v>
      </c>
    </row>
    <row r="26" spans="1:9">
      <c r="A26" t="s">
        <v>37</v>
      </c>
      <c r="B26" t="s">
        <v>31</v>
      </c>
      <c r="C26" t="s">
        <v>68</v>
      </c>
      <c r="D26" t="str">
        <f t="shared" si="0"/>
        <v>1-0:13.4.0</v>
      </c>
      <c r="E26" t="str">
        <f t="shared" si="1"/>
        <v>OBIS_POWER_FACTOR</v>
      </c>
      <c r="F26" t="s">
        <v>273</v>
      </c>
      <c r="G26" t="s">
        <v>282</v>
      </c>
      <c r="H26" t="str">
        <f t="shared" ref="H26:H42" si="10">CONCATENATE(E26,": WallboxSensorEntityDescription(
        key=",E26,",
        name='",B26,"',
        native_unit_of_measurement=",G26,",
        device_class=",F26,",
        state_class=SensorStateClass.MEASUREMENT
    )")</f>
        <v>OBIS_POWER_FACTOR: WallboxSensorEntityDescription(
        key=OBIS_POWER_FACTOR,
        name='Power factor',
        native_unit_of_measurement=PERCENTAGE,
        device_class=SensorDeviceClass.POWER_FACTOR,
        state_class=SensorStateClass.MEASUREMENT
    )</v>
      </c>
      <c r="I26" t="str">
        <f t="shared" ref="I26:I42" si="11">CONCATENATE(E26," = '",D26,"'")</f>
        <v>OBIS_POWER_FACTOR = '1-0:13.4.0'</v>
      </c>
    </row>
    <row r="27" spans="1:9">
      <c r="A27" t="s">
        <v>38</v>
      </c>
      <c r="B27" t="s">
        <v>32</v>
      </c>
      <c r="C27" t="s">
        <v>68</v>
      </c>
      <c r="D27" t="str">
        <f t="shared" si="0"/>
        <v>1-0:13.3.0</v>
      </c>
      <c r="E27" t="str">
        <f t="shared" si="1"/>
        <v>OBIS_POWER_FACTOR_MIN</v>
      </c>
      <c r="F27" t="s">
        <v>273</v>
      </c>
      <c r="G27" t="s">
        <v>282</v>
      </c>
      <c r="H27" t="str">
        <f t="shared" si="10"/>
        <v>OBIS_POWER_FACTOR_MIN: WallboxSensorEntityDescription(
        key=OBIS_POWER_FACTOR_MIN,
        name='Power factor min',
        native_unit_of_measurement=PERCENTAGE,
        device_class=SensorDeviceClass.POWER_FACTOR,
        state_class=SensorStateClass.MEASUREMENT
    )</v>
      </c>
      <c r="I27" t="str">
        <f t="shared" si="11"/>
        <v>OBIS_POWER_FACTOR_MIN = '1-0:13.3.0'</v>
      </c>
    </row>
    <row r="28" spans="1:9">
      <c r="A28" t="s">
        <v>39</v>
      </c>
      <c r="B28" t="s">
        <v>33</v>
      </c>
      <c r="C28" t="s">
        <v>68</v>
      </c>
      <c r="D28" t="str">
        <f t="shared" si="0"/>
        <v>1-0:13.6.0</v>
      </c>
      <c r="E28" t="str">
        <f t="shared" si="1"/>
        <v>OBIS_POWER_FACTOR_MAX</v>
      </c>
      <c r="F28" t="s">
        <v>273</v>
      </c>
      <c r="G28" t="s">
        <v>282</v>
      </c>
      <c r="H28" t="str">
        <f t="shared" si="10"/>
        <v>OBIS_POWER_FACTOR_MAX: WallboxSensorEntityDescription(
        key=OBIS_POWER_FACTOR_MAX,
        name='Power factor max',
        native_unit_of_measurement=PERCENTAGE,
        device_class=SensorDeviceClass.POWER_FACTOR,
        state_class=SensorStateClass.MEASUREMENT
    )</v>
      </c>
      <c r="I28" t="str">
        <f t="shared" si="11"/>
        <v>OBIS_POWER_FACTOR_MAX = '1-0:13.6.0'</v>
      </c>
    </row>
    <row r="29" spans="1:9">
      <c r="A29" t="s">
        <v>40</v>
      </c>
      <c r="B29" t="s">
        <v>34</v>
      </c>
      <c r="C29" t="s">
        <v>69</v>
      </c>
      <c r="D29" t="str">
        <f t="shared" si="0"/>
        <v>1-0:14.4.0</v>
      </c>
      <c r="E29" t="str">
        <f t="shared" si="1"/>
        <v>OBIS_SUPPLY_FREQUENCY</v>
      </c>
      <c r="F29" t="s">
        <v>275</v>
      </c>
      <c r="G29" t="s">
        <v>281</v>
      </c>
      <c r="H29" t="str">
        <f t="shared" si="10"/>
        <v>OBIS_SUPPLY_FREQUENCY: WallboxSensorEntityDescription(
        key=OBIS_SUPPLY_FREQUENCY,
        name='Supply frequency',
        native_unit_of_measurement=FREQUENCY_HERTZ,
        device_class=SensorDeviceClass.FREQUENCY,
        state_class=SensorStateClass.MEASUREMENT
    )</v>
      </c>
      <c r="I29" t="str">
        <f t="shared" si="11"/>
        <v>OBIS_SUPPLY_FREQUENCY = '1-0:14.4.0'</v>
      </c>
    </row>
    <row r="30" spans="1:9">
      <c r="A30" t="s">
        <v>41</v>
      </c>
      <c r="B30" t="s">
        <v>66</v>
      </c>
      <c r="C30" t="s">
        <v>69</v>
      </c>
      <c r="D30" t="str">
        <f t="shared" si="0"/>
        <v>1-0:14.3.0</v>
      </c>
      <c r="E30" t="str">
        <f t="shared" si="1"/>
        <v>OBIS_SUPPLY_FREQUENCY_MIN</v>
      </c>
      <c r="F30" t="s">
        <v>275</v>
      </c>
      <c r="G30" t="s">
        <v>281</v>
      </c>
      <c r="H30" t="str">
        <f t="shared" si="10"/>
        <v>OBIS_SUPPLY_FREQUENCY_MIN: WallboxSensorEntityDescription(
        key=OBIS_SUPPLY_FREQUENCY_MIN,
        name='Supply frequency min',
        native_unit_of_measurement=FREQUENCY_HERTZ,
        device_class=SensorDeviceClass.FREQUENCY,
        state_class=SensorStateClass.MEASUREMENT
    )</v>
      </c>
      <c r="I30" t="str">
        <f t="shared" si="11"/>
        <v>OBIS_SUPPLY_FREQUENCY_MIN = '1-0:14.3.0'</v>
      </c>
    </row>
    <row r="31" spans="1:9">
      <c r="A31" t="s">
        <v>42</v>
      </c>
      <c r="B31" t="s">
        <v>67</v>
      </c>
      <c r="C31" t="s">
        <v>69</v>
      </c>
      <c r="D31" t="str">
        <f t="shared" si="0"/>
        <v>1-0:14.6.0</v>
      </c>
      <c r="E31" t="str">
        <f t="shared" si="1"/>
        <v>OBIS_SUPPLY_FREQUENCY_MAX</v>
      </c>
      <c r="F31" t="s">
        <v>275</v>
      </c>
      <c r="G31" t="s">
        <v>281</v>
      </c>
      <c r="H31" t="str">
        <f t="shared" si="10"/>
        <v>OBIS_SUPPLY_FREQUENCY_MAX: WallboxSensorEntityDescription(
        key=OBIS_SUPPLY_FREQUENCY_MAX,
        name='Supply frequency max',
        native_unit_of_measurement=FREQUENCY_HERTZ,
        device_class=SensorDeviceClass.FREQUENCY,
        state_class=SensorStateClass.MEASUREMENT
    )</v>
      </c>
      <c r="I31" t="str">
        <f t="shared" si="11"/>
        <v>OBIS_SUPPLY_FREQUENCY_MAX = '1-0:14.6.0'</v>
      </c>
    </row>
    <row r="32" spans="1:9">
      <c r="A32" t="s">
        <v>43</v>
      </c>
      <c r="B32" t="s">
        <v>184</v>
      </c>
      <c r="C32" t="s">
        <v>2</v>
      </c>
      <c r="D32" t="str">
        <f t="shared" si="0"/>
        <v>1-0:21.4.0</v>
      </c>
      <c r="E32" t="str">
        <f t="shared" si="1"/>
        <v>OBIS_ACTIVE_POWER_PLUS_L1</v>
      </c>
      <c r="F32" t="s">
        <v>270</v>
      </c>
      <c r="G32" t="s">
        <v>279</v>
      </c>
      <c r="H32" t="str">
        <f t="shared" si="10"/>
        <v>OBIS_ACTIVE_POWER_PLUS_L1: WallboxSensorEntityDescription(
        key=OBIS_ACTIVE_POWER_PLUS_L1,
        name='Active power + (L1)',
        native_unit_of_measurement=POWER_WATT,
        device_class=SensorDeviceClass.POWER,
        state_class=SensorStateClass.MEASUREMENT
    )</v>
      </c>
      <c r="I32" t="str">
        <f t="shared" si="11"/>
        <v>OBIS_ACTIVE_POWER_PLUS_L1 = '1-0:21.4.0'</v>
      </c>
    </row>
    <row r="33" spans="1:10">
      <c r="A33" t="s">
        <v>44</v>
      </c>
      <c r="B33" t="s">
        <v>185</v>
      </c>
      <c r="C33" t="s">
        <v>2</v>
      </c>
      <c r="D33" t="str">
        <f t="shared" si="0"/>
        <v>1-0:21.3.0</v>
      </c>
      <c r="E33" t="str">
        <f t="shared" si="1"/>
        <v>OBIS_ACTIVE_POWER_PLUS_L1_MIN</v>
      </c>
      <c r="F33" t="s">
        <v>270</v>
      </c>
      <c r="G33" t="s">
        <v>279</v>
      </c>
      <c r="H33" t="str">
        <f t="shared" si="10"/>
        <v>OBIS_ACTIVE_POWER_PLUS_L1_MIN: WallboxSensorEntityDescription(
        key=OBIS_ACTIVE_POWER_PLUS_L1_MIN,
        name='Active power + (L1) min',
        native_unit_of_measurement=POWER_WATT,
        device_class=SensorDeviceClass.POWER,
        state_class=SensorStateClass.MEASUREMENT
    )</v>
      </c>
      <c r="I33" t="str">
        <f t="shared" si="11"/>
        <v>OBIS_ACTIVE_POWER_PLUS_L1_MIN = '1-0:21.3.0'</v>
      </c>
    </row>
    <row r="34" spans="1:10">
      <c r="A34" t="s">
        <v>45</v>
      </c>
      <c r="B34" t="s">
        <v>186</v>
      </c>
      <c r="C34" t="s">
        <v>2</v>
      </c>
      <c r="D34" t="str">
        <f t="shared" si="0"/>
        <v>1-0:21.6.0</v>
      </c>
      <c r="E34" t="str">
        <f t="shared" si="1"/>
        <v>OBIS_ACTIVE_POWER_PLUS_L1_MAX</v>
      </c>
      <c r="F34" t="s">
        <v>270</v>
      </c>
      <c r="G34" t="s">
        <v>279</v>
      </c>
      <c r="H34" t="str">
        <f t="shared" si="10"/>
        <v>OBIS_ACTIVE_POWER_PLUS_L1_MAX: WallboxSensorEntityDescription(
        key=OBIS_ACTIVE_POWER_PLUS_L1_MAX,
        name='Active power + (L1) max',
        native_unit_of_measurement=POWER_WATT,
        device_class=SensorDeviceClass.POWER,
        state_class=SensorStateClass.MEASUREMENT
    )</v>
      </c>
      <c r="I34" t="str">
        <f t="shared" si="11"/>
        <v>OBIS_ACTIVE_POWER_PLUS_L1_MAX = '1-0:21.6.0'</v>
      </c>
    </row>
    <row r="35" spans="1:10">
      <c r="A35" t="s">
        <v>46</v>
      </c>
      <c r="B35" t="s">
        <v>187</v>
      </c>
      <c r="C35" t="s">
        <v>3</v>
      </c>
      <c r="D35" t="str">
        <f t="shared" si="0"/>
        <v>1-0:21.8.0</v>
      </c>
      <c r="E35" t="str">
        <f t="shared" si="1"/>
        <v>OBIS_ACTIVE_ENERGY_PLUS_L1</v>
      </c>
      <c r="F35" t="s">
        <v>278</v>
      </c>
      <c r="G35" t="s">
        <v>280</v>
      </c>
      <c r="H35" t="str">
        <f t="shared" si="10"/>
        <v>OBIS_ACTIVE_ENERGY_PLUS_L1: WallboxSensorEntityDescription(
        key=OBIS_ACTIVE_ENERGY_PLUS_L1,
        name='Active energy + (L1)',
        native_unit_of_measurement=ENERGY_KILO_WATT_HOUR,
        device_class=SensorDeviceClass.ENERGY,
        state_class=SensorStateClass.MEASUREMENT
    )</v>
      </c>
      <c r="I35" t="str">
        <f t="shared" si="11"/>
        <v>OBIS_ACTIVE_ENERGY_PLUS_L1 = '1-0:21.8.0'</v>
      </c>
    </row>
    <row r="36" spans="1:10">
      <c r="A36" t="s">
        <v>47</v>
      </c>
      <c r="B36" t="s">
        <v>230</v>
      </c>
      <c r="C36" t="s">
        <v>2</v>
      </c>
      <c r="D36" t="str">
        <f t="shared" si="0"/>
        <v>1-0:22.4.0</v>
      </c>
      <c r="E36" t="str">
        <f t="shared" si="1"/>
        <v>OBIS_ACTIVE_POWER_MINUS_L1</v>
      </c>
      <c r="F36" t="s">
        <v>270</v>
      </c>
      <c r="G36" t="s">
        <v>279</v>
      </c>
      <c r="H36" t="str">
        <f t="shared" si="10"/>
        <v>OBIS_ACTIVE_POWER_MINUS_L1: WallboxSensorEntityDescription(
        key=OBIS_ACTIVE_POWER_MINUS_L1,
        name='Active power - (L1)',
        native_unit_of_measurement=POWER_WATT,
        device_class=SensorDeviceClass.POWER,
        state_class=SensorStateClass.MEASUREMENT
    )</v>
      </c>
      <c r="I36" t="str">
        <f t="shared" si="11"/>
        <v>OBIS_ACTIVE_POWER_MINUS_L1 = '1-0:22.4.0'</v>
      </c>
    </row>
    <row r="37" spans="1:10">
      <c r="A37" t="s">
        <v>48</v>
      </c>
      <c r="B37" t="s">
        <v>231</v>
      </c>
      <c r="C37" t="s">
        <v>2</v>
      </c>
      <c r="D37" t="str">
        <f t="shared" si="0"/>
        <v>1-0:22.3.0</v>
      </c>
      <c r="E37" t="str">
        <f t="shared" si="1"/>
        <v>OBIS_ACTIVE_POWER_MINUS_L1_MIN</v>
      </c>
      <c r="F37" t="s">
        <v>270</v>
      </c>
      <c r="G37" t="s">
        <v>279</v>
      </c>
      <c r="H37" t="str">
        <f t="shared" si="10"/>
        <v>OBIS_ACTIVE_POWER_MINUS_L1_MIN: WallboxSensorEntityDescription(
        key=OBIS_ACTIVE_POWER_MINUS_L1_MIN,
        name='Active power - (L1) min',
        native_unit_of_measurement=POWER_WATT,
        device_class=SensorDeviceClass.POWER,
        state_class=SensorStateClass.MEASUREMENT
    )</v>
      </c>
      <c r="I37" t="str">
        <f t="shared" si="11"/>
        <v>OBIS_ACTIVE_POWER_MINUS_L1_MIN = '1-0:22.3.0'</v>
      </c>
    </row>
    <row r="38" spans="1:10">
      <c r="A38" t="s">
        <v>49</v>
      </c>
      <c r="B38" t="s">
        <v>232</v>
      </c>
      <c r="C38" t="s">
        <v>2</v>
      </c>
      <c r="D38" t="str">
        <f t="shared" si="0"/>
        <v>1-0:22.6.0</v>
      </c>
      <c r="E38" t="str">
        <f t="shared" si="1"/>
        <v>OBIS_ACTIVE_POWER_MINUS_L1_MAX</v>
      </c>
      <c r="F38" t="s">
        <v>270</v>
      </c>
      <c r="G38" t="s">
        <v>279</v>
      </c>
      <c r="H38" t="str">
        <f t="shared" si="10"/>
        <v>OBIS_ACTIVE_POWER_MINUS_L1_MAX: WallboxSensorEntityDescription(
        key=OBIS_ACTIVE_POWER_MINUS_L1_MAX,
        name='Active power - (L1) max',
        native_unit_of_measurement=POWER_WATT,
        device_class=SensorDeviceClass.POWER,
        state_class=SensorStateClass.MEASUREMENT
    )</v>
      </c>
      <c r="I38" t="str">
        <f t="shared" si="11"/>
        <v>OBIS_ACTIVE_POWER_MINUS_L1_MAX = '1-0:22.6.0'</v>
      </c>
    </row>
    <row r="39" spans="1:10">
      <c r="A39" t="s">
        <v>50</v>
      </c>
      <c r="B39" t="s">
        <v>233</v>
      </c>
      <c r="C39" t="s">
        <v>3</v>
      </c>
      <c r="D39" t="str">
        <f t="shared" si="0"/>
        <v>1-0:22.8.0</v>
      </c>
      <c r="E39" t="str">
        <f t="shared" si="1"/>
        <v>OBIS_ACTIVE_ENERGY_MINUS_L1</v>
      </c>
      <c r="F39" t="s">
        <v>278</v>
      </c>
      <c r="G39" t="s">
        <v>280</v>
      </c>
      <c r="H39" t="str">
        <f t="shared" si="10"/>
        <v>OBIS_ACTIVE_ENERGY_MINUS_L1: WallboxSensorEntityDescription(
        key=OBIS_ACTIVE_ENERGY_MINUS_L1,
        name='Active energy - (L1)',
        native_unit_of_measurement=ENERGY_KILO_WATT_HOUR,
        device_class=SensorDeviceClass.ENERGY,
        state_class=SensorStateClass.MEASUREMENT
    )</v>
      </c>
      <c r="I39" t="str">
        <f t="shared" si="11"/>
        <v>OBIS_ACTIVE_ENERGY_MINUS_L1 = '1-0:22.8.0'</v>
      </c>
    </row>
    <row r="40" spans="1:10">
      <c r="A40" t="s">
        <v>51</v>
      </c>
      <c r="B40" t="s">
        <v>188</v>
      </c>
      <c r="C40" t="s">
        <v>4</v>
      </c>
      <c r="D40" t="str">
        <f t="shared" si="0"/>
        <v>1-0:23.4.0</v>
      </c>
      <c r="E40" t="str">
        <f t="shared" si="1"/>
        <v>OBIS_REACTIVE_POWER_PLUS_L1</v>
      </c>
      <c r="F40" t="s">
        <v>271</v>
      </c>
      <c r="G40" t="s">
        <v>286</v>
      </c>
      <c r="H40" t="str">
        <f t="shared" si="10"/>
        <v>OBIS_REACTIVE_POWER_PLUS_L1: WallboxSensorEntityDescription(
        key=OBIS_REACTIVE_POWER_PLUS_L1,
        name='Reactive power + (L1)',
        native_unit_of_measurement=POWER_VOLT_AMPERE,
        device_class=SensorDeviceClass.REACTIVE_POWER,
        state_class=SensorStateClass.MEASUREMENT
    )</v>
      </c>
      <c r="I40" t="str">
        <f t="shared" si="11"/>
        <v>OBIS_REACTIVE_POWER_PLUS_L1 = '1-0:23.4.0'</v>
      </c>
    </row>
    <row r="41" spans="1:10">
      <c r="A41" t="s">
        <v>52</v>
      </c>
      <c r="B41" t="s">
        <v>189</v>
      </c>
      <c r="C41" t="s">
        <v>4</v>
      </c>
      <c r="D41" t="str">
        <f t="shared" si="0"/>
        <v>1-0:23.3.0</v>
      </c>
      <c r="E41" t="str">
        <f t="shared" si="1"/>
        <v>OBIS_REACTIVE_POWER_PLUS_L1_MIN</v>
      </c>
      <c r="F41" t="s">
        <v>271</v>
      </c>
      <c r="G41" t="s">
        <v>286</v>
      </c>
      <c r="H41" t="str">
        <f t="shared" si="10"/>
        <v>OBIS_REACTIVE_POWER_PLUS_L1_MIN: WallboxSensorEntityDescription(
        key=OBIS_REACTIVE_POWER_PLUS_L1_MIN,
        name='Reactive power + (L1) min',
        native_unit_of_measurement=POWER_VOLT_AMPERE,
        device_class=SensorDeviceClass.REACTIVE_POWER,
        state_class=SensorStateClass.MEASUREMENT
    )</v>
      </c>
      <c r="I41" t="str">
        <f t="shared" si="11"/>
        <v>OBIS_REACTIVE_POWER_PLUS_L1_MIN = '1-0:23.3.0'</v>
      </c>
      <c r="J41" s="1"/>
    </row>
    <row r="42" spans="1:10">
      <c r="A42" t="s">
        <v>53</v>
      </c>
      <c r="B42" t="s">
        <v>190</v>
      </c>
      <c r="C42" t="s">
        <v>4</v>
      </c>
      <c r="D42" t="str">
        <f t="shared" si="0"/>
        <v>1-0:23.6.0</v>
      </c>
      <c r="E42" t="str">
        <f t="shared" si="1"/>
        <v>OBIS_REACTIVE_POWER_PLUS_L1_MAX</v>
      </c>
      <c r="F42" t="s">
        <v>271</v>
      </c>
      <c r="G42" t="s">
        <v>286</v>
      </c>
      <c r="H42" t="str">
        <f t="shared" si="10"/>
        <v>OBIS_REACTIVE_POWER_PLUS_L1_MAX: WallboxSensorEntityDescription(
        key=OBIS_REACTIVE_POWER_PLUS_L1_MAX,
        name='Reactive power + (L1) max',
        native_unit_of_measurement=POWER_VOLT_AMPERE,
        device_class=SensorDeviceClass.REACTIVE_POWER,
        state_class=SensorStateClass.MEASUREMENT
    )</v>
      </c>
      <c r="I42" t="str">
        <f t="shared" si="11"/>
        <v>OBIS_REACTIVE_POWER_PLUS_L1_MAX = '1-0:23.6.0'</v>
      </c>
      <c r="J42" s="1"/>
    </row>
    <row r="43" spans="1:10">
      <c r="A43" t="s">
        <v>54</v>
      </c>
      <c r="B43" t="s">
        <v>191</v>
      </c>
      <c r="C43" t="s">
        <v>5</v>
      </c>
      <c r="D43" t="str">
        <f t="shared" si="0"/>
        <v>1-0:23.8.0</v>
      </c>
      <c r="E43" t="str">
        <f t="shared" si="1"/>
        <v>OBIS_REACTIVE_ENERGY_PLUS_L1</v>
      </c>
    </row>
    <row r="44" spans="1:10">
      <c r="A44" t="s">
        <v>55</v>
      </c>
      <c r="B44" t="s">
        <v>234</v>
      </c>
      <c r="C44" t="s">
        <v>4</v>
      </c>
      <c r="D44" t="str">
        <f t="shared" si="0"/>
        <v>1-0:24.4.0</v>
      </c>
      <c r="E44" t="str">
        <f t="shared" si="1"/>
        <v>OBIS_REACTIVE_POWER_MINUS_L1</v>
      </c>
      <c r="F44" t="s">
        <v>271</v>
      </c>
      <c r="G44" t="s">
        <v>286</v>
      </c>
      <c r="H44" t="str">
        <f t="shared" ref="H44:H46" si="12">CONCATENATE(E44,": WallboxSensorEntityDescription(
        key=",E44,",
        name='",B44,"',
        native_unit_of_measurement=",G44,",
        device_class=",F44,",
        state_class=SensorStateClass.MEASUREMENT
    )")</f>
        <v>OBIS_REACTIVE_POWER_MINUS_L1: WallboxSensorEntityDescription(
        key=OBIS_REACTIVE_POWER_MINUS_L1,
        name='Reactive power - (L1)',
        native_unit_of_measurement=POWER_VOLT_AMPERE,
        device_class=SensorDeviceClass.REACTIVE_POWER,
        state_class=SensorStateClass.MEASUREMENT
    )</v>
      </c>
      <c r="I44" t="str">
        <f t="shared" ref="I44:I46" si="13">CONCATENATE(E44," = '",D44,"'")</f>
        <v>OBIS_REACTIVE_POWER_MINUS_L1 = '1-0:24.4.0'</v>
      </c>
    </row>
    <row r="45" spans="1:10">
      <c r="A45" t="s">
        <v>56</v>
      </c>
      <c r="B45" t="s">
        <v>235</v>
      </c>
      <c r="C45" t="s">
        <v>4</v>
      </c>
      <c r="D45" t="str">
        <f t="shared" si="0"/>
        <v>1-0:24.3.0</v>
      </c>
      <c r="E45" t="str">
        <f t="shared" si="1"/>
        <v>OBIS_REACTIVE_POWER_MINUS_L1_MIN</v>
      </c>
      <c r="F45" t="s">
        <v>271</v>
      </c>
      <c r="G45" t="s">
        <v>286</v>
      </c>
      <c r="H45" t="str">
        <f t="shared" si="12"/>
        <v>OBIS_REACTIVE_POWER_MINUS_L1_MIN: WallboxSensorEntityDescription(
        key=OBIS_REACTIVE_POWER_MINUS_L1_MIN,
        name='Reactive power - (L1) min',
        native_unit_of_measurement=POWER_VOLT_AMPERE,
        device_class=SensorDeviceClass.REACTIVE_POWER,
        state_class=SensorStateClass.MEASUREMENT
    )</v>
      </c>
      <c r="I45" t="str">
        <f t="shared" si="13"/>
        <v>OBIS_REACTIVE_POWER_MINUS_L1_MIN = '1-0:24.3.0'</v>
      </c>
    </row>
    <row r="46" spans="1:10">
      <c r="A46" t="s">
        <v>57</v>
      </c>
      <c r="B46" t="s">
        <v>236</v>
      </c>
      <c r="C46" t="s">
        <v>4</v>
      </c>
      <c r="D46" t="str">
        <f t="shared" si="0"/>
        <v>1-0:24.6.0</v>
      </c>
      <c r="E46" t="str">
        <f t="shared" si="1"/>
        <v>OBIS_REACTIVE_POWER_MINUS_L1_MAX</v>
      </c>
      <c r="F46" t="s">
        <v>271</v>
      </c>
      <c r="G46" t="s">
        <v>286</v>
      </c>
      <c r="H46" t="str">
        <f t="shared" si="12"/>
        <v>OBIS_REACTIVE_POWER_MINUS_L1_MAX: WallboxSensorEntityDescription(
        key=OBIS_REACTIVE_POWER_MINUS_L1_MAX,
        name='Reactive power - (L1) max',
        native_unit_of_measurement=POWER_VOLT_AMPERE,
        device_class=SensorDeviceClass.REACTIVE_POWER,
        state_class=SensorStateClass.MEASUREMENT
    )</v>
      </c>
      <c r="I46" t="str">
        <f t="shared" si="13"/>
        <v>OBIS_REACTIVE_POWER_MINUS_L1_MAX = '1-0:24.6.0'</v>
      </c>
    </row>
    <row r="47" spans="1:10">
      <c r="A47" t="s">
        <v>58</v>
      </c>
      <c r="B47" t="s">
        <v>237</v>
      </c>
      <c r="C47" t="s">
        <v>5</v>
      </c>
      <c r="D47" t="str">
        <f t="shared" si="0"/>
        <v>1-0:24.8.0</v>
      </c>
      <c r="E47" t="str">
        <f t="shared" si="1"/>
        <v>OBIS_REACTIVE_ENERGY_MINUS_L1</v>
      </c>
      <c r="J47" s="1"/>
    </row>
    <row r="48" spans="1:10">
      <c r="A48" t="s">
        <v>59</v>
      </c>
      <c r="B48" t="s">
        <v>192</v>
      </c>
      <c r="C48" t="s">
        <v>6</v>
      </c>
      <c r="D48" t="str">
        <f t="shared" si="0"/>
        <v>1-0:29.4.0</v>
      </c>
      <c r="E48" t="str">
        <f t="shared" si="1"/>
        <v>OBIS_APPARENT_POWER_PLUS_L1</v>
      </c>
      <c r="F48" t="s">
        <v>272</v>
      </c>
      <c r="G48" t="s">
        <v>286</v>
      </c>
      <c r="H48" t="str">
        <f t="shared" ref="H48:H50" si="14">CONCATENATE(E48,": WallboxSensorEntityDescription(
        key=",E48,",
        name='",B48,"',
        native_unit_of_measurement=",G48,",
        device_class=",F48,",
        state_class=SensorStateClass.MEASUREMENT
    )")</f>
        <v>OBIS_APPARENT_POWER_PLUS_L1: WallboxSensorEntityDescription(
        key=OBIS_APPARENT_POWER_PLUS_L1,
        name='Apparent power + (L1)',
        native_unit_of_measurement=POWER_VOLT_AMPERE,
        device_class=SensorDeviceClass.APPARENT_POWER,
        state_class=SensorStateClass.MEASUREMENT
    )</v>
      </c>
      <c r="I48" t="str">
        <f t="shared" ref="I48:I50" si="15">CONCATENATE(E48," = '",D48,"'")</f>
        <v>OBIS_APPARENT_POWER_PLUS_L1 = '1-0:29.4.0'</v>
      </c>
      <c r="J48" s="1"/>
    </row>
    <row r="49" spans="1:10">
      <c r="A49" t="s">
        <v>60</v>
      </c>
      <c r="B49" t="s">
        <v>193</v>
      </c>
      <c r="C49" t="s">
        <v>6</v>
      </c>
      <c r="D49" t="str">
        <f t="shared" si="0"/>
        <v>1-0:29.3.0</v>
      </c>
      <c r="E49" t="str">
        <f t="shared" si="1"/>
        <v>OBIS_APPARENT_POWER_PLUS_L1_MIN</v>
      </c>
      <c r="F49" t="s">
        <v>272</v>
      </c>
      <c r="G49" t="s">
        <v>286</v>
      </c>
      <c r="H49" t="str">
        <f t="shared" si="14"/>
        <v>OBIS_APPARENT_POWER_PLUS_L1_MIN: WallboxSensorEntityDescription(
        key=OBIS_APPARENT_POWER_PLUS_L1_MIN,
        name='Apparent power + (L1) min',
        native_unit_of_measurement=POWER_VOLT_AMPERE,
        device_class=SensorDeviceClass.APPARENT_POWER,
        state_class=SensorStateClass.MEASUREMENT
    )</v>
      </c>
      <c r="I49" t="str">
        <f t="shared" si="15"/>
        <v>OBIS_APPARENT_POWER_PLUS_L1_MIN = '1-0:29.3.0'</v>
      </c>
    </row>
    <row r="50" spans="1:10">
      <c r="A50" t="s">
        <v>61</v>
      </c>
      <c r="B50" t="s">
        <v>194</v>
      </c>
      <c r="C50" t="s">
        <v>6</v>
      </c>
      <c r="D50" t="str">
        <f t="shared" si="0"/>
        <v>1-0:29.6.0</v>
      </c>
      <c r="E50" t="str">
        <f t="shared" si="1"/>
        <v>OBIS_APPARENT_POWER_PLUS_L1_MAX</v>
      </c>
      <c r="F50" t="s">
        <v>272</v>
      </c>
      <c r="G50" t="s">
        <v>286</v>
      </c>
      <c r="H50" t="str">
        <f t="shared" si="14"/>
        <v>OBIS_APPARENT_POWER_PLUS_L1_MAX: WallboxSensorEntityDescription(
        key=OBIS_APPARENT_POWER_PLUS_L1_MAX,
        name='Apparent power + (L1) max',
        native_unit_of_measurement=POWER_VOLT_AMPERE,
        device_class=SensorDeviceClass.APPARENT_POWER,
        state_class=SensorStateClass.MEASUREMENT
    )</v>
      </c>
      <c r="I50" t="str">
        <f t="shared" si="15"/>
        <v>OBIS_APPARENT_POWER_PLUS_L1_MAX = '1-0:29.6.0'</v>
      </c>
      <c r="J50" s="1"/>
    </row>
    <row r="51" spans="1:10">
      <c r="A51" t="s">
        <v>62</v>
      </c>
      <c r="B51" t="s">
        <v>195</v>
      </c>
      <c r="C51" t="s">
        <v>7</v>
      </c>
      <c r="D51" t="str">
        <f t="shared" si="0"/>
        <v>1-0:29.8.0</v>
      </c>
      <c r="E51" t="str">
        <f t="shared" si="1"/>
        <v>OBIS_APPARENT_ENERGY_PLUS_L1</v>
      </c>
    </row>
    <row r="52" spans="1:10">
      <c r="A52" t="s">
        <v>63</v>
      </c>
      <c r="B52" t="s">
        <v>238</v>
      </c>
      <c r="C52" t="s">
        <v>6</v>
      </c>
      <c r="D52" t="str">
        <f t="shared" si="0"/>
        <v>1-0:30.4.0</v>
      </c>
      <c r="E52" t="str">
        <f t="shared" si="1"/>
        <v>OBIS_APPARENT_POWER_MINUS_L1</v>
      </c>
      <c r="F52" t="s">
        <v>272</v>
      </c>
      <c r="G52" t="s">
        <v>286</v>
      </c>
      <c r="H52" t="str">
        <f t="shared" ref="H52:H54" si="16">CONCATENATE(E52,": WallboxSensorEntityDescription(
        key=",E52,",
        name='",B52,"',
        native_unit_of_measurement=",G52,",
        device_class=",F52,",
        state_class=SensorStateClass.MEASUREMENT
    )")</f>
        <v>OBIS_APPARENT_POWER_MINUS_L1: WallboxSensorEntityDescription(
        key=OBIS_APPARENT_POWER_MINUS_L1,
        name='Apparent power - (L1)',
        native_unit_of_measurement=POWER_VOLT_AMPERE,
        device_class=SensorDeviceClass.APPARENT_POWER,
        state_class=SensorStateClass.MEASUREMENT
    )</v>
      </c>
      <c r="I52" t="str">
        <f t="shared" ref="I52:I54" si="17">CONCATENATE(E52," = '",D52,"'")</f>
        <v>OBIS_APPARENT_POWER_MINUS_L1 = '1-0:30.4.0'</v>
      </c>
      <c r="J52" s="3"/>
    </row>
    <row r="53" spans="1:10">
      <c r="A53" t="s">
        <v>64</v>
      </c>
      <c r="B53" t="s">
        <v>239</v>
      </c>
      <c r="C53" t="s">
        <v>6</v>
      </c>
      <c r="D53" t="str">
        <f t="shared" si="0"/>
        <v>1-0:30.3.0</v>
      </c>
      <c r="E53" t="str">
        <f t="shared" si="1"/>
        <v>OBIS_APPARENT_POWER_MINUS_L1_MIN</v>
      </c>
      <c r="F53" t="s">
        <v>272</v>
      </c>
      <c r="G53" t="s">
        <v>286</v>
      </c>
      <c r="H53" t="str">
        <f t="shared" si="16"/>
        <v>OBIS_APPARENT_POWER_MINUS_L1_MIN: WallboxSensorEntityDescription(
        key=OBIS_APPARENT_POWER_MINUS_L1_MIN,
        name='Apparent power - (L1) min',
        native_unit_of_measurement=POWER_VOLT_AMPERE,
        device_class=SensorDeviceClass.APPARENT_POWER,
        state_class=SensorStateClass.MEASUREMENT
    )</v>
      </c>
      <c r="I53" t="str">
        <f t="shared" si="17"/>
        <v>OBIS_APPARENT_POWER_MINUS_L1_MIN = '1-0:30.3.0'</v>
      </c>
    </row>
    <row r="54" spans="1:10">
      <c r="A54" t="s">
        <v>65</v>
      </c>
      <c r="B54" t="s">
        <v>240</v>
      </c>
      <c r="C54" t="s">
        <v>6</v>
      </c>
      <c r="D54" t="str">
        <f t="shared" si="0"/>
        <v>1-0:30.6.0</v>
      </c>
      <c r="E54" t="str">
        <f t="shared" si="1"/>
        <v>OBIS_APPARENT_POWER_MINUS_L1_MAX</v>
      </c>
      <c r="F54" t="s">
        <v>272</v>
      </c>
      <c r="G54" t="s">
        <v>286</v>
      </c>
      <c r="H54" t="str">
        <f t="shared" si="16"/>
        <v>OBIS_APPARENT_POWER_MINUS_L1_MAX: WallboxSensorEntityDescription(
        key=OBIS_APPARENT_POWER_MINUS_L1_MAX,
        name='Apparent power - (L1) max ',
        native_unit_of_measurement=POWER_VOLT_AMPERE,
        device_class=SensorDeviceClass.APPARENT_POWER,
        state_class=SensorStateClass.MEASUREMENT
    )</v>
      </c>
      <c r="I54" t="str">
        <f t="shared" si="17"/>
        <v>OBIS_APPARENT_POWER_MINUS_L1_MAX = '1-0:30.6.0'</v>
      </c>
      <c r="J54" s="2"/>
    </row>
    <row r="55" spans="1:10">
      <c r="A55" t="s">
        <v>75</v>
      </c>
      <c r="B55" t="s">
        <v>241</v>
      </c>
      <c r="C55" t="s">
        <v>7</v>
      </c>
      <c r="D55" t="str">
        <f t="shared" si="0"/>
        <v>1-0:30.8.0</v>
      </c>
      <c r="E55" t="str">
        <f t="shared" si="1"/>
        <v>OBIS_APPARENT_ENERGY_MINUS_L1</v>
      </c>
    </row>
    <row r="56" spans="1:10">
      <c r="A56" t="s">
        <v>76</v>
      </c>
      <c r="B56" t="s">
        <v>106</v>
      </c>
      <c r="C56" t="s">
        <v>73</v>
      </c>
      <c r="D56" t="str">
        <f t="shared" si="0"/>
        <v>1-0:31.4.0</v>
      </c>
      <c r="E56" t="str">
        <f t="shared" si="1"/>
        <v>OBIS_CURRENT_L1</v>
      </c>
      <c r="F56" t="s">
        <v>274</v>
      </c>
      <c r="G56" t="s">
        <v>287</v>
      </c>
      <c r="H56" t="str">
        <f t="shared" ref="H56:H75" si="18">CONCATENATE(E56,": WallboxSensorEntityDescription(
        key=",E56,",
        name='",B56,"',
        native_unit_of_measurement=",G56,",
        device_class=",F56,",
        state_class=SensorStateClass.MEASUREMENT
    )")</f>
        <v>OBIS_CURRENT_L1: WallboxSensorEntityDescription(
        key=OBIS_CURRENT_L1,
        name='Current (L1)',
        native_unit_of_measurement=ELECTRIC_CURRENT_AMPERE,
        device_class=SensorDeviceClass.CURRENT,
        state_class=SensorStateClass.MEASUREMENT
    )</v>
      </c>
      <c r="I56" t="str">
        <f t="shared" ref="I56:I75" si="19">CONCATENATE(E56," = '",D56,"'")</f>
        <v>OBIS_CURRENT_L1 = '1-0:31.4.0'</v>
      </c>
      <c r="J56" s="1"/>
    </row>
    <row r="57" spans="1:10">
      <c r="A57" t="s">
        <v>77</v>
      </c>
      <c r="B57" t="s">
        <v>107</v>
      </c>
      <c r="C57" t="s">
        <v>73</v>
      </c>
      <c r="D57" t="str">
        <f t="shared" si="0"/>
        <v>1-0:31.3.0</v>
      </c>
      <c r="E57" t="str">
        <f t="shared" si="1"/>
        <v>OBIS_CURRENT_L1_MIN</v>
      </c>
      <c r="F57" t="s">
        <v>274</v>
      </c>
      <c r="G57" t="s">
        <v>287</v>
      </c>
      <c r="H57" t="str">
        <f t="shared" si="18"/>
        <v>OBIS_CURRENT_L1_MIN: WallboxSensorEntityDescription(
        key=OBIS_CURRENT_L1_MIN,
        name='Current (L1) min ',
        native_unit_of_measurement=ELECTRIC_CURRENT_AMPERE,
        device_class=SensorDeviceClass.CURRENT,
        state_class=SensorStateClass.MEASUREMENT
    )</v>
      </c>
      <c r="I57" t="str">
        <f t="shared" si="19"/>
        <v>OBIS_CURRENT_L1_MIN = '1-0:31.3.0'</v>
      </c>
    </row>
    <row r="58" spans="1:10">
      <c r="A58" t="s">
        <v>78</v>
      </c>
      <c r="B58" t="s">
        <v>108</v>
      </c>
      <c r="C58" t="s">
        <v>73</v>
      </c>
      <c r="D58" t="str">
        <f t="shared" si="0"/>
        <v>1-0:31.6.0</v>
      </c>
      <c r="E58" t="str">
        <f t="shared" si="1"/>
        <v>OBIS_CURRENT_L1_MAX</v>
      </c>
      <c r="F58" t="s">
        <v>274</v>
      </c>
      <c r="G58" t="s">
        <v>287</v>
      </c>
      <c r="H58" t="str">
        <f t="shared" si="18"/>
        <v>OBIS_CURRENT_L1_MAX: WallboxSensorEntityDescription(
        key=OBIS_CURRENT_L1_MAX,
        name='Current (L1) max ',
        native_unit_of_measurement=ELECTRIC_CURRENT_AMPERE,
        device_class=SensorDeviceClass.CURRENT,
        state_class=SensorStateClass.MEASUREMENT
    )</v>
      </c>
      <c r="I58" t="str">
        <f t="shared" si="19"/>
        <v>OBIS_CURRENT_L1_MAX = '1-0:31.6.0'</v>
      </c>
      <c r="J58" s="2"/>
    </row>
    <row r="59" spans="1:10">
      <c r="A59" t="s">
        <v>79</v>
      </c>
      <c r="B59" t="s">
        <v>109</v>
      </c>
      <c r="C59" s="1" t="s">
        <v>74</v>
      </c>
      <c r="D59" t="str">
        <f t="shared" si="0"/>
        <v>1-0:32.4.0</v>
      </c>
      <c r="E59" t="str">
        <f t="shared" si="1"/>
        <v>OBIS_VOLTAGE_L1</v>
      </c>
      <c r="F59" t="s">
        <v>276</v>
      </c>
      <c r="G59" t="s">
        <v>288</v>
      </c>
      <c r="H59" t="str">
        <f t="shared" si="18"/>
        <v>OBIS_VOLTAGE_L1: WallboxSensorEntityDescription(
        key=OBIS_VOLTAGE_L1,
        name='Voltage (L1) ',
        native_unit_of_measurement=ELECTRIC_POTENTIAL_VOLT,
        device_class=SensorDeviceClass.VOLTAGE,
        state_class=SensorStateClass.MEASUREMENT
    )</v>
      </c>
      <c r="I59" t="str">
        <f t="shared" si="19"/>
        <v>OBIS_VOLTAGE_L1 = '1-0:32.4.0'</v>
      </c>
    </row>
    <row r="60" spans="1:10">
      <c r="A60" t="s">
        <v>80</v>
      </c>
      <c r="B60" s="1" t="s">
        <v>70</v>
      </c>
      <c r="C60" s="1" t="s">
        <v>74</v>
      </c>
      <c r="D60" t="str">
        <f t="shared" si="0"/>
        <v>1-0:32.3.0</v>
      </c>
      <c r="E60" t="str">
        <f t="shared" si="1"/>
        <v>OBIS_VOLTAGE_L1_MIN</v>
      </c>
      <c r="F60" t="s">
        <v>276</v>
      </c>
      <c r="G60" t="s">
        <v>288</v>
      </c>
      <c r="H60" t="str">
        <f t="shared" si="18"/>
        <v>OBIS_VOLTAGE_L1_MIN: WallboxSensorEntityDescription(
        key=OBIS_VOLTAGE_L1_MIN,
        name='Voltage (L1) min',
        native_unit_of_measurement=ELECTRIC_POTENTIAL_VOLT,
        device_class=SensorDeviceClass.VOLTAGE,
        state_class=SensorStateClass.MEASUREMENT
    )</v>
      </c>
      <c r="I60" t="str">
        <f t="shared" si="19"/>
        <v>OBIS_VOLTAGE_L1_MIN = '1-0:32.3.0'</v>
      </c>
      <c r="J60" s="1"/>
    </row>
    <row r="61" spans="1:10">
      <c r="A61" t="s">
        <v>81</v>
      </c>
      <c r="B61" s="1" t="s">
        <v>71</v>
      </c>
      <c r="C61" t="s">
        <v>74</v>
      </c>
      <c r="D61" t="str">
        <f t="shared" si="0"/>
        <v>1-0:32.6.0</v>
      </c>
      <c r="E61" t="str">
        <f t="shared" si="1"/>
        <v>OBIS_VOLTAGE_L1_MAX</v>
      </c>
      <c r="F61" t="s">
        <v>276</v>
      </c>
      <c r="G61" t="s">
        <v>288</v>
      </c>
      <c r="H61" t="str">
        <f t="shared" si="18"/>
        <v>OBIS_VOLTAGE_L1_MAX: WallboxSensorEntityDescription(
        key=OBIS_VOLTAGE_L1_MAX,
        name='Voltage (L1) max',
        native_unit_of_measurement=ELECTRIC_POTENTIAL_VOLT,
        device_class=SensorDeviceClass.VOLTAGE,
        state_class=SensorStateClass.MEASUREMENT
    )</v>
      </c>
      <c r="I61" t="str">
        <f t="shared" si="19"/>
        <v>OBIS_VOLTAGE_L1_MAX = '1-0:32.6.0'</v>
      </c>
      <c r="J61" s="1"/>
    </row>
    <row r="62" spans="1:10">
      <c r="A62" t="s">
        <v>82</v>
      </c>
      <c r="B62" s="1" t="s">
        <v>72</v>
      </c>
      <c r="C62" t="s">
        <v>68</v>
      </c>
      <c r="D62" t="str">
        <f t="shared" si="0"/>
        <v>1-0:33.4.0</v>
      </c>
      <c r="E62" t="str">
        <f t="shared" si="1"/>
        <v>OBIS_POWER_FACTOR_L1</v>
      </c>
      <c r="F62" t="s">
        <v>273</v>
      </c>
      <c r="G62" t="s">
        <v>282</v>
      </c>
      <c r="H62" t="str">
        <f t="shared" si="18"/>
        <v>OBIS_POWER_FACTOR_L1: WallboxSensorEntityDescription(
        key=OBIS_POWER_FACTOR_L1,
        name='Power factor (L1)',
        native_unit_of_measurement=PERCENTAGE,
        device_class=SensorDeviceClass.POWER_FACTOR,
        state_class=SensorStateClass.MEASUREMENT
    )</v>
      </c>
      <c r="I62" t="str">
        <f t="shared" si="19"/>
        <v>OBIS_POWER_FACTOR_L1 = '1-0:33.4.0'</v>
      </c>
      <c r="J62" s="1"/>
    </row>
    <row r="63" spans="1:10">
      <c r="A63" t="s">
        <v>83</v>
      </c>
      <c r="B63" t="s">
        <v>110</v>
      </c>
      <c r="C63" t="s">
        <v>68</v>
      </c>
      <c r="D63" t="str">
        <f t="shared" si="0"/>
        <v>1-0:33.3.0</v>
      </c>
      <c r="E63" t="str">
        <f t="shared" si="1"/>
        <v>OBIS_POWER_FACTOR_L1_MIN</v>
      </c>
      <c r="F63" t="s">
        <v>273</v>
      </c>
      <c r="G63" t="s">
        <v>282</v>
      </c>
      <c r="H63" t="str">
        <f t="shared" si="18"/>
        <v>OBIS_POWER_FACTOR_L1_MIN: WallboxSensorEntityDescription(
        key=OBIS_POWER_FACTOR_L1_MIN,
        name='Power factor (L1) min ',
        native_unit_of_measurement=PERCENTAGE,
        device_class=SensorDeviceClass.POWER_FACTOR,
        state_class=SensorStateClass.MEASUREMENT
    )</v>
      </c>
      <c r="I63" t="str">
        <f t="shared" si="19"/>
        <v>OBIS_POWER_FACTOR_L1_MIN = '1-0:33.3.0'</v>
      </c>
    </row>
    <row r="64" spans="1:10">
      <c r="A64" t="s">
        <v>84</v>
      </c>
      <c r="B64" t="s">
        <v>111</v>
      </c>
      <c r="C64" t="s">
        <v>68</v>
      </c>
      <c r="D64" t="str">
        <f t="shared" si="0"/>
        <v>1-0:33.6.0</v>
      </c>
      <c r="E64" t="str">
        <f t="shared" si="1"/>
        <v>OBIS_POWER_FACTOR_L1_MAX</v>
      </c>
      <c r="F64" t="s">
        <v>273</v>
      </c>
      <c r="G64" t="s">
        <v>282</v>
      </c>
      <c r="H64" t="str">
        <f t="shared" si="18"/>
        <v>OBIS_POWER_FACTOR_L1_MAX: WallboxSensorEntityDescription(
        key=OBIS_POWER_FACTOR_L1_MAX,
        name='Power factor (L1) max ',
        native_unit_of_measurement=PERCENTAGE,
        device_class=SensorDeviceClass.POWER_FACTOR,
        state_class=SensorStateClass.MEASUREMENT
    )</v>
      </c>
      <c r="I64" t="str">
        <f t="shared" si="19"/>
        <v>OBIS_POWER_FACTOR_L1_MAX = '1-0:33.6.0'</v>
      </c>
    </row>
    <row r="65" spans="1:10">
      <c r="A65" t="s">
        <v>85</v>
      </c>
      <c r="B65" t="s">
        <v>196</v>
      </c>
      <c r="C65" t="s">
        <v>2</v>
      </c>
      <c r="D65" t="str">
        <f t="shared" si="0"/>
        <v>1-0:41.4.0</v>
      </c>
      <c r="E65" t="str">
        <f t="shared" si="1"/>
        <v>OBIS_ACTIVE_POWER_PLUS_L2</v>
      </c>
      <c r="F65" t="s">
        <v>270</v>
      </c>
      <c r="G65" t="s">
        <v>279</v>
      </c>
      <c r="H65" t="str">
        <f t="shared" si="18"/>
        <v>OBIS_ACTIVE_POWER_PLUS_L2: WallboxSensorEntityDescription(
        key=OBIS_ACTIVE_POWER_PLUS_L2,
        name='Active power + (L2)',
        native_unit_of_measurement=POWER_WATT,
        device_class=SensorDeviceClass.POWER,
        state_class=SensorStateClass.MEASUREMENT
    )</v>
      </c>
      <c r="I65" t="str">
        <f t="shared" si="19"/>
        <v>OBIS_ACTIVE_POWER_PLUS_L2 = '1-0:41.4.0'</v>
      </c>
    </row>
    <row r="66" spans="1:10">
      <c r="A66" t="s">
        <v>86</v>
      </c>
      <c r="B66" t="s">
        <v>197</v>
      </c>
      <c r="C66" t="s">
        <v>2</v>
      </c>
      <c r="D66" t="str">
        <f t="shared" si="0"/>
        <v>1-0:41.3.0</v>
      </c>
      <c r="E66" t="str">
        <f t="shared" si="1"/>
        <v>OBIS_ACTIVE_POWER_PLUS_L2_MIN</v>
      </c>
      <c r="F66" t="s">
        <v>270</v>
      </c>
      <c r="G66" t="s">
        <v>279</v>
      </c>
      <c r="H66" t="str">
        <f t="shared" si="18"/>
        <v>OBIS_ACTIVE_POWER_PLUS_L2_MIN: WallboxSensorEntityDescription(
        key=OBIS_ACTIVE_POWER_PLUS_L2_MIN,
        name='Active power + (L2) min ',
        native_unit_of_measurement=POWER_WATT,
        device_class=SensorDeviceClass.POWER,
        state_class=SensorStateClass.MEASUREMENT
    )</v>
      </c>
      <c r="I66" t="str">
        <f t="shared" si="19"/>
        <v>OBIS_ACTIVE_POWER_PLUS_L2_MIN = '1-0:41.3.0'</v>
      </c>
      <c r="J66" s="1"/>
    </row>
    <row r="67" spans="1:10">
      <c r="A67" t="s">
        <v>87</v>
      </c>
      <c r="B67" t="s">
        <v>198</v>
      </c>
      <c r="C67" t="s">
        <v>2</v>
      </c>
      <c r="D67" t="str">
        <f t="shared" ref="D67:D130" si="20">REPLACE(A67,FIND("*255",A67),4,"")</f>
        <v>1-0:41.6.0</v>
      </c>
      <c r="E67" t="str">
        <f t="shared" ref="E67:E130" si="21">CONCATENATE("OBIS_",UPPER(SUBSTITUTE(SUBSTITUTE(SUBSTITUTE(SUBSTITUTE(SUBSTITUTE(TRIM(B67)," ","_"),"+","plus"),"-","minus"),"(",""),")","")))</f>
        <v>OBIS_ACTIVE_POWER_PLUS_L2_MAX</v>
      </c>
      <c r="F67" t="s">
        <v>270</v>
      </c>
      <c r="G67" t="s">
        <v>279</v>
      </c>
      <c r="H67" t="str">
        <f t="shared" si="18"/>
        <v>OBIS_ACTIVE_POWER_PLUS_L2_MAX: WallboxSensorEntityDescription(
        key=OBIS_ACTIVE_POWER_PLUS_L2_MAX,
        name='Active power + (L2) max ',
        native_unit_of_measurement=POWER_WATT,
        device_class=SensorDeviceClass.POWER,
        state_class=SensorStateClass.MEASUREMENT
    )</v>
      </c>
      <c r="I67" t="str">
        <f t="shared" si="19"/>
        <v>OBIS_ACTIVE_POWER_PLUS_L2_MAX = '1-0:41.6.0'</v>
      </c>
    </row>
    <row r="68" spans="1:10">
      <c r="A68" t="s">
        <v>88</v>
      </c>
      <c r="B68" t="s">
        <v>199</v>
      </c>
      <c r="C68" t="s">
        <v>3</v>
      </c>
      <c r="D68" t="str">
        <f t="shared" si="20"/>
        <v>1-0:41.8.0</v>
      </c>
      <c r="E68" t="str">
        <f t="shared" si="21"/>
        <v>OBIS_ACTIVE_ENERGY_PLUS_L2</v>
      </c>
      <c r="F68" t="s">
        <v>278</v>
      </c>
      <c r="G68" t="s">
        <v>280</v>
      </c>
      <c r="H68" t="str">
        <f t="shared" si="18"/>
        <v>OBIS_ACTIVE_ENERGY_PLUS_L2: WallboxSensorEntityDescription(
        key=OBIS_ACTIVE_ENERGY_PLUS_L2,
        name='Active energy + (L2)',
        native_unit_of_measurement=ENERGY_KILO_WATT_HOUR,
        device_class=SensorDeviceClass.ENERGY,
        state_class=SensorStateClass.MEASUREMENT
    )</v>
      </c>
      <c r="I68" t="str">
        <f t="shared" si="19"/>
        <v>OBIS_ACTIVE_ENERGY_PLUS_L2 = '1-0:41.8.0'</v>
      </c>
      <c r="J68" s="1"/>
    </row>
    <row r="69" spans="1:10">
      <c r="A69" t="s">
        <v>89</v>
      </c>
      <c r="B69" s="1" t="s">
        <v>242</v>
      </c>
      <c r="C69" t="s">
        <v>2</v>
      </c>
      <c r="D69" t="str">
        <f t="shared" si="20"/>
        <v>1-0:42.4.0</v>
      </c>
      <c r="E69" t="str">
        <f t="shared" si="21"/>
        <v>OBIS_ACTIVE_POWER_MINUS_L2</v>
      </c>
      <c r="F69" t="s">
        <v>270</v>
      </c>
      <c r="G69" t="s">
        <v>279</v>
      </c>
      <c r="H69" t="str">
        <f t="shared" si="18"/>
        <v>OBIS_ACTIVE_POWER_MINUS_L2: WallboxSensorEntityDescription(
        key=OBIS_ACTIVE_POWER_MINUS_L2,
        name='Active power - (L2)',
        native_unit_of_measurement=POWER_WATT,
        device_class=SensorDeviceClass.POWER,
        state_class=SensorStateClass.MEASUREMENT
    )</v>
      </c>
      <c r="I69" t="str">
        <f t="shared" si="19"/>
        <v>OBIS_ACTIVE_POWER_MINUS_L2 = '1-0:42.4.0'</v>
      </c>
    </row>
    <row r="70" spans="1:10">
      <c r="A70" t="s">
        <v>90</v>
      </c>
      <c r="B70" t="s">
        <v>243</v>
      </c>
      <c r="C70" t="s">
        <v>2</v>
      </c>
      <c r="D70" t="str">
        <f t="shared" si="20"/>
        <v>1-0:42.3.0</v>
      </c>
      <c r="E70" t="str">
        <f t="shared" si="21"/>
        <v>OBIS_ACTIVE_POWER_MINUS_L2_MIN</v>
      </c>
      <c r="F70" t="s">
        <v>270</v>
      </c>
      <c r="G70" t="s">
        <v>279</v>
      </c>
      <c r="H70" t="str">
        <f t="shared" si="18"/>
        <v>OBIS_ACTIVE_POWER_MINUS_L2_MIN: WallboxSensorEntityDescription(
        key=OBIS_ACTIVE_POWER_MINUS_L2_MIN,
        name='Active power - (L2) min ',
        native_unit_of_measurement=POWER_WATT,
        device_class=SensorDeviceClass.POWER,
        state_class=SensorStateClass.MEASUREMENT
    )</v>
      </c>
      <c r="I70" t="str">
        <f t="shared" si="19"/>
        <v>OBIS_ACTIVE_POWER_MINUS_L2_MIN = '1-0:42.3.0'</v>
      </c>
    </row>
    <row r="71" spans="1:10">
      <c r="A71" t="s">
        <v>91</v>
      </c>
      <c r="B71" t="s">
        <v>244</v>
      </c>
      <c r="C71" t="s">
        <v>2</v>
      </c>
      <c r="D71" t="str">
        <f t="shared" si="20"/>
        <v>1-0:42.6.0</v>
      </c>
      <c r="E71" t="str">
        <f t="shared" si="21"/>
        <v>OBIS_ACTIVE_POWER_MINUS_L2_MAX</v>
      </c>
      <c r="F71" t="s">
        <v>270</v>
      </c>
      <c r="G71" t="s">
        <v>279</v>
      </c>
      <c r="H71" t="str">
        <f t="shared" si="18"/>
        <v>OBIS_ACTIVE_POWER_MINUS_L2_MAX: WallboxSensorEntityDescription(
        key=OBIS_ACTIVE_POWER_MINUS_L2_MAX,
        name='Active power - (L2) max ',
        native_unit_of_measurement=POWER_WATT,
        device_class=SensorDeviceClass.POWER,
        state_class=SensorStateClass.MEASUREMENT
    )</v>
      </c>
      <c r="I71" t="str">
        <f t="shared" si="19"/>
        <v>OBIS_ACTIVE_POWER_MINUS_L2_MAX = '1-0:42.6.0'</v>
      </c>
    </row>
    <row r="72" spans="1:10">
      <c r="A72" t="s">
        <v>92</v>
      </c>
      <c r="B72" t="s">
        <v>245</v>
      </c>
      <c r="C72" t="s">
        <v>3</v>
      </c>
      <c r="D72" t="str">
        <f t="shared" si="20"/>
        <v>1-0:42.8.0</v>
      </c>
      <c r="E72" t="str">
        <f t="shared" si="21"/>
        <v>OBIS_ACTIVE_ENERGY_MINUS_L2</v>
      </c>
      <c r="F72" t="s">
        <v>278</v>
      </c>
      <c r="G72" t="s">
        <v>280</v>
      </c>
      <c r="H72" t="str">
        <f t="shared" si="18"/>
        <v>OBIS_ACTIVE_ENERGY_MINUS_L2: WallboxSensorEntityDescription(
        key=OBIS_ACTIVE_ENERGY_MINUS_L2,
        name='Active energy - (L2) ',
        native_unit_of_measurement=ENERGY_KILO_WATT_HOUR,
        device_class=SensorDeviceClass.ENERGY,
        state_class=SensorStateClass.MEASUREMENT
    )</v>
      </c>
      <c r="I72" t="str">
        <f t="shared" si="19"/>
        <v>OBIS_ACTIVE_ENERGY_MINUS_L2 = '1-0:42.8.0'</v>
      </c>
    </row>
    <row r="73" spans="1:10">
      <c r="A73" t="s">
        <v>93</v>
      </c>
      <c r="B73" t="s">
        <v>200</v>
      </c>
      <c r="C73" t="s">
        <v>4</v>
      </c>
      <c r="D73" t="str">
        <f t="shared" si="20"/>
        <v>1-0:43.4.0</v>
      </c>
      <c r="E73" t="str">
        <f t="shared" si="21"/>
        <v>OBIS_REACTIVE_POWER_PLUS_L2</v>
      </c>
      <c r="F73" t="s">
        <v>271</v>
      </c>
      <c r="G73" t="s">
        <v>286</v>
      </c>
      <c r="H73" t="str">
        <f t="shared" si="18"/>
        <v>OBIS_REACTIVE_POWER_PLUS_L2: WallboxSensorEntityDescription(
        key=OBIS_REACTIVE_POWER_PLUS_L2,
        name='Reactive power + (L2) ',
        native_unit_of_measurement=POWER_VOLT_AMPERE,
        device_class=SensorDeviceClass.REACTIVE_POWER,
        state_class=SensorStateClass.MEASUREMENT
    )</v>
      </c>
      <c r="I73" t="str">
        <f t="shared" si="19"/>
        <v>OBIS_REACTIVE_POWER_PLUS_L2 = '1-0:43.4.0'</v>
      </c>
    </row>
    <row r="74" spans="1:10">
      <c r="A74" t="s">
        <v>94</v>
      </c>
      <c r="B74" t="s">
        <v>201</v>
      </c>
      <c r="C74" t="s">
        <v>4</v>
      </c>
      <c r="D74" t="str">
        <f t="shared" si="20"/>
        <v>1-0:43.3.0</v>
      </c>
      <c r="E74" t="str">
        <f t="shared" si="21"/>
        <v>OBIS_REACTIVE_POWER_PLUS_L2_MIN</v>
      </c>
      <c r="F74" t="s">
        <v>271</v>
      </c>
      <c r="G74" t="s">
        <v>286</v>
      </c>
      <c r="H74" t="str">
        <f t="shared" si="18"/>
        <v>OBIS_REACTIVE_POWER_PLUS_L2_MIN: WallboxSensorEntityDescription(
        key=OBIS_REACTIVE_POWER_PLUS_L2_MIN,
        name='Reactive power + (L2) min ',
        native_unit_of_measurement=POWER_VOLT_AMPERE,
        device_class=SensorDeviceClass.REACTIVE_POWER,
        state_class=SensorStateClass.MEASUREMENT
    )</v>
      </c>
      <c r="I74" t="str">
        <f t="shared" si="19"/>
        <v>OBIS_REACTIVE_POWER_PLUS_L2_MIN = '1-0:43.3.0'</v>
      </c>
    </row>
    <row r="75" spans="1:10">
      <c r="A75" t="s">
        <v>95</v>
      </c>
      <c r="B75" t="s">
        <v>202</v>
      </c>
      <c r="C75" t="s">
        <v>4</v>
      </c>
      <c r="D75" t="str">
        <f t="shared" si="20"/>
        <v>1-0:43.6.0</v>
      </c>
      <c r="E75" t="str">
        <f t="shared" si="21"/>
        <v>OBIS_REACTIVE_POWER_PLUS_L2_MAX</v>
      </c>
      <c r="F75" t="s">
        <v>271</v>
      </c>
      <c r="G75" t="s">
        <v>286</v>
      </c>
      <c r="H75" t="str">
        <f t="shared" si="18"/>
        <v>OBIS_REACTIVE_POWER_PLUS_L2_MAX: WallboxSensorEntityDescription(
        key=OBIS_REACTIVE_POWER_PLUS_L2_MAX,
        name='Reactive power + (L2) max ',
        native_unit_of_measurement=POWER_VOLT_AMPERE,
        device_class=SensorDeviceClass.REACTIVE_POWER,
        state_class=SensorStateClass.MEASUREMENT
    )</v>
      </c>
      <c r="I75" t="str">
        <f t="shared" si="19"/>
        <v>OBIS_REACTIVE_POWER_PLUS_L2_MAX = '1-0:43.6.0'</v>
      </c>
    </row>
    <row r="76" spans="1:10">
      <c r="A76" t="s">
        <v>96</v>
      </c>
      <c r="B76" t="s">
        <v>203</v>
      </c>
      <c r="C76" t="s">
        <v>5</v>
      </c>
      <c r="D76" t="str">
        <f t="shared" si="20"/>
        <v>1-0:43.8.0</v>
      </c>
      <c r="E76" t="str">
        <f t="shared" si="21"/>
        <v>OBIS_REACTIVE_ENERGY_PLUS_L2</v>
      </c>
    </row>
    <row r="77" spans="1:10">
      <c r="A77" t="s">
        <v>97</v>
      </c>
      <c r="B77" t="s">
        <v>246</v>
      </c>
      <c r="C77" t="s">
        <v>4</v>
      </c>
      <c r="D77" t="str">
        <f t="shared" si="20"/>
        <v>1-0:44.4.0</v>
      </c>
      <c r="E77" t="str">
        <f t="shared" si="21"/>
        <v>OBIS_REACTIVE_POWER_MINUS_L2</v>
      </c>
      <c r="F77" t="s">
        <v>271</v>
      </c>
      <c r="G77" t="s">
        <v>286</v>
      </c>
      <c r="H77" t="str">
        <f t="shared" ref="H77:H79" si="22">CONCATENATE(E77,": WallboxSensorEntityDescription(
        key=",E77,",
        name='",B77,"',
        native_unit_of_measurement=",G77,",
        device_class=",F77,",
        state_class=SensorStateClass.MEASUREMENT
    )")</f>
        <v>OBIS_REACTIVE_POWER_MINUS_L2: WallboxSensorEntityDescription(
        key=OBIS_REACTIVE_POWER_MINUS_L2,
        name='Reactive power - (L2) ',
        native_unit_of_measurement=POWER_VOLT_AMPERE,
        device_class=SensorDeviceClass.REACTIVE_POWER,
        state_class=SensorStateClass.MEASUREMENT
    )</v>
      </c>
      <c r="I77" t="str">
        <f t="shared" ref="I77:I79" si="23">CONCATENATE(E77," = '",D77,"'")</f>
        <v>OBIS_REACTIVE_POWER_MINUS_L2 = '1-0:44.4.0'</v>
      </c>
    </row>
    <row r="78" spans="1:10">
      <c r="A78" t="s">
        <v>98</v>
      </c>
      <c r="B78" t="s">
        <v>247</v>
      </c>
      <c r="C78" t="s">
        <v>4</v>
      </c>
      <c r="D78" t="str">
        <f t="shared" si="20"/>
        <v>1-0:44.3.0</v>
      </c>
      <c r="E78" t="str">
        <f t="shared" si="21"/>
        <v>OBIS_REACTIVE_POWER_MINUS_L2_MIN</v>
      </c>
      <c r="F78" t="s">
        <v>271</v>
      </c>
      <c r="G78" t="s">
        <v>286</v>
      </c>
      <c r="H78" t="str">
        <f t="shared" si="22"/>
        <v>OBIS_REACTIVE_POWER_MINUS_L2_MIN: WallboxSensorEntityDescription(
        key=OBIS_REACTIVE_POWER_MINUS_L2_MIN,
        name='Reactive power - (L2) min ',
        native_unit_of_measurement=POWER_VOLT_AMPERE,
        device_class=SensorDeviceClass.REACTIVE_POWER,
        state_class=SensorStateClass.MEASUREMENT
    )</v>
      </c>
      <c r="I78" t="str">
        <f t="shared" si="23"/>
        <v>OBIS_REACTIVE_POWER_MINUS_L2_MIN = '1-0:44.3.0'</v>
      </c>
    </row>
    <row r="79" spans="1:10">
      <c r="A79" t="s">
        <v>99</v>
      </c>
      <c r="B79" t="s">
        <v>248</v>
      </c>
      <c r="C79" t="s">
        <v>4</v>
      </c>
      <c r="D79" t="str">
        <f t="shared" si="20"/>
        <v>1-0:44.6.0</v>
      </c>
      <c r="E79" t="str">
        <f t="shared" si="21"/>
        <v>OBIS_REACTIVE_POWER_MINUS_L2_MAX</v>
      </c>
      <c r="F79" t="s">
        <v>271</v>
      </c>
      <c r="G79" t="s">
        <v>286</v>
      </c>
      <c r="H79" t="str">
        <f t="shared" si="22"/>
        <v>OBIS_REACTIVE_POWER_MINUS_L2_MAX: WallboxSensorEntityDescription(
        key=OBIS_REACTIVE_POWER_MINUS_L2_MAX,
        name='Reactive power - (L2) max ',
        native_unit_of_measurement=POWER_VOLT_AMPERE,
        device_class=SensorDeviceClass.REACTIVE_POWER,
        state_class=SensorStateClass.MEASUREMENT
    )</v>
      </c>
      <c r="I79" t="str">
        <f t="shared" si="23"/>
        <v>OBIS_REACTIVE_POWER_MINUS_L2_MAX = '1-0:44.6.0'</v>
      </c>
    </row>
    <row r="80" spans="1:10">
      <c r="A80" t="s">
        <v>100</v>
      </c>
      <c r="B80" t="s">
        <v>249</v>
      </c>
      <c r="C80" t="s">
        <v>5</v>
      </c>
      <c r="D80" t="str">
        <f t="shared" si="20"/>
        <v>1-0:44.8.0</v>
      </c>
      <c r="E80" t="str">
        <f t="shared" si="21"/>
        <v>OBIS_REACTIVE_ENERGY_MINUS_L2</v>
      </c>
    </row>
    <row r="81" spans="1:9">
      <c r="A81" t="s">
        <v>101</v>
      </c>
      <c r="B81" t="s">
        <v>204</v>
      </c>
      <c r="C81" t="s">
        <v>6</v>
      </c>
      <c r="D81" t="str">
        <f t="shared" si="20"/>
        <v>1-0:49.4.0</v>
      </c>
      <c r="E81" t="str">
        <f t="shared" si="21"/>
        <v>OBIS_APPARENT_POWER_PLUS_L2</v>
      </c>
      <c r="F81" t="s">
        <v>272</v>
      </c>
      <c r="G81" t="s">
        <v>286</v>
      </c>
      <c r="H81" t="str">
        <f t="shared" ref="H81:H83" si="24">CONCATENATE(E81,": WallboxSensorEntityDescription(
        key=",E81,",
        name='",B81,"',
        native_unit_of_measurement=",G81,",
        device_class=",F81,",
        state_class=SensorStateClass.MEASUREMENT
    )")</f>
        <v>OBIS_APPARENT_POWER_PLUS_L2: WallboxSensorEntityDescription(
        key=OBIS_APPARENT_POWER_PLUS_L2,
        name='Apparent power + (L2) ',
        native_unit_of_measurement=POWER_VOLT_AMPERE,
        device_class=SensorDeviceClass.APPARENT_POWER,
        state_class=SensorStateClass.MEASUREMENT
    )</v>
      </c>
      <c r="I81" t="str">
        <f t="shared" ref="I81:I83" si="25">CONCATENATE(E81," = '",D81,"'")</f>
        <v>OBIS_APPARENT_POWER_PLUS_L2 = '1-0:49.4.0'</v>
      </c>
    </row>
    <row r="82" spans="1:9">
      <c r="A82" t="s">
        <v>102</v>
      </c>
      <c r="B82" t="s">
        <v>205</v>
      </c>
      <c r="C82" t="s">
        <v>6</v>
      </c>
      <c r="D82" t="str">
        <f t="shared" si="20"/>
        <v>1-0:49.3.0</v>
      </c>
      <c r="E82" t="str">
        <f t="shared" si="21"/>
        <v>OBIS_APPARENT_POWER_PLUS_L2_MIN</v>
      </c>
      <c r="F82" t="s">
        <v>272</v>
      </c>
      <c r="G82" t="s">
        <v>286</v>
      </c>
      <c r="H82" t="str">
        <f t="shared" si="24"/>
        <v>OBIS_APPARENT_POWER_PLUS_L2_MIN: WallboxSensorEntityDescription(
        key=OBIS_APPARENT_POWER_PLUS_L2_MIN,
        name='Apparent power + (L2) min ',
        native_unit_of_measurement=POWER_VOLT_AMPERE,
        device_class=SensorDeviceClass.APPARENT_POWER,
        state_class=SensorStateClass.MEASUREMENT
    )</v>
      </c>
      <c r="I82" t="str">
        <f t="shared" si="25"/>
        <v>OBIS_APPARENT_POWER_PLUS_L2_MIN = '1-0:49.3.0'</v>
      </c>
    </row>
    <row r="83" spans="1:9">
      <c r="A83" t="s">
        <v>103</v>
      </c>
      <c r="B83" t="s">
        <v>206</v>
      </c>
      <c r="C83" t="s">
        <v>6</v>
      </c>
      <c r="D83" t="str">
        <f t="shared" si="20"/>
        <v>1-0:49.6.0</v>
      </c>
      <c r="E83" t="str">
        <f t="shared" si="21"/>
        <v>OBIS_APPARENT_POWER_PLUS_L2_MAX</v>
      </c>
      <c r="F83" t="s">
        <v>272</v>
      </c>
      <c r="G83" t="s">
        <v>286</v>
      </c>
      <c r="H83" t="str">
        <f t="shared" si="24"/>
        <v>OBIS_APPARENT_POWER_PLUS_L2_MAX: WallboxSensorEntityDescription(
        key=OBIS_APPARENT_POWER_PLUS_L2_MAX,
        name='Apparent power + (L2) max ',
        native_unit_of_measurement=POWER_VOLT_AMPERE,
        device_class=SensorDeviceClass.APPARENT_POWER,
        state_class=SensorStateClass.MEASUREMENT
    )</v>
      </c>
      <c r="I83" t="str">
        <f t="shared" si="25"/>
        <v>OBIS_APPARENT_POWER_PLUS_L2_MAX = '1-0:49.6.0'</v>
      </c>
    </row>
    <row r="84" spans="1:9">
      <c r="A84" t="s">
        <v>104</v>
      </c>
      <c r="B84" t="s">
        <v>207</v>
      </c>
      <c r="C84" t="s">
        <v>7</v>
      </c>
      <c r="D84" t="str">
        <f t="shared" si="20"/>
        <v>1-0:49.8.0</v>
      </c>
      <c r="E84" t="str">
        <f t="shared" si="21"/>
        <v>OBIS_APPARENT_ENERGY_PLUS_L2</v>
      </c>
    </row>
    <row r="85" spans="1:9">
      <c r="A85" t="s">
        <v>105</v>
      </c>
      <c r="B85" t="s">
        <v>250</v>
      </c>
      <c r="C85" t="s">
        <v>6</v>
      </c>
      <c r="D85" t="str">
        <f t="shared" si="20"/>
        <v>1-0:50.4.0</v>
      </c>
      <c r="E85" t="str">
        <f t="shared" si="21"/>
        <v>OBIS_APPARENT_POWER_MINUS_L2</v>
      </c>
      <c r="F85" t="s">
        <v>272</v>
      </c>
      <c r="G85" t="s">
        <v>286</v>
      </c>
      <c r="H85" t="str">
        <f t="shared" ref="H85:H87" si="26">CONCATENATE(E85,": WallboxSensorEntityDescription(
        key=",E85,",
        name='",B85,"',
        native_unit_of_measurement=",G85,",
        device_class=",F85,",
        state_class=SensorStateClass.MEASUREMENT
    )")</f>
        <v>OBIS_APPARENT_POWER_MINUS_L2: WallboxSensorEntityDescription(
        key=OBIS_APPARENT_POWER_MINUS_L2,
        name='Apparent power - (L2) ',
        native_unit_of_measurement=POWER_VOLT_AMPERE,
        device_class=SensorDeviceClass.APPARENT_POWER,
        state_class=SensorStateClass.MEASUREMENT
    )</v>
      </c>
      <c r="I85" t="str">
        <f t="shared" ref="I85:I87" si="27">CONCATENATE(E85," = '",D85,"'")</f>
        <v>OBIS_APPARENT_POWER_MINUS_L2 = '1-0:50.4.0'</v>
      </c>
    </row>
    <row r="86" spans="1:9">
      <c r="A86" t="s">
        <v>118</v>
      </c>
      <c r="B86" t="s">
        <v>251</v>
      </c>
      <c r="C86" t="s">
        <v>6</v>
      </c>
      <c r="D86" t="str">
        <f t="shared" si="20"/>
        <v>1-0:50.3.0</v>
      </c>
      <c r="E86" t="str">
        <f t="shared" si="21"/>
        <v>OBIS_APPARENT_POWER_MINUS_L2_MIN</v>
      </c>
      <c r="F86" t="s">
        <v>272</v>
      </c>
      <c r="G86" t="s">
        <v>286</v>
      </c>
      <c r="H86" t="str">
        <f t="shared" si="26"/>
        <v>OBIS_APPARENT_POWER_MINUS_L2_MIN: WallboxSensorEntityDescription(
        key=OBIS_APPARENT_POWER_MINUS_L2_MIN,
        name='Apparent power - (L2) min ',
        native_unit_of_measurement=POWER_VOLT_AMPERE,
        device_class=SensorDeviceClass.APPARENT_POWER,
        state_class=SensorStateClass.MEASUREMENT
    )</v>
      </c>
      <c r="I86" t="str">
        <f t="shared" si="27"/>
        <v>OBIS_APPARENT_POWER_MINUS_L2_MIN = '1-0:50.3.0'</v>
      </c>
    </row>
    <row r="87" spans="1:9">
      <c r="A87" t="s">
        <v>119</v>
      </c>
      <c r="B87" t="s">
        <v>252</v>
      </c>
      <c r="C87" t="s">
        <v>6</v>
      </c>
      <c r="D87" t="str">
        <f t="shared" si="20"/>
        <v>1-0:50.6.0</v>
      </c>
      <c r="E87" t="str">
        <f t="shared" si="21"/>
        <v>OBIS_APPARENT_POWER_MINUS_L2_MAX</v>
      </c>
      <c r="F87" t="s">
        <v>272</v>
      </c>
      <c r="G87" t="s">
        <v>286</v>
      </c>
      <c r="H87" t="str">
        <f t="shared" si="26"/>
        <v>OBIS_APPARENT_POWER_MINUS_L2_MAX: WallboxSensorEntityDescription(
        key=OBIS_APPARENT_POWER_MINUS_L2_MAX,
        name='Apparent power - (L2) max ',
        native_unit_of_measurement=POWER_VOLT_AMPERE,
        device_class=SensorDeviceClass.APPARENT_POWER,
        state_class=SensorStateClass.MEASUREMENT
    )</v>
      </c>
      <c r="I87" t="str">
        <f t="shared" si="27"/>
        <v>OBIS_APPARENT_POWER_MINUS_L2_MAX = '1-0:50.6.0'</v>
      </c>
    </row>
    <row r="88" spans="1:9">
      <c r="A88" t="s">
        <v>120</v>
      </c>
      <c r="B88" t="s">
        <v>253</v>
      </c>
      <c r="C88" t="s">
        <v>7</v>
      </c>
      <c r="D88" t="str">
        <f t="shared" si="20"/>
        <v>1-0:50.8.0</v>
      </c>
      <c r="E88" t="str">
        <f t="shared" si="21"/>
        <v>OBIS_APPARENT_ENERGY_MINUS_L2</v>
      </c>
    </row>
    <row r="89" spans="1:9">
      <c r="A89" t="s">
        <v>121</v>
      </c>
      <c r="B89" t="s">
        <v>149</v>
      </c>
      <c r="C89" t="s">
        <v>73</v>
      </c>
      <c r="D89" t="str">
        <f t="shared" si="20"/>
        <v>1-0:51.4.0</v>
      </c>
      <c r="E89" t="str">
        <f t="shared" si="21"/>
        <v>OBIS_CURRENT_L2</v>
      </c>
      <c r="F89" t="s">
        <v>274</v>
      </c>
      <c r="G89" t="s">
        <v>287</v>
      </c>
      <c r="H89" t="str">
        <f t="shared" ref="H89:H108" si="28">CONCATENATE(E89,": WallboxSensorEntityDescription(
        key=",E89,",
        name='",B89,"',
        native_unit_of_measurement=",G89,",
        device_class=",F89,",
        state_class=SensorStateClass.MEASUREMENT
    )")</f>
        <v>OBIS_CURRENT_L2: WallboxSensorEntityDescription(
        key=OBIS_CURRENT_L2,
        name='Current (L2) ',
        native_unit_of_measurement=ELECTRIC_CURRENT_AMPERE,
        device_class=SensorDeviceClass.CURRENT,
        state_class=SensorStateClass.MEASUREMENT
    )</v>
      </c>
      <c r="I89" t="str">
        <f t="shared" ref="I89:I108" si="29">CONCATENATE(E89," = '",D89,"'")</f>
        <v>OBIS_CURRENT_L2 = '1-0:51.4.0'</v>
      </c>
    </row>
    <row r="90" spans="1:9">
      <c r="A90" t="s">
        <v>122</v>
      </c>
      <c r="B90" t="s">
        <v>112</v>
      </c>
      <c r="C90" s="1" t="s">
        <v>73</v>
      </c>
      <c r="D90" t="str">
        <f t="shared" si="20"/>
        <v>1-0:51.3.0</v>
      </c>
      <c r="E90" t="str">
        <f t="shared" si="21"/>
        <v>OBIS_CURRENT_L2_MIN</v>
      </c>
      <c r="F90" t="s">
        <v>274</v>
      </c>
      <c r="G90" t="s">
        <v>287</v>
      </c>
      <c r="H90" t="str">
        <f t="shared" si="28"/>
        <v>OBIS_CURRENT_L2_MIN: WallboxSensorEntityDescription(
        key=OBIS_CURRENT_L2_MIN,
        name='Current (L2) min',
        native_unit_of_measurement=ELECTRIC_CURRENT_AMPERE,
        device_class=SensorDeviceClass.CURRENT,
        state_class=SensorStateClass.MEASUREMENT
    )</v>
      </c>
      <c r="I90" t="str">
        <f t="shared" si="29"/>
        <v>OBIS_CURRENT_L2_MIN = '1-0:51.3.0'</v>
      </c>
    </row>
    <row r="91" spans="1:9">
      <c r="A91" t="s">
        <v>123</v>
      </c>
      <c r="B91" t="s">
        <v>113</v>
      </c>
      <c r="C91" s="1" t="s">
        <v>73</v>
      </c>
      <c r="D91" t="str">
        <f t="shared" si="20"/>
        <v>1-0:51.6.0</v>
      </c>
      <c r="E91" t="str">
        <f t="shared" si="21"/>
        <v>OBIS_CURRENT_L2_MAX</v>
      </c>
      <c r="F91" t="s">
        <v>274</v>
      </c>
      <c r="G91" t="s">
        <v>287</v>
      </c>
      <c r="H91" t="str">
        <f t="shared" si="28"/>
        <v>OBIS_CURRENT_L2_MAX: WallboxSensorEntityDescription(
        key=OBIS_CURRENT_L2_MAX,
        name='Current (L2) max',
        native_unit_of_measurement=ELECTRIC_CURRENT_AMPERE,
        device_class=SensorDeviceClass.CURRENT,
        state_class=SensorStateClass.MEASUREMENT
    )</v>
      </c>
      <c r="I91" t="str">
        <f t="shared" si="29"/>
        <v>OBIS_CURRENT_L2_MAX = '1-0:51.6.0'</v>
      </c>
    </row>
    <row r="92" spans="1:9">
      <c r="A92" t="s">
        <v>124</v>
      </c>
      <c r="B92" t="s">
        <v>114</v>
      </c>
      <c r="C92" s="1" t="s">
        <v>74</v>
      </c>
      <c r="D92" t="str">
        <f t="shared" si="20"/>
        <v>1-0:52.4.0</v>
      </c>
      <c r="E92" t="str">
        <f t="shared" si="21"/>
        <v>OBIS_VOLTAGE_L2</v>
      </c>
      <c r="F92" t="s">
        <v>276</v>
      </c>
      <c r="G92" s="5" t="s">
        <v>288</v>
      </c>
      <c r="H92" t="str">
        <f t="shared" si="28"/>
        <v>OBIS_VOLTAGE_L2: WallboxSensorEntityDescription(
        key=OBIS_VOLTAGE_L2,
        name='Voltage (L2)',
        native_unit_of_measurement=ELECTRIC_POTENTIAL_VOLT,
        device_class=SensorDeviceClass.VOLTAGE,
        state_class=SensorStateClass.MEASUREMENT
    )</v>
      </c>
      <c r="I92" t="str">
        <f t="shared" si="29"/>
        <v>OBIS_VOLTAGE_L2 = '1-0:52.4.0'</v>
      </c>
    </row>
    <row r="93" spans="1:9">
      <c r="A93" t="s">
        <v>125</v>
      </c>
      <c r="B93" t="s">
        <v>115</v>
      </c>
      <c r="C93" s="1" t="s">
        <v>74</v>
      </c>
      <c r="D93" t="str">
        <f t="shared" si="20"/>
        <v>1-0:52.3.0</v>
      </c>
      <c r="E93" t="str">
        <f t="shared" si="21"/>
        <v>OBIS_VOLTAGE_L2_MIN</v>
      </c>
      <c r="F93" t="s">
        <v>276</v>
      </c>
      <c r="G93" s="5" t="s">
        <v>288</v>
      </c>
      <c r="H93" t="str">
        <f t="shared" si="28"/>
        <v>OBIS_VOLTAGE_L2_MIN: WallboxSensorEntityDescription(
        key=OBIS_VOLTAGE_L2_MIN,
        name='Voltage (L2) min',
        native_unit_of_measurement=ELECTRIC_POTENTIAL_VOLT,
        device_class=SensorDeviceClass.VOLTAGE,
        state_class=SensorStateClass.MEASUREMENT
    )</v>
      </c>
      <c r="I93" t="str">
        <f t="shared" si="29"/>
        <v>OBIS_VOLTAGE_L2_MIN = '1-0:52.3.0'</v>
      </c>
    </row>
    <row r="94" spans="1:9">
      <c r="A94" t="s">
        <v>126</v>
      </c>
      <c r="B94" t="s">
        <v>116</v>
      </c>
      <c r="C94" t="s">
        <v>74</v>
      </c>
      <c r="D94" t="str">
        <f t="shared" si="20"/>
        <v>1-0:52.6.0</v>
      </c>
      <c r="E94" t="str">
        <f t="shared" si="21"/>
        <v>OBIS_VOLTAGE_L2_MAX</v>
      </c>
      <c r="F94" t="s">
        <v>276</v>
      </c>
      <c r="G94" s="5" t="s">
        <v>288</v>
      </c>
      <c r="H94" t="str">
        <f t="shared" si="28"/>
        <v>OBIS_VOLTAGE_L2_MAX: WallboxSensorEntityDescription(
        key=OBIS_VOLTAGE_L2_MAX,
        name='Voltage (L2) max',
        native_unit_of_measurement=ELECTRIC_POTENTIAL_VOLT,
        device_class=SensorDeviceClass.VOLTAGE,
        state_class=SensorStateClass.MEASUREMENT
    )</v>
      </c>
      <c r="I94" t="str">
        <f t="shared" si="29"/>
        <v>OBIS_VOLTAGE_L2_MAX = '1-0:52.6.0'</v>
      </c>
    </row>
    <row r="95" spans="1:9">
      <c r="A95" t="s">
        <v>127</v>
      </c>
      <c r="B95" t="s">
        <v>117</v>
      </c>
      <c r="C95" t="s">
        <v>68</v>
      </c>
      <c r="D95" t="str">
        <f t="shared" si="20"/>
        <v>1-0:53.4.0</v>
      </c>
      <c r="E95" t="str">
        <f t="shared" si="21"/>
        <v>OBIS_POWER_FACTOR_L2</v>
      </c>
      <c r="F95" t="s">
        <v>273</v>
      </c>
      <c r="G95" t="s">
        <v>282</v>
      </c>
      <c r="H95" t="str">
        <f t="shared" si="28"/>
        <v>OBIS_POWER_FACTOR_L2: WallboxSensorEntityDescription(
        key=OBIS_POWER_FACTOR_L2,
        name='Power factor (L2)',
        native_unit_of_measurement=PERCENTAGE,
        device_class=SensorDeviceClass.POWER_FACTOR,
        state_class=SensorStateClass.MEASUREMENT
    )</v>
      </c>
      <c r="I95" t="str">
        <f t="shared" si="29"/>
        <v>OBIS_POWER_FACTOR_L2 = '1-0:53.4.0'</v>
      </c>
    </row>
    <row r="96" spans="1:9">
      <c r="A96" t="s">
        <v>128</v>
      </c>
      <c r="B96" t="s">
        <v>150</v>
      </c>
      <c r="C96" t="s">
        <v>68</v>
      </c>
      <c r="D96" t="str">
        <f t="shared" si="20"/>
        <v>1-0:53.3.0</v>
      </c>
      <c r="E96" t="str">
        <f t="shared" si="21"/>
        <v>OBIS_POWER_FACTOR_L2_MIN</v>
      </c>
      <c r="F96" t="s">
        <v>273</v>
      </c>
      <c r="G96" t="s">
        <v>282</v>
      </c>
      <c r="H96" t="str">
        <f t="shared" si="28"/>
        <v>OBIS_POWER_FACTOR_L2_MIN: WallboxSensorEntityDescription(
        key=OBIS_POWER_FACTOR_L2_MIN,
        name='Power factor (L2) min ',
        native_unit_of_measurement=PERCENTAGE,
        device_class=SensorDeviceClass.POWER_FACTOR,
        state_class=SensorStateClass.MEASUREMENT
    )</v>
      </c>
      <c r="I96" t="str">
        <f t="shared" si="29"/>
        <v>OBIS_POWER_FACTOR_L2_MIN = '1-0:53.3.0'</v>
      </c>
    </row>
    <row r="97" spans="1:9">
      <c r="A97" t="s">
        <v>129</v>
      </c>
      <c r="B97" t="s">
        <v>151</v>
      </c>
      <c r="C97" t="s">
        <v>68</v>
      </c>
      <c r="D97" t="str">
        <f t="shared" si="20"/>
        <v>1-0:53.6.0</v>
      </c>
      <c r="E97" t="str">
        <f t="shared" si="21"/>
        <v>OBIS_POWER_FACTOR_L2_MAX</v>
      </c>
      <c r="F97" t="s">
        <v>273</v>
      </c>
      <c r="G97" t="s">
        <v>282</v>
      </c>
      <c r="H97" t="str">
        <f t="shared" si="28"/>
        <v>OBIS_POWER_FACTOR_L2_MAX: WallboxSensorEntityDescription(
        key=OBIS_POWER_FACTOR_L2_MAX,
        name='Power factor (L2) max ',
        native_unit_of_measurement=PERCENTAGE,
        device_class=SensorDeviceClass.POWER_FACTOR,
        state_class=SensorStateClass.MEASUREMENT
    )</v>
      </c>
      <c r="I97" t="str">
        <f t="shared" si="29"/>
        <v>OBIS_POWER_FACTOR_L2_MAX = '1-0:53.6.0'</v>
      </c>
    </row>
    <row r="98" spans="1:9">
      <c r="A98" t="s">
        <v>130</v>
      </c>
      <c r="B98" t="s">
        <v>208</v>
      </c>
      <c r="C98" t="s">
        <v>2</v>
      </c>
      <c r="D98" t="str">
        <f t="shared" si="20"/>
        <v>1-0:61.4.0</v>
      </c>
      <c r="E98" t="str">
        <f t="shared" si="21"/>
        <v>OBIS_ACTIVE_POWER_PLUS_L3</v>
      </c>
      <c r="F98" t="s">
        <v>270</v>
      </c>
      <c r="G98" t="s">
        <v>279</v>
      </c>
      <c r="H98" t="str">
        <f t="shared" si="28"/>
        <v>OBIS_ACTIVE_POWER_PLUS_L3: WallboxSensorEntityDescription(
        key=OBIS_ACTIVE_POWER_PLUS_L3,
        name='Active power + (L3)',
        native_unit_of_measurement=POWER_WATT,
        device_class=SensorDeviceClass.POWER,
        state_class=SensorStateClass.MEASUREMENT
    )</v>
      </c>
      <c r="I98" t="str">
        <f t="shared" si="29"/>
        <v>OBIS_ACTIVE_POWER_PLUS_L3 = '1-0:61.4.0'</v>
      </c>
    </row>
    <row r="99" spans="1:9">
      <c r="A99" t="s">
        <v>131</v>
      </c>
      <c r="B99" t="s">
        <v>209</v>
      </c>
      <c r="C99" t="s">
        <v>2</v>
      </c>
      <c r="D99" t="str">
        <f t="shared" si="20"/>
        <v>1-0:61.3.0</v>
      </c>
      <c r="E99" t="str">
        <f t="shared" si="21"/>
        <v>OBIS_ACTIVE_POWER_PLUS_L3_MIN</v>
      </c>
      <c r="F99" t="s">
        <v>270</v>
      </c>
      <c r="G99" t="s">
        <v>279</v>
      </c>
      <c r="H99" t="str">
        <f t="shared" si="28"/>
        <v>OBIS_ACTIVE_POWER_PLUS_L3_MIN: WallboxSensorEntityDescription(
        key=OBIS_ACTIVE_POWER_PLUS_L3_MIN,
        name='Active power + (L3) min ',
        native_unit_of_measurement=POWER_WATT,
        device_class=SensorDeviceClass.POWER,
        state_class=SensorStateClass.MEASUREMENT
    )</v>
      </c>
      <c r="I99" t="str">
        <f t="shared" si="29"/>
        <v>OBIS_ACTIVE_POWER_PLUS_L3_MIN = '1-0:61.3.0'</v>
      </c>
    </row>
    <row r="100" spans="1:9">
      <c r="A100" t="s">
        <v>132</v>
      </c>
      <c r="B100" t="s">
        <v>210</v>
      </c>
      <c r="C100" t="s">
        <v>2</v>
      </c>
      <c r="D100" t="str">
        <f t="shared" si="20"/>
        <v>1-0:61.6.0</v>
      </c>
      <c r="E100" t="str">
        <f t="shared" si="21"/>
        <v>OBIS_ACTIVE_POWER_PLUS_L3_MAX</v>
      </c>
      <c r="F100" t="s">
        <v>270</v>
      </c>
      <c r="G100" t="s">
        <v>279</v>
      </c>
      <c r="H100" t="str">
        <f t="shared" si="28"/>
        <v>OBIS_ACTIVE_POWER_PLUS_L3_MAX: WallboxSensorEntityDescription(
        key=OBIS_ACTIVE_POWER_PLUS_L3_MAX,
        name='Active power + (L3) max ',
        native_unit_of_measurement=POWER_WATT,
        device_class=SensorDeviceClass.POWER,
        state_class=SensorStateClass.MEASUREMENT
    )</v>
      </c>
      <c r="I100" t="str">
        <f t="shared" si="29"/>
        <v>OBIS_ACTIVE_POWER_PLUS_L3_MAX = '1-0:61.6.0'</v>
      </c>
    </row>
    <row r="101" spans="1:9">
      <c r="A101" t="s">
        <v>133</v>
      </c>
      <c r="B101" t="s">
        <v>211</v>
      </c>
      <c r="C101" t="s">
        <v>3</v>
      </c>
      <c r="D101" t="str">
        <f t="shared" si="20"/>
        <v>1-0:61.8.0</v>
      </c>
      <c r="E101" t="str">
        <f t="shared" si="21"/>
        <v>OBIS_ACTIVE_ENERGY_PLUS_L3</v>
      </c>
      <c r="F101" t="s">
        <v>278</v>
      </c>
      <c r="G101" t="s">
        <v>280</v>
      </c>
      <c r="H101" t="str">
        <f t="shared" si="28"/>
        <v>OBIS_ACTIVE_ENERGY_PLUS_L3: WallboxSensorEntityDescription(
        key=OBIS_ACTIVE_ENERGY_PLUS_L3,
        name='Active energy + (L3)',
        native_unit_of_measurement=ENERGY_KILO_WATT_HOUR,
        device_class=SensorDeviceClass.ENERGY,
        state_class=SensorStateClass.MEASUREMENT
    )</v>
      </c>
      <c r="I101" t="str">
        <f t="shared" si="29"/>
        <v>OBIS_ACTIVE_ENERGY_PLUS_L3 = '1-0:61.8.0'</v>
      </c>
    </row>
    <row r="102" spans="1:9">
      <c r="A102" t="s">
        <v>134</v>
      </c>
      <c r="B102" t="s">
        <v>254</v>
      </c>
      <c r="C102" t="s">
        <v>2</v>
      </c>
      <c r="D102" t="str">
        <f t="shared" si="20"/>
        <v>1-0:62.4.0</v>
      </c>
      <c r="E102" t="str">
        <f t="shared" si="21"/>
        <v>OBIS_ACTIVE_POWER_MINUS_L3</v>
      </c>
      <c r="F102" t="s">
        <v>270</v>
      </c>
      <c r="G102" t="s">
        <v>279</v>
      </c>
      <c r="H102" t="str">
        <f t="shared" si="28"/>
        <v>OBIS_ACTIVE_POWER_MINUS_L3: WallboxSensorEntityDescription(
        key=OBIS_ACTIVE_POWER_MINUS_L3,
        name='Active power - (L3)',
        native_unit_of_measurement=POWER_WATT,
        device_class=SensorDeviceClass.POWER,
        state_class=SensorStateClass.MEASUREMENT
    )</v>
      </c>
      <c r="I102" t="str">
        <f t="shared" si="29"/>
        <v>OBIS_ACTIVE_POWER_MINUS_L3 = '1-0:62.4.0'</v>
      </c>
    </row>
    <row r="103" spans="1:9">
      <c r="A103" t="s">
        <v>135</v>
      </c>
      <c r="B103" t="s">
        <v>255</v>
      </c>
      <c r="C103" t="s">
        <v>2</v>
      </c>
      <c r="D103" t="str">
        <f t="shared" si="20"/>
        <v>1-0:62.3.0</v>
      </c>
      <c r="E103" t="str">
        <f t="shared" si="21"/>
        <v>OBIS_ACTIVE_POWER_MINUS_L3_MIN</v>
      </c>
      <c r="F103" t="s">
        <v>270</v>
      </c>
      <c r="G103" t="s">
        <v>279</v>
      </c>
      <c r="H103" t="str">
        <f t="shared" si="28"/>
        <v>OBIS_ACTIVE_POWER_MINUS_L3_MIN: WallboxSensorEntityDescription(
        key=OBIS_ACTIVE_POWER_MINUS_L3_MIN,
        name='Active power - (L3) min ',
        native_unit_of_measurement=POWER_WATT,
        device_class=SensorDeviceClass.POWER,
        state_class=SensorStateClass.MEASUREMENT
    )</v>
      </c>
      <c r="I103" t="str">
        <f t="shared" si="29"/>
        <v>OBIS_ACTIVE_POWER_MINUS_L3_MIN = '1-0:62.3.0'</v>
      </c>
    </row>
    <row r="104" spans="1:9">
      <c r="A104" t="s">
        <v>136</v>
      </c>
      <c r="B104" t="s">
        <v>256</v>
      </c>
      <c r="C104" t="s">
        <v>2</v>
      </c>
      <c r="D104" t="str">
        <f t="shared" si="20"/>
        <v>1-0:62.6.0</v>
      </c>
      <c r="E104" t="str">
        <f t="shared" si="21"/>
        <v>OBIS_ACTIVE_POWER_MINUS_L3_MAX</v>
      </c>
      <c r="F104" t="s">
        <v>270</v>
      </c>
      <c r="G104" t="s">
        <v>279</v>
      </c>
      <c r="H104" t="str">
        <f t="shared" si="28"/>
        <v>OBIS_ACTIVE_POWER_MINUS_L3_MAX: WallboxSensorEntityDescription(
        key=OBIS_ACTIVE_POWER_MINUS_L3_MAX,
        name='Active power - (L3) max ',
        native_unit_of_measurement=POWER_WATT,
        device_class=SensorDeviceClass.POWER,
        state_class=SensorStateClass.MEASUREMENT
    )</v>
      </c>
      <c r="I104" t="str">
        <f t="shared" si="29"/>
        <v>OBIS_ACTIVE_POWER_MINUS_L3_MAX = '1-0:62.6.0'</v>
      </c>
    </row>
    <row r="105" spans="1:9">
      <c r="A105" t="s">
        <v>137</v>
      </c>
      <c r="B105" t="s">
        <v>257</v>
      </c>
      <c r="C105" t="s">
        <v>3</v>
      </c>
      <c r="D105" t="str">
        <f t="shared" si="20"/>
        <v>1-0:62.8.0</v>
      </c>
      <c r="E105" t="str">
        <f t="shared" si="21"/>
        <v>OBIS_ACTIVE_ENERGY_MINUS_L3</v>
      </c>
      <c r="F105" t="s">
        <v>278</v>
      </c>
      <c r="G105" t="s">
        <v>280</v>
      </c>
      <c r="H105" t="str">
        <f t="shared" si="28"/>
        <v>OBIS_ACTIVE_ENERGY_MINUS_L3: WallboxSensorEntityDescription(
        key=OBIS_ACTIVE_ENERGY_MINUS_L3,
        name='Active energy - (L3) ',
        native_unit_of_measurement=ENERGY_KILO_WATT_HOUR,
        device_class=SensorDeviceClass.ENERGY,
        state_class=SensorStateClass.MEASUREMENT
    )</v>
      </c>
      <c r="I105" t="str">
        <f t="shared" si="29"/>
        <v>OBIS_ACTIVE_ENERGY_MINUS_L3 = '1-0:62.8.0'</v>
      </c>
    </row>
    <row r="106" spans="1:9">
      <c r="A106" t="s">
        <v>138</v>
      </c>
      <c r="B106" t="s">
        <v>212</v>
      </c>
      <c r="C106" t="s">
        <v>4</v>
      </c>
      <c r="D106" t="str">
        <f t="shared" si="20"/>
        <v>1-0:63.4.0</v>
      </c>
      <c r="E106" t="str">
        <f t="shared" si="21"/>
        <v>OBIS_REACTIVE_POWER_PLUS_L3</v>
      </c>
      <c r="F106" t="s">
        <v>271</v>
      </c>
      <c r="G106" t="s">
        <v>286</v>
      </c>
      <c r="H106" t="str">
        <f t="shared" si="28"/>
        <v>OBIS_REACTIVE_POWER_PLUS_L3: WallboxSensorEntityDescription(
        key=OBIS_REACTIVE_POWER_PLUS_L3,
        name='Reactive power + (L3) ',
        native_unit_of_measurement=POWER_VOLT_AMPERE,
        device_class=SensorDeviceClass.REACTIVE_POWER,
        state_class=SensorStateClass.MEASUREMENT
    )</v>
      </c>
      <c r="I106" t="str">
        <f t="shared" si="29"/>
        <v>OBIS_REACTIVE_POWER_PLUS_L3 = '1-0:63.4.0'</v>
      </c>
    </row>
    <row r="107" spans="1:9">
      <c r="A107" t="s">
        <v>139</v>
      </c>
      <c r="B107" t="s">
        <v>213</v>
      </c>
      <c r="C107" t="s">
        <v>4</v>
      </c>
      <c r="D107" t="str">
        <f t="shared" si="20"/>
        <v>1-0:63.3.0</v>
      </c>
      <c r="E107" t="str">
        <f t="shared" si="21"/>
        <v>OBIS_REACTIVE_POWER_PLUS_L3_MIN</v>
      </c>
      <c r="F107" t="s">
        <v>271</v>
      </c>
      <c r="G107" t="s">
        <v>286</v>
      </c>
      <c r="H107" t="str">
        <f t="shared" si="28"/>
        <v>OBIS_REACTIVE_POWER_PLUS_L3_MIN: WallboxSensorEntityDescription(
        key=OBIS_REACTIVE_POWER_PLUS_L3_MIN,
        name='Reactive power + (L3) min ',
        native_unit_of_measurement=POWER_VOLT_AMPERE,
        device_class=SensorDeviceClass.REACTIVE_POWER,
        state_class=SensorStateClass.MEASUREMENT
    )</v>
      </c>
      <c r="I107" t="str">
        <f t="shared" si="29"/>
        <v>OBIS_REACTIVE_POWER_PLUS_L3_MIN = '1-0:63.3.0'</v>
      </c>
    </row>
    <row r="108" spans="1:9">
      <c r="A108" t="s">
        <v>140</v>
      </c>
      <c r="B108" t="s">
        <v>214</v>
      </c>
      <c r="C108" t="s">
        <v>4</v>
      </c>
      <c r="D108" t="str">
        <f t="shared" si="20"/>
        <v>1-0:63.6.0</v>
      </c>
      <c r="E108" t="str">
        <f t="shared" si="21"/>
        <v>OBIS_REACTIVE_POWER_PLUS_L3_MAX</v>
      </c>
      <c r="F108" t="s">
        <v>271</v>
      </c>
      <c r="G108" t="s">
        <v>286</v>
      </c>
      <c r="H108" t="str">
        <f t="shared" si="28"/>
        <v>OBIS_REACTIVE_POWER_PLUS_L3_MAX: WallboxSensorEntityDescription(
        key=OBIS_REACTIVE_POWER_PLUS_L3_MAX,
        name='Reactive power + (L3) max ',
        native_unit_of_measurement=POWER_VOLT_AMPERE,
        device_class=SensorDeviceClass.REACTIVE_POWER,
        state_class=SensorStateClass.MEASUREMENT
    )</v>
      </c>
      <c r="I108" t="str">
        <f t="shared" si="29"/>
        <v>OBIS_REACTIVE_POWER_PLUS_L3_MAX = '1-0:63.6.0'</v>
      </c>
    </row>
    <row r="109" spans="1:9">
      <c r="A109" t="s">
        <v>141</v>
      </c>
      <c r="B109" t="s">
        <v>215</v>
      </c>
      <c r="C109" t="s">
        <v>5</v>
      </c>
      <c r="D109" t="str">
        <f t="shared" si="20"/>
        <v>1-0:63.8.0</v>
      </c>
      <c r="E109" t="str">
        <f t="shared" si="21"/>
        <v>OBIS_REACTIVE_ENERGY_PLUS_L3</v>
      </c>
    </row>
    <row r="110" spans="1:9">
      <c r="A110" t="s">
        <v>142</v>
      </c>
      <c r="B110" t="s">
        <v>258</v>
      </c>
      <c r="C110" t="s">
        <v>4</v>
      </c>
      <c r="D110" t="str">
        <f t="shared" si="20"/>
        <v>1-0:64.4.0</v>
      </c>
      <c r="E110" t="str">
        <f t="shared" si="21"/>
        <v>OBIS_REACTIVE_POWER_MINUS_L3</v>
      </c>
      <c r="F110" t="s">
        <v>271</v>
      </c>
      <c r="G110" t="s">
        <v>286</v>
      </c>
      <c r="H110" t="str">
        <f t="shared" ref="H110:H112" si="30">CONCATENATE(E110,": WallboxSensorEntityDescription(
        key=",E110,",
        name='",B110,"',
        native_unit_of_measurement=",G110,",
        device_class=",F110,",
        state_class=SensorStateClass.MEASUREMENT
    )")</f>
        <v>OBIS_REACTIVE_POWER_MINUS_L3: WallboxSensorEntityDescription(
        key=OBIS_REACTIVE_POWER_MINUS_L3,
        name='Reactive power - (L3) ',
        native_unit_of_measurement=POWER_VOLT_AMPERE,
        device_class=SensorDeviceClass.REACTIVE_POWER,
        state_class=SensorStateClass.MEASUREMENT
    )</v>
      </c>
      <c r="I110" t="str">
        <f t="shared" ref="I110:I112" si="31">CONCATENATE(E110," = '",D110,"'")</f>
        <v>OBIS_REACTIVE_POWER_MINUS_L3 = '1-0:64.4.0'</v>
      </c>
    </row>
    <row r="111" spans="1:9">
      <c r="A111" t="s">
        <v>143</v>
      </c>
      <c r="B111" t="s">
        <v>259</v>
      </c>
      <c r="C111" t="s">
        <v>4</v>
      </c>
      <c r="D111" t="str">
        <f t="shared" si="20"/>
        <v>1-0:64.3.0</v>
      </c>
      <c r="E111" t="str">
        <f t="shared" si="21"/>
        <v>OBIS_REACTIVE_POWER_MINUS_L3_MIN</v>
      </c>
      <c r="F111" t="s">
        <v>271</v>
      </c>
      <c r="G111" t="s">
        <v>286</v>
      </c>
      <c r="H111" t="str">
        <f t="shared" si="30"/>
        <v>OBIS_REACTIVE_POWER_MINUS_L3_MIN: WallboxSensorEntityDescription(
        key=OBIS_REACTIVE_POWER_MINUS_L3_MIN,
        name='Reactive power - (L3) min ',
        native_unit_of_measurement=POWER_VOLT_AMPERE,
        device_class=SensorDeviceClass.REACTIVE_POWER,
        state_class=SensorStateClass.MEASUREMENT
    )</v>
      </c>
      <c r="I111" t="str">
        <f t="shared" si="31"/>
        <v>OBIS_REACTIVE_POWER_MINUS_L3_MIN = '1-0:64.3.0'</v>
      </c>
    </row>
    <row r="112" spans="1:9">
      <c r="A112" t="s">
        <v>144</v>
      </c>
      <c r="B112" t="s">
        <v>260</v>
      </c>
      <c r="C112" t="s">
        <v>4</v>
      </c>
      <c r="D112" t="str">
        <f t="shared" si="20"/>
        <v>1-0:64.6.0</v>
      </c>
      <c r="E112" t="str">
        <f t="shared" si="21"/>
        <v>OBIS_REACTIVE_POWER_MINUS_L3_MAX</v>
      </c>
      <c r="F112" t="s">
        <v>271</v>
      </c>
      <c r="G112" t="s">
        <v>286</v>
      </c>
      <c r="H112" t="str">
        <f t="shared" si="30"/>
        <v>OBIS_REACTIVE_POWER_MINUS_L3_MAX: WallboxSensorEntityDescription(
        key=OBIS_REACTIVE_POWER_MINUS_L3_MAX,
        name='Reactive power - (L3) max ',
        native_unit_of_measurement=POWER_VOLT_AMPERE,
        device_class=SensorDeviceClass.REACTIVE_POWER,
        state_class=SensorStateClass.MEASUREMENT
    )</v>
      </c>
      <c r="I112" t="str">
        <f t="shared" si="31"/>
        <v>OBIS_REACTIVE_POWER_MINUS_L3_MAX = '1-0:64.6.0'</v>
      </c>
    </row>
    <row r="113" spans="1:15">
      <c r="A113" t="s">
        <v>145</v>
      </c>
      <c r="B113" t="s">
        <v>261</v>
      </c>
      <c r="C113" t="s">
        <v>5</v>
      </c>
      <c r="D113" t="str">
        <f t="shared" si="20"/>
        <v>1-0:64.8.0</v>
      </c>
      <c r="E113" t="str">
        <f t="shared" si="21"/>
        <v>OBIS_REACTIVE_ENERGY_MINUS_L3</v>
      </c>
    </row>
    <row r="114" spans="1:15">
      <c r="A114" t="s">
        <v>146</v>
      </c>
      <c r="B114" t="s">
        <v>216</v>
      </c>
      <c r="C114" t="s">
        <v>6</v>
      </c>
      <c r="D114" t="str">
        <f t="shared" si="20"/>
        <v>1-0:69.4.0</v>
      </c>
      <c r="E114" t="str">
        <f t="shared" si="21"/>
        <v>OBIS_APPARENT_POWER_PLUS_L3</v>
      </c>
      <c r="F114" t="s">
        <v>272</v>
      </c>
      <c r="G114" t="s">
        <v>286</v>
      </c>
      <c r="H114" t="str">
        <f t="shared" ref="H114:H116" si="32">CONCATENATE(E114,": WallboxSensorEntityDescription(
        key=",E114,",
        name='",B114,"',
        native_unit_of_measurement=",G114,",
        device_class=",F114,",
        state_class=SensorStateClass.MEASUREMENT
    )")</f>
        <v>OBIS_APPARENT_POWER_PLUS_L3: WallboxSensorEntityDescription(
        key=OBIS_APPARENT_POWER_PLUS_L3,
        name='Apparent power + (L3) ',
        native_unit_of_measurement=POWER_VOLT_AMPERE,
        device_class=SensorDeviceClass.APPARENT_POWER,
        state_class=SensorStateClass.MEASUREMENT
    )</v>
      </c>
      <c r="I114" t="str">
        <f t="shared" ref="I114:I116" si="33">CONCATENATE(E114," = '",D114,"'")</f>
        <v>OBIS_APPARENT_POWER_PLUS_L3 = '1-0:69.4.0'</v>
      </c>
    </row>
    <row r="115" spans="1:15">
      <c r="A115" t="s">
        <v>147</v>
      </c>
      <c r="B115" t="s">
        <v>217</v>
      </c>
      <c r="C115" t="s">
        <v>6</v>
      </c>
      <c r="D115" t="str">
        <f t="shared" si="20"/>
        <v>1-0:69.3.0</v>
      </c>
      <c r="E115" t="str">
        <f t="shared" si="21"/>
        <v>OBIS_APPARENT_POWER_PLUS_L3_MIN</v>
      </c>
      <c r="F115" t="s">
        <v>272</v>
      </c>
      <c r="G115" t="s">
        <v>286</v>
      </c>
      <c r="H115" t="str">
        <f t="shared" si="32"/>
        <v>OBIS_APPARENT_POWER_PLUS_L3_MIN: WallboxSensorEntityDescription(
        key=OBIS_APPARENT_POWER_PLUS_L3_MIN,
        name='Apparent power + (L3) min ',
        native_unit_of_measurement=POWER_VOLT_AMPERE,
        device_class=SensorDeviceClass.APPARENT_POWER,
        state_class=SensorStateClass.MEASUREMENT
    )</v>
      </c>
      <c r="I115" t="str">
        <f t="shared" si="33"/>
        <v>OBIS_APPARENT_POWER_PLUS_L3_MIN = '1-0:69.3.0'</v>
      </c>
      <c r="M115" s="2"/>
    </row>
    <row r="116" spans="1:15">
      <c r="A116" t="s">
        <v>148</v>
      </c>
      <c r="B116" t="s">
        <v>218</v>
      </c>
      <c r="C116" t="s">
        <v>6</v>
      </c>
      <c r="D116" t="str">
        <f t="shared" si="20"/>
        <v>1-0:69.6.0</v>
      </c>
      <c r="E116" t="str">
        <f t="shared" si="21"/>
        <v>OBIS_APPARENT_POWER_PLUS_L3_MAX</v>
      </c>
      <c r="F116" t="s">
        <v>272</v>
      </c>
      <c r="G116" t="s">
        <v>286</v>
      </c>
      <c r="H116" t="str">
        <f t="shared" si="32"/>
        <v>OBIS_APPARENT_POWER_PLUS_L3_MAX: WallboxSensorEntityDescription(
        key=OBIS_APPARENT_POWER_PLUS_L3_MAX,
        name='Apparent power + (L3) max ',
        native_unit_of_measurement=POWER_VOLT_AMPERE,
        device_class=SensorDeviceClass.APPARENT_POWER,
        state_class=SensorStateClass.MEASUREMENT
    )</v>
      </c>
      <c r="I116" t="str">
        <f t="shared" si="33"/>
        <v>OBIS_APPARENT_POWER_PLUS_L3_MAX = '1-0:69.6.0'</v>
      </c>
    </row>
    <row r="117" spans="1:15">
      <c r="A117" t="s">
        <v>161</v>
      </c>
      <c r="B117" t="s">
        <v>219</v>
      </c>
      <c r="C117" t="s">
        <v>7</v>
      </c>
      <c r="D117" t="str">
        <f t="shared" si="20"/>
        <v>1-0:69.8.0</v>
      </c>
      <c r="E117" t="str">
        <f t="shared" si="21"/>
        <v>OBIS_APPARENT_ENERGY_PLUS_L3</v>
      </c>
      <c r="M117" s="1"/>
    </row>
    <row r="118" spans="1:15">
      <c r="A118" t="s">
        <v>162</v>
      </c>
      <c r="B118" t="s">
        <v>262</v>
      </c>
      <c r="C118" t="s">
        <v>6</v>
      </c>
      <c r="D118" t="str">
        <f t="shared" si="20"/>
        <v>1-0:70.4.0</v>
      </c>
      <c r="E118" t="str">
        <f t="shared" si="21"/>
        <v>OBIS_APPARENT_POWER_MINUS_L3</v>
      </c>
      <c r="F118" t="s">
        <v>272</v>
      </c>
      <c r="G118" t="s">
        <v>286</v>
      </c>
      <c r="H118" t="str">
        <f t="shared" ref="H118:H120" si="34">CONCATENATE(E118,": WallboxSensorEntityDescription(
        key=",E118,",
        name='",B118,"',
        native_unit_of_measurement=",G118,",
        device_class=",F118,",
        state_class=SensorStateClass.MEASUREMENT
    )")</f>
        <v>OBIS_APPARENT_POWER_MINUS_L3: WallboxSensorEntityDescription(
        key=OBIS_APPARENT_POWER_MINUS_L3,
        name='Apparent power - (L3) ',
        native_unit_of_measurement=POWER_VOLT_AMPERE,
        device_class=SensorDeviceClass.APPARENT_POWER,
        state_class=SensorStateClass.MEASUREMENT
    )</v>
      </c>
      <c r="I118" t="str">
        <f t="shared" ref="I118:I120" si="35">CONCATENATE(E118," = '",D118,"'")</f>
        <v>OBIS_APPARENT_POWER_MINUS_L3 = '1-0:70.4.0'</v>
      </c>
      <c r="O118" s="1"/>
    </row>
    <row r="119" spans="1:15">
      <c r="A119" t="s">
        <v>163</v>
      </c>
      <c r="B119" t="s">
        <v>263</v>
      </c>
      <c r="C119" t="s">
        <v>6</v>
      </c>
      <c r="D119" t="str">
        <f t="shared" si="20"/>
        <v>1-0:70.3.0</v>
      </c>
      <c r="E119" t="str">
        <f t="shared" si="21"/>
        <v>OBIS_APPARENT_POWER_MINUS_L3_MIN</v>
      </c>
      <c r="F119" t="s">
        <v>272</v>
      </c>
      <c r="G119" t="s">
        <v>286</v>
      </c>
      <c r="H119" t="str">
        <f t="shared" si="34"/>
        <v>OBIS_APPARENT_POWER_MINUS_L3_MIN: WallboxSensorEntityDescription(
        key=OBIS_APPARENT_POWER_MINUS_L3_MIN,
        name='Apparent power - (L3) min ',
        native_unit_of_measurement=POWER_VOLT_AMPERE,
        device_class=SensorDeviceClass.APPARENT_POWER,
        state_class=SensorStateClass.MEASUREMENT
    )</v>
      </c>
      <c r="I119" t="str">
        <f t="shared" si="35"/>
        <v>OBIS_APPARENT_POWER_MINUS_L3_MIN = '1-0:70.3.0'</v>
      </c>
      <c r="M119" s="1"/>
    </row>
    <row r="120" spans="1:15">
      <c r="A120" t="s">
        <v>164</v>
      </c>
      <c r="B120" t="s">
        <v>264</v>
      </c>
      <c r="C120" t="s">
        <v>6</v>
      </c>
      <c r="D120" t="str">
        <f t="shared" si="20"/>
        <v>1-0:70.6.0</v>
      </c>
      <c r="E120" t="str">
        <f t="shared" si="21"/>
        <v>OBIS_APPARENT_POWER_MINUS_L3_MAX</v>
      </c>
      <c r="F120" t="s">
        <v>272</v>
      </c>
      <c r="G120" t="s">
        <v>286</v>
      </c>
      <c r="H120" t="str">
        <f t="shared" si="34"/>
        <v>OBIS_APPARENT_POWER_MINUS_L3_MAX: WallboxSensorEntityDescription(
        key=OBIS_APPARENT_POWER_MINUS_L3_MAX,
        name='Apparent power - (L3) max ',
        native_unit_of_measurement=POWER_VOLT_AMPERE,
        device_class=SensorDeviceClass.APPARENT_POWER,
        state_class=SensorStateClass.MEASUREMENT
    )</v>
      </c>
      <c r="I120" t="str">
        <f t="shared" si="35"/>
        <v>OBIS_APPARENT_POWER_MINUS_L3_MAX = '1-0:70.6.0'</v>
      </c>
      <c r="M120" s="1"/>
      <c r="O120" s="1"/>
    </row>
    <row r="121" spans="1:15">
      <c r="A121" t="s">
        <v>165</v>
      </c>
      <c r="B121" t="s">
        <v>265</v>
      </c>
      <c r="C121" t="s">
        <v>7</v>
      </c>
      <c r="D121" t="str">
        <f t="shared" si="20"/>
        <v>1-0:70.8.0</v>
      </c>
      <c r="E121" t="str">
        <f t="shared" si="21"/>
        <v>OBIS_APPARENT_ENERGY_MINUS_L3</v>
      </c>
    </row>
    <row r="122" spans="1:15">
      <c r="A122" t="s">
        <v>166</v>
      </c>
      <c r="B122" t="s">
        <v>153</v>
      </c>
      <c r="C122" t="s">
        <v>73</v>
      </c>
      <c r="D122" t="str">
        <f t="shared" si="20"/>
        <v>1-0:71.4.0</v>
      </c>
      <c r="E122" t="str">
        <f t="shared" si="21"/>
        <v>OBIS_CURRENT_L3</v>
      </c>
      <c r="F122" t="s">
        <v>274</v>
      </c>
      <c r="G122" t="s">
        <v>287</v>
      </c>
      <c r="H122" t="str">
        <f t="shared" ref="H122:H130" si="36">CONCATENATE(E122,": WallboxSensorEntityDescription(
        key=",E122,",
        name='",B122,"',
        native_unit_of_measurement=",G122,",
        device_class=",F122,",
        state_class=SensorStateClass.MEASUREMENT
    )")</f>
        <v>OBIS_CURRENT_L3: WallboxSensorEntityDescription(
        key=OBIS_CURRENT_L3,
        name='Current (L3) ',
        native_unit_of_measurement=ELECTRIC_CURRENT_AMPERE,
        device_class=SensorDeviceClass.CURRENT,
        state_class=SensorStateClass.MEASUREMENT
    )</v>
      </c>
      <c r="I122" t="str">
        <f t="shared" ref="I122:I130" si="37">CONCATENATE(E122," = '",D122,"'")</f>
        <v>OBIS_CURRENT_L3 = '1-0:71.4.0'</v>
      </c>
      <c r="M122" s="1"/>
    </row>
    <row r="123" spans="1:15">
      <c r="A123" t="s">
        <v>167</v>
      </c>
      <c r="B123" t="s">
        <v>154</v>
      </c>
      <c r="C123" t="s">
        <v>73</v>
      </c>
      <c r="D123" t="str">
        <f t="shared" si="20"/>
        <v>1-0:71.3.0</v>
      </c>
      <c r="E123" t="str">
        <f t="shared" si="21"/>
        <v>OBIS_CURRENT_L3_MIN</v>
      </c>
      <c r="F123" t="s">
        <v>274</v>
      </c>
      <c r="G123" t="s">
        <v>287</v>
      </c>
      <c r="H123" t="str">
        <f t="shared" si="36"/>
        <v>OBIS_CURRENT_L3_MIN: WallboxSensorEntityDescription(
        key=OBIS_CURRENT_L3_MIN,
        name='Current (L3) min ',
        native_unit_of_measurement=ELECTRIC_CURRENT_AMPERE,
        device_class=SensorDeviceClass.CURRENT,
        state_class=SensorStateClass.MEASUREMENT
    )</v>
      </c>
      <c r="I123" t="str">
        <f t="shared" si="37"/>
        <v>OBIS_CURRENT_L3_MIN = '1-0:71.3.0'</v>
      </c>
    </row>
    <row r="124" spans="1:15">
      <c r="A124" t="s">
        <v>168</v>
      </c>
      <c r="B124" t="s">
        <v>155</v>
      </c>
      <c r="C124" t="s">
        <v>73</v>
      </c>
      <c r="D124" t="str">
        <f t="shared" si="20"/>
        <v>1-0:71.6.0</v>
      </c>
      <c r="E124" t="str">
        <f t="shared" si="21"/>
        <v>OBIS_CURRENT_L3_MAX</v>
      </c>
      <c r="F124" t="s">
        <v>274</v>
      </c>
      <c r="G124" t="s">
        <v>287</v>
      </c>
      <c r="H124" t="str">
        <f t="shared" si="36"/>
        <v>OBIS_CURRENT_L3_MAX: WallboxSensorEntityDescription(
        key=OBIS_CURRENT_L3_MAX,
        name='Current (L3) max ',
        native_unit_of_measurement=ELECTRIC_CURRENT_AMPERE,
        device_class=SensorDeviceClass.CURRENT,
        state_class=SensorStateClass.MEASUREMENT
    )</v>
      </c>
      <c r="I124" t="str">
        <f t="shared" si="37"/>
        <v>OBIS_CURRENT_L3_MAX = '1-0:71.6.0'</v>
      </c>
      <c r="M124" s="3"/>
    </row>
    <row r="125" spans="1:15">
      <c r="A125" t="s">
        <v>169</v>
      </c>
      <c r="B125" t="s">
        <v>156</v>
      </c>
      <c r="C125" t="s">
        <v>74</v>
      </c>
      <c r="D125" t="str">
        <f t="shared" si="20"/>
        <v>1-0:72.4.0</v>
      </c>
      <c r="E125" t="str">
        <f t="shared" si="21"/>
        <v>OBIS_VOLTAGE_L3</v>
      </c>
      <c r="F125" t="s">
        <v>276</v>
      </c>
      <c r="G125" s="5" t="s">
        <v>288</v>
      </c>
      <c r="H125" t="str">
        <f t="shared" si="36"/>
        <v>OBIS_VOLTAGE_L3: WallboxSensorEntityDescription(
        key=OBIS_VOLTAGE_L3,
        name='Voltage (L3) ',
        native_unit_of_measurement=ELECTRIC_POTENTIAL_VOLT,
        device_class=SensorDeviceClass.VOLTAGE,
        state_class=SensorStateClass.MEASUREMENT
    )</v>
      </c>
      <c r="I125" t="str">
        <f t="shared" si="37"/>
        <v>OBIS_VOLTAGE_L3 = '1-0:72.4.0'</v>
      </c>
    </row>
    <row r="126" spans="1:15" ht="18">
      <c r="A126" t="s">
        <v>170</v>
      </c>
      <c r="B126" t="s">
        <v>157</v>
      </c>
      <c r="C126" t="s">
        <v>74</v>
      </c>
      <c r="D126" t="str">
        <f t="shared" si="20"/>
        <v>1-0:72.3.0</v>
      </c>
      <c r="E126" t="str">
        <f t="shared" si="21"/>
        <v>OBIS_VOLTAGE_L3_MIN</v>
      </c>
      <c r="F126" t="s">
        <v>276</v>
      </c>
      <c r="G126" s="5" t="s">
        <v>288</v>
      </c>
      <c r="H126" t="str">
        <f t="shared" si="36"/>
        <v>OBIS_VOLTAGE_L3_MIN: WallboxSensorEntityDescription(
        key=OBIS_VOLTAGE_L3_MIN,
        name='Voltage (L3) min ',
        native_unit_of_measurement=ELECTRIC_POTENTIAL_VOLT,
        device_class=SensorDeviceClass.VOLTAGE,
        state_class=SensorStateClass.MEASUREMENT
    )</v>
      </c>
      <c r="I126" t="str">
        <f t="shared" si="37"/>
        <v>OBIS_VOLTAGE_L3_MIN = '1-0:72.3.0'</v>
      </c>
      <c r="M126" s="4"/>
    </row>
    <row r="127" spans="1:15">
      <c r="A127" t="s">
        <v>171</v>
      </c>
      <c r="B127" t="s">
        <v>158</v>
      </c>
      <c r="C127" t="s">
        <v>74</v>
      </c>
      <c r="D127" t="str">
        <f t="shared" si="20"/>
        <v>1-0:72.6.0</v>
      </c>
      <c r="E127" t="str">
        <f t="shared" si="21"/>
        <v>OBIS_VOLTAGE_L3_MAX</v>
      </c>
      <c r="F127" t="s">
        <v>276</v>
      </c>
      <c r="G127" s="5" t="s">
        <v>288</v>
      </c>
      <c r="H127" t="str">
        <f t="shared" si="36"/>
        <v>OBIS_VOLTAGE_L3_MAX: WallboxSensorEntityDescription(
        key=OBIS_VOLTAGE_L3_MAX,
        name='Voltage (L3) max ',
        native_unit_of_measurement=ELECTRIC_POTENTIAL_VOLT,
        device_class=SensorDeviceClass.VOLTAGE,
        state_class=SensorStateClass.MEASUREMENT
    )</v>
      </c>
      <c r="I127" t="str">
        <f t="shared" si="37"/>
        <v>OBIS_VOLTAGE_L3_MAX = '1-0:72.6.0'</v>
      </c>
    </row>
    <row r="128" spans="1:15">
      <c r="A128" t="s">
        <v>172</v>
      </c>
      <c r="B128" t="s">
        <v>159</v>
      </c>
      <c r="C128" t="s">
        <v>68</v>
      </c>
      <c r="D128" t="str">
        <f t="shared" si="20"/>
        <v>1-0:73.4.0</v>
      </c>
      <c r="E128" t="str">
        <f t="shared" si="21"/>
        <v>OBIS_POWER_FACTOR_L3</v>
      </c>
      <c r="F128" t="s">
        <v>273</v>
      </c>
      <c r="G128" t="s">
        <v>282</v>
      </c>
      <c r="H128" t="str">
        <f t="shared" si="36"/>
        <v>OBIS_POWER_FACTOR_L3: WallboxSensorEntityDescription(
        key=OBIS_POWER_FACTOR_L3,
        name='Power factor (L3) ',
        native_unit_of_measurement=PERCENTAGE,
        device_class=SensorDeviceClass.POWER_FACTOR,
        state_class=SensorStateClass.MEASUREMENT
    )</v>
      </c>
      <c r="I128" t="str">
        <f t="shared" si="37"/>
        <v>OBIS_POWER_FACTOR_L3 = '1-0:73.4.0'</v>
      </c>
      <c r="M128" s="3"/>
    </row>
    <row r="129" spans="1:13">
      <c r="A129" t="s">
        <v>173</v>
      </c>
      <c r="B129" t="s">
        <v>160</v>
      </c>
      <c r="C129" t="s">
        <v>68</v>
      </c>
      <c r="D129" t="str">
        <f t="shared" si="20"/>
        <v>1-0:73.3.0</v>
      </c>
      <c r="E129" t="str">
        <f t="shared" si="21"/>
        <v>OBIS_POWER_FACTOR_L3_MIN</v>
      </c>
      <c r="F129" t="s">
        <v>273</v>
      </c>
      <c r="G129" t="s">
        <v>282</v>
      </c>
      <c r="H129" t="str">
        <f t="shared" si="36"/>
        <v>OBIS_POWER_FACTOR_L3_MIN: WallboxSensorEntityDescription(
        key=OBIS_POWER_FACTOR_L3_MIN,
        name='Power factor (L3) min ',
        native_unit_of_measurement=PERCENTAGE,
        device_class=SensorDeviceClass.POWER_FACTOR,
        state_class=SensorStateClass.MEASUREMENT
    )</v>
      </c>
      <c r="I129" t="str">
        <f t="shared" si="37"/>
        <v>OBIS_POWER_FACTOR_L3_MIN = '1-0:73.3.0'</v>
      </c>
    </row>
    <row r="130" spans="1:13">
      <c r="A130" t="s">
        <v>174</v>
      </c>
      <c r="B130" t="s">
        <v>152</v>
      </c>
      <c r="C130" t="s">
        <v>68</v>
      </c>
      <c r="D130" t="str">
        <f t="shared" si="20"/>
        <v>1-0:73.6.0</v>
      </c>
      <c r="E130" t="str">
        <f t="shared" si="21"/>
        <v>OBIS_POWER_FACTOR_L3_MAX</v>
      </c>
      <c r="F130" t="s">
        <v>273</v>
      </c>
      <c r="G130" t="s">
        <v>282</v>
      </c>
      <c r="H130" t="str">
        <f t="shared" si="36"/>
        <v>OBIS_POWER_FACTOR_L3_MAX: WallboxSensorEntityDescription(
        key=OBIS_POWER_FACTOR_L3_MAX,
        name='Power factor (L3) max ',
        native_unit_of_measurement=PERCENTAGE,
        device_class=SensorDeviceClass.POWER_FACTOR,
        state_class=SensorStateClass.MEASUREMENT
    )</v>
      </c>
      <c r="I130" t="str">
        <f t="shared" si="37"/>
        <v>OBIS_POWER_FACTOR_L3_MAX = '1-0:73.6.0'</v>
      </c>
      <c r="M130" s="2"/>
    </row>
    <row r="132" spans="1:13">
      <c r="M132" s="1"/>
    </row>
    <row r="134" spans="1:13">
      <c r="M134" s="1"/>
    </row>
  </sheetData>
  <autoFilter ref="A1:AA130" xr:uid="{78FD946B-AA0B-8541-A01B-B1AA3D1D5F5F}"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2022-04-19T06:19:58Z</dcterms:created>
  <dcterms:modified xsi:type="dcterms:W3CDTF">2022-04-19T16:06:04Z</dcterms:modified>
</cp:coreProperties>
</file>