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202300"/>
  <mc:AlternateContent xmlns:mc="http://schemas.openxmlformats.org/markup-compatibility/2006">
    <mc:Choice Requires="x15">
      <x15ac:absPath xmlns:x15ac="http://schemas.microsoft.com/office/spreadsheetml/2010/11/ac" url="/Users/Lenovo/Desktop/yillik 85 bin maasla ise basladim/projects/Finito/monthly_expenses/"/>
    </mc:Choice>
  </mc:AlternateContent>
  <xr:revisionPtr revIDLastSave="0" documentId="13_ncr:1_{700236A6-2C44-5540-AFED-A4FA0012D1DC}" xr6:coauthVersionLast="47" xr6:coauthVersionMax="47" xr10:uidLastSave="{00000000-0000-0000-0000-000000000000}"/>
  <bookViews>
    <workbookView xWindow="0" yWindow="500" windowWidth="28800" windowHeight="16260" activeTab="7" xr2:uid="{5FCF55B4-A1F6-9A46-AB00-4E6305BBED5E}"/>
  </bookViews>
  <sheets>
    <sheet name="line" sheetId="19" r:id="rId1"/>
    <sheet name="new" sheetId="10" r:id="rId2"/>
    <sheet name="top5 categories" sheetId="7" r:id="rId3"/>
    <sheet name="categorypermonth" sheetId="14" r:id="rId4"/>
    <sheet name="Data1" sheetId="1" r:id="rId5"/>
    <sheet name="lookup table" sheetId="2" r:id="rId6"/>
    <sheet name="piechart" sheetId="9" r:id="rId7"/>
    <sheet name="dashboard" sheetId="11" r:id="rId8"/>
  </sheets>
  <definedNames>
    <definedName name="Slicer_Category">#N/A</definedName>
    <definedName name="Slicer_Months__Date">#N/A</definedName>
  </definedNames>
  <calcPr calcId="191029" iterate="1"/>
  <pivotCaches>
    <pivotCache cacheId="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4" i="1" l="1"/>
  <c r="C8" i="1"/>
  <c r="C132" i="1"/>
  <c r="C4" i="1"/>
  <c r="C11" i="1"/>
  <c r="C14" i="1"/>
  <c r="C22" i="1"/>
  <c r="C26" i="1"/>
  <c r="C41" i="1"/>
  <c r="C42" i="1"/>
  <c r="C43" i="1"/>
  <c r="C49" i="1"/>
  <c r="C52" i="1"/>
  <c r="C53" i="1"/>
  <c r="C57" i="1"/>
  <c r="C61" i="1"/>
  <c r="C64" i="1"/>
  <c r="C66" i="1"/>
  <c r="C69" i="1"/>
  <c r="C76" i="1"/>
  <c r="C77" i="1"/>
  <c r="C73" i="1"/>
  <c r="C13" i="1"/>
  <c r="C16" i="1"/>
  <c r="C18" i="1"/>
  <c r="C15" i="1"/>
  <c r="C17" i="1"/>
  <c r="C21" i="1"/>
  <c r="C19" i="1"/>
  <c r="C20" i="1"/>
  <c r="C23" i="1"/>
  <c r="C24" i="1"/>
  <c r="C25" i="1"/>
  <c r="C29" i="1"/>
  <c r="C28" i="1"/>
  <c r="C27" i="1"/>
  <c r="C30" i="1"/>
  <c r="C31" i="1"/>
  <c r="C38" i="1"/>
  <c r="C33" i="1"/>
  <c r="C34" i="1"/>
  <c r="C32" i="1"/>
  <c r="C40" i="1"/>
  <c r="C44" i="1"/>
  <c r="C45" i="1"/>
  <c r="C46" i="1"/>
  <c r="C48" i="1"/>
  <c r="C47" i="1"/>
  <c r="C51" i="1"/>
  <c r="C50" i="1"/>
  <c r="C55" i="1"/>
  <c r="C56" i="1"/>
  <c r="C60" i="1"/>
  <c r="C59" i="1"/>
  <c r="C62" i="1"/>
  <c r="C63" i="1"/>
  <c r="C65" i="1"/>
  <c r="C67" i="1"/>
  <c r="C68" i="1"/>
  <c r="C71" i="1"/>
  <c r="C72" i="1"/>
  <c r="C70" i="1"/>
  <c r="C2" i="1"/>
  <c r="C3" i="1"/>
  <c r="C7" i="1"/>
  <c r="C9" i="1"/>
  <c r="C10" i="1"/>
  <c r="C172" i="1"/>
  <c r="C150" i="1"/>
  <c r="C75" i="1"/>
  <c r="C80" i="1"/>
  <c r="C84" i="1"/>
  <c r="C85" i="1"/>
  <c r="C86" i="1"/>
  <c r="C88" i="1"/>
  <c r="C87" i="1"/>
  <c r="C91" i="1"/>
  <c r="C90" i="1"/>
  <c r="C95" i="1"/>
  <c r="C99" i="1"/>
  <c r="C100" i="1"/>
  <c r="C105" i="1"/>
  <c r="C104" i="1"/>
  <c r="C103" i="1"/>
  <c r="C107" i="1"/>
  <c r="C106" i="1"/>
  <c r="C152" i="1"/>
  <c r="C157" i="1"/>
  <c r="C156" i="1"/>
  <c r="C159" i="1"/>
  <c r="C158" i="1"/>
  <c r="C161" i="1"/>
  <c r="C160" i="1"/>
  <c r="C165" i="1"/>
  <c r="C163" i="1"/>
  <c r="C164" i="1"/>
  <c r="C166" i="1"/>
  <c r="C167" i="1"/>
  <c r="C170" i="1"/>
  <c r="C168" i="1"/>
  <c r="C169" i="1"/>
  <c r="C171" i="1"/>
  <c r="C175" i="1"/>
  <c r="C174" i="1"/>
  <c r="C173" i="1"/>
  <c r="C195" i="1"/>
  <c r="C197" i="1"/>
  <c r="C199" i="1"/>
  <c r="C202" i="1"/>
  <c r="C201" i="1"/>
  <c r="C200" i="1"/>
  <c r="C203" i="1"/>
  <c r="C205" i="1"/>
  <c r="C206" i="1"/>
  <c r="C209" i="1"/>
  <c r="C207" i="1"/>
  <c r="C208" i="1"/>
  <c r="C211" i="1"/>
  <c r="C210" i="1"/>
  <c r="C177" i="1"/>
  <c r="C149" i="1"/>
  <c r="C153" i="1"/>
  <c r="C155" i="1"/>
  <c r="C179" i="1"/>
  <c r="C176" i="1"/>
  <c r="C178" i="1"/>
  <c r="C181" i="1"/>
  <c r="C183" i="1"/>
  <c r="C182" i="1"/>
  <c r="C184" i="1"/>
  <c r="C185" i="1"/>
  <c r="C186" i="1"/>
  <c r="C187" i="1"/>
  <c r="C188" i="1"/>
  <c r="C189" i="1"/>
  <c r="C190" i="1"/>
  <c r="C196" i="1"/>
  <c r="C191" i="1"/>
  <c r="C193" i="1"/>
  <c r="C192" i="1"/>
  <c r="C194" i="1"/>
  <c r="C92" i="1"/>
  <c r="C102" i="1"/>
  <c r="C108" i="1"/>
  <c r="C118" i="1"/>
  <c r="C125" i="1"/>
  <c r="C129" i="1"/>
  <c r="C140" i="1"/>
  <c r="C145" i="1"/>
  <c r="C146" i="1"/>
  <c r="C151" i="1"/>
  <c r="C79" i="1"/>
  <c r="C81" i="1"/>
  <c r="C82" i="1"/>
  <c r="C98" i="1"/>
  <c r="C93" i="1"/>
  <c r="C96" i="1"/>
  <c r="C111" i="1"/>
  <c r="C113" i="1"/>
  <c r="C109" i="1"/>
  <c r="C112" i="1"/>
  <c r="C110" i="1"/>
  <c r="C116" i="1"/>
  <c r="C117" i="1"/>
  <c r="C114" i="1"/>
  <c r="C115" i="1"/>
  <c r="C121" i="1"/>
  <c r="C123" i="1"/>
  <c r="C120" i="1"/>
  <c r="C122" i="1"/>
  <c r="C126" i="1"/>
  <c r="C131" i="1"/>
  <c r="C128" i="1"/>
  <c r="C130" i="1"/>
  <c r="C136" i="1"/>
  <c r="C137" i="1"/>
  <c r="C134" i="1"/>
  <c r="C133" i="1"/>
  <c r="C135" i="1"/>
  <c r="C139" i="1"/>
  <c r="C138" i="1"/>
  <c r="C141" i="1"/>
  <c r="C142" i="1"/>
  <c r="C143" i="1"/>
  <c r="C147" i="1"/>
  <c r="C148" i="1"/>
  <c r="B15" i="2"/>
  <c r="C119" i="1" s="1"/>
  <c r="B11" i="2"/>
  <c r="B12" i="2" s="1"/>
  <c r="C97" i="1" s="1"/>
  <c r="B7" i="2"/>
  <c r="C83" i="1" s="1"/>
  <c r="B21" i="2"/>
  <c r="C127" i="1" s="1"/>
  <c r="B30" i="2"/>
  <c r="C180" i="1" s="1"/>
  <c r="B46" i="2"/>
  <c r="C204" i="1" s="1"/>
  <c r="B3" i="2"/>
  <c r="C78" i="1" s="1"/>
  <c r="D2" i="2"/>
  <c r="C101" i="1" l="1"/>
  <c r="C94" i="1"/>
</calcChain>
</file>

<file path=xl/sharedStrings.xml><?xml version="1.0" encoding="utf-8"?>
<sst xmlns="http://schemas.openxmlformats.org/spreadsheetml/2006/main" count="479" uniqueCount="136">
  <si>
    <t>DD *DOORDASH DASHMART</t>
  </si>
  <si>
    <t>AMAZON MKTPL*R46I72RB0</t>
  </si>
  <si>
    <t>AMZN Mktp US</t>
  </si>
  <si>
    <t>DD *DOORDASH TACOBELL</t>
  </si>
  <si>
    <t>aliexpress</t>
  </si>
  <si>
    <t>AMAZON RETA* ZT5N89HK0</t>
  </si>
  <si>
    <t>DD *DDDOORDASHPAPAJOHN</t>
  </si>
  <si>
    <t>DD *DOORDASH PAPAJOHNS</t>
  </si>
  <si>
    <t>WALMART.COM</t>
  </si>
  <si>
    <t>DD *DOORDASH MCDONALDS</t>
  </si>
  <si>
    <t>Monster Trucks, Quads</t>
  </si>
  <si>
    <t>_x0004_deme - Tesekkr Ederiz -</t>
  </si>
  <si>
    <t>Adobe (TRY 127.20)</t>
  </si>
  <si>
    <t>Netflix.com (TRY 299.99)</t>
  </si>
  <si>
    <t>Date</t>
  </si>
  <si>
    <t xml:space="preserve">DD *DOORDASH DASHMART </t>
  </si>
  <si>
    <t>PROGRESSIVE *INSURANCE</t>
  </si>
  <si>
    <t>AMAZON MARK* ZT4ZY15S0</t>
  </si>
  <si>
    <t xml:space="preserve"> ALIEXPRESS.COM</t>
  </si>
  <si>
    <t xml:space="preserve">Amazon Prime*3Y17Q1SM3 </t>
  </si>
  <si>
    <t>DD *DOORDASHDASHPASS</t>
  </si>
  <si>
    <t>GOOGLE *YouTubePremium (TRY 57.99)</t>
  </si>
  <si>
    <t>WALMART.COM 8009256278</t>
  </si>
  <si>
    <t>Amazon.com*AA48A4WA3</t>
  </si>
  <si>
    <t>Spotify (TRY 59.99)</t>
  </si>
  <si>
    <t>Description</t>
  </si>
  <si>
    <t>Amount</t>
  </si>
  <si>
    <t>NORDSTROM RACK</t>
  </si>
  <si>
    <t>CIRCLE K # 07619</t>
  </si>
  <si>
    <t>CHINA EXPRESS</t>
  </si>
  <si>
    <t>ALDI 65004</t>
  </si>
  <si>
    <t>TOPS MARKETS #358</t>
  </si>
  <si>
    <t>SPI*NATIONAL GRID</t>
  </si>
  <si>
    <t>KWIK FILL 002</t>
  </si>
  <si>
    <t>MIRABITO 17</t>
  </si>
  <si>
    <t>GULF OIL 92060481</t>
  </si>
  <si>
    <t>TACO BELL 040313</t>
  </si>
  <si>
    <t>SARAY BAKERY</t>
  </si>
  <si>
    <t>DRIP DROP CAFE</t>
  </si>
  <si>
    <t>TST*LEYLA</t>
  </si>
  <si>
    <t>TST* 230 FIFTH</t>
  </si>
  <si>
    <t>BP#2219137JACKS</t>
  </si>
  <si>
    <t>WAWA 8446</t>
  </si>
  <si>
    <t>LINCOLN HARBOR</t>
  </si>
  <si>
    <t>PROGRESSIVE</t>
  </si>
  <si>
    <t>Microsoft*Ultimate 1 M</t>
  </si>
  <si>
    <t>WEGMANS #031</t>
  </si>
  <si>
    <t>RAHAF MARKET</t>
  </si>
  <si>
    <t>LS THRIFTY</t>
  </si>
  <si>
    <t>PAYMENT</t>
  </si>
  <si>
    <t>Online Shopping</t>
  </si>
  <si>
    <t>Food Delivery</t>
  </si>
  <si>
    <t>Subscriptions</t>
  </si>
  <si>
    <t>Retail Shopping</t>
  </si>
  <si>
    <t>Gas Station</t>
  </si>
  <si>
    <t>Restaurant</t>
  </si>
  <si>
    <t>Grocery Shopping</t>
  </si>
  <si>
    <t>Café</t>
  </si>
  <si>
    <t>Transportation</t>
  </si>
  <si>
    <t>Others</t>
  </si>
  <si>
    <t>Utilities</t>
  </si>
  <si>
    <t>Entertaintment</t>
  </si>
  <si>
    <t>TARGET</t>
  </si>
  <si>
    <t>Spectrum</t>
  </si>
  <si>
    <t>DOLLARTREE</t>
  </si>
  <si>
    <t>REGAL DESTINY 19</t>
  </si>
  <si>
    <t>TJMAXX #0078</t>
  </si>
  <si>
    <t>BYRNE DAIRY 119</t>
  </si>
  <si>
    <t>WEGMANS #039</t>
  </si>
  <si>
    <t>SUNOCO 0337362800</t>
  </si>
  <si>
    <t>VERMONT GREEN</t>
  </si>
  <si>
    <t>UNLIM MONTHLY SK</t>
  </si>
  <si>
    <t>Category</t>
  </si>
  <si>
    <t>Cinema</t>
  </si>
  <si>
    <t>Dollar Shop</t>
  </si>
  <si>
    <t>CHIPOTLE 3524</t>
  </si>
  <si>
    <t>GREEN HILLS FARMS</t>
  </si>
  <si>
    <t>WEGMANS #030</t>
  </si>
  <si>
    <t>ALDI 65016</t>
  </si>
  <si>
    <t>RUSTONS DINER</t>
  </si>
  <si>
    <t>PANERA BREAD</t>
  </si>
  <si>
    <t>WL *STEAM</t>
  </si>
  <si>
    <t>O REILLY 5909</t>
  </si>
  <si>
    <t>TIM HORTONS</t>
  </si>
  <si>
    <t>VIOC 020002</t>
  </si>
  <si>
    <t>DOLLAR GENERAL</t>
  </si>
  <si>
    <t>DOMINOS 3417</t>
  </si>
  <si>
    <t>WALGREENS #10750</t>
  </si>
  <si>
    <t>GANNON S ISLE ICE</t>
  </si>
  <si>
    <t>POMPEY MALL</t>
  </si>
  <si>
    <t>WAL-MART #2581</t>
  </si>
  <si>
    <t>SPO*KABABGUYS-</t>
  </si>
  <si>
    <t>APIZZA REGIONALE -</t>
  </si>
  <si>
    <t>NICKEL S PIT BBQ</t>
  </si>
  <si>
    <t>WAL-MART #2166</t>
  </si>
  <si>
    <t>WM SUPERCENTER</t>
  </si>
  <si>
    <t>JASMINE FOOT SPA</t>
  </si>
  <si>
    <t>Groupon Inc.</t>
  </si>
  <si>
    <t>U-HAUL TOLLS AND</t>
  </si>
  <si>
    <t>DUNKIN #349164</t>
  </si>
  <si>
    <t>SPEEDWAY 07726</t>
  </si>
  <si>
    <t>STELLAS DINER</t>
  </si>
  <si>
    <t>KAMPAI JAPANESE</t>
  </si>
  <si>
    <t>Wellness</t>
  </si>
  <si>
    <t>THE HOME DEPOT</t>
  </si>
  <si>
    <t>H&amp;M</t>
  </si>
  <si>
    <t>American Eagle 871</t>
  </si>
  <si>
    <t>WALGREENS #09416</t>
  </si>
  <si>
    <t>TOUS LES JOURS</t>
  </si>
  <si>
    <t>FIVE BELOW 477</t>
  </si>
  <si>
    <t>CICERO SMOKE</t>
  </si>
  <si>
    <t>Home &amp; Furniture</t>
  </si>
  <si>
    <t>AMAZON MKTPL*RV9OG6CT0</t>
  </si>
  <si>
    <t>DD DOORDASH DASHMART</t>
  </si>
  <si>
    <t>AMAZON MKTPL*RV7899MG2</t>
  </si>
  <si>
    <t>AMAZON MKTPL*RV9SC4R91</t>
  </si>
  <si>
    <t>AMAZON MARK* RF4N829D1</t>
  </si>
  <si>
    <t>AMZN Mktp US*RM2ID2F30</t>
  </si>
  <si>
    <t>AMZN MKTP US*RM9FQ7ME0</t>
  </si>
  <si>
    <t>Amazon Prime*RU1C97FC2</t>
  </si>
  <si>
    <t>AMZN Mktp US*RM9IB4W22</t>
  </si>
  <si>
    <t>AMAZON MKTPL*RU6IA3P72</t>
  </si>
  <si>
    <t>DOORDASH DASHPASS</t>
  </si>
  <si>
    <t>OPENAI *CHATGPT SUBSCR</t>
  </si>
  <si>
    <t>QUILLBOT</t>
  </si>
  <si>
    <t>AMAZON MARK* R45NQ7G81</t>
  </si>
  <si>
    <t>AMAZON MARK* R42IA0GO1</t>
  </si>
  <si>
    <t>Row Labels</t>
  </si>
  <si>
    <t>Grand Total</t>
  </si>
  <si>
    <t>Sum of Amount</t>
  </si>
  <si>
    <t>Jul</t>
  </si>
  <si>
    <t>Aug</t>
  </si>
  <si>
    <t>Sep</t>
  </si>
  <si>
    <t>Oct</t>
  </si>
  <si>
    <t>Column Labels</t>
  </si>
  <si>
    <t>U-HAUL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</si>
</sst>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409]* #,##0.00_);_([$$-409]* \(#,##0.00\);_([$$-409]* &quot;-&quot;??_);_(@_)"/>
    <numFmt numFmtId="165" formatCode="dd/mm/yyyy"/>
    <numFmt numFmtId="166" formatCode="&quot;$&quot;#,##0.0"/>
  </numFmts>
  <fonts count="7">
    <font>
      <sz val="12"/>
      <color theme="1"/>
      <name val="Aptos Narrow"/>
      <family val="2"/>
      <scheme val="minor"/>
    </font>
    <font>
      <b/>
      <sz val="12"/>
      <color theme="1"/>
      <name val="Aptos Narrow"/>
      <family val="2"/>
      <scheme val="minor"/>
    </font>
    <font>
      <sz val="13"/>
      <color theme="1"/>
      <name val="Helvetica Neue"/>
      <family val="2"/>
    </font>
    <font>
      <sz val="12"/>
      <color theme="1"/>
      <name val="Aptos Narrow"/>
      <scheme val="minor"/>
    </font>
    <font>
      <sz val="8"/>
      <name val="Aptos Narrow"/>
      <family val="2"/>
      <scheme val="minor"/>
    </font>
    <font>
      <sz val="12"/>
      <color theme="1"/>
      <name val="Helvetica Neue"/>
      <family val="2"/>
    </font>
    <font>
      <sz val="13"/>
      <color theme="1"/>
      <name val=".AppleSystemUIFont"/>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14" fontId="0" fillId="0" borderId="0" xfId="0" applyNumberFormat="1"/>
    <xf numFmtId="0" fontId="0" fillId="0" borderId="0" xfId="0" applyAlignment="1">
      <alignment horizontal="right"/>
    </xf>
    <xf numFmtId="0" fontId="2" fillId="0" borderId="0" xfId="0" applyFont="1" applyAlignment="1">
      <alignment horizontal="right"/>
    </xf>
    <xf numFmtId="0" fontId="1" fillId="0" borderId="0" xfId="0" applyFont="1"/>
    <xf numFmtId="0" fontId="3" fillId="0" borderId="0" xfId="0" applyFont="1" applyAlignment="1">
      <alignment horizontal="right"/>
    </xf>
    <xf numFmtId="0" fontId="3" fillId="0" borderId="0" xfId="0" applyFont="1" applyAlignment="1">
      <alignment horizontal="right" wrapText="1"/>
    </xf>
    <xf numFmtId="14" fontId="3" fillId="0" borderId="0" xfId="0" applyNumberFormat="1" applyFont="1" applyAlignment="1">
      <alignment horizontal="center"/>
    </xf>
    <xf numFmtId="0" fontId="5" fillId="0" borderId="0" xfId="0" applyFont="1" applyAlignment="1">
      <alignment horizontal="right"/>
    </xf>
    <xf numFmtId="0" fontId="0" fillId="0" borderId="0" xfId="0" applyAlignment="1">
      <alignment horizontal="center"/>
    </xf>
    <xf numFmtId="164" fontId="0" fillId="0" borderId="0" xfId="0" applyNumberFormat="1"/>
    <xf numFmtId="164" fontId="6" fillId="0" borderId="0" xfId="0" applyNumberFormat="1" applyFont="1"/>
    <xf numFmtId="0" fontId="0" fillId="0" borderId="0" xfId="0" pivotButton="1"/>
    <xf numFmtId="0" fontId="0" fillId="0" borderId="0" xfId="0" applyAlignment="1">
      <alignment horizontal="left"/>
    </xf>
    <xf numFmtId="165" fontId="5" fillId="0" borderId="0" xfId="0" applyNumberFormat="1" applyFont="1" applyAlignment="1">
      <alignment horizontal="right"/>
    </xf>
    <xf numFmtId="166" fontId="0" fillId="0" borderId="0" xfId="0" applyNumberFormat="1"/>
    <xf numFmtId="165" fontId="0" fillId="0" borderId="0" xfId="0" applyNumberFormat="1" applyAlignment="1">
      <alignment horizontal="right"/>
    </xf>
    <xf numFmtId="165" fontId="0" fillId="0" borderId="0" xfId="0" applyNumberFormat="1"/>
    <xf numFmtId="44" fontId="0" fillId="0" borderId="0" xfId="0" applyNumberFormat="1"/>
  </cellXfs>
  <cellStyles count="1">
    <cellStyle name="Normal" xfId="0" builtinId="0"/>
  </cellStyles>
  <dxfs count="14">
    <dxf>
      <alignment horizontal="right" vertical="bottom" textRotation="0" wrapText="0" indent="0" justifyLastLine="0" shrinkToFit="0" readingOrder="0"/>
    </dxf>
    <dxf>
      <font>
        <b val="0"/>
        <i val="0"/>
        <strike val="0"/>
        <condense val="0"/>
        <extend val="0"/>
        <outline val="0"/>
        <shadow val="0"/>
        <u val="none"/>
        <vertAlign val="baseline"/>
        <sz val="13"/>
        <color theme="1"/>
        <name val=".AppleSystemUIFont"/>
        <scheme val="none"/>
      </font>
      <numFmt numFmtId="164" formatCode="_([$$-409]* #,##0.00_);_([$$-409]* \(#,##0.00\);_([$$-409]* &quot;-&quot;??_);_(@_)"/>
    </dxf>
    <dxf>
      <font>
        <strike val="0"/>
        <outline val="0"/>
        <shadow val="0"/>
        <u val="none"/>
        <vertAlign val="baseline"/>
        <sz val="12"/>
        <color theme="1"/>
        <name val="Aptos Narrow"/>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right" vertical="bottom" textRotation="0" indent="0" justifyLastLine="0" shrinkToFit="0" readingOrder="0"/>
    </dxf>
    <dxf>
      <font>
        <strike val="0"/>
        <outline val="0"/>
        <shadow val="0"/>
        <u val="none"/>
        <vertAlign val="baseline"/>
        <sz val="12"/>
        <color theme="1"/>
        <name val="Aptos Narrow"/>
        <family val="2"/>
        <scheme val="minor"/>
      </font>
      <numFmt numFmtId="165" formatCode="dd/mm/yyyy"/>
      <alignment horizontal="right" vertical="bottom" textRotation="0" wrapText="0" indent="0" justifyLastLine="0" shrinkToFit="0" readingOrder="0"/>
    </dxf>
    <dxf>
      <numFmt numFmtId="166" formatCode="&quot;$&quot;#,##0.0"/>
    </dxf>
    <dxf>
      <numFmt numFmtId="34" formatCode="_(&quot;$&quot;* #,##0.00_);_(&quot;$&quot;* \(#,##0.00\);_(&quot;$&quot;* &quot;-&quot;??_);_(@_)"/>
    </dxf>
    <dxf>
      <numFmt numFmtId="166" formatCode="&quot;$&quot;#,##0.0"/>
    </dxf>
    <dxf>
      <numFmt numFmtId="166" formatCode="&quot;$&quot;#,##0.0"/>
    </dxf>
    <dxf>
      <numFmt numFmtId="19" formatCode="m/d/yy"/>
    </dxf>
    <dxf>
      <numFmt numFmtId="166" formatCode="&quot;$&quot;#,##0.0"/>
    </dxf>
    <dxf>
      <numFmt numFmtId="166" formatCode="&quot;$&quot;#,##0.0"/>
    </dxf>
    <dxf>
      <numFmt numFmtId="166" formatCode="&quot;$&quot;#,##0.0"/>
    </dxf>
    <dxf>
      <numFmt numFmtId="166" formatCode="&quot;$&quot;#,##0.0"/>
    </dxf>
  </dxfs>
  <tableStyles count="0" defaultTableStyle="TableStyleMedium2" defaultPivotStyle="PivotStyleLight16"/>
  <colors>
    <mruColors>
      <color rgb="FFEB0B3E"/>
      <color rgb="FFEA9C0C"/>
      <color rgb="FF000000"/>
      <color rgb="FF7A81FF"/>
      <color rgb="FFAB79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[Monthly_Expenses_Dashboard.xlsx]line!PivotTable4</c:name>
    <c:fmtId val="3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tint val="54000"/>
            </a:schemeClr>
          </a:solidFill>
          <a:ln>
            <a:noFill/>
          </a:ln>
          <a:effectLst/>
        </c:spPr>
      </c:pivotFmt>
      <c:pivotFmt>
        <c:idx val="2"/>
        <c:spPr>
          <a:solidFill>
            <a:schemeClr val="accent2">
              <a:tint val="77000"/>
            </a:schemeClr>
          </a:solidFill>
          <a:ln>
            <a:noFill/>
          </a:ln>
          <a:effectLst/>
        </c:spPr>
      </c:pivotFmt>
      <c:pivotFmt>
        <c:idx val="3"/>
        <c:spPr>
          <a:solidFill>
            <a:schemeClr val="accent2"/>
          </a:solidFill>
          <a:ln>
            <a:noFill/>
          </a:ln>
          <a:effectLst/>
        </c:spPr>
      </c:pivotFmt>
      <c:pivotFmt>
        <c:idx val="4"/>
        <c:spPr>
          <a:solidFill>
            <a:schemeClr val="accent2">
              <a:shade val="76000"/>
            </a:schemeClr>
          </a:solidFill>
          <a:ln>
            <a:noFill/>
          </a:ln>
          <a:effectLst/>
        </c:spPr>
      </c:pivotFmt>
      <c:pivotFmt>
        <c:idx val="5"/>
        <c:spPr>
          <a:solidFill>
            <a:schemeClr val="accent2">
              <a:shade val="53000"/>
            </a:schemeClr>
          </a:solidFill>
          <a:ln>
            <a:noFill/>
          </a:ln>
          <a:effectLst/>
        </c:spPr>
      </c:pivotFmt>
      <c:pivotFmt>
        <c:idx val="6"/>
        <c:spPr>
          <a:solidFill>
            <a:schemeClr val="accent2">
              <a:tint val="54000"/>
            </a:schemeClr>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tint val="54000"/>
            </a:schemeClr>
          </a:solidFill>
          <a:ln>
            <a:noFill/>
          </a:ln>
          <a:effectLst/>
        </c:spPr>
      </c:pivotFmt>
      <c:pivotFmt>
        <c:idx val="9"/>
        <c:spPr>
          <a:solidFill>
            <a:schemeClr val="accent2">
              <a:tint val="77000"/>
            </a:schemeClr>
          </a:solidFill>
          <a:ln>
            <a:noFill/>
          </a:ln>
          <a:effectLst/>
        </c:spPr>
      </c:pivotFmt>
      <c:pivotFmt>
        <c:idx val="10"/>
        <c:spPr>
          <a:solidFill>
            <a:schemeClr val="accent2"/>
          </a:solidFill>
          <a:ln>
            <a:noFill/>
          </a:ln>
          <a:effectLst/>
        </c:spPr>
      </c:pivotFmt>
      <c:pivotFmt>
        <c:idx val="11"/>
        <c:spPr>
          <a:solidFill>
            <a:schemeClr val="accent2">
              <a:shade val="76000"/>
            </a:schemeClr>
          </a:solidFill>
          <a:ln>
            <a:noFill/>
          </a:ln>
          <a:effectLst/>
        </c:spPr>
      </c:pivotFmt>
      <c:pivotFmt>
        <c:idx val="12"/>
        <c:spPr>
          <a:solidFill>
            <a:schemeClr val="accent2">
              <a:shade val="53000"/>
            </a:schemeClr>
          </a:solidFill>
          <a:ln>
            <a:noFill/>
          </a:ln>
          <a:effectLst/>
        </c:spPr>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tint val="54000"/>
            </a:schemeClr>
          </a:solidFill>
          <a:ln>
            <a:noFill/>
          </a:ln>
          <a:effectLst/>
        </c:spPr>
      </c:pivotFmt>
      <c:pivotFmt>
        <c:idx val="15"/>
        <c:spPr>
          <a:solidFill>
            <a:schemeClr val="accent2">
              <a:tint val="77000"/>
            </a:schemeClr>
          </a:solidFill>
          <a:ln>
            <a:noFill/>
          </a:ln>
          <a:effectLst/>
        </c:spPr>
      </c:pivotFmt>
      <c:pivotFmt>
        <c:idx val="16"/>
        <c:spPr>
          <a:solidFill>
            <a:schemeClr val="accent2"/>
          </a:solidFill>
          <a:ln>
            <a:noFill/>
          </a:ln>
          <a:effectLst/>
        </c:spPr>
      </c:pivotFmt>
      <c:pivotFmt>
        <c:idx val="17"/>
        <c:spPr>
          <a:solidFill>
            <a:schemeClr val="accent2">
              <a:shade val="76000"/>
            </a:schemeClr>
          </a:solidFill>
          <a:ln>
            <a:noFill/>
          </a:ln>
          <a:effectLst/>
        </c:spPr>
      </c:pivotFmt>
      <c:pivotFmt>
        <c:idx val="18"/>
        <c:spPr>
          <a:solidFill>
            <a:schemeClr val="accent2">
              <a:shade val="53000"/>
            </a:schemeClr>
          </a:solidFill>
          <a:ln>
            <a:noFill/>
          </a:ln>
          <a:effectLst/>
        </c:spPr>
      </c:pivotFmt>
      <c:pivotFmt>
        <c:idx val="19"/>
        <c:spPr>
          <a:ln w="28575" cap="rnd">
            <a:solidFill>
              <a:schemeClr val="accent2">
                <a:tint val="58000"/>
              </a:schemeClr>
            </a:solidFill>
            <a:round/>
          </a:ln>
          <a:effectLst/>
        </c:spPr>
        <c:marker>
          <c:symbol val="none"/>
        </c:marker>
      </c:pivotFmt>
      <c:pivotFmt>
        <c:idx val="20"/>
        <c:spPr>
          <a:ln w="28575" cap="rnd">
            <a:solidFill>
              <a:schemeClr val="accent2">
                <a:tint val="86000"/>
              </a:schemeClr>
            </a:solidFill>
            <a:round/>
          </a:ln>
          <a:effectLst/>
        </c:spPr>
        <c:marker>
          <c:symbol val="none"/>
        </c:marker>
      </c:pivotFmt>
      <c:pivotFmt>
        <c:idx val="21"/>
        <c:spPr>
          <a:ln w="28575" cap="rnd">
            <a:solidFill>
              <a:schemeClr val="accent2">
                <a:shade val="86000"/>
              </a:schemeClr>
            </a:solidFill>
            <a:round/>
          </a:ln>
          <a:effectLst/>
        </c:spPr>
        <c:marker>
          <c:symbol val="none"/>
        </c:marker>
      </c:pivotFmt>
      <c:pivotFmt>
        <c:idx val="22"/>
        <c:spPr>
          <a:ln w="28575" cap="rnd">
            <a:solidFill>
              <a:schemeClr val="accent2">
                <a:shade val="58000"/>
              </a:schemeClr>
            </a:solidFill>
            <a:round/>
          </a:ln>
          <a:effectLst/>
        </c:spPr>
        <c:marker>
          <c:symbol val="none"/>
        </c:marker>
      </c:pivotFmt>
    </c:pivotFmts>
    <c:plotArea>
      <c:layout/>
      <c:lineChart>
        <c:grouping val="standard"/>
        <c:varyColors val="1"/>
        <c:ser>
          <c:idx val="0"/>
          <c:order val="0"/>
          <c:tx>
            <c:strRef>
              <c:f>line!$B$3</c:f>
              <c:strCache>
                <c:ptCount val="1"/>
                <c:pt idx="0">
                  <c:v>Total</c:v>
                </c:pt>
              </c:strCache>
            </c:strRef>
          </c:tx>
          <c:marker>
            <c:symbol val="none"/>
          </c:marker>
          <c:dPt>
            <c:idx val="0"/>
            <c:marker>
              <c:symbol val="none"/>
            </c:marker>
            <c:bubble3D val="0"/>
            <c:spPr>
              <a:ln w="28575" cap="rnd">
                <a:solidFill>
                  <a:schemeClr val="accent2">
                    <a:tint val="58000"/>
                  </a:schemeClr>
                </a:solidFill>
                <a:round/>
              </a:ln>
              <a:effectLst/>
            </c:spPr>
            <c:extLst>
              <c:ext xmlns:c16="http://schemas.microsoft.com/office/drawing/2014/chart" uri="{C3380CC4-5D6E-409C-BE32-E72D297353CC}">
                <c16:uniqueId val="{00000001-4D17-2E42-B708-84C346D9185F}"/>
              </c:ext>
            </c:extLst>
          </c:dPt>
          <c:dPt>
            <c:idx val="1"/>
            <c:marker>
              <c:symbol val="none"/>
            </c:marker>
            <c:bubble3D val="0"/>
            <c:spPr>
              <a:ln w="28575" cap="rnd">
                <a:solidFill>
                  <a:schemeClr val="accent2">
                    <a:tint val="86000"/>
                  </a:schemeClr>
                </a:solidFill>
                <a:round/>
              </a:ln>
              <a:effectLst/>
            </c:spPr>
            <c:extLst>
              <c:ext xmlns:c16="http://schemas.microsoft.com/office/drawing/2014/chart" uri="{C3380CC4-5D6E-409C-BE32-E72D297353CC}">
                <c16:uniqueId val="{00000003-4D17-2E42-B708-84C346D9185F}"/>
              </c:ext>
            </c:extLst>
          </c:dPt>
          <c:dPt>
            <c:idx val="2"/>
            <c:marker>
              <c:symbol val="none"/>
            </c:marker>
            <c:bubble3D val="0"/>
            <c:spPr>
              <a:ln w="28575" cap="rnd">
                <a:solidFill>
                  <a:schemeClr val="accent2">
                    <a:shade val="86000"/>
                  </a:schemeClr>
                </a:solidFill>
                <a:round/>
              </a:ln>
              <a:effectLst/>
            </c:spPr>
            <c:extLst>
              <c:ext xmlns:c16="http://schemas.microsoft.com/office/drawing/2014/chart" uri="{C3380CC4-5D6E-409C-BE32-E72D297353CC}">
                <c16:uniqueId val="{00000005-4D17-2E42-B708-84C346D9185F}"/>
              </c:ext>
            </c:extLst>
          </c:dPt>
          <c:dPt>
            <c:idx val="3"/>
            <c:marker>
              <c:symbol val="none"/>
            </c:marker>
            <c:bubble3D val="0"/>
            <c:spPr>
              <a:ln w="28575" cap="rnd">
                <a:solidFill>
                  <a:schemeClr val="accent2">
                    <a:shade val="58000"/>
                  </a:schemeClr>
                </a:solidFill>
                <a:round/>
              </a:ln>
              <a:effectLst/>
            </c:spPr>
            <c:extLst>
              <c:ext xmlns:c16="http://schemas.microsoft.com/office/drawing/2014/chart" uri="{C3380CC4-5D6E-409C-BE32-E72D297353CC}">
                <c16:uniqueId val="{00000007-4D17-2E42-B708-84C346D9185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line!$A$4:$A$8</c:f>
              <c:strCache>
                <c:ptCount val="4"/>
                <c:pt idx="0">
                  <c:v>Jul</c:v>
                </c:pt>
                <c:pt idx="1">
                  <c:v>Aug</c:v>
                </c:pt>
                <c:pt idx="2">
                  <c:v>Sep</c:v>
                </c:pt>
                <c:pt idx="3">
                  <c:v>Oct</c:v>
                </c:pt>
              </c:strCache>
            </c:strRef>
          </c:cat>
          <c:val>
            <c:numRef>
              <c:f>line!$B$4:$B$8</c:f>
              <c:numCache>
                <c:formatCode>"$"#,##0.0</c:formatCode>
                <c:ptCount val="4"/>
                <c:pt idx="0">
                  <c:v>752.2600000000001</c:v>
                </c:pt>
                <c:pt idx="1">
                  <c:v>2451.5399999999995</c:v>
                </c:pt>
                <c:pt idx="2">
                  <c:v>2042.2399999999991</c:v>
                </c:pt>
                <c:pt idx="3">
                  <c:v>1557.5100000000002</c:v>
                </c:pt>
              </c:numCache>
            </c:numRef>
          </c:val>
          <c:smooth val="0"/>
          <c:extLst>
            <c:ext xmlns:c16="http://schemas.microsoft.com/office/drawing/2014/chart" uri="{C3380CC4-5D6E-409C-BE32-E72D297353CC}">
              <c16:uniqueId val="{0000000B-3BAC-D34B-B3A3-077E3948BE9D}"/>
            </c:ext>
          </c:extLst>
        </c:ser>
        <c:dLbls>
          <c:showLegendKey val="0"/>
          <c:showVal val="0"/>
          <c:showCatName val="0"/>
          <c:showSerName val="0"/>
          <c:showPercent val="0"/>
          <c:showBubbleSize val="0"/>
        </c:dLbls>
        <c:smooth val="0"/>
        <c:axId val="74182832"/>
        <c:axId val="74184544"/>
      </c:lineChart>
      <c:catAx>
        <c:axId val="741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184544"/>
        <c:crosses val="autoZero"/>
        <c:auto val="1"/>
        <c:lblAlgn val="ctr"/>
        <c:lblOffset val="100"/>
        <c:noMultiLvlLbl val="0"/>
      </c:catAx>
      <c:valAx>
        <c:axId val="74184544"/>
        <c:scaling>
          <c:orientation val="minMax"/>
        </c:scaling>
        <c:delete val="0"/>
        <c:axPos val="l"/>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18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[Monthly_Expenses_Dashboard.xlsx]line!PivotTable4</c:name>
    <c:fmtId val="38"/>
  </c:pivotSource>
  <c:chart>
    <c:title>
      <c:tx>
        <c:rich>
          <a:bodyPr rot="0" spcFirstLastPara="1" vertOverflow="ellipsis" vert="horz" wrap="square" anchor="ctr" anchorCtr="1"/>
          <a:lstStyle/>
          <a:p>
            <a:pPr>
              <a:defRPr sz="1800" b="1" i="0" u="none" strike="noStrike" kern="1200" spc="0" baseline="0">
                <a:solidFill>
                  <a:schemeClr val="accent3"/>
                </a:solidFill>
                <a:latin typeface="+mn-lt"/>
                <a:ea typeface="+mn-ea"/>
                <a:cs typeface="+mn-cs"/>
              </a:defRPr>
            </a:pPr>
            <a:r>
              <a:rPr lang="en-US" sz="1800" b="1">
                <a:solidFill>
                  <a:schemeClr val="accent3"/>
                </a:solidFill>
              </a:rPr>
              <a:t>Total Transactions by Month</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3"/>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tint val="54000"/>
            </a:schemeClr>
          </a:solidFill>
          <a:ln>
            <a:noFill/>
          </a:ln>
          <a:effectLst/>
        </c:spPr>
      </c:pivotFmt>
      <c:pivotFmt>
        <c:idx val="2"/>
        <c:spPr>
          <a:solidFill>
            <a:schemeClr val="accent2">
              <a:tint val="77000"/>
            </a:schemeClr>
          </a:solidFill>
          <a:ln>
            <a:noFill/>
          </a:ln>
          <a:effectLst/>
        </c:spPr>
      </c:pivotFmt>
      <c:pivotFmt>
        <c:idx val="3"/>
        <c:spPr>
          <a:solidFill>
            <a:schemeClr val="accent2"/>
          </a:solidFill>
          <a:ln>
            <a:noFill/>
          </a:ln>
          <a:effectLst/>
        </c:spPr>
      </c:pivotFmt>
      <c:pivotFmt>
        <c:idx val="4"/>
        <c:spPr>
          <a:solidFill>
            <a:schemeClr val="accent2">
              <a:shade val="76000"/>
            </a:schemeClr>
          </a:solidFill>
          <a:ln>
            <a:noFill/>
          </a:ln>
          <a:effectLst/>
        </c:spPr>
      </c:pivotFmt>
      <c:pivotFmt>
        <c:idx val="5"/>
        <c:spPr>
          <a:solidFill>
            <a:schemeClr val="accent2">
              <a:shade val="53000"/>
            </a:schemeClr>
          </a:solidFill>
          <a:ln>
            <a:noFill/>
          </a:ln>
          <a:effectLst/>
        </c:spPr>
      </c:pivotFmt>
      <c:pivotFmt>
        <c:idx val="6"/>
        <c:spPr>
          <a:solidFill>
            <a:schemeClr val="accent2">
              <a:tint val="54000"/>
            </a:schemeClr>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tint val="54000"/>
            </a:schemeClr>
          </a:solidFill>
          <a:ln>
            <a:noFill/>
          </a:ln>
          <a:effectLst/>
        </c:spPr>
      </c:pivotFmt>
      <c:pivotFmt>
        <c:idx val="9"/>
        <c:spPr>
          <a:solidFill>
            <a:schemeClr val="accent2">
              <a:tint val="77000"/>
            </a:schemeClr>
          </a:solidFill>
          <a:ln>
            <a:noFill/>
          </a:ln>
          <a:effectLst/>
        </c:spPr>
      </c:pivotFmt>
      <c:pivotFmt>
        <c:idx val="10"/>
        <c:spPr>
          <a:solidFill>
            <a:schemeClr val="accent2"/>
          </a:solidFill>
          <a:ln>
            <a:noFill/>
          </a:ln>
          <a:effectLst/>
        </c:spPr>
      </c:pivotFmt>
      <c:pivotFmt>
        <c:idx val="11"/>
        <c:spPr>
          <a:solidFill>
            <a:schemeClr val="accent2">
              <a:shade val="76000"/>
            </a:schemeClr>
          </a:solidFill>
          <a:ln>
            <a:noFill/>
          </a:ln>
          <a:effectLst/>
        </c:spPr>
      </c:pivotFmt>
      <c:pivotFmt>
        <c:idx val="12"/>
        <c:spPr>
          <a:solidFill>
            <a:schemeClr val="accent2">
              <a:shade val="53000"/>
            </a:schemeClr>
          </a:solidFill>
          <a:ln>
            <a:noFill/>
          </a:ln>
          <a:effectLst/>
        </c:spPr>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tint val="54000"/>
            </a:schemeClr>
          </a:solidFill>
          <a:ln>
            <a:noFill/>
          </a:ln>
          <a:effectLst/>
        </c:spPr>
      </c:pivotFmt>
      <c:pivotFmt>
        <c:idx val="15"/>
        <c:spPr>
          <a:solidFill>
            <a:schemeClr val="accent2">
              <a:tint val="77000"/>
            </a:schemeClr>
          </a:solidFill>
          <a:ln>
            <a:noFill/>
          </a:ln>
          <a:effectLst/>
        </c:spPr>
      </c:pivotFmt>
      <c:pivotFmt>
        <c:idx val="16"/>
        <c:spPr>
          <a:solidFill>
            <a:schemeClr val="accent2"/>
          </a:solidFill>
          <a:ln>
            <a:noFill/>
          </a:ln>
          <a:effectLst/>
        </c:spPr>
      </c:pivotFmt>
      <c:pivotFmt>
        <c:idx val="17"/>
        <c:spPr>
          <a:solidFill>
            <a:schemeClr val="accent2">
              <a:shade val="76000"/>
            </a:schemeClr>
          </a:solidFill>
          <a:ln>
            <a:noFill/>
          </a:ln>
          <a:effectLst/>
        </c:spPr>
      </c:pivotFmt>
      <c:pivotFmt>
        <c:idx val="18"/>
        <c:spPr>
          <a:solidFill>
            <a:schemeClr val="accent2">
              <a:shade val="53000"/>
            </a:schemeClr>
          </a:solidFill>
          <a:ln>
            <a:noFill/>
          </a:ln>
          <a:effectLst/>
        </c:spPr>
      </c:pivotFmt>
      <c:pivotFmt>
        <c:idx val="1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tint val="58000"/>
              </a:schemeClr>
            </a:solidFill>
            <a:round/>
          </a:ln>
          <a:effectLst/>
        </c:spPr>
        <c:marker>
          <c:symbol val="none"/>
        </c:marker>
      </c:pivotFmt>
      <c:pivotFmt>
        <c:idx val="21"/>
        <c:spPr>
          <a:solidFill>
            <a:schemeClr val="accent2"/>
          </a:solidFill>
          <a:ln w="28575" cap="rnd">
            <a:solidFill>
              <a:schemeClr val="accent2">
                <a:tint val="86000"/>
              </a:schemeClr>
            </a:solidFill>
            <a:round/>
          </a:ln>
          <a:effectLst/>
        </c:spPr>
        <c:marker>
          <c:symbol val="none"/>
        </c:marker>
      </c:pivotFmt>
      <c:pivotFmt>
        <c:idx val="22"/>
        <c:spPr>
          <a:solidFill>
            <a:schemeClr val="accent2"/>
          </a:solidFill>
          <a:ln w="28575" cap="rnd">
            <a:solidFill>
              <a:schemeClr val="accent2">
                <a:shade val="86000"/>
              </a:schemeClr>
            </a:solidFill>
            <a:round/>
          </a:ln>
          <a:effectLst/>
        </c:spPr>
        <c:marker>
          <c:symbol val="none"/>
        </c:marker>
      </c:pivotFmt>
      <c:pivotFmt>
        <c:idx val="23"/>
        <c:spPr>
          <a:solidFill>
            <a:schemeClr val="accent2"/>
          </a:solidFill>
          <a:ln w="28575" cap="rnd">
            <a:solidFill>
              <a:schemeClr val="accent2">
                <a:shade val="58000"/>
              </a:schemeClr>
            </a:solidFill>
            <a:round/>
          </a:ln>
          <a:effectLst/>
        </c:spPr>
        <c:marker>
          <c:symbol val="none"/>
        </c:marker>
      </c:pivotFmt>
      <c:pivotFmt>
        <c:idx val="2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tint val="58000"/>
              </a:schemeClr>
            </a:solidFill>
            <a:round/>
          </a:ln>
          <a:effectLst/>
        </c:spPr>
        <c:marker>
          <c:symbol val="none"/>
        </c:marker>
      </c:pivotFmt>
      <c:pivotFmt>
        <c:idx val="26"/>
        <c:spPr>
          <a:ln w="28575" cap="rnd">
            <a:solidFill>
              <a:schemeClr val="accent2">
                <a:tint val="86000"/>
              </a:schemeClr>
            </a:solidFill>
            <a:round/>
          </a:ln>
          <a:effectLst/>
        </c:spPr>
        <c:marker>
          <c:symbol val="none"/>
        </c:marker>
      </c:pivotFmt>
      <c:pivotFmt>
        <c:idx val="27"/>
        <c:spPr>
          <a:ln w="28575" cap="rnd">
            <a:solidFill>
              <a:schemeClr val="accent2">
                <a:shade val="86000"/>
              </a:schemeClr>
            </a:solidFill>
            <a:round/>
          </a:ln>
          <a:effectLst/>
        </c:spPr>
        <c:marker>
          <c:symbol val="none"/>
        </c:marker>
      </c:pivotFmt>
      <c:pivotFmt>
        <c:idx val="28"/>
        <c:spPr>
          <a:ln w="28575" cap="rnd">
            <a:solidFill>
              <a:schemeClr val="accent2">
                <a:shade val="58000"/>
              </a:schemeClr>
            </a:solidFill>
            <a:round/>
          </a:ln>
          <a:effectLst/>
        </c:spPr>
        <c:marker>
          <c:symbol val="none"/>
        </c:marker>
      </c:pivotFmt>
    </c:pivotFmts>
    <c:plotArea>
      <c:layout>
        <c:manualLayout>
          <c:layoutTarget val="inner"/>
          <c:xMode val="edge"/>
          <c:yMode val="edge"/>
          <c:x val="8.0792761520693201E-2"/>
          <c:y val="1.1599830380230982E-2"/>
          <c:w val="0.90624127413570876"/>
          <c:h val="0.92671960355536342"/>
        </c:manualLayout>
      </c:layout>
      <c:lineChart>
        <c:grouping val="standard"/>
        <c:varyColors val="1"/>
        <c:ser>
          <c:idx val="0"/>
          <c:order val="0"/>
          <c:tx>
            <c:strRef>
              <c:f>line!$B$3</c:f>
              <c:strCache>
                <c:ptCount val="1"/>
                <c:pt idx="0">
                  <c:v>Total</c:v>
                </c:pt>
              </c:strCache>
            </c:strRef>
          </c:tx>
          <c:marker>
            <c:symbol val="none"/>
          </c:marker>
          <c:dPt>
            <c:idx val="0"/>
            <c:marker>
              <c:symbol val="none"/>
            </c:marker>
            <c:bubble3D val="0"/>
            <c:spPr>
              <a:ln w="28575" cap="rnd">
                <a:solidFill>
                  <a:schemeClr val="accent2">
                    <a:tint val="58000"/>
                  </a:schemeClr>
                </a:solidFill>
                <a:round/>
              </a:ln>
              <a:effectLst/>
            </c:spPr>
            <c:extLst>
              <c:ext xmlns:c16="http://schemas.microsoft.com/office/drawing/2014/chart" uri="{C3380CC4-5D6E-409C-BE32-E72D297353CC}">
                <c16:uniqueId val="{00000001-3A9C-F94D-82B9-41C4B019E987}"/>
              </c:ext>
            </c:extLst>
          </c:dPt>
          <c:dPt>
            <c:idx val="1"/>
            <c:marker>
              <c:symbol val="none"/>
            </c:marker>
            <c:bubble3D val="0"/>
            <c:spPr>
              <a:ln w="28575" cap="rnd">
                <a:solidFill>
                  <a:schemeClr val="accent2">
                    <a:tint val="86000"/>
                  </a:schemeClr>
                </a:solidFill>
                <a:round/>
              </a:ln>
              <a:effectLst/>
            </c:spPr>
            <c:extLst>
              <c:ext xmlns:c16="http://schemas.microsoft.com/office/drawing/2014/chart" uri="{C3380CC4-5D6E-409C-BE32-E72D297353CC}">
                <c16:uniqueId val="{00000003-3A9C-F94D-82B9-41C4B019E987}"/>
              </c:ext>
            </c:extLst>
          </c:dPt>
          <c:dPt>
            <c:idx val="2"/>
            <c:marker>
              <c:symbol val="none"/>
            </c:marker>
            <c:bubble3D val="0"/>
            <c:spPr>
              <a:ln w="28575" cap="rnd">
                <a:solidFill>
                  <a:schemeClr val="accent2">
                    <a:shade val="86000"/>
                  </a:schemeClr>
                </a:solidFill>
                <a:round/>
              </a:ln>
              <a:effectLst/>
            </c:spPr>
            <c:extLst>
              <c:ext xmlns:c16="http://schemas.microsoft.com/office/drawing/2014/chart" uri="{C3380CC4-5D6E-409C-BE32-E72D297353CC}">
                <c16:uniqueId val="{00000005-3A9C-F94D-82B9-41C4B019E987}"/>
              </c:ext>
            </c:extLst>
          </c:dPt>
          <c:dPt>
            <c:idx val="3"/>
            <c:marker>
              <c:symbol val="none"/>
            </c:marker>
            <c:bubble3D val="0"/>
            <c:spPr>
              <a:ln w="28575" cap="rnd">
                <a:solidFill>
                  <a:schemeClr val="accent2">
                    <a:shade val="58000"/>
                  </a:schemeClr>
                </a:solidFill>
                <a:round/>
              </a:ln>
              <a:effectLst/>
            </c:spPr>
            <c:extLst>
              <c:ext xmlns:c16="http://schemas.microsoft.com/office/drawing/2014/chart" uri="{C3380CC4-5D6E-409C-BE32-E72D297353CC}">
                <c16:uniqueId val="{00000007-3A9C-F94D-82B9-41C4B019E98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line!$A$4:$A$8</c:f>
              <c:strCache>
                <c:ptCount val="4"/>
                <c:pt idx="0">
                  <c:v>Jul</c:v>
                </c:pt>
                <c:pt idx="1">
                  <c:v>Aug</c:v>
                </c:pt>
                <c:pt idx="2">
                  <c:v>Sep</c:v>
                </c:pt>
                <c:pt idx="3">
                  <c:v>Oct</c:v>
                </c:pt>
              </c:strCache>
            </c:strRef>
          </c:cat>
          <c:val>
            <c:numRef>
              <c:f>line!$B$4:$B$8</c:f>
              <c:numCache>
                <c:formatCode>"$"#,##0.0</c:formatCode>
                <c:ptCount val="4"/>
                <c:pt idx="0">
                  <c:v>752.2600000000001</c:v>
                </c:pt>
                <c:pt idx="1">
                  <c:v>2451.5399999999995</c:v>
                </c:pt>
                <c:pt idx="2">
                  <c:v>2042.2399999999991</c:v>
                </c:pt>
                <c:pt idx="3">
                  <c:v>1557.5100000000002</c:v>
                </c:pt>
              </c:numCache>
            </c:numRef>
          </c:val>
          <c:smooth val="0"/>
          <c:extLst>
            <c:ext xmlns:c16="http://schemas.microsoft.com/office/drawing/2014/chart" uri="{C3380CC4-5D6E-409C-BE32-E72D297353CC}">
              <c16:uniqueId val="{00000008-3A9C-F94D-82B9-41C4B019E987}"/>
            </c:ext>
          </c:extLst>
        </c:ser>
        <c:dLbls>
          <c:showLegendKey val="0"/>
          <c:showVal val="0"/>
          <c:showCatName val="0"/>
          <c:showSerName val="0"/>
          <c:showPercent val="0"/>
          <c:showBubbleSize val="0"/>
        </c:dLbls>
        <c:smooth val="0"/>
        <c:axId val="74182832"/>
        <c:axId val="74184544"/>
      </c:lineChart>
      <c:catAx>
        <c:axId val="741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184544"/>
        <c:crosses val="autoZero"/>
        <c:auto val="1"/>
        <c:lblAlgn val="ctr"/>
        <c:lblOffset val="100"/>
        <c:noMultiLvlLbl val="0"/>
      </c:catAx>
      <c:valAx>
        <c:axId val="74184544"/>
        <c:scaling>
          <c:orientation val="minMax"/>
        </c:scaling>
        <c:delete val="0"/>
        <c:axPos val="l"/>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7418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[Monthly_Expenses_Dashboard.xlsx]new!PivotTable4</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rgbClr val="C00000"/>
                </a:solidFill>
              </a:rPr>
              <a:t>Transactions</a:t>
            </a:r>
            <a:r>
              <a:rPr lang="en-US" sz="2000" b="1" baseline="0">
                <a:solidFill>
                  <a:srgbClr val="C00000"/>
                </a:solidFill>
              </a:rPr>
              <a:t> By Month</a:t>
            </a:r>
            <a:endParaRPr lang="en-US" sz="20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pivotFmt>
      <c:pivotFmt>
        <c:idx val="2"/>
        <c:spPr>
          <a:solidFill>
            <a:schemeClr val="accent1"/>
          </a:solidFill>
          <a:ln w="28575" cap="rnd">
            <a:solidFill>
              <a:schemeClr val="accent6">
                <a:lumMod val="75000"/>
              </a:schemeClr>
            </a:solidFill>
            <a:round/>
          </a:ln>
          <a:effectLst/>
        </c:spPr>
      </c:pivotFmt>
      <c:pivotFmt>
        <c:idx val="3"/>
        <c:spPr>
          <a:solidFill>
            <a:schemeClr val="accent1"/>
          </a:solidFill>
          <a:ln w="28575" cap="rnd">
            <a:solidFill>
              <a:srgbClr val="FF0000"/>
            </a:solidFill>
            <a:round/>
          </a:ln>
          <a:effectLst/>
        </c:spPr>
      </c:pivotFmt>
    </c:pivotFmts>
    <c:plotArea>
      <c:layout/>
      <c:lineChart>
        <c:grouping val="standard"/>
        <c:varyColors val="0"/>
        <c:ser>
          <c:idx val="0"/>
          <c:order val="0"/>
          <c:tx>
            <c:strRef>
              <c:f>new!$B$3</c:f>
              <c:strCache>
                <c:ptCount val="1"/>
                <c:pt idx="0">
                  <c:v>Total</c:v>
                </c:pt>
              </c:strCache>
            </c:strRef>
          </c:tx>
          <c:spPr>
            <a:ln w="28575" cap="rnd">
              <a:solidFill>
                <a:schemeClr val="accent2">
                  <a:lumMod val="75000"/>
                </a:schemeClr>
              </a:solidFill>
              <a:round/>
            </a:ln>
            <a:effectLst/>
          </c:spPr>
          <c:marker>
            <c:symbol val="none"/>
          </c:marker>
          <c:cat>
            <c:strRef>
              <c:f>new!$A$4:$A$8</c:f>
              <c:strCache>
                <c:ptCount val="4"/>
                <c:pt idx="0">
                  <c:v>Jul</c:v>
                </c:pt>
                <c:pt idx="1">
                  <c:v>Aug</c:v>
                </c:pt>
                <c:pt idx="2">
                  <c:v>Sep</c:v>
                </c:pt>
                <c:pt idx="3">
                  <c:v>Oct</c:v>
                </c:pt>
              </c:strCache>
            </c:strRef>
          </c:cat>
          <c:val>
            <c:numRef>
              <c:f>new!$B$4:$B$8</c:f>
              <c:numCache>
                <c:formatCode>"$"#,##0.0</c:formatCode>
                <c:ptCount val="4"/>
                <c:pt idx="0">
                  <c:v>308.12</c:v>
                </c:pt>
                <c:pt idx="1">
                  <c:v>695.62000000000012</c:v>
                </c:pt>
                <c:pt idx="2">
                  <c:v>661.09</c:v>
                </c:pt>
                <c:pt idx="3">
                  <c:v>423.09</c:v>
                </c:pt>
              </c:numCache>
            </c:numRef>
          </c:val>
          <c:smooth val="0"/>
          <c:extLst>
            <c:ext xmlns:c16="http://schemas.microsoft.com/office/drawing/2014/chart" uri="{C3380CC4-5D6E-409C-BE32-E72D297353CC}">
              <c16:uniqueId val="{00000000-8817-E74C-8856-321BAD83685F}"/>
            </c:ext>
          </c:extLst>
        </c:ser>
        <c:dLbls>
          <c:showLegendKey val="0"/>
          <c:showVal val="0"/>
          <c:showCatName val="0"/>
          <c:showSerName val="0"/>
          <c:showPercent val="0"/>
          <c:showBubbleSize val="0"/>
        </c:dLbls>
        <c:smooth val="0"/>
        <c:axId val="419807776"/>
        <c:axId val="419809488"/>
      </c:lineChart>
      <c:catAx>
        <c:axId val="41980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9809488"/>
        <c:crosses val="autoZero"/>
        <c:auto val="1"/>
        <c:lblAlgn val="ctr"/>
        <c:lblOffset val="100"/>
        <c:noMultiLvlLbl val="0"/>
      </c:catAx>
      <c:valAx>
        <c:axId val="4198094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Amount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1980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[Monthly_Expenses_Dashboard.xlsx]top5 categories!PivotTable4</c:name>
    <c:fmtId val="2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rgbClr val="C00000"/>
                </a:solidFill>
              </a:rPr>
              <a:t>Top</a:t>
            </a:r>
            <a:r>
              <a:rPr lang="en-US" sz="2000" b="1" baseline="0">
                <a:solidFill>
                  <a:srgbClr val="C00000"/>
                </a:solidFill>
              </a:rPr>
              <a:t> 5 Categories</a:t>
            </a:r>
            <a:endParaRPr lang="en-US" sz="2000" b="1">
              <a:solidFill>
                <a:srgbClr val="C00000"/>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tint val="54000"/>
            </a:schemeClr>
          </a:solidFill>
          <a:ln>
            <a:noFill/>
          </a:ln>
          <a:effectLst/>
        </c:spPr>
      </c:pivotFmt>
      <c:pivotFmt>
        <c:idx val="2"/>
        <c:spPr>
          <a:solidFill>
            <a:schemeClr val="accent2">
              <a:tint val="77000"/>
            </a:schemeClr>
          </a:solidFill>
          <a:ln>
            <a:noFill/>
          </a:ln>
          <a:effectLst/>
        </c:spPr>
      </c:pivotFmt>
      <c:pivotFmt>
        <c:idx val="3"/>
        <c:spPr>
          <a:solidFill>
            <a:schemeClr val="accent2"/>
          </a:solidFill>
          <a:ln>
            <a:noFill/>
          </a:ln>
          <a:effectLst/>
        </c:spPr>
      </c:pivotFmt>
      <c:pivotFmt>
        <c:idx val="4"/>
        <c:spPr>
          <a:solidFill>
            <a:schemeClr val="accent2">
              <a:shade val="76000"/>
            </a:schemeClr>
          </a:solidFill>
          <a:ln>
            <a:noFill/>
          </a:ln>
          <a:effectLst/>
        </c:spPr>
      </c:pivotFmt>
      <c:pivotFmt>
        <c:idx val="5"/>
        <c:spPr>
          <a:solidFill>
            <a:schemeClr val="accent2">
              <a:shade val="53000"/>
            </a:schemeClr>
          </a:solidFill>
          <a:ln>
            <a:noFill/>
          </a:ln>
          <a:effectLst/>
        </c:spPr>
      </c:pivotFmt>
      <c:pivotFmt>
        <c:idx val="6"/>
        <c:spPr>
          <a:solidFill>
            <a:schemeClr val="accent2">
              <a:tint val="54000"/>
            </a:schemeClr>
          </a:solidFill>
          <a:ln>
            <a:noFill/>
          </a:ln>
          <a:effectLst/>
        </c:spPr>
      </c:pivotFmt>
      <c:pivotFmt>
        <c:idx val="7"/>
        <c:spPr>
          <a:solidFill>
            <a:schemeClr val="accent2">
              <a:tint val="54000"/>
            </a:schemeClr>
          </a:solidFill>
          <a:ln>
            <a:noFill/>
          </a:ln>
          <a:effectLst/>
        </c:spPr>
      </c:pivotFmt>
      <c:pivotFmt>
        <c:idx val="8"/>
        <c:spPr>
          <a:solidFill>
            <a:schemeClr val="accent2">
              <a:tint val="54000"/>
            </a:schemeClr>
          </a:solidFill>
          <a:ln>
            <a:noFill/>
          </a:ln>
          <a:effectLst/>
        </c:spPr>
      </c:pivotFmt>
      <c:pivotFmt>
        <c:idx val="9"/>
        <c:spPr>
          <a:solidFill>
            <a:schemeClr val="accent2">
              <a:tint val="54000"/>
            </a:schemeClr>
          </a:solidFill>
          <a:ln>
            <a:noFill/>
          </a:ln>
          <a:effectLst/>
        </c:spPr>
      </c:pivotFmt>
    </c:pivotFmts>
    <c:plotArea>
      <c:layout/>
      <c:barChart>
        <c:barDir val="bar"/>
        <c:grouping val="clustered"/>
        <c:varyColors val="1"/>
        <c:ser>
          <c:idx val="0"/>
          <c:order val="0"/>
          <c:tx>
            <c:strRef>
              <c:f>'top5 categories'!$B$3</c:f>
              <c:strCache>
                <c:ptCount val="1"/>
                <c:pt idx="0">
                  <c:v>Total</c:v>
                </c:pt>
              </c:strCache>
            </c:strRef>
          </c:tx>
          <c:invertIfNegative val="0"/>
          <c:dPt>
            <c:idx val="0"/>
            <c:invertIfNegative val="0"/>
            <c:bubble3D val="0"/>
            <c:spPr>
              <a:solidFill>
                <a:schemeClr val="accent2">
                  <a:tint val="54000"/>
                </a:schemeClr>
              </a:solidFill>
              <a:ln>
                <a:noFill/>
              </a:ln>
              <a:effectLst/>
            </c:spPr>
            <c:extLst>
              <c:ext xmlns:c16="http://schemas.microsoft.com/office/drawing/2014/chart" uri="{C3380CC4-5D6E-409C-BE32-E72D297353CC}">
                <c16:uniqueId val="{00000001-5C80-2D41-8D02-CA1F759718F7}"/>
              </c:ext>
            </c:extLst>
          </c:dPt>
          <c:dPt>
            <c:idx val="1"/>
            <c:invertIfNegative val="0"/>
            <c:bubble3D val="0"/>
            <c:spPr>
              <a:solidFill>
                <a:schemeClr val="accent2">
                  <a:tint val="77000"/>
                </a:schemeClr>
              </a:solidFill>
              <a:ln>
                <a:noFill/>
              </a:ln>
              <a:effectLst/>
            </c:spPr>
            <c:extLst>
              <c:ext xmlns:c16="http://schemas.microsoft.com/office/drawing/2014/chart" uri="{C3380CC4-5D6E-409C-BE32-E72D297353CC}">
                <c16:uniqueId val="{00000003-5C80-2D41-8D02-CA1F759718F7}"/>
              </c:ext>
            </c:extLst>
          </c:dPt>
          <c:dPt>
            <c:idx val="2"/>
            <c:invertIfNegative val="0"/>
            <c:bubble3D val="0"/>
            <c:spPr>
              <a:solidFill>
                <a:schemeClr val="accent2">
                  <a:tint val="54000"/>
                </a:schemeClr>
              </a:solidFill>
              <a:ln>
                <a:noFill/>
              </a:ln>
              <a:effectLst/>
            </c:spPr>
            <c:extLst>
              <c:ext xmlns:c16="http://schemas.microsoft.com/office/drawing/2014/chart" uri="{C3380CC4-5D6E-409C-BE32-E72D297353CC}">
                <c16:uniqueId val="{00000005-5C80-2D41-8D02-CA1F759718F7}"/>
              </c:ext>
            </c:extLst>
          </c:dPt>
          <c:dPt>
            <c:idx val="3"/>
            <c:invertIfNegative val="0"/>
            <c:bubble3D val="0"/>
            <c:spPr>
              <a:solidFill>
                <a:schemeClr val="accent2">
                  <a:shade val="76000"/>
                </a:schemeClr>
              </a:solidFill>
              <a:ln>
                <a:noFill/>
              </a:ln>
              <a:effectLst/>
            </c:spPr>
            <c:extLst>
              <c:ext xmlns:c16="http://schemas.microsoft.com/office/drawing/2014/chart" uri="{C3380CC4-5D6E-409C-BE32-E72D297353CC}">
                <c16:uniqueId val="{00000007-5C80-2D41-8D02-CA1F759718F7}"/>
              </c:ext>
            </c:extLst>
          </c:dPt>
          <c:dPt>
            <c:idx val="4"/>
            <c:invertIfNegative val="0"/>
            <c:bubble3D val="0"/>
            <c:spPr>
              <a:solidFill>
                <a:schemeClr val="accent2">
                  <a:shade val="53000"/>
                </a:schemeClr>
              </a:solidFill>
              <a:ln>
                <a:noFill/>
              </a:ln>
              <a:effectLst/>
            </c:spPr>
            <c:extLst>
              <c:ext xmlns:c16="http://schemas.microsoft.com/office/drawing/2014/chart" uri="{C3380CC4-5D6E-409C-BE32-E72D297353CC}">
                <c16:uniqueId val="{00000009-5C80-2D41-8D02-CA1F759718F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categories'!$A$4:$A$9</c:f>
              <c:strCache>
                <c:ptCount val="5"/>
                <c:pt idx="0">
                  <c:v>Café</c:v>
                </c:pt>
                <c:pt idx="1">
                  <c:v>Restaurant</c:v>
                </c:pt>
                <c:pt idx="2">
                  <c:v>Utilities</c:v>
                </c:pt>
                <c:pt idx="3">
                  <c:v>Gas Station</c:v>
                </c:pt>
                <c:pt idx="4">
                  <c:v>Grocery Shopping</c:v>
                </c:pt>
              </c:strCache>
            </c:strRef>
          </c:cat>
          <c:val>
            <c:numRef>
              <c:f>'top5 categories'!$B$4:$B$9</c:f>
              <c:numCache>
                <c:formatCode>"$"#,##0.0</c:formatCode>
                <c:ptCount val="5"/>
                <c:pt idx="0">
                  <c:v>120.5</c:v>
                </c:pt>
                <c:pt idx="1">
                  <c:v>202.1</c:v>
                </c:pt>
                <c:pt idx="2">
                  <c:v>243.73</c:v>
                </c:pt>
                <c:pt idx="3">
                  <c:v>340.1</c:v>
                </c:pt>
                <c:pt idx="4">
                  <c:v>423.09</c:v>
                </c:pt>
              </c:numCache>
            </c:numRef>
          </c:val>
          <c:extLst>
            <c:ext xmlns:c16="http://schemas.microsoft.com/office/drawing/2014/chart" uri="{C3380CC4-5D6E-409C-BE32-E72D297353CC}">
              <c16:uniqueId val="{00000000-A0FF-934B-B174-601C1C2347AD}"/>
            </c:ext>
          </c:extLst>
        </c:ser>
        <c:dLbls>
          <c:showLegendKey val="0"/>
          <c:showVal val="0"/>
          <c:showCatName val="0"/>
          <c:showSerName val="0"/>
          <c:showPercent val="0"/>
          <c:showBubbleSize val="0"/>
        </c:dLbls>
        <c:gapWidth val="182"/>
        <c:axId val="74182832"/>
        <c:axId val="74184544"/>
      </c:barChart>
      <c:catAx>
        <c:axId val="7418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184544"/>
        <c:crosses val="autoZero"/>
        <c:auto val="1"/>
        <c:lblAlgn val="ctr"/>
        <c:lblOffset val="100"/>
        <c:noMultiLvlLbl val="0"/>
      </c:catAx>
      <c:valAx>
        <c:axId val="74184544"/>
        <c:scaling>
          <c:orientation val="minMax"/>
        </c:scaling>
        <c:delete val="0"/>
        <c:axPos val="b"/>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18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[Monthly_Expenses_Dashboard.xlsx]categorypermonth!PivotTable1</c:name>
    <c:fmtId val="0"/>
  </c:pivotSource>
  <c:chart>
    <c:title>
      <c:tx>
        <c:strRef>
          <c:f>categorypermonth!$D$4</c:f>
          <c:strCache>
            <c:ptCount val="1"/>
          </c:strCache>
        </c:strRef>
      </c:tx>
      <c:layout>
        <c:manualLayout>
          <c:xMode val="edge"/>
          <c:yMode val="edge"/>
          <c:x val="0.30620325102132584"/>
          <c:y val="3.49000931335195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tint val="86000"/>
            </a:schemeClr>
          </a:solidFill>
          <a:ln>
            <a:noFill/>
          </a:ln>
          <a:effectLst/>
        </c:spPr>
      </c:pivotFmt>
      <c:pivotFmt>
        <c:idx val="20"/>
        <c:spPr>
          <a:solidFill>
            <a:srgbClr val="C00000"/>
          </a:solidFill>
          <a:ln>
            <a:noFill/>
          </a:ln>
          <a:effectLst/>
        </c:spPr>
      </c:pivotFmt>
      <c:pivotFmt>
        <c:idx val="21"/>
        <c:spPr>
          <a:solidFill>
            <a:srgbClr val="C00000"/>
          </a:solidFill>
          <a:ln>
            <a:noFill/>
          </a:ln>
          <a:effectLst/>
        </c:spPr>
      </c:pivotFmt>
      <c:pivotFmt>
        <c:idx val="22"/>
        <c:spPr>
          <a:solidFill>
            <a:srgbClr val="C00000"/>
          </a:solidFill>
          <a:ln>
            <a:noFill/>
          </a:ln>
          <a:effectLst/>
        </c:spPr>
      </c:pivotFmt>
      <c:pivotFmt>
        <c:idx val="23"/>
        <c:spPr>
          <a:solidFill>
            <a:schemeClr val="accent6">
              <a:shade val="58000"/>
            </a:schemeClr>
          </a:solidFill>
          <a:ln>
            <a:noFill/>
          </a:ln>
          <a:effectLst/>
        </c:spPr>
      </c:pivotFmt>
      <c:pivotFmt>
        <c:idx val="24"/>
        <c:spPr>
          <a:solidFill>
            <a:schemeClr val="accent6">
              <a:tint val="58000"/>
            </a:schemeClr>
          </a:solidFill>
          <a:ln>
            <a:noFill/>
          </a:ln>
          <a:effectLst/>
        </c:spPr>
      </c:pivotFmt>
      <c:pivotFmt>
        <c:idx val="25"/>
        <c:spPr>
          <a:solidFill>
            <a:schemeClr val="accent6">
              <a:tint val="86000"/>
            </a:schemeClr>
          </a:solidFill>
          <a:ln>
            <a:noFill/>
          </a:ln>
          <a:effectLst/>
        </c:spPr>
      </c:pivotFmt>
      <c:pivotFmt>
        <c:idx val="26"/>
        <c:spPr>
          <a:solidFill>
            <a:schemeClr val="accent6">
              <a:shade val="86000"/>
            </a:schemeClr>
          </a:solidFill>
          <a:ln>
            <a:noFill/>
          </a:ln>
          <a:effectLst/>
        </c:spPr>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tint val="58000"/>
            </a:schemeClr>
          </a:solidFill>
          <a:ln>
            <a:noFill/>
          </a:ln>
          <a:effectLst/>
        </c:spPr>
      </c:pivotFmt>
      <c:pivotFmt>
        <c:idx val="29"/>
        <c:spPr>
          <a:solidFill>
            <a:schemeClr val="accent6">
              <a:shade val="86000"/>
            </a:schemeClr>
          </a:solidFill>
          <a:ln>
            <a:noFill/>
          </a:ln>
          <a:effectLst/>
        </c:spPr>
      </c:pivotFmt>
      <c:pivotFmt>
        <c:idx val="30"/>
        <c:spPr>
          <a:solidFill>
            <a:schemeClr val="accent6">
              <a:tint val="77000"/>
            </a:schemeClr>
          </a:solidFill>
          <a:ln>
            <a:noFill/>
          </a:ln>
          <a:effectLst/>
        </c:spPr>
      </c:pivotFmt>
      <c:pivotFmt>
        <c:idx val="31"/>
        <c:spPr>
          <a:solidFill>
            <a:schemeClr val="accent6">
              <a:shade val="76000"/>
            </a:schemeClr>
          </a:solidFill>
          <a:ln>
            <a:noFill/>
          </a:ln>
          <a:effectLst/>
        </c:spPr>
      </c:pivotFmt>
      <c:pivotFmt>
        <c:idx val="32"/>
        <c:spPr>
          <a:solidFill>
            <a:schemeClr val="accent6">
              <a:tint val="58000"/>
            </a:schemeClr>
          </a:solidFill>
          <a:ln>
            <a:noFill/>
          </a:ln>
          <a:effectLst/>
        </c:spPr>
      </c:pivotFmt>
      <c:pivotFmt>
        <c:idx val="33"/>
        <c:spPr>
          <a:solidFill>
            <a:schemeClr val="accent6">
              <a:tint val="86000"/>
            </a:schemeClr>
          </a:solidFill>
          <a:ln>
            <a:noFill/>
          </a:ln>
          <a:effectLst/>
        </c:spPr>
      </c:pivotFmt>
      <c:pivotFmt>
        <c:idx val="34"/>
        <c:spPr>
          <a:solidFill>
            <a:schemeClr val="accent6">
              <a:shade val="86000"/>
            </a:schemeClr>
          </a:solidFill>
          <a:ln>
            <a:noFill/>
          </a:ln>
          <a:effectLst/>
        </c:spPr>
      </c:pivotFmt>
      <c:pivotFmt>
        <c:idx val="35"/>
        <c:spPr>
          <a:solidFill>
            <a:schemeClr val="accent6">
              <a:shade val="58000"/>
            </a:schemeClr>
          </a:solidFill>
          <a:ln>
            <a:noFill/>
          </a:ln>
          <a:effectLst/>
        </c:spPr>
      </c:pivotFmt>
      <c:pivotFmt>
        <c:idx val="36"/>
        <c:spPr>
          <a:solidFill>
            <a:srgbClr val="C00000"/>
          </a:solidFill>
          <a:ln>
            <a:noFill/>
          </a:ln>
          <a:effectLst/>
        </c:spPr>
      </c:pivotFmt>
      <c:pivotFmt>
        <c:idx val="37"/>
        <c:spPr>
          <a:solidFill>
            <a:srgbClr val="C00000"/>
          </a:solidFill>
          <a:ln>
            <a:noFill/>
          </a:ln>
          <a:effectLst/>
        </c:spPr>
      </c:pivotFmt>
    </c:pivotFmts>
    <c:plotArea>
      <c:layout>
        <c:manualLayout>
          <c:layoutTarget val="inner"/>
          <c:xMode val="edge"/>
          <c:yMode val="edge"/>
          <c:x val="2.8540867385501479E-2"/>
          <c:y val="1.4764837863009059E-2"/>
          <c:w val="0.96781393212847178"/>
          <c:h val="0.94366205232410461"/>
        </c:manualLayout>
      </c:layout>
      <c:barChart>
        <c:barDir val="col"/>
        <c:grouping val="clustered"/>
        <c:varyColors val="1"/>
        <c:ser>
          <c:idx val="0"/>
          <c:order val="0"/>
          <c:tx>
            <c:strRef>
              <c:f>categorypermonth!$D$4</c:f>
              <c:strCache>
                <c:ptCount val="1"/>
                <c:pt idx="0">
                  <c:v>Grocery Shopping</c:v>
                </c:pt>
              </c:strCache>
            </c:strRef>
          </c:tx>
          <c:spPr>
            <a:solidFill>
              <a:srgbClr val="C00000"/>
            </a:solidFill>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F19D-3843-9866-0D980E3E5DB7}"/>
              </c:ext>
            </c:extLst>
          </c:dPt>
          <c:dPt>
            <c:idx val="1"/>
            <c:invertIfNegative val="0"/>
            <c:bubble3D val="0"/>
            <c:spPr>
              <a:solidFill>
                <a:srgbClr val="C00000"/>
              </a:solidFill>
              <a:ln>
                <a:noFill/>
              </a:ln>
              <a:effectLst/>
            </c:spPr>
            <c:extLst>
              <c:ext xmlns:c16="http://schemas.microsoft.com/office/drawing/2014/chart" uri="{C3380CC4-5D6E-409C-BE32-E72D297353CC}">
                <c16:uniqueId val="{00000003-F19D-3843-9866-0D980E3E5DB7}"/>
              </c:ext>
            </c:extLst>
          </c:dPt>
          <c:dPt>
            <c:idx val="2"/>
            <c:invertIfNegative val="0"/>
            <c:bubble3D val="0"/>
            <c:spPr>
              <a:solidFill>
                <a:srgbClr val="C00000"/>
              </a:solidFill>
              <a:ln>
                <a:noFill/>
              </a:ln>
              <a:effectLst/>
            </c:spPr>
            <c:extLst>
              <c:ext xmlns:c16="http://schemas.microsoft.com/office/drawing/2014/chart" uri="{C3380CC4-5D6E-409C-BE32-E72D297353CC}">
                <c16:uniqueId val="{00000005-F19D-3843-9866-0D980E3E5DB7}"/>
              </c:ext>
            </c:extLst>
          </c:dPt>
          <c:dPt>
            <c:idx val="3"/>
            <c:invertIfNegative val="0"/>
            <c:bubble3D val="0"/>
            <c:spPr>
              <a:solidFill>
                <a:srgbClr val="C00000"/>
              </a:solidFill>
              <a:ln>
                <a:noFill/>
              </a:ln>
              <a:effectLst/>
            </c:spPr>
            <c:extLst>
              <c:ext xmlns:c16="http://schemas.microsoft.com/office/drawing/2014/chart" uri="{C3380CC4-5D6E-409C-BE32-E72D297353CC}">
                <c16:uniqueId val="{0000001B-0268-C048-A283-D3A4495FF7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categorypermonth!$D$4</c:f>
              <c:strCache>
                <c:ptCount val="4"/>
                <c:pt idx="0">
                  <c:v>Jul</c:v>
                </c:pt>
                <c:pt idx="1">
                  <c:v>Aug</c:v>
                </c:pt>
                <c:pt idx="2">
                  <c:v>Sep</c:v>
                </c:pt>
                <c:pt idx="3">
                  <c:v>Oct</c:v>
                </c:pt>
              </c:strCache>
            </c:strRef>
          </c:cat>
          <c:val>
            <c:numRef>
              <c:f>categorypermonth!$D$4</c:f>
              <c:numCache>
                <c:formatCode>"$"#,##0.0</c:formatCode>
                <c:ptCount val="4"/>
                <c:pt idx="0">
                  <c:v>308.12</c:v>
                </c:pt>
                <c:pt idx="1">
                  <c:v>695.62000000000012</c:v>
                </c:pt>
                <c:pt idx="2">
                  <c:v>661.09</c:v>
                </c:pt>
                <c:pt idx="3">
                  <c:v>423.09</c:v>
                </c:pt>
              </c:numCache>
            </c:numRef>
          </c:val>
          <c:extLst>
            <c:ext xmlns:c16="http://schemas.microsoft.com/office/drawing/2014/chart" uri="{C3380CC4-5D6E-409C-BE32-E72D297353CC}">
              <c16:uniqueId val="{00000000-2B65-974E-BADC-C6DD813BD9CB}"/>
            </c:ext>
          </c:extLst>
        </c:ser>
        <c:dLbls>
          <c:showLegendKey val="0"/>
          <c:showVal val="1"/>
          <c:showCatName val="0"/>
          <c:showSerName val="0"/>
          <c:showPercent val="0"/>
          <c:showBubbleSize val="0"/>
        </c:dLbls>
        <c:gapWidth val="219"/>
        <c:overlap val="-27"/>
        <c:axId val="50861071"/>
        <c:axId val="484114783"/>
      </c:barChart>
      <c:catAx>
        <c:axId val="5086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484114783"/>
        <c:crosses val="autoZero"/>
        <c:auto val="1"/>
        <c:lblAlgn val="ctr"/>
        <c:lblOffset val="100"/>
        <c:noMultiLvlLbl val="0"/>
      </c:catAx>
      <c:valAx>
        <c:axId val="484114783"/>
        <c:scaling>
          <c:orientation val="minMax"/>
        </c:scaling>
        <c:delete val="0"/>
        <c:axPos val="l"/>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3">
                    <a:lumMod val="75000"/>
                  </a:schemeClr>
                </a:solidFill>
                <a:latin typeface="+mn-lt"/>
                <a:ea typeface="+mn-ea"/>
                <a:cs typeface="+mn-cs"/>
              </a:defRPr>
            </a:pPr>
            <a:endParaRPr lang="en-US"/>
          </a:p>
        </c:txPr>
        <c:crossAx val="50861071"/>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3">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[Monthly_Expenses_Dashboard.xlsx]piechart!PivotTable4</c:name>
    <c:fmtId val="20"/>
  </c:pivotSource>
  <c:chart>
    <c:title>
      <c:tx>
        <c:rich>
          <a:bodyPr rot="0" spcFirstLastPara="1" vertOverflow="ellipsis" vert="horz" wrap="square" anchor="ctr" anchorCtr="1"/>
          <a:lstStyle/>
          <a:p>
            <a:pPr>
              <a:defRPr sz="2000" b="1" i="0" u="none" strike="noStrike" kern="1200" spc="0" baseline="0">
                <a:solidFill>
                  <a:srgbClr val="C00000"/>
                </a:solidFill>
                <a:latin typeface="+mn-lt"/>
                <a:ea typeface="+mn-ea"/>
                <a:cs typeface="+mn-cs"/>
              </a:defRPr>
            </a:pPr>
            <a:r>
              <a:rPr lang="en-US" sz="2000" b="1">
                <a:solidFill>
                  <a:srgbClr val="C00000"/>
                </a:solidFill>
              </a:rPr>
              <a:t>Transactions By Category</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31750">
            <a:solidFill>
              <a:schemeClr val="bg1"/>
            </a:solidFill>
          </a:ln>
          <a:effectLst/>
        </c:spPr>
        <c:marker>
          <c:symbol val="none"/>
        </c:marker>
      </c:pivotFmt>
      <c:pivotFmt>
        <c:idx val="1"/>
        <c:spPr>
          <a:solidFill>
            <a:schemeClr val="accent1">
              <a:tint val="38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tint val="46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tint val="54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tint val="62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tint val="69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tint val="77000"/>
            </a:schemeClr>
          </a:solidFill>
          <a:ln w="31750">
            <a:solidFill>
              <a:schemeClr val="bg1"/>
            </a:solidFill>
          </a:ln>
          <a:effectLst/>
        </c:spPr>
      </c:pivotFmt>
      <c:pivotFmt>
        <c:idx val="7"/>
        <c:spPr>
          <a:solidFill>
            <a:schemeClr val="accent1">
              <a:tint val="85000"/>
            </a:schemeClr>
          </a:solidFill>
          <a:ln w="31750">
            <a:solidFill>
              <a:schemeClr val="bg1"/>
            </a:solidFill>
          </a:ln>
          <a:effectLst/>
        </c:spPr>
      </c:pivotFmt>
      <c:pivotFmt>
        <c:idx val="8"/>
        <c:spPr>
          <a:solidFill>
            <a:schemeClr val="accent1">
              <a:tint val="93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31750">
            <a:solidFill>
              <a:schemeClr val="bg1"/>
            </a:solidFill>
          </a:ln>
          <a:effectLst/>
        </c:spPr>
        <c:dLbl>
          <c:idx val="0"/>
          <c:layout>
            <c:manualLayout>
              <c:x val="1.6164760065369072E-2"/>
              <c:y val="2.7270489703638323E-2"/>
            </c:manualLayout>
          </c:layout>
          <c:spPr>
            <a:noFill/>
            <a:ln w="6350">
              <a:solidFill>
                <a:sysClr val="windowText" lastClr="000000"/>
              </a:solidFill>
            </a:ln>
            <a:effectLst/>
          </c:spPr>
          <c:txPr>
            <a:bodyPr rot="0" spcFirstLastPara="1" vertOverflow="clip" horzOverflow="clip" vert="horz" wrap="square" lIns="0" tIns="0" rIns="91440" bIns="365760" anchor="ctr" anchorCtr="0">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9297394572948273"/>
                  <c:h val="4.1921766093819209E-2"/>
                </c:manualLayout>
              </c15:layout>
            </c:ext>
          </c:extLst>
        </c:dLbl>
      </c:pivotFmt>
      <c:pivotFmt>
        <c:idx val="10"/>
        <c:spPr>
          <a:solidFill>
            <a:schemeClr val="accent1">
              <a:shade val="92000"/>
            </a:schemeClr>
          </a:solidFill>
          <a:ln w="31750">
            <a:solidFill>
              <a:schemeClr val="bg1"/>
            </a:solidFill>
          </a:ln>
          <a:effectLst/>
        </c:spPr>
      </c:pivotFmt>
      <c:pivotFmt>
        <c:idx val="11"/>
        <c:spPr>
          <a:solidFill>
            <a:schemeClr val="accent1">
              <a:shade val="84000"/>
            </a:schemeClr>
          </a:solidFill>
          <a:ln w="31750">
            <a:solidFill>
              <a:schemeClr val="bg1"/>
            </a:solidFill>
          </a:ln>
          <a:effectLst/>
        </c:spPr>
      </c:pivotFmt>
      <c:pivotFmt>
        <c:idx val="12"/>
        <c:spPr>
          <a:solidFill>
            <a:schemeClr val="accent1">
              <a:shade val="76000"/>
            </a:schemeClr>
          </a:solidFill>
          <a:ln w="31750">
            <a:solidFill>
              <a:schemeClr val="bg1"/>
            </a:solidFill>
          </a:ln>
          <a:effectLst/>
        </c:spPr>
      </c:pivotFmt>
      <c:pivotFmt>
        <c:idx val="13"/>
        <c:spPr>
          <a:solidFill>
            <a:schemeClr val="accent1">
              <a:shade val="68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hade val="61000"/>
            </a:schemeClr>
          </a:solidFill>
          <a:ln w="31750">
            <a:solidFill>
              <a:schemeClr val="bg1"/>
            </a:solidFill>
          </a:ln>
          <a:effectLst/>
        </c:spPr>
      </c:pivotFmt>
      <c:pivotFmt>
        <c:idx val="15"/>
        <c:spPr>
          <a:solidFill>
            <a:schemeClr val="accent1">
              <a:shade val="53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hade val="45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hade val="37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31750">
            <a:solidFill>
              <a:schemeClr val="bg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tint val="38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tint val="46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tint val="54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tint val="62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tint val="69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tint val="77000"/>
            </a:schemeClr>
          </a:solidFill>
          <a:ln w="31750">
            <a:solidFill>
              <a:schemeClr val="bg1"/>
            </a:solidFill>
          </a:ln>
          <a:effectLst/>
        </c:spPr>
      </c:pivotFmt>
      <c:pivotFmt>
        <c:idx val="25"/>
        <c:spPr>
          <a:solidFill>
            <a:schemeClr val="accent1">
              <a:tint val="85000"/>
            </a:schemeClr>
          </a:solidFill>
          <a:ln w="31750">
            <a:solidFill>
              <a:schemeClr val="bg1"/>
            </a:solidFill>
          </a:ln>
          <a:effectLst/>
        </c:spPr>
      </c:pivotFmt>
      <c:pivotFmt>
        <c:idx val="26"/>
        <c:spPr>
          <a:solidFill>
            <a:schemeClr val="accent1">
              <a:tint val="93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31750">
            <a:solidFill>
              <a:schemeClr val="bg1"/>
            </a:solidFill>
          </a:ln>
          <a:effectLst/>
        </c:spPr>
        <c:dLbl>
          <c:idx val="0"/>
          <c:layout>
            <c:manualLayout>
              <c:x val="1.6164760065369072E-2"/>
              <c:y val="2.7270489703638323E-2"/>
            </c:manualLayout>
          </c:layout>
          <c:spPr>
            <a:noFill/>
            <a:ln w="6350">
              <a:solidFill>
                <a:sysClr val="windowText" lastClr="000000"/>
              </a:solidFill>
            </a:ln>
            <a:effectLst/>
          </c:spPr>
          <c:txPr>
            <a:bodyPr rot="0" spcFirstLastPara="1" vertOverflow="clip" horzOverflow="clip" vert="horz" wrap="square" lIns="0" tIns="0" rIns="91440" bIns="365760" anchor="ctr" anchorCtr="0">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9297394572948273"/>
                  <c:h val="4.1921766093819209E-2"/>
                </c:manualLayout>
              </c15:layout>
            </c:ext>
          </c:extLst>
        </c:dLbl>
      </c:pivotFmt>
      <c:pivotFmt>
        <c:idx val="28"/>
        <c:spPr>
          <a:solidFill>
            <a:schemeClr val="accent1">
              <a:shade val="92000"/>
            </a:schemeClr>
          </a:solidFill>
          <a:ln w="31750">
            <a:solidFill>
              <a:schemeClr val="bg1"/>
            </a:solidFill>
          </a:ln>
          <a:effectLst/>
        </c:spPr>
      </c:pivotFmt>
      <c:pivotFmt>
        <c:idx val="29"/>
        <c:spPr>
          <a:solidFill>
            <a:schemeClr val="accent1">
              <a:shade val="84000"/>
            </a:schemeClr>
          </a:solidFill>
          <a:ln w="31750">
            <a:solidFill>
              <a:schemeClr val="bg1"/>
            </a:solidFill>
          </a:ln>
          <a:effectLst/>
        </c:spPr>
      </c:pivotFmt>
      <c:pivotFmt>
        <c:idx val="30"/>
        <c:spPr>
          <a:solidFill>
            <a:schemeClr val="accent1">
              <a:shade val="76000"/>
            </a:schemeClr>
          </a:solidFill>
          <a:ln w="31750">
            <a:solidFill>
              <a:schemeClr val="bg1"/>
            </a:solidFill>
          </a:ln>
          <a:effectLst/>
        </c:spPr>
      </c:pivotFmt>
      <c:pivotFmt>
        <c:idx val="31"/>
        <c:spPr>
          <a:solidFill>
            <a:schemeClr val="accent1">
              <a:shade val="68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hade val="61000"/>
            </a:schemeClr>
          </a:solidFill>
          <a:ln w="31750">
            <a:solidFill>
              <a:schemeClr val="bg1"/>
            </a:solidFill>
          </a:ln>
          <a:effectLst/>
        </c:spPr>
      </c:pivotFmt>
      <c:pivotFmt>
        <c:idx val="33"/>
        <c:spPr>
          <a:solidFill>
            <a:schemeClr val="accent1">
              <a:shade val="53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hade val="45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hade val="37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3175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5"/>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EB0B3E"/>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tint val="54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7A81FF"/>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000000"/>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EB0B3E"/>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EB0B3E"/>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tx2">
              <a:lumMod val="75000"/>
              <a:lumOff val="25000"/>
            </a:schemeClr>
          </a:solidFill>
          <a:ln w="31750">
            <a:solidFill>
              <a:schemeClr val="accent4">
                <a:lumMod val="20000"/>
                <a:lumOff val="80000"/>
              </a:schemeClr>
            </a:solidFill>
          </a:ln>
          <a:effectLst/>
        </c:spPr>
        <c:dLbl>
          <c:idx val="0"/>
          <c:layout>
            <c:manualLayout>
              <c:x val="1.2385451929308247E-2"/>
              <c:y val="5.644775210970796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hade val="68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FFFF00"/>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extLst>
        </c:dLbl>
      </c:pivotFmt>
      <c:pivotFmt>
        <c:idx val="47"/>
        <c:spPr>
          <a:solidFill>
            <a:schemeClr val="accent4">
              <a:lumMod val="60000"/>
              <a:lumOff val="40000"/>
            </a:schemeClr>
          </a:solidFill>
          <a:ln w="31750">
            <a:solidFill>
              <a:schemeClr val="accent4">
                <a:lumMod val="20000"/>
                <a:lumOff val="80000"/>
              </a:schemeClr>
            </a:solidFill>
          </a:ln>
          <a:effectLst/>
        </c:spPr>
      </c:pivotFmt>
      <c:pivotFmt>
        <c:idx val="48"/>
        <c:spPr>
          <a:solidFill>
            <a:schemeClr val="accent2">
              <a:lumMod val="60000"/>
              <a:lumOff val="40000"/>
            </a:schemeClr>
          </a:solidFill>
          <a:ln w="31750">
            <a:solidFill>
              <a:schemeClr val="accent4">
                <a:lumMod val="20000"/>
                <a:lumOff val="80000"/>
              </a:schemeClr>
            </a:solidFill>
          </a:ln>
          <a:effectLst/>
        </c:spPr>
        <c:dLbl>
          <c:idx val="0"/>
          <c:layout>
            <c:manualLayout>
              <c:x val="-1.5154627273912235E-2"/>
              <c:y val="-1.55857442943598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2">
              <a:lumMod val="60000"/>
              <a:lumOff val="40000"/>
            </a:schemeClr>
          </a:solidFill>
          <a:ln w="31750">
            <a:solidFill>
              <a:schemeClr val="accent4">
                <a:lumMod val="20000"/>
                <a:lumOff val="80000"/>
              </a:schemeClr>
            </a:solidFill>
          </a:ln>
          <a:effectLst/>
        </c:spPr>
        <c:dLbl>
          <c:idx val="0"/>
          <c:layout>
            <c:manualLayout>
              <c:x val="-1.5154627273912235E-2"/>
              <c:y val="-1.55857442943598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2">
              <a:lumMod val="60000"/>
              <a:lumOff val="40000"/>
            </a:schemeClr>
          </a:solidFill>
          <a:ln w="31750">
            <a:solidFill>
              <a:schemeClr val="accent4">
                <a:lumMod val="20000"/>
                <a:lumOff val="80000"/>
              </a:schemeClr>
            </a:solidFill>
          </a:ln>
          <a:effectLst/>
        </c:spPr>
        <c:dLbl>
          <c:idx val="0"/>
          <c:layout>
            <c:manualLayout>
              <c:x val="-1.5154627273912235E-2"/>
              <c:y val="-1.55857442943598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hade val="53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AB7942"/>
          </a:solidFill>
          <a:ln w="31750">
            <a:solidFill>
              <a:schemeClr val="accent4">
                <a:lumMod val="20000"/>
                <a:lumOff val="80000"/>
              </a:schemeClr>
            </a:solidFill>
          </a:ln>
          <a:effectLst/>
        </c:spPr>
        <c:dLbl>
          <c:idx val="0"/>
          <c:layout>
            <c:manualLayout>
              <c:x val="1.4054300566837312E-2"/>
              <c:y val="3.754612633209520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hade val="37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piechart!$B$3</c:f>
              <c:strCache>
                <c:ptCount val="1"/>
                <c:pt idx="0">
                  <c:v>Total</c:v>
                </c:pt>
              </c:strCache>
            </c:strRef>
          </c:tx>
          <c:spPr>
            <a:ln w="31750">
              <a:solidFill>
                <a:schemeClr val="accent4">
                  <a:lumMod val="20000"/>
                  <a:lumOff val="80000"/>
                </a:schemeClr>
              </a:solidFill>
            </a:ln>
          </c:spPr>
          <c:dPt>
            <c:idx val="0"/>
            <c:bubble3D val="0"/>
            <c:spPr>
              <a:solidFill>
                <a:schemeClr val="accent5"/>
              </a:solidFill>
              <a:ln w="31750">
                <a:solidFill>
                  <a:schemeClr val="accent4">
                    <a:lumMod val="20000"/>
                    <a:lumOff val="80000"/>
                  </a:schemeClr>
                </a:solidFill>
              </a:ln>
              <a:effectLst/>
            </c:spPr>
            <c:extLst>
              <c:ext xmlns:c16="http://schemas.microsoft.com/office/drawing/2014/chart" uri="{C3380CC4-5D6E-409C-BE32-E72D297353CC}">
                <c16:uniqueId val="{00000026-F645-7B41-83F5-3068726474B7}"/>
              </c:ext>
            </c:extLst>
          </c:dPt>
          <c:dPt>
            <c:idx val="1"/>
            <c:bubble3D val="0"/>
            <c:spPr>
              <a:solidFill>
                <a:srgbClr val="EB0B3E"/>
              </a:solidFill>
              <a:ln w="31750">
                <a:solidFill>
                  <a:schemeClr val="accent4">
                    <a:lumMod val="20000"/>
                    <a:lumOff val="80000"/>
                  </a:schemeClr>
                </a:solidFill>
              </a:ln>
              <a:effectLst/>
            </c:spPr>
            <c:extLst>
              <c:ext xmlns:c16="http://schemas.microsoft.com/office/drawing/2014/chart" uri="{C3380CC4-5D6E-409C-BE32-E72D297353CC}">
                <c16:uniqueId val="{00000027-F645-7B41-83F5-3068726474B7}"/>
              </c:ext>
            </c:extLst>
          </c:dPt>
          <c:dPt>
            <c:idx val="2"/>
            <c:bubble3D val="0"/>
            <c:spPr>
              <a:solidFill>
                <a:srgbClr val="EB0B3E"/>
              </a:solidFill>
              <a:ln w="31750">
                <a:solidFill>
                  <a:schemeClr val="accent4">
                    <a:lumMod val="20000"/>
                    <a:lumOff val="80000"/>
                  </a:schemeClr>
                </a:solidFill>
              </a:ln>
              <a:effectLst/>
            </c:spPr>
            <c:extLst>
              <c:ext xmlns:c16="http://schemas.microsoft.com/office/drawing/2014/chart" uri="{C3380CC4-5D6E-409C-BE32-E72D297353CC}">
                <c16:uniqueId val="{00000028-F645-7B41-83F5-3068726474B7}"/>
              </c:ext>
            </c:extLst>
          </c:dPt>
          <c:dPt>
            <c:idx val="3"/>
            <c:bubble3D val="0"/>
            <c:spPr>
              <a:solidFill>
                <a:srgbClr val="EB0B3E"/>
              </a:solidFill>
              <a:ln w="31750">
                <a:solidFill>
                  <a:schemeClr val="accent4">
                    <a:lumMod val="20000"/>
                    <a:lumOff val="80000"/>
                  </a:schemeClr>
                </a:solidFill>
              </a:ln>
              <a:effectLst/>
            </c:spPr>
            <c:extLst>
              <c:ext xmlns:c16="http://schemas.microsoft.com/office/drawing/2014/chart" uri="{C3380CC4-5D6E-409C-BE32-E72D297353CC}">
                <c16:uniqueId val="{00000029-F645-7B41-83F5-3068726474B7}"/>
              </c:ext>
            </c:extLst>
          </c:dPt>
          <c:dPt>
            <c:idx val="4"/>
            <c:bubble3D val="0"/>
            <c:spPr>
              <a:solidFill>
                <a:schemeClr val="accent2">
                  <a:lumMod val="60000"/>
                  <a:lumOff val="40000"/>
                </a:schemeClr>
              </a:solidFill>
              <a:ln w="31750">
                <a:solidFill>
                  <a:schemeClr val="accent4">
                    <a:lumMod val="20000"/>
                    <a:lumOff val="80000"/>
                  </a:schemeClr>
                </a:solidFill>
              </a:ln>
              <a:effectLst/>
            </c:spPr>
            <c:extLst>
              <c:ext xmlns:c16="http://schemas.microsoft.com/office/drawing/2014/chart" uri="{C3380CC4-5D6E-409C-BE32-E72D297353CC}">
                <c16:uniqueId val="{0000002A-F645-7B41-83F5-3068726474B7}"/>
              </c:ext>
            </c:extLst>
          </c:dPt>
          <c:dPt>
            <c:idx val="5"/>
            <c:bubble3D val="0"/>
            <c:spPr>
              <a:solidFill>
                <a:schemeClr val="accent2">
                  <a:lumMod val="60000"/>
                  <a:lumOff val="40000"/>
                </a:schemeClr>
              </a:solidFill>
              <a:ln w="31750">
                <a:solidFill>
                  <a:schemeClr val="accent4">
                    <a:lumMod val="20000"/>
                    <a:lumOff val="80000"/>
                  </a:schemeClr>
                </a:solidFill>
              </a:ln>
              <a:effectLst/>
            </c:spPr>
            <c:extLst>
              <c:ext xmlns:c16="http://schemas.microsoft.com/office/drawing/2014/chart" uri="{C3380CC4-5D6E-409C-BE32-E72D297353CC}">
                <c16:uniqueId val="{0000000B-E299-3D47-B79B-29ECCC83D79A}"/>
              </c:ext>
            </c:extLst>
          </c:dPt>
          <c:dPt>
            <c:idx val="6"/>
            <c:bubble3D val="0"/>
            <c:spPr>
              <a:solidFill>
                <a:schemeClr val="accent2">
                  <a:lumMod val="60000"/>
                  <a:lumOff val="40000"/>
                </a:schemeClr>
              </a:solidFill>
              <a:ln w="31750">
                <a:solidFill>
                  <a:schemeClr val="accent4">
                    <a:lumMod val="20000"/>
                    <a:lumOff val="80000"/>
                  </a:schemeClr>
                </a:solidFill>
              </a:ln>
              <a:effectLst/>
            </c:spPr>
            <c:extLst>
              <c:ext xmlns:c16="http://schemas.microsoft.com/office/drawing/2014/chart" uri="{C3380CC4-5D6E-409C-BE32-E72D297353CC}">
                <c16:uniqueId val="{0000000D-E299-3D47-B79B-29ECCC83D79A}"/>
              </c:ext>
            </c:extLst>
          </c:dPt>
          <c:dPt>
            <c:idx val="7"/>
            <c:bubble3D val="0"/>
            <c:spPr>
              <a:solidFill>
                <a:schemeClr val="accent1">
                  <a:shade val="53000"/>
                </a:schemeClr>
              </a:solidFill>
              <a:ln w="31750">
                <a:solidFill>
                  <a:schemeClr val="accent4">
                    <a:lumMod val="20000"/>
                    <a:lumOff val="80000"/>
                  </a:schemeClr>
                </a:solidFill>
              </a:ln>
              <a:effectLst/>
            </c:spPr>
            <c:extLst>
              <c:ext xmlns:c16="http://schemas.microsoft.com/office/drawing/2014/chart" uri="{C3380CC4-5D6E-409C-BE32-E72D297353CC}">
                <c16:uniqueId val="{0000002B-F645-7B41-83F5-3068726474B7}"/>
              </c:ext>
            </c:extLst>
          </c:dPt>
          <c:dPt>
            <c:idx val="8"/>
            <c:bubble3D val="0"/>
            <c:spPr>
              <a:solidFill>
                <a:srgbClr val="AB7942"/>
              </a:solidFill>
              <a:ln w="31750">
                <a:solidFill>
                  <a:schemeClr val="accent4">
                    <a:lumMod val="20000"/>
                    <a:lumOff val="80000"/>
                  </a:schemeClr>
                </a:solidFill>
              </a:ln>
              <a:effectLst/>
            </c:spPr>
            <c:extLst>
              <c:ext xmlns:c16="http://schemas.microsoft.com/office/drawing/2014/chart" uri="{C3380CC4-5D6E-409C-BE32-E72D297353CC}">
                <c16:uniqueId val="{00000025-F645-7B41-83F5-3068726474B7}"/>
              </c:ext>
            </c:extLst>
          </c:dPt>
          <c:dPt>
            <c:idx val="9"/>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3-E299-3D47-B79B-29ECCC83D79A}"/>
              </c:ext>
            </c:extLst>
          </c:dPt>
          <c:dPt>
            <c:idx val="10"/>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30-F645-7B41-83F5-3068726474B7}"/>
              </c:ext>
            </c:extLst>
          </c:dPt>
          <c:dPt>
            <c:idx val="11"/>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7-E299-3D47-B79B-29ECCC83D79A}"/>
              </c:ext>
            </c:extLst>
          </c:dPt>
          <c:dPt>
            <c:idx val="12"/>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2C-F645-7B41-83F5-3068726474B7}"/>
              </c:ext>
            </c:extLst>
          </c:dPt>
          <c:dPt>
            <c:idx val="13"/>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B-E299-3D47-B79B-29ECCC83D79A}"/>
              </c:ext>
            </c:extLst>
          </c:dPt>
          <c:dPt>
            <c:idx val="14"/>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2D-F645-7B41-83F5-3068726474B7}"/>
              </c:ext>
            </c:extLst>
          </c:dPt>
          <c:dPt>
            <c:idx val="15"/>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2E-F645-7B41-83F5-3068726474B7}"/>
              </c:ext>
            </c:extLst>
          </c:dPt>
          <c:dPt>
            <c:idx val="16"/>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2F-F645-7B41-83F5-3068726474B7}"/>
              </c:ext>
            </c:extLst>
          </c:dPt>
          <c:dLbls>
            <c:dLbl>
              <c:idx val="0"/>
              <c:delete val="1"/>
              <c:extLst>
                <c:ext xmlns:c15="http://schemas.microsoft.com/office/drawing/2012/chart" uri="{CE6537A1-D6FC-4f65-9D91-7224C49458BB}"/>
                <c:ext xmlns:c16="http://schemas.microsoft.com/office/drawing/2014/chart" uri="{C3380CC4-5D6E-409C-BE32-E72D297353CC}">
                  <c16:uniqueId val="{00000026-F645-7B41-83F5-3068726474B7}"/>
                </c:ext>
              </c:extLst>
            </c:dLbl>
            <c:dLbl>
              <c:idx val="1"/>
              <c:delete val="1"/>
              <c:extLst>
                <c:ext xmlns:c15="http://schemas.microsoft.com/office/drawing/2012/chart" uri="{CE6537A1-D6FC-4f65-9D91-7224C49458BB}"/>
                <c:ext xmlns:c16="http://schemas.microsoft.com/office/drawing/2014/chart" uri="{C3380CC4-5D6E-409C-BE32-E72D297353CC}">
                  <c16:uniqueId val="{00000027-F645-7B41-83F5-3068726474B7}"/>
                </c:ext>
              </c:extLst>
            </c:dLbl>
            <c:dLbl>
              <c:idx val="2"/>
              <c:delete val="1"/>
              <c:extLst>
                <c:ext xmlns:c15="http://schemas.microsoft.com/office/drawing/2012/chart" uri="{CE6537A1-D6FC-4f65-9D91-7224C49458BB}"/>
                <c:ext xmlns:c16="http://schemas.microsoft.com/office/drawing/2014/chart" uri="{C3380CC4-5D6E-409C-BE32-E72D297353CC}">
                  <c16:uniqueId val="{00000028-F645-7B41-83F5-3068726474B7}"/>
                </c:ext>
              </c:extLst>
            </c:dLbl>
            <c:dLbl>
              <c:idx val="3"/>
              <c:delete val="1"/>
              <c:extLst>
                <c:ext xmlns:c15="http://schemas.microsoft.com/office/drawing/2012/chart" uri="{CE6537A1-D6FC-4f65-9D91-7224C49458BB}"/>
                <c:ext xmlns:c16="http://schemas.microsoft.com/office/drawing/2014/chart" uri="{C3380CC4-5D6E-409C-BE32-E72D297353CC}">
                  <c16:uniqueId val="{00000029-F645-7B41-83F5-3068726474B7}"/>
                </c:ext>
              </c:extLst>
            </c:dLbl>
            <c:dLbl>
              <c:idx val="4"/>
              <c:layout>
                <c:manualLayout>
                  <c:x val="-1.5154627273912235E-2"/>
                  <c:y val="-1.55857442943598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F645-7B41-83F5-3068726474B7}"/>
                </c:ext>
              </c:extLst>
            </c:dLbl>
            <c:dLbl>
              <c:idx val="5"/>
              <c:layout>
                <c:manualLayout>
                  <c:x val="-1.5154627273912235E-2"/>
                  <c:y val="-1.55857442943598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299-3D47-B79B-29ECCC83D79A}"/>
                </c:ext>
              </c:extLst>
            </c:dLbl>
            <c:dLbl>
              <c:idx val="6"/>
              <c:layout>
                <c:manualLayout>
                  <c:x val="-1.5154627273912235E-2"/>
                  <c:y val="-1.55857442943598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299-3D47-B79B-29ECCC83D79A}"/>
                </c:ext>
              </c:extLst>
            </c:dLbl>
            <c:dLbl>
              <c:idx val="7"/>
              <c:delete val="1"/>
              <c:extLst>
                <c:ext xmlns:c15="http://schemas.microsoft.com/office/drawing/2012/chart" uri="{CE6537A1-D6FC-4f65-9D91-7224C49458BB}"/>
                <c:ext xmlns:c16="http://schemas.microsoft.com/office/drawing/2014/chart" uri="{C3380CC4-5D6E-409C-BE32-E72D297353CC}">
                  <c16:uniqueId val="{0000002B-F645-7B41-83F5-3068726474B7}"/>
                </c:ext>
              </c:extLst>
            </c:dLbl>
            <c:dLbl>
              <c:idx val="8"/>
              <c:layout>
                <c:manualLayout>
                  <c:x val="1.4054300566837312E-2"/>
                  <c:y val="3.754612633209520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F645-7B41-83F5-3068726474B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piechart!$A$4:$A$13</c:f>
              <c:strCache>
                <c:ptCount val="9"/>
                <c:pt idx="0">
                  <c:v>Café</c:v>
                </c:pt>
                <c:pt idx="1">
                  <c:v>Cinema</c:v>
                </c:pt>
                <c:pt idx="2">
                  <c:v>Gas Station</c:v>
                </c:pt>
                <c:pt idx="3">
                  <c:v>Grocery Shopping</c:v>
                </c:pt>
                <c:pt idx="4">
                  <c:v>Restaurant</c:v>
                </c:pt>
                <c:pt idx="5">
                  <c:v>Retail Shopping</c:v>
                </c:pt>
                <c:pt idx="6">
                  <c:v>Subscriptions</c:v>
                </c:pt>
                <c:pt idx="7">
                  <c:v>Transportation</c:v>
                </c:pt>
                <c:pt idx="8">
                  <c:v>Utilities</c:v>
                </c:pt>
              </c:strCache>
            </c:strRef>
          </c:cat>
          <c:val>
            <c:numRef>
              <c:f>piechart!$B$4:$B$13</c:f>
              <c:numCache>
                <c:formatCode>General</c:formatCode>
                <c:ptCount val="9"/>
                <c:pt idx="0">
                  <c:v>120.5</c:v>
                </c:pt>
                <c:pt idx="1">
                  <c:v>65.400000000000006</c:v>
                </c:pt>
                <c:pt idx="2">
                  <c:v>340.1</c:v>
                </c:pt>
                <c:pt idx="3">
                  <c:v>423.09</c:v>
                </c:pt>
                <c:pt idx="4">
                  <c:v>202.1</c:v>
                </c:pt>
                <c:pt idx="5">
                  <c:v>55.849999999999994</c:v>
                </c:pt>
                <c:pt idx="6">
                  <c:v>46.739999999999995</c:v>
                </c:pt>
                <c:pt idx="7">
                  <c:v>60</c:v>
                </c:pt>
                <c:pt idx="8">
                  <c:v>243.73</c:v>
                </c:pt>
              </c:numCache>
            </c:numRef>
          </c:val>
          <c:extLst>
            <c:ext xmlns:c16="http://schemas.microsoft.com/office/drawing/2014/chart" uri="{C3380CC4-5D6E-409C-BE32-E72D297353CC}">
              <c16:uniqueId val="{00000023-F645-7B41-83F5-3068726474B7}"/>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587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[Monthly_Expenses_Dashboard.xlsx]new!PivotTable4</c:name>
    <c:fmtId val="36"/>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sz="1400" b="1">
                <a:solidFill>
                  <a:schemeClr val="accent6">
                    <a:lumMod val="75000"/>
                  </a:schemeClr>
                </a:solidFill>
                <a:latin typeface="Arial" panose="020B0604020202020204" pitchFamily="34" charset="0"/>
                <a:cs typeface="Arial" panose="020B0604020202020204" pitchFamily="34" charset="0"/>
              </a:rPr>
              <a:t>Monthly Transactions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pivotFmt>
      <c:pivotFmt>
        <c:idx val="2"/>
        <c:spPr>
          <a:solidFill>
            <a:schemeClr val="accent1"/>
          </a:solidFill>
          <a:ln w="28575" cap="rnd">
            <a:solidFill>
              <a:schemeClr val="accent6">
                <a:lumMod val="75000"/>
              </a:schemeClr>
            </a:solidFill>
            <a:round/>
          </a:ln>
          <a:effectLst/>
        </c:spPr>
      </c:pivotFmt>
      <c:pivotFmt>
        <c:idx val="3"/>
        <c:spPr>
          <a:solidFill>
            <a:schemeClr val="accent1"/>
          </a:solidFill>
          <a:ln w="28575" cap="rnd">
            <a:solidFill>
              <a:srgbClr val="FF0000"/>
            </a:solidFill>
            <a:round/>
          </a:ln>
          <a:effectLst/>
        </c:spPr>
      </c:pivotFmt>
      <c:pivotFmt>
        <c:idx val="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53975" cap="rnd">
            <a:solidFill>
              <a:schemeClr val="accent2">
                <a:lumMod val="75000"/>
              </a:schemeClr>
            </a:solidFill>
            <a:round/>
          </a:ln>
          <a:effectLst/>
        </c:spPr>
        <c:marker>
          <c:symbol val="none"/>
        </c:marker>
      </c:pivotFmt>
    </c:pivotFmts>
    <c:plotArea>
      <c:layout>
        <c:manualLayout>
          <c:layoutTarget val="inner"/>
          <c:xMode val="edge"/>
          <c:yMode val="edge"/>
          <c:x val="0.11855854032272804"/>
          <c:y val="0.1111275399809869"/>
          <c:w val="0.86335428751147336"/>
          <c:h val="0.80582733959346164"/>
        </c:manualLayout>
      </c:layout>
      <c:lineChart>
        <c:grouping val="standard"/>
        <c:varyColors val="0"/>
        <c:ser>
          <c:idx val="0"/>
          <c:order val="0"/>
          <c:tx>
            <c:strRef>
              <c:f>new!$B$3</c:f>
              <c:strCache>
                <c:ptCount val="1"/>
                <c:pt idx="0">
                  <c:v>Total</c:v>
                </c:pt>
              </c:strCache>
            </c:strRef>
          </c:tx>
          <c:spPr>
            <a:ln w="50800" cap="rnd">
              <a:solidFill>
                <a:schemeClr val="accent2">
                  <a:lumMod val="75000"/>
                </a:schemeClr>
              </a:solidFill>
              <a:round/>
            </a:ln>
            <a:effectLst/>
          </c:spPr>
          <c:marker>
            <c:symbol val="none"/>
          </c:marker>
          <c:dPt>
            <c:idx val="3"/>
            <c:marker>
              <c:symbol val="none"/>
            </c:marker>
            <c:bubble3D val="0"/>
            <c:spPr>
              <a:ln w="53975" cap="rnd">
                <a:solidFill>
                  <a:schemeClr val="accent2">
                    <a:lumMod val="75000"/>
                  </a:schemeClr>
                </a:solidFill>
                <a:round/>
              </a:ln>
              <a:effectLst/>
            </c:spPr>
            <c:extLst>
              <c:ext xmlns:c16="http://schemas.microsoft.com/office/drawing/2014/chart" uri="{C3380CC4-5D6E-409C-BE32-E72D297353CC}">
                <c16:uniqueId val="{00000000-92E9-F848-8CA5-9442653BFECF}"/>
              </c:ext>
            </c:extLst>
          </c:dPt>
          <c:cat>
            <c:strRef>
              <c:f>new!$A$4:$A$8</c:f>
              <c:strCache>
                <c:ptCount val="4"/>
                <c:pt idx="0">
                  <c:v>Jul</c:v>
                </c:pt>
                <c:pt idx="1">
                  <c:v>Aug</c:v>
                </c:pt>
                <c:pt idx="2">
                  <c:v>Sep</c:v>
                </c:pt>
                <c:pt idx="3">
                  <c:v>Oct</c:v>
                </c:pt>
              </c:strCache>
            </c:strRef>
          </c:cat>
          <c:val>
            <c:numRef>
              <c:f>new!$B$4:$B$8</c:f>
              <c:numCache>
                <c:formatCode>"$"#,##0.0</c:formatCode>
                <c:ptCount val="4"/>
                <c:pt idx="0">
                  <c:v>308.12</c:v>
                </c:pt>
                <c:pt idx="1">
                  <c:v>695.62000000000012</c:v>
                </c:pt>
                <c:pt idx="2">
                  <c:v>661.09</c:v>
                </c:pt>
                <c:pt idx="3">
                  <c:v>423.09</c:v>
                </c:pt>
              </c:numCache>
            </c:numRef>
          </c:val>
          <c:smooth val="0"/>
          <c:extLst>
            <c:ext xmlns:c16="http://schemas.microsoft.com/office/drawing/2014/chart" uri="{C3380CC4-5D6E-409C-BE32-E72D297353CC}">
              <c16:uniqueId val="{00000000-B71E-0741-96FD-CF872AF57CDB}"/>
            </c:ext>
          </c:extLst>
        </c:ser>
        <c:dLbls>
          <c:showLegendKey val="0"/>
          <c:showVal val="0"/>
          <c:showCatName val="0"/>
          <c:showSerName val="0"/>
          <c:showPercent val="0"/>
          <c:showBubbleSize val="0"/>
        </c:dLbls>
        <c:smooth val="0"/>
        <c:axId val="419807776"/>
        <c:axId val="419809488"/>
      </c:lineChart>
      <c:catAx>
        <c:axId val="41980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419809488"/>
        <c:crosses val="autoZero"/>
        <c:auto val="1"/>
        <c:lblAlgn val="ctr"/>
        <c:lblOffset val="100"/>
        <c:noMultiLvlLbl val="0"/>
      </c:catAx>
      <c:valAx>
        <c:axId val="419809488"/>
        <c:scaling>
          <c:orientation val="minMax"/>
        </c:scaling>
        <c:delete val="0"/>
        <c:axPos val="l"/>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1980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[Monthly_Expenses_Dashboard.xlsx]categorypermonth!PivotTable1</c:name>
    <c:fmtId val="14"/>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C00000"/>
          </a:solidFill>
          <a:ln>
            <a:noFill/>
          </a:ln>
          <a:effectLst/>
        </c:spPr>
      </c:pivotFmt>
      <c:pivotFmt>
        <c:idx val="20"/>
      </c:pivotFmt>
      <c:pivotFmt>
        <c:idx val="21"/>
      </c:pivotFmt>
      <c:pivotFmt>
        <c:idx val="22"/>
        <c:spPr>
          <a:solidFill>
            <a:srgbClr val="C00000"/>
          </a:solidFill>
          <a:ln>
            <a:noFill/>
          </a:ln>
          <a:effectLst/>
        </c:spPr>
      </c:pivotFmt>
      <c:pivotFmt>
        <c:idx val="23"/>
        <c:spPr>
          <a:solidFill>
            <a:schemeClr val="accent6">
              <a:shade val="58000"/>
            </a:schemeClr>
          </a:solidFill>
          <a:ln>
            <a:noFill/>
          </a:ln>
          <a:effectLst/>
        </c:spPr>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tint val="58000"/>
            </a:schemeClr>
          </a:solidFill>
          <a:ln>
            <a:noFill/>
          </a:ln>
          <a:effectLst/>
        </c:spPr>
      </c:pivotFmt>
      <c:pivotFmt>
        <c:idx val="26"/>
        <c:spPr>
          <a:solidFill>
            <a:schemeClr val="accent6">
              <a:tint val="86000"/>
            </a:schemeClr>
          </a:solidFill>
          <a:ln>
            <a:noFill/>
          </a:ln>
          <a:effectLst/>
        </c:spPr>
      </c:pivotFmt>
      <c:pivotFmt>
        <c:idx val="27"/>
        <c:spPr>
          <a:solidFill>
            <a:schemeClr val="accent6">
              <a:shade val="86000"/>
            </a:schemeClr>
          </a:solidFill>
          <a:ln>
            <a:noFill/>
          </a:ln>
          <a:effectLst/>
        </c:spPr>
      </c:pivotFmt>
      <c:pivotFmt>
        <c:idx val="28"/>
        <c:spPr>
          <a:solidFill>
            <a:schemeClr val="accent6">
              <a:shade val="58000"/>
            </a:schemeClr>
          </a:solidFill>
          <a:ln>
            <a:noFill/>
          </a:ln>
          <a:effectLst/>
        </c:spPr>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tint val="58000"/>
            </a:schemeClr>
          </a:solidFill>
          <a:ln>
            <a:noFill/>
          </a:ln>
          <a:effectLst/>
        </c:spPr>
      </c:pivotFmt>
      <c:pivotFmt>
        <c:idx val="31"/>
        <c:spPr>
          <a:solidFill>
            <a:schemeClr val="accent6">
              <a:tint val="86000"/>
            </a:schemeClr>
          </a:solidFill>
          <a:ln>
            <a:noFill/>
          </a:ln>
          <a:effectLst/>
        </c:spPr>
      </c:pivotFmt>
      <c:pivotFmt>
        <c:idx val="32"/>
        <c:spPr>
          <a:solidFill>
            <a:schemeClr val="accent6">
              <a:shade val="86000"/>
            </a:schemeClr>
          </a:solidFill>
          <a:ln>
            <a:noFill/>
          </a:ln>
          <a:effectLst/>
        </c:spPr>
      </c:pivotFmt>
      <c:pivotFmt>
        <c:idx val="33"/>
        <c:spPr>
          <a:solidFill>
            <a:schemeClr val="accent6">
              <a:shade val="58000"/>
            </a:schemeClr>
          </a:solidFill>
          <a:ln>
            <a:noFill/>
          </a:ln>
          <a:effectLst/>
        </c:spPr>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3">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1.1479591836734694E-2"/>
              <c:y val="1.5068577966215765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accent3">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34693877551021"/>
                  <c:h val="5.3675213675213676E-2"/>
                </c:manualLayout>
              </c15:layout>
            </c:ext>
          </c:extLst>
        </c:dLbl>
      </c:pivotFmt>
      <c:pivotFmt>
        <c:idx val="52"/>
        <c:dLbl>
          <c:idx val="0"/>
          <c:layout>
            <c:manualLayout>
              <c:x val="1.066005142214366E-3"/>
              <c:y val="1.363671848711218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0"/>
              <c:y val="5.7164008345110626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tint val="58000"/>
            </a:schemeClr>
          </a:solidFill>
          <a:ln>
            <a:noFill/>
          </a:ln>
          <a:effectLst/>
        </c:spPr>
      </c:pivotFmt>
      <c:pivotFmt>
        <c:idx val="55"/>
        <c:spPr>
          <a:solidFill>
            <a:schemeClr val="accent6">
              <a:tint val="86000"/>
            </a:schemeClr>
          </a:solidFill>
          <a:ln>
            <a:noFill/>
          </a:ln>
          <a:effectLst/>
        </c:spPr>
      </c:pivotFmt>
      <c:pivotFmt>
        <c:idx val="56"/>
        <c:spPr>
          <a:solidFill>
            <a:schemeClr val="accent6">
              <a:shade val="86000"/>
            </a:schemeClr>
          </a:solidFill>
          <a:ln>
            <a:noFill/>
          </a:ln>
          <a:effectLst/>
        </c:spPr>
      </c:pivotFmt>
      <c:pivotFmt>
        <c:idx val="57"/>
        <c:spPr>
          <a:solidFill>
            <a:schemeClr val="accent6">
              <a:shade val="58000"/>
            </a:schemeClr>
          </a:solidFill>
          <a:ln>
            <a:noFill/>
          </a:ln>
          <a:effectLst/>
        </c:spPr>
      </c:pivotFmt>
      <c:pivotFmt>
        <c:idx val="58"/>
        <c:dLbl>
          <c:idx val="0"/>
          <c:layout>
            <c:manualLayout>
              <c:x val="-5.1020408163265302E-3"/>
              <c:y val="8.30769230769229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tint val="77000"/>
            </a:schemeClr>
          </a:solidFill>
          <a:ln>
            <a:noFill/>
          </a:ln>
          <a:effectLst/>
        </c:spPr>
      </c:pivotFmt>
      <c:pivotFmt>
        <c:idx val="60"/>
        <c:spPr>
          <a:solidFill>
            <a:schemeClr val="accent6">
              <a:shade val="76000"/>
            </a:schemeClr>
          </a:solidFill>
          <a:ln>
            <a:noFill/>
          </a:ln>
          <a:effectLst/>
        </c:spPr>
      </c:pivotFmt>
      <c:pivotFmt>
        <c:idx val="61"/>
        <c:spPr>
          <a:solidFill>
            <a:schemeClr val="accent6">
              <a:tint val="58000"/>
            </a:schemeClr>
          </a:solidFill>
          <a:ln>
            <a:noFill/>
          </a:ln>
          <a:effectLst/>
        </c:spPr>
      </c:pivotFmt>
      <c:pivotFmt>
        <c:idx val="62"/>
        <c:spPr>
          <a:solidFill>
            <a:schemeClr val="accent6">
              <a:tint val="86000"/>
            </a:schemeClr>
          </a:solidFill>
          <a:ln>
            <a:noFill/>
          </a:ln>
          <a:effectLst/>
        </c:spPr>
      </c:pivotFmt>
      <c:pivotFmt>
        <c:idx val="63"/>
        <c:spPr>
          <a:solidFill>
            <a:schemeClr val="accent6">
              <a:shade val="86000"/>
            </a:schemeClr>
          </a:solidFill>
          <a:ln>
            <a:noFill/>
          </a:ln>
          <a:effectLst/>
        </c:spPr>
      </c:pivotFmt>
      <c:pivotFmt>
        <c:idx val="64"/>
        <c:spPr>
          <a:solidFill>
            <a:schemeClr val="accent6">
              <a:shade val="58000"/>
            </a:schemeClr>
          </a:solidFill>
          <a:ln>
            <a:noFill/>
          </a:ln>
          <a:effectLst/>
        </c:spPr>
      </c:pivotFmt>
    </c:pivotFmts>
    <c:plotArea>
      <c:layout>
        <c:manualLayout>
          <c:layoutTarget val="inner"/>
          <c:xMode val="edge"/>
          <c:yMode val="edge"/>
          <c:x val="2.8540867385501479E-2"/>
          <c:y val="1.4764837863009059E-2"/>
          <c:w val="0.96781393212847178"/>
          <c:h val="0.94366205232410461"/>
        </c:manualLayout>
      </c:layout>
      <c:barChart>
        <c:barDir val="col"/>
        <c:grouping val="clustered"/>
        <c:varyColors val="1"/>
        <c:ser>
          <c:idx val="0"/>
          <c:order val="0"/>
          <c:tx>
            <c:strRef>
              <c:f>categorypermonth!$B$3:$B$4</c:f>
              <c:strCache>
                <c:ptCount val="1"/>
                <c:pt idx="0">
                  <c:v>Grocery Shopping</c:v>
                </c:pt>
              </c:strCache>
            </c:strRef>
          </c:tx>
          <c:invertIfNegative val="0"/>
          <c:dPt>
            <c:idx val="0"/>
            <c:invertIfNegative val="0"/>
            <c:bubble3D val="0"/>
            <c:spPr>
              <a:solidFill>
                <a:schemeClr val="accent6">
                  <a:tint val="58000"/>
                </a:schemeClr>
              </a:solidFill>
              <a:ln>
                <a:noFill/>
              </a:ln>
              <a:effectLst/>
            </c:spPr>
            <c:extLst>
              <c:ext xmlns:c16="http://schemas.microsoft.com/office/drawing/2014/chart" uri="{C3380CC4-5D6E-409C-BE32-E72D297353CC}">
                <c16:uniqueId val="{00000001-5006-2645-8E06-F55011DD59E4}"/>
              </c:ext>
            </c:extLst>
          </c:dPt>
          <c:dPt>
            <c:idx val="1"/>
            <c:invertIfNegative val="0"/>
            <c:bubble3D val="0"/>
            <c:spPr>
              <a:solidFill>
                <a:schemeClr val="accent6">
                  <a:tint val="86000"/>
                </a:schemeClr>
              </a:solidFill>
              <a:ln>
                <a:noFill/>
              </a:ln>
              <a:effectLst/>
            </c:spPr>
            <c:extLst>
              <c:ext xmlns:c16="http://schemas.microsoft.com/office/drawing/2014/chart" uri="{C3380CC4-5D6E-409C-BE32-E72D297353CC}">
                <c16:uniqueId val="{00000003-5006-2645-8E06-F55011DD59E4}"/>
              </c:ext>
            </c:extLst>
          </c:dPt>
          <c:dPt>
            <c:idx val="2"/>
            <c:invertIfNegative val="0"/>
            <c:bubble3D val="0"/>
            <c:spPr>
              <a:solidFill>
                <a:schemeClr val="accent6">
                  <a:shade val="86000"/>
                </a:schemeClr>
              </a:solidFill>
              <a:ln>
                <a:noFill/>
              </a:ln>
              <a:effectLst/>
            </c:spPr>
            <c:extLst>
              <c:ext xmlns:c16="http://schemas.microsoft.com/office/drawing/2014/chart" uri="{C3380CC4-5D6E-409C-BE32-E72D297353CC}">
                <c16:uniqueId val="{00000005-5006-2645-8E06-F55011DD59E4}"/>
              </c:ext>
            </c:extLst>
          </c:dPt>
          <c:dPt>
            <c:idx val="3"/>
            <c:invertIfNegative val="0"/>
            <c:bubble3D val="0"/>
            <c:spPr>
              <a:solidFill>
                <a:schemeClr val="accent6">
                  <a:shade val="58000"/>
                </a:schemeClr>
              </a:solidFill>
              <a:ln>
                <a:noFill/>
              </a:ln>
              <a:effectLst/>
            </c:spPr>
            <c:extLst>
              <c:ext xmlns:c16="http://schemas.microsoft.com/office/drawing/2014/chart" uri="{C3380CC4-5D6E-409C-BE32-E72D297353CC}">
                <c16:uniqueId val="{00000007-5006-2645-8E06-F55011DD59E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categorypermonth!$A$5:$A$9</c:f>
              <c:strCache>
                <c:ptCount val="4"/>
                <c:pt idx="0">
                  <c:v>Jul</c:v>
                </c:pt>
                <c:pt idx="1">
                  <c:v>Aug</c:v>
                </c:pt>
                <c:pt idx="2">
                  <c:v>Sep</c:v>
                </c:pt>
                <c:pt idx="3">
                  <c:v>Oct</c:v>
                </c:pt>
              </c:strCache>
            </c:strRef>
          </c:cat>
          <c:val>
            <c:numRef>
              <c:f>categorypermonth!$B$5:$B$9</c:f>
              <c:numCache>
                <c:formatCode>"$"#,##0.0</c:formatCode>
                <c:ptCount val="4"/>
                <c:pt idx="0">
                  <c:v>308.12</c:v>
                </c:pt>
                <c:pt idx="1">
                  <c:v>695.62000000000012</c:v>
                </c:pt>
                <c:pt idx="2">
                  <c:v>661.09</c:v>
                </c:pt>
                <c:pt idx="3">
                  <c:v>423.09</c:v>
                </c:pt>
              </c:numCache>
            </c:numRef>
          </c:val>
          <c:extLst>
            <c:ext xmlns:c16="http://schemas.microsoft.com/office/drawing/2014/chart" uri="{C3380CC4-5D6E-409C-BE32-E72D297353CC}">
              <c16:uniqueId val="{00000008-5006-2645-8E06-F55011DD59E4}"/>
            </c:ext>
          </c:extLst>
        </c:ser>
        <c:dLbls>
          <c:dLblPos val="inEnd"/>
          <c:showLegendKey val="0"/>
          <c:showVal val="1"/>
          <c:showCatName val="0"/>
          <c:showSerName val="0"/>
          <c:showPercent val="0"/>
          <c:showBubbleSize val="0"/>
        </c:dLbls>
        <c:gapWidth val="219"/>
        <c:overlap val="-27"/>
        <c:axId val="50861071"/>
        <c:axId val="484114783"/>
      </c:barChart>
      <c:catAx>
        <c:axId val="5086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484114783"/>
        <c:crosses val="autoZero"/>
        <c:auto val="1"/>
        <c:lblAlgn val="ctr"/>
        <c:lblOffset val="100"/>
        <c:noMultiLvlLbl val="0"/>
      </c:catAx>
      <c:valAx>
        <c:axId val="484114783"/>
        <c:scaling>
          <c:orientation val="minMax"/>
        </c:scaling>
        <c:delete val="0"/>
        <c:axPos val="l"/>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0861071"/>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chemeClr val="accent3">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[Monthly_Expenses_Dashboard.xlsx]piechart!PivotTable4</c:name>
    <c:fmtId val="29"/>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mn-lt"/>
                <a:ea typeface="+mn-ea"/>
                <a:cs typeface="+mn-cs"/>
              </a:defRPr>
            </a:pPr>
            <a:r>
              <a:rPr lang="en-US" sz="1400" b="1">
                <a:solidFill>
                  <a:schemeClr val="accent6">
                    <a:lumMod val="75000"/>
                  </a:schemeClr>
                </a:solidFill>
              </a:rPr>
              <a:t>Transactions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31750">
            <a:solidFill>
              <a:schemeClr val="bg1"/>
            </a:solidFill>
          </a:ln>
          <a:effectLst/>
        </c:spPr>
        <c:marker>
          <c:symbol val="none"/>
        </c:marker>
      </c:pivotFmt>
      <c:pivotFmt>
        <c:idx val="1"/>
        <c:spPr>
          <a:solidFill>
            <a:schemeClr val="accent1">
              <a:tint val="38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tint val="46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tint val="54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tint val="62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tint val="69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tint val="77000"/>
            </a:schemeClr>
          </a:solidFill>
          <a:ln w="31750">
            <a:solidFill>
              <a:schemeClr val="bg1"/>
            </a:solidFill>
          </a:ln>
          <a:effectLst/>
        </c:spPr>
      </c:pivotFmt>
      <c:pivotFmt>
        <c:idx val="7"/>
        <c:spPr>
          <a:solidFill>
            <a:schemeClr val="accent1">
              <a:tint val="85000"/>
            </a:schemeClr>
          </a:solidFill>
          <a:ln w="31750">
            <a:solidFill>
              <a:schemeClr val="bg1"/>
            </a:solidFill>
          </a:ln>
          <a:effectLst/>
        </c:spPr>
      </c:pivotFmt>
      <c:pivotFmt>
        <c:idx val="8"/>
        <c:spPr>
          <a:solidFill>
            <a:schemeClr val="accent1">
              <a:tint val="93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31750">
            <a:solidFill>
              <a:schemeClr val="bg1"/>
            </a:solidFill>
          </a:ln>
          <a:effectLst/>
        </c:spPr>
        <c:dLbl>
          <c:idx val="0"/>
          <c:layout>
            <c:manualLayout>
              <c:x val="1.6164760065369072E-2"/>
              <c:y val="2.7270489703638323E-2"/>
            </c:manualLayout>
          </c:layout>
          <c:spPr>
            <a:noFill/>
            <a:ln w="6350">
              <a:solidFill>
                <a:sysClr val="windowText" lastClr="000000"/>
              </a:solidFill>
            </a:ln>
            <a:effectLst/>
          </c:spPr>
          <c:txPr>
            <a:bodyPr rot="0" spcFirstLastPara="1" vertOverflow="clip" horzOverflow="clip" vert="horz" wrap="square" lIns="0" tIns="0" rIns="91440" bIns="365760" anchor="ctr" anchorCtr="0">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9297394572948273"/>
                  <c:h val="4.1921766093819209E-2"/>
                </c:manualLayout>
              </c15:layout>
            </c:ext>
          </c:extLst>
        </c:dLbl>
      </c:pivotFmt>
      <c:pivotFmt>
        <c:idx val="10"/>
        <c:spPr>
          <a:solidFill>
            <a:schemeClr val="accent1">
              <a:shade val="92000"/>
            </a:schemeClr>
          </a:solidFill>
          <a:ln w="31750">
            <a:solidFill>
              <a:schemeClr val="bg1"/>
            </a:solidFill>
          </a:ln>
          <a:effectLst/>
        </c:spPr>
      </c:pivotFmt>
      <c:pivotFmt>
        <c:idx val="11"/>
        <c:spPr>
          <a:solidFill>
            <a:schemeClr val="accent1">
              <a:shade val="84000"/>
            </a:schemeClr>
          </a:solidFill>
          <a:ln w="31750">
            <a:solidFill>
              <a:schemeClr val="bg1"/>
            </a:solidFill>
          </a:ln>
          <a:effectLst/>
        </c:spPr>
      </c:pivotFmt>
      <c:pivotFmt>
        <c:idx val="12"/>
        <c:spPr>
          <a:solidFill>
            <a:schemeClr val="accent1">
              <a:shade val="76000"/>
            </a:schemeClr>
          </a:solidFill>
          <a:ln w="31750">
            <a:solidFill>
              <a:schemeClr val="bg1"/>
            </a:solidFill>
          </a:ln>
          <a:effectLst/>
        </c:spPr>
      </c:pivotFmt>
      <c:pivotFmt>
        <c:idx val="13"/>
        <c:spPr>
          <a:solidFill>
            <a:schemeClr val="accent1">
              <a:shade val="68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hade val="61000"/>
            </a:schemeClr>
          </a:solidFill>
          <a:ln w="31750">
            <a:solidFill>
              <a:schemeClr val="bg1"/>
            </a:solidFill>
          </a:ln>
          <a:effectLst/>
        </c:spPr>
      </c:pivotFmt>
      <c:pivotFmt>
        <c:idx val="15"/>
        <c:spPr>
          <a:solidFill>
            <a:schemeClr val="accent1">
              <a:shade val="53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hade val="45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hade val="37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31750">
            <a:solidFill>
              <a:schemeClr val="bg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tint val="38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tint val="46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tint val="54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tint val="62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tint val="69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tint val="77000"/>
            </a:schemeClr>
          </a:solidFill>
          <a:ln w="31750">
            <a:solidFill>
              <a:schemeClr val="bg1"/>
            </a:solidFill>
          </a:ln>
          <a:effectLst/>
        </c:spPr>
      </c:pivotFmt>
      <c:pivotFmt>
        <c:idx val="25"/>
        <c:spPr>
          <a:solidFill>
            <a:schemeClr val="accent1">
              <a:tint val="85000"/>
            </a:schemeClr>
          </a:solidFill>
          <a:ln w="31750">
            <a:solidFill>
              <a:schemeClr val="bg1"/>
            </a:solidFill>
          </a:ln>
          <a:effectLst/>
        </c:spPr>
      </c:pivotFmt>
      <c:pivotFmt>
        <c:idx val="26"/>
        <c:spPr>
          <a:solidFill>
            <a:schemeClr val="accent1">
              <a:tint val="93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31750">
            <a:solidFill>
              <a:schemeClr val="bg1"/>
            </a:solidFill>
          </a:ln>
          <a:effectLst/>
        </c:spPr>
        <c:dLbl>
          <c:idx val="0"/>
          <c:layout>
            <c:manualLayout>
              <c:x val="1.6164760065369072E-2"/>
              <c:y val="2.7270489703638323E-2"/>
            </c:manualLayout>
          </c:layout>
          <c:spPr>
            <a:noFill/>
            <a:ln w="6350">
              <a:solidFill>
                <a:sysClr val="windowText" lastClr="000000"/>
              </a:solidFill>
            </a:ln>
            <a:effectLst/>
          </c:spPr>
          <c:txPr>
            <a:bodyPr rot="0" spcFirstLastPara="1" vertOverflow="clip" horzOverflow="clip" vert="horz" wrap="square" lIns="0" tIns="0" rIns="91440" bIns="365760" anchor="ctr" anchorCtr="0">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9297394572948273"/>
                  <c:h val="4.1921766093819209E-2"/>
                </c:manualLayout>
              </c15:layout>
            </c:ext>
          </c:extLst>
        </c:dLbl>
      </c:pivotFmt>
      <c:pivotFmt>
        <c:idx val="28"/>
        <c:spPr>
          <a:solidFill>
            <a:schemeClr val="accent1">
              <a:shade val="92000"/>
            </a:schemeClr>
          </a:solidFill>
          <a:ln w="31750">
            <a:solidFill>
              <a:schemeClr val="bg1"/>
            </a:solidFill>
          </a:ln>
          <a:effectLst/>
        </c:spPr>
      </c:pivotFmt>
      <c:pivotFmt>
        <c:idx val="29"/>
        <c:spPr>
          <a:solidFill>
            <a:schemeClr val="accent1">
              <a:shade val="84000"/>
            </a:schemeClr>
          </a:solidFill>
          <a:ln w="31750">
            <a:solidFill>
              <a:schemeClr val="bg1"/>
            </a:solidFill>
          </a:ln>
          <a:effectLst/>
        </c:spPr>
      </c:pivotFmt>
      <c:pivotFmt>
        <c:idx val="30"/>
        <c:spPr>
          <a:solidFill>
            <a:schemeClr val="accent1">
              <a:shade val="76000"/>
            </a:schemeClr>
          </a:solidFill>
          <a:ln w="31750">
            <a:solidFill>
              <a:schemeClr val="bg1"/>
            </a:solidFill>
          </a:ln>
          <a:effectLst/>
        </c:spPr>
      </c:pivotFmt>
      <c:pivotFmt>
        <c:idx val="31"/>
        <c:spPr>
          <a:solidFill>
            <a:schemeClr val="accent1">
              <a:shade val="68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hade val="61000"/>
            </a:schemeClr>
          </a:solidFill>
          <a:ln w="31750">
            <a:solidFill>
              <a:schemeClr val="bg1"/>
            </a:solidFill>
          </a:ln>
          <a:effectLst/>
        </c:spPr>
      </c:pivotFmt>
      <c:pivotFmt>
        <c:idx val="33"/>
        <c:spPr>
          <a:solidFill>
            <a:schemeClr val="accent1">
              <a:shade val="53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hade val="45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hade val="37000"/>
            </a:schemeClr>
          </a:solidFill>
          <a:ln w="31750">
            <a:solidFill>
              <a:schemeClr val="bg1"/>
            </a:solidFill>
          </a:ln>
          <a:effectLst/>
        </c:spPr>
        <c:dLbl>
          <c:idx val="0"/>
          <c:spPr>
            <a:noFill/>
            <a:ln w="6350">
              <a:solidFill>
                <a:sysClr val="windowText" lastClr="000000"/>
              </a:solidFill>
            </a:ln>
            <a:effectLst/>
          </c:spPr>
          <c:txPr>
            <a:bodyPr rot="0" spcFirstLastPara="1" vertOverflow="clip" horzOverflow="clip" vert="horz" wrap="square" lIns="0" tIns="0" rIns="91440" bIns="365760" anchor="ctr"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3175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5"/>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EB0B3E"/>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tint val="54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7A81FF"/>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000000"/>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tx2">
              <a:lumMod val="75000"/>
              <a:lumOff val="25000"/>
            </a:schemeClr>
          </a:solidFill>
          <a:ln w="31750">
            <a:solidFill>
              <a:schemeClr val="accent4">
                <a:lumMod val="20000"/>
                <a:lumOff val="80000"/>
              </a:schemeClr>
            </a:solidFill>
          </a:ln>
          <a:effectLst/>
        </c:spPr>
        <c:dLbl>
          <c:idx val="0"/>
          <c:layout>
            <c:manualLayout>
              <c:x val="1.2385451929308247E-2"/>
              <c:y val="5.644775210970796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6">
              <a:lumMod val="60000"/>
              <a:lumOff val="40000"/>
            </a:schemeClr>
          </a:solidFill>
          <a:ln w="31750">
            <a:solidFill>
              <a:schemeClr val="accent4">
                <a:lumMod val="20000"/>
                <a:lumOff val="80000"/>
              </a:schemeClr>
            </a:solidFill>
          </a:ln>
          <a:effectLst/>
        </c:spPr>
        <c:dLbl>
          <c:idx val="0"/>
          <c:layout>
            <c:manualLayout>
              <c:x val="4.3884288265510808E-2"/>
              <c:y val="-6.641562494240529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4"/>
        <c:spPr>
          <a:solidFill>
            <a:srgbClr val="EA9C0C"/>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w="31750">
            <a:solidFill>
              <a:schemeClr val="accent4">
                <a:lumMod val="20000"/>
                <a:lumOff val="80000"/>
              </a:schemeClr>
            </a:solidFill>
          </a:ln>
          <a:effectLst/>
        </c:spPr>
        <c:dLbl>
          <c:idx val="0"/>
          <c:layout>
            <c:manualLayout>
              <c:x val="-1.601542854804067E-2"/>
              <c:y val="3.785472155181365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6"/>
        <c:spPr>
          <a:solidFill>
            <a:srgbClr val="FFFF00"/>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extLst>
        </c:dLbl>
      </c:pivotFmt>
      <c:pivotFmt>
        <c:idx val="47"/>
        <c:spPr>
          <a:solidFill>
            <a:schemeClr val="accent4">
              <a:lumMod val="60000"/>
              <a:lumOff val="40000"/>
            </a:schemeClr>
          </a:solidFill>
          <a:ln w="31750">
            <a:solidFill>
              <a:schemeClr val="accent4">
                <a:lumMod val="20000"/>
                <a:lumOff val="80000"/>
              </a:schemeClr>
            </a:solidFill>
          </a:ln>
          <a:effectLst/>
        </c:spPr>
      </c:pivotFmt>
      <c:pivotFmt>
        <c:idx val="48"/>
        <c:spPr>
          <a:solidFill>
            <a:schemeClr val="accent3">
              <a:lumMod val="60000"/>
              <a:lumOff val="40000"/>
            </a:schemeClr>
          </a:solidFill>
          <a:ln w="31750">
            <a:solidFill>
              <a:schemeClr val="accent4">
                <a:lumMod val="20000"/>
                <a:lumOff val="80000"/>
              </a:schemeClr>
            </a:solidFill>
          </a:ln>
          <a:effectLst/>
        </c:spPr>
        <c:dLbl>
          <c:idx val="0"/>
          <c:layout>
            <c:manualLayout>
              <c:x val="-1.5183623026277494E-2"/>
              <c:y val="3.461278604619168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hade val="68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lumMod val="60000"/>
              <a:lumOff val="40000"/>
            </a:schemeClr>
          </a:solidFill>
          <a:ln w="31750">
            <a:solidFill>
              <a:schemeClr val="accent4">
                <a:lumMod val="20000"/>
                <a:lumOff val="80000"/>
              </a:schemeClr>
            </a:solidFill>
          </a:ln>
          <a:effectLst/>
        </c:spPr>
        <c:dLbl>
          <c:idx val="0"/>
          <c:layout>
            <c:manualLayout>
              <c:x val="-1.5154627273912235E-2"/>
              <c:y val="-1.55857442943598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hade val="53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AB7942"/>
          </a:solidFill>
          <a:ln w="31750">
            <a:solidFill>
              <a:schemeClr val="accent4">
                <a:lumMod val="20000"/>
                <a:lumOff val="80000"/>
              </a:schemeClr>
            </a:solidFill>
          </a:ln>
          <a:effectLst/>
        </c:spPr>
        <c:dLbl>
          <c:idx val="0"/>
          <c:layout>
            <c:manualLayout>
              <c:x val="1.4054300566837312E-2"/>
              <c:y val="3.754612633209520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hade val="37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3175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5"/>
        <c:spPr>
          <a:solidFill>
            <a:schemeClr val="accent5"/>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EB0B3E"/>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tint val="54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7A81FF"/>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rgbClr val="000000"/>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tx2">
              <a:lumMod val="75000"/>
              <a:lumOff val="25000"/>
            </a:schemeClr>
          </a:solidFill>
          <a:ln w="31750">
            <a:solidFill>
              <a:schemeClr val="accent4">
                <a:lumMod val="20000"/>
                <a:lumOff val="80000"/>
              </a:schemeClr>
            </a:solidFill>
          </a:ln>
          <a:effectLst/>
        </c:spPr>
        <c:dLbl>
          <c:idx val="0"/>
          <c:layout>
            <c:manualLayout>
              <c:x val="1.2385451929308247E-2"/>
              <c:y val="5.644775210970796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1"/>
        <c:spPr>
          <a:solidFill>
            <a:schemeClr val="accent6">
              <a:lumMod val="60000"/>
              <a:lumOff val="40000"/>
            </a:schemeClr>
          </a:solidFill>
          <a:ln w="31750">
            <a:solidFill>
              <a:schemeClr val="accent4">
                <a:lumMod val="20000"/>
                <a:lumOff val="80000"/>
              </a:schemeClr>
            </a:solidFill>
          </a:ln>
          <a:effectLst/>
        </c:spPr>
        <c:dLbl>
          <c:idx val="0"/>
          <c:layout>
            <c:manualLayout>
              <c:x val="4.3884288265510808E-2"/>
              <c:y val="-6.641562494240529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2"/>
        <c:spPr>
          <a:solidFill>
            <a:srgbClr val="EA9C0C"/>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31750">
            <a:solidFill>
              <a:schemeClr val="accent4">
                <a:lumMod val="20000"/>
                <a:lumOff val="80000"/>
              </a:schemeClr>
            </a:solidFill>
          </a:ln>
          <a:effectLst/>
        </c:spPr>
        <c:dLbl>
          <c:idx val="0"/>
          <c:layout>
            <c:manualLayout>
              <c:x val="-1.601542854804067E-2"/>
              <c:y val="3.785472155181365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4"/>
        <c:spPr>
          <a:solidFill>
            <a:srgbClr val="FFFF00"/>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3">
              <a:lumMod val="60000"/>
              <a:lumOff val="40000"/>
            </a:schemeClr>
          </a:solidFill>
          <a:ln w="31750">
            <a:solidFill>
              <a:schemeClr val="accent4">
                <a:lumMod val="20000"/>
                <a:lumOff val="80000"/>
              </a:schemeClr>
            </a:solidFill>
          </a:ln>
          <a:effectLst/>
        </c:spPr>
        <c:dLbl>
          <c:idx val="0"/>
          <c:layout>
            <c:manualLayout>
              <c:x val="-1.5183623026277494E-2"/>
              <c:y val="3.461278604619168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hade val="68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lumMod val="60000"/>
              <a:lumOff val="40000"/>
            </a:schemeClr>
          </a:solidFill>
          <a:ln w="31750">
            <a:solidFill>
              <a:schemeClr val="accent4">
                <a:lumMod val="20000"/>
                <a:lumOff val="80000"/>
              </a:schemeClr>
            </a:solidFill>
          </a:ln>
          <a:effectLst/>
        </c:spPr>
        <c:dLbl>
          <c:idx val="0"/>
          <c:layout>
            <c:manualLayout>
              <c:x val="-1.5154627273912235E-2"/>
              <c:y val="-1.55857442943598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8"/>
        <c:spPr>
          <a:solidFill>
            <a:schemeClr val="accent1">
              <a:shade val="53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rgbClr val="AB7942"/>
          </a:solidFill>
          <a:ln w="31750">
            <a:solidFill>
              <a:schemeClr val="accent4">
                <a:lumMod val="20000"/>
                <a:lumOff val="80000"/>
              </a:schemeClr>
            </a:solidFill>
          </a:ln>
          <a:effectLst/>
        </c:spPr>
        <c:dLbl>
          <c:idx val="0"/>
          <c:layout>
            <c:manualLayout>
              <c:x val="1.4054300566837312E-2"/>
              <c:y val="3.754612633209520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0"/>
        <c:spPr>
          <a:solidFill>
            <a:schemeClr val="accent1">
              <a:shade val="37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3175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2"/>
        <c:spPr>
          <a:solidFill>
            <a:schemeClr val="accent5"/>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EB0B3E"/>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tint val="54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rgbClr val="7A81FF"/>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rgbClr val="000000"/>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tx2">
              <a:lumMod val="75000"/>
              <a:lumOff val="25000"/>
            </a:schemeClr>
          </a:solidFill>
          <a:ln w="31750">
            <a:solidFill>
              <a:schemeClr val="accent4">
                <a:lumMod val="20000"/>
                <a:lumOff val="80000"/>
              </a:schemeClr>
            </a:solidFill>
          </a:ln>
          <a:effectLst/>
        </c:spPr>
        <c:dLbl>
          <c:idx val="0"/>
          <c:layout>
            <c:manualLayout>
              <c:x val="1.2385451929308247E-2"/>
              <c:y val="5.644775210970796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8"/>
        <c:spPr>
          <a:solidFill>
            <a:schemeClr val="accent6">
              <a:lumMod val="60000"/>
              <a:lumOff val="40000"/>
            </a:schemeClr>
          </a:solidFill>
          <a:ln w="31750">
            <a:solidFill>
              <a:schemeClr val="accent4">
                <a:lumMod val="20000"/>
                <a:lumOff val="80000"/>
              </a:schemeClr>
            </a:solidFill>
          </a:ln>
          <a:effectLst/>
        </c:spPr>
        <c:dLbl>
          <c:idx val="0"/>
          <c:layout>
            <c:manualLayout>
              <c:x val="4.3884288265510808E-2"/>
              <c:y val="-6.64156249424052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9"/>
        <c:spPr>
          <a:solidFill>
            <a:srgbClr val="EA9C0C"/>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5">
              <a:lumMod val="60000"/>
              <a:lumOff val="40000"/>
            </a:schemeClr>
          </a:solidFill>
          <a:ln w="31750">
            <a:solidFill>
              <a:schemeClr val="accent4">
                <a:lumMod val="20000"/>
                <a:lumOff val="80000"/>
              </a:schemeClr>
            </a:solidFill>
          </a:ln>
          <a:effectLst/>
        </c:spPr>
        <c:dLbl>
          <c:idx val="0"/>
          <c:layout>
            <c:manualLayout>
              <c:x val="-1.601542854804067E-2"/>
              <c:y val="3.785472155181365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1"/>
        <c:spPr>
          <a:solidFill>
            <a:srgbClr val="FFFF00"/>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3">
              <a:lumMod val="60000"/>
              <a:lumOff val="40000"/>
            </a:schemeClr>
          </a:solidFill>
          <a:ln w="31750">
            <a:solidFill>
              <a:schemeClr val="accent4">
                <a:lumMod val="20000"/>
                <a:lumOff val="80000"/>
              </a:schemeClr>
            </a:solidFill>
          </a:ln>
          <a:effectLst/>
        </c:spPr>
        <c:dLbl>
          <c:idx val="0"/>
          <c:layout>
            <c:manualLayout>
              <c:x val="-1.5183623026277494E-2"/>
              <c:y val="3.46127860461916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3"/>
        <c:spPr>
          <a:solidFill>
            <a:schemeClr val="accent1">
              <a:shade val="68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2">
              <a:lumMod val="60000"/>
              <a:lumOff val="40000"/>
            </a:schemeClr>
          </a:solidFill>
          <a:ln w="31750">
            <a:solidFill>
              <a:schemeClr val="accent4">
                <a:lumMod val="20000"/>
                <a:lumOff val="80000"/>
              </a:schemeClr>
            </a:solidFill>
          </a:ln>
          <a:effectLst/>
        </c:spPr>
        <c:dLbl>
          <c:idx val="0"/>
          <c:layout>
            <c:manualLayout>
              <c:x val="-1.5154627273912235E-2"/>
              <c:y val="-1.558574429435983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5"/>
        <c:spPr>
          <a:solidFill>
            <a:schemeClr val="accent1">
              <a:shade val="53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rgbClr val="AB7942"/>
          </a:solidFill>
          <a:ln w="31750">
            <a:solidFill>
              <a:schemeClr val="accent4">
                <a:lumMod val="20000"/>
                <a:lumOff val="80000"/>
              </a:schemeClr>
            </a:solidFill>
          </a:ln>
          <a:effectLst/>
        </c:spPr>
        <c:dLbl>
          <c:idx val="0"/>
          <c:layout>
            <c:manualLayout>
              <c:x val="1.4054300566837312E-2"/>
              <c:y val="3.754612633209520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7"/>
        <c:spPr>
          <a:solidFill>
            <a:schemeClr val="accent1">
              <a:shade val="37000"/>
            </a:schemeClr>
          </a:solidFill>
          <a:ln w="31750">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piechart!$B$3</c:f>
              <c:strCache>
                <c:ptCount val="1"/>
                <c:pt idx="0">
                  <c:v>Total</c:v>
                </c:pt>
              </c:strCache>
            </c:strRef>
          </c:tx>
          <c:spPr>
            <a:ln w="31750">
              <a:solidFill>
                <a:schemeClr val="accent4">
                  <a:lumMod val="20000"/>
                  <a:lumOff val="80000"/>
                </a:schemeClr>
              </a:solidFill>
            </a:ln>
          </c:spPr>
          <c:dPt>
            <c:idx val="0"/>
            <c:bubble3D val="0"/>
            <c:spPr>
              <a:solidFill>
                <a:schemeClr val="accent5"/>
              </a:solidFill>
              <a:ln w="31750">
                <a:solidFill>
                  <a:schemeClr val="accent4">
                    <a:lumMod val="20000"/>
                    <a:lumOff val="80000"/>
                  </a:schemeClr>
                </a:solidFill>
              </a:ln>
              <a:effectLst/>
            </c:spPr>
            <c:extLst>
              <c:ext xmlns:c16="http://schemas.microsoft.com/office/drawing/2014/chart" uri="{C3380CC4-5D6E-409C-BE32-E72D297353CC}">
                <c16:uniqueId val="{00000001-711F-AD4C-BB63-B5108CC5E12A}"/>
              </c:ext>
            </c:extLst>
          </c:dPt>
          <c:dPt>
            <c:idx val="1"/>
            <c:bubble3D val="0"/>
            <c:spPr>
              <a:solidFill>
                <a:srgbClr val="EB0B3E"/>
              </a:solidFill>
              <a:ln w="31750">
                <a:solidFill>
                  <a:schemeClr val="accent4">
                    <a:lumMod val="20000"/>
                    <a:lumOff val="80000"/>
                  </a:schemeClr>
                </a:solidFill>
              </a:ln>
              <a:effectLst/>
            </c:spPr>
            <c:extLst>
              <c:ext xmlns:c16="http://schemas.microsoft.com/office/drawing/2014/chart" uri="{C3380CC4-5D6E-409C-BE32-E72D297353CC}">
                <c16:uniqueId val="{00000003-711F-AD4C-BB63-B5108CC5E12A}"/>
              </c:ext>
            </c:extLst>
          </c:dPt>
          <c:dPt>
            <c:idx val="2"/>
            <c:bubble3D val="0"/>
            <c:spPr>
              <a:solidFill>
                <a:schemeClr val="tx2">
                  <a:lumMod val="75000"/>
                  <a:lumOff val="25000"/>
                </a:schemeClr>
              </a:solidFill>
              <a:ln w="31750">
                <a:solidFill>
                  <a:schemeClr val="accent4">
                    <a:lumMod val="20000"/>
                    <a:lumOff val="80000"/>
                  </a:schemeClr>
                </a:solidFill>
              </a:ln>
              <a:effectLst/>
            </c:spPr>
            <c:extLst>
              <c:ext xmlns:c16="http://schemas.microsoft.com/office/drawing/2014/chart" uri="{C3380CC4-5D6E-409C-BE32-E72D297353CC}">
                <c16:uniqueId val="{00000005-711F-AD4C-BB63-B5108CC5E12A}"/>
              </c:ext>
            </c:extLst>
          </c:dPt>
          <c:dPt>
            <c:idx val="3"/>
            <c:bubble3D val="0"/>
            <c:spPr>
              <a:solidFill>
                <a:schemeClr val="accent6">
                  <a:lumMod val="60000"/>
                  <a:lumOff val="40000"/>
                </a:schemeClr>
              </a:solidFill>
              <a:ln w="31750">
                <a:solidFill>
                  <a:schemeClr val="accent4">
                    <a:lumMod val="20000"/>
                    <a:lumOff val="80000"/>
                  </a:schemeClr>
                </a:solidFill>
              </a:ln>
              <a:effectLst/>
            </c:spPr>
            <c:extLst>
              <c:ext xmlns:c16="http://schemas.microsoft.com/office/drawing/2014/chart" uri="{C3380CC4-5D6E-409C-BE32-E72D297353CC}">
                <c16:uniqueId val="{00000007-711F-AD4C-BB63-B5108CC5E12A}"/>
              </c:ext>
            </c:extLst>
          </c:dPt>
          <c:dPt>
            <c:idx val="4"/>
            <c:bubble3D val="0"/>
            <c:spPr>
              <a:solidFill>
                <a:schemeClr val="accent3">
                  <a:lumMod val="60000"/>
                  <a:lumOff val="40000"/>
                </a:schemeClr>
              </a:solidFill>
              <a:ln w="31750">
                <a:solidFill>
                  <a:schemeClr val="accent4">
                    <a:lumMod val="20000"/>
                    <a:lumOff val="80000"/>
                  </a:schemeClr>
                </a:solidFill>
              </a:ln>
              <a:effectLst/>
            </c:spPr>
            <c:extLst>
              <c:ext xmlns:c16="http://schemas.microsoft.com/office/drawing/2014/chart" uri="{C3380CC4-5D6E-409C-BE32-E72D297353CC}">
                <c16:uniqueId val="{00000009-711F-AD4C-BB63-B5108CC5E12A}"/>
              </c:ext>
            </c:extLst>
          </c:dPt>
          <c:dPt>
            <c:idx val="5"/>
            <c:bubble3D val="0"/>
            <c:spPr>
              <a:solidFill>
                <a:schemeClr val="accent1">
                  <a:shade val="68000"/>
                </a:schemeClr>
              </a:solidFill>
              <a:ln w="31750">
                <a:solidFill>
                  <a:schemeClr val="accent4">
                    <a:lumMod val="20000"/>
                    <a:lumOff val="80000"/>
                  </a:schemeClr>
                </a:solidFill>
              </a:ln>
              <a:effectLst/>
            </c:spPr>
            <c:extLst>
              <c:ext xmlns:c16="http://schemas.microsoft.com/office/drawing/2014/chart" uri="{C3380CC4-5D6E-409C-BE32-E72D297353CC}">
                <c16:uniqueId val="{0000000B-711F-AD4C-BB63-B5108CC5E12A}"/>
              </c:ext>
            </c:extLst>
          </c:dPt>
          <c:dPt>
            <c:idx val="6"/>
            <c:bubble3D val="0"/>
            <c:spPr>
              <a:solidFill>
                <a:schemeClr val="accent2">
                  <a:lumMod val="60000"/>
                  <a:lumOff val="40000"/>
                </a:schemeClr>
              </a:solidFill>
              <a:ln w="31750">
                <a:solidFill>
                  <a:schemeClr val="accent4">
                    <a:lumMod val="20000"/>
                    <a:lumOff val="80000"/>
                  </a:schemeClr>
                </a:solidFill>
              </a:ln>
              <a:effectLst/>
            </c:spPr>
            <c:extLst>
              <c:ext xmlns:c16="http://schemas.microsoft.com/office/drawing/2014/chart" uri="{C3380CC4-5D6E-409C-BE32-E72D297353CC}">
                <c16:uniqueId val="{0000000D-711F-AD4C-BB63-B5108CC5E12A}"/>
              </c:ext>
            </c:extLst>
          </c:dPt>
          <c:dPt>
            <c:idx val="7"/>
            <c:bubble3D val="0"/>
            <c:spPr>
              <a:solidFill>
                <a:schemeClr val="accent1">
                  <a:shade val="53000"/>
                </a:schemeClr>
              </a:solidFill>
              <a:ln w="31750">
                <a:solidFill>
                  <a:schemeClr val="accent4">
                    <a:lumMod val="20000"/>
                    <a:lumOff val="80000"/>
                  </a:schemeClr>
                </a:solidFill>
              </a:ln>
              <a:effectLst/>
            </c:spPr>
            <c:extLst>
              <c:ext xmlns:c16="http://schemas.microsoft.com/office/drawing/2014/chart" uri="{C3380CC4-5D6E-409C-BE32-E72D297353CC}">
                <c16:uniqueId val="{0000000F-711F-AD4C-BB63-B5108CC5E12A}"/>
              </c:ext>
            </c:extLst>
          </c:dPt>
          <c:dPt>
            <c:idx val="8"/>
            <c:bubble3D val="0"/>
            <c:spPr>
              <a:solidFill>
                <a:srgbClr val="AB7942"/>
              </a:solidFill>
              <a:ln w="31750">
                <a:solidFill>
                  <a:schemeClr val="accent4">
                    <a:lumMod val="20000"/>
                    <a:lumOff val="80000"/>
                  </a:schemeClr>
                </a:solidFill>
              </a:ln>
              <a:effectLst/>
            </c:spPr>
            <c:extLst>
              <c:ext xmlns:c16="http://schemas.microsoft.com/office/drawing/2014/chart" uri="{C3380CC4-5D6E-409C-BE32-E72D297353CC}">
                <c16:uniqueId val="{00000011-711F-AD4C-BB63-B5108CC5E12A}"/>
              </c:ext>
            </c:extLst>
          </c:dPt>
          <c:dPt>
            <c:idx val="9"/>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3-711F-AD4C-BB63-B5108CC5E12A}"/>
              </c:ext>
            </c:extLst>
          </c:dPt>
          <c:dPt>
            <c:idx val="10"/>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5-711F-AD4C-BB63-B5108CC5E12A}"/>
              </c:ext>
            </c:extLst>
          </c:dPt>
          <c:dPt>
            <c:idx val="11"/>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7-711F-AD4C-BB63-B5108CC5E12A}"/>
              </c:ext>
            </c:extLst>
          </c:dPt>
          <c:dPt>
            <c:idx val="12"/>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9-711F-AD4C-BB63-B5108CC5E12A}"/>
              </c:ext>
            </c:extLst>
          </c:dPt>
          <c:dPt>
            <c:idx val="13"/>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B-711F-AD4C-BB63-B5108CC5E12A}"/>
              </c:ext>
            </c:extLst>
          </c:dPt>
          <c:dPt>
            <c:idx val="14"/>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D-711F-AD4C-BB63-B5108CC5E12A}"/>
              </c:ext>
            </c:extLst>
          </c:dPt>
          <c:dPt>
            <c:idx val="15"/>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1F-711F-AD4C-BB63-B5108CC5E12A}"/>
              </c:ext>
            </c:extLst>
          </c:dPt>
          <c:dPt>
            <c:idx val="16"/>
            <c:bubble3D val="0"/>
            <c:spPr>
              <a:solidFill>
                <a:schemeClr val="accent1">
                  <a:shade val="44000"/>
                </a:schemeClr>
              </a:solidFill>
              <a:ln w="31750">
                <a:solidFill>
                  <a:schemeClr val="accent4">
                    <a:lumMod val="20000"/>
                    <a:lumOff val="80000"/>
                  </a:schemeClr>
                </a:solidFill>
              </a:ln>
              <a:effectLst/>
            </c:spPr>
            <c:extLst>
              <c:ext xmlns:c16="http://schemas.microsoft.com/office/drawing/2014/chart" uri="{C3380CC4-5D6E-409C-BE32-E72D297353CC}">
                <c16:uniqueId val="{00000021-711F-AD4C-BB63-B5108CC5E12A}"/>
              </c:ext>
            </c:extLst>
          </c:dPt>
          <c:dLbls>
            <c:dLbl>
              <c:idx val="0"/>
              <c:delete val="1"/>
              <c:extLst>
                <c:ext xmlns:c15="http://schemas.microsoft.com/office/drawing/2012/chart" uri="{CE6537A1-D6FC-4f65-9D91-7224C49458BB}"/>
                <c:ext xmlns:c16="http://schemas.microsoft.com/office/drawing/2014/chart" uri="{C3380CC4-5D6E-409C-BE32-E72D297353CC}">
                  <c16:uniqueId val="{00000001-711F-AD4C-BB63-B5108CC5E12A}"/>
                </c:ext>
              </c:extLst>
            </c:dLbl>
            <c:dLbl>
              <c:idx val="1"/>
              <c:delete val="1"/>
              <c:extLst>
                <c:ext xmlns:c15="http://schemas.microsoft.com/office/drawing/2012/chart" uri="{CE6537A1-D6FC-4f65-9D91-7224C49458BB}"/>
                <c:ext xmlns:c16="http://schemas.microsoft.com/office/drawing/2014/chart" uri="{C3380CC4-5D6E-409C-BE32-E72D297353CC}">
                  <c16:uniqueId val="{00000003-711F-AD4C-BB63-B5108CC5E12A}"/>
                </c:ext>
              </c:extLst>
            </c:dLbl>
            <c:dLbl>
              <c:idx val="2"/>
              <c:layout>
                <c:manualLayout>
                  <c:x val="1.2385451929308247E-2"/>
                  <c:y val="5.64477521097079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1F-AD4C-BB63-B5108CC5E12A}"/>
                </c:ext>
              </c:extLst>
            </c:dLbl>
            <c:dLbl>
              <c:idx val="3"/>
              <c:layout>
                <c:manualLayout>
                  <c:x val="4.3884288265510808E-2"/>
                  <c:y val="-6.64156249424052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11F-AD4C-BB63-B5108CC5E12A}"/>
                </c:ext>
              </c:extLst>
            </c:dLbl>
            <c:dLbl>
              <c:idx val="4"/>
              <c:layout>
                <c:manualLayout>
                  <c:x val="-1.5183623026277494E-2"/>
                  <c:y val="3.46127860461916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11F-AD4C-BB63-B5108CC5E12A}"/>
                </c:ext>
              </c:extLst>
            </c:dLbl>
            <c:dLbl>
              <c:idx val="5"/>
              <c:delete val="1"/>
              <c:extLst>
                <c:ext xmlns:c15="http://schemas.microsoft.com/office/drawing/2012/chart" uri="{CE6537A1-D6FC-4f65-9D91-7224C49458BB}"/>
                <c:ext xmlns:c16="http://schemas.microsoft.com/office/drawing/2014/chart" uri="{C3380CC4-5D6E-409C-BE32-E72D297353CC}">
                  <c16:uniqueId val="{0000000B-711F-AD4C-BB63-B5108CC5E12A}"/>
                </c:ext>
              </c:extLst>
            </c:dLbl>
            <c:dLbl>
              <c:idx val="6"/>
              <c:layout>
                <c:manualLayout>
                  <c:x val="-1.5154627273912235E-2"/>
                  <c:y val="-1.55857442943598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11F-AD4C-BB63-B5108CC5E12A}"/>
                </c:ext>
              </c:extLst>
            </c:dLbl>
            <c:dLbl>
              <c:idx val="7"/>
              <c:delete val="1"/>
              <c:extLst>
                <c:ext xmlns:c15="http://schemas.microsoft.com/office/drawing/2012/chart" uri="{CE6537A1-D6FC-4f65-9D91-7224C49458BB}"/>
                <c:ext xmlns:c16="http://schemas.microsoft.com/office/drawing/2014/chart" uri="{C3380CC4-5D6E-409C-BE32-E72D297353CC}">
                  <c16:uniqueId val="{0000000F-711F-AD4C-BB63-B5108CC5E12A}"/>
                </c:ext>
              </c:extLst>
            </c:dLbl>
            <c:dLbl>
              <c:idx val="8"/>
              <c:layout>
                <c:manualLayout>
                  <c:x val="1.4054300566837312E-2"/>
                  <c:y val="3.754612633209520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11F-AD4C-BB63-B5108CC5E12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piechart!$A$4:$A$13</c:f>
              <c:strCache>
                <c:ptCount val="9"/>
                <c:pt idx="0">
                  <c:v>Café</c:v>
                </c:pt>
                <c:pt idx="1">
                  <c:v>Cinema</c:v>
                </c:pt>
                <c:pt idx="2">
                  <c:v>Gas Station</c:v>
                </c:pt>
                <c:pt idx="3">
                  <c:v>Grocery Shopping</c:v>
                </c:pt>
                <c:pt idx="4">
                  <c:v>Restaurant</c:v>
                </c:pt>
                <c:pt idx="5">
                  <c:v>Retail Shopping</c:v>
                </c:pt>
                <c:pt idx="6">
                  <c:v>Subscriptions</c:v>
                </c:pt>
                <c:pt idx="7">
                  <c:v>Transportation</c:v>
                </c:pt>
                <c:pt idx="8">
                  <c:v>Utilities</c:v>
                </c:pt>
              </c:strCache>
            </c:strRef>
          </c:cat>
          <c:val>
            <c:numRef>
              <c:f>piechart!$B$4:$B$13</c:f>
              <c:numCache>
                <c:formatCode>General</c:formatCode>
                <c:ptCount val="9"/>
                <c:pt idx="0">
                  <c:v>120.5</c:v>
                </c:pt>
                <c:pt idx="1">
                  <c:v>65.400000000000006</c:v>
                </c:pt>
                <c:pt idx="2">
                  <c:v>340.1</c:v>
                </c:pt>
                <c:pt idx="3">
                  <c:v>423.09</c:v>
                </c:pt>
                <c:pt idx="4">
                  <c:v>202.1</c:v>
                </c:pt>
                <c:pt idx="5">
                  <c:v>55.849999999999994</c:v>
                </c:pt>
                <c:pt idx="6">
                  <c:v>46.739999999999995</c:v>
                </c:pt>
                <c:pt idx="7">
                  <c:v>60</c:v>
                </c:pt>
                <c:pt idx="8">
                  <c:v>243.73</c:v>
                </c:pt>
              </c:numCache>
            </c:numRef>
          </c:val>
          <c:extLst>
            <c:ext xmlns:c16="http://schemas.microsoft.com/office/drawing/2014/chart" uri="{C3380CC4-5D6E-409C-BE32-E72D297353CC}">
              <c16:uniqueId val="{00000022-711F-AD4C-BB63-B5108CC5E12A}"/>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587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[Monthly_Expenses_Dashboard.xlsx]top5 categories!PivotTable4</c:name>
    <c:fmtId val="32"/>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sz="1400" b="1">
                <a:solidFill>
                  <a:schemeClr val="accent6">
                    <a:lumMod val="75000"/>
                  </a:schemeClr>
                </a:solidFill>
                <a:latin typeface="Arial" panose="020B0604020202020204" pitchFamily="34" charset="0"/>
                <a:cs typeface="Arial" panose="020B0604020202020204" pitchFamily="34" charset="0"/>
              </a:rPr>
              <a:t>Top</a:t>
            </a:r>
            <a:r>
              <a:rPr lang="en-US" sz="1400" b="1" baseline="0">
                <a:solidFill>
                  <a:schemeClr val="accent6">
                    <a:lumMod val="75000"/>
                  </a:schemeClr>
                </a:solidFill>
                <a:latin typeface="Arial" panose="020B0604020202020204" pitchFamily="34" charset="0"/>
                <a:cs typeface="Arial" panose="020B0604020202020204" pitchFamily="34" charset="0"/>
              </a:rPr>
              <a:t> 5 Categories</a:t>
            </a:r>
            <a:endParaRPr lang="en-US" sz="1400" b="1">
              <a:solidFill>
                <a:schemeClr val="accent6">
                  <a:lumMod val="75000"/>
                </a:schemeClr>
              </a:solidFill>
              <a:latin typeface="Arial" panose="020B0604020202020204" pitchFamily="34" charset="0"/>
              <a:cs typeface="Arial" panose="020B0604020202020204" pitchFamily="34" charset="0"/>
            </a:endParaRPr>
          </a:p>
        </c:rich>
      </c:tx>
      <c:layout>
        <c:manualLayout>
          <c:xMode val="edge"/>
          <c:yMode val="edge"/>
          <c:x val="0.3882447587585661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tint val="54000"/>
            </a:schemeClr>
          </a:solidFill>
          <a:ln>
            <a:noFill/>
          </a:ln>
          <a:effectLst/>
        </c:spPr>
      </c:pivotFmt>
      <c:pivotFmt>
        <c:idx val="2"/>
        <c:spPr>
          <a:solidFill>
            <a:schemeClr val="accent2">
              <a:tint val="77000"/>
            </a:schemeClr>
          </a:solidFill>
          <a:ln>
            <a:noFill/>
          </a:ln>
          <a:effectLst/>
        </c:spPr>
      </c:pivotFmt>
      <c:pivotFmt>
        <c:idx val="3"/>
        <c:spPr>
          <a:solidFill>
            <a:schemeClr val="accent2"/>
          </a:solidFill>
          <a:ln>
            <a:noFill/>
          </a:ln>
          <a:effectLst/>
        </c:spPr>
      </c:pivotFmt>
      <c:pivotFmt>
        <c:idx val="4"/>
        <c:spPr>
          <a:solidFill>
            <a:schemeClr val="accent2">
              <a:shade val="76000"/>
            </a:schemeClr>
          </a:solidFill>
          <a:ln>
            <a:noFill/>
          </a:ln>
          <a:effectLst/>
        </c:spPr>
      </c:pivotFmt>
      <c:pivotFmt>
        <c:idx val="5"/>
        <c:spPr>
          <a:solidFill>
            <a:schemeClr val="accent2">
              <a:shade val="53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tint val="54000"/>
            </a:schemeClr>
          </a:solidFill>
          <a:ln>
            <a:noFill/>
          </a:ln>
          <a:effectLst/>
        </c:spPr>
      </c:pivotFmt>
      <c:pivotFmt>
        <c:idx val="8"/>
        <c:spPr>
          <a:solidFill>
            <a:schemeClr val="accent2">
              <a:tint val="77000"/>
            </a:schemeClr>
          </a:solidFill>
          <a:ln>
            <a:noFill/>
          </a:ln>
          <a:effectLst/>
        </c:spPr>
      </c:pivotFmt>
      <c:pivotFmt>
        <c:idx val="9"/>
        <c:spPr>
          <a:solidFill>
            <a:schemeClr val="accent2"/>
          </a:solidFill>
          <a:ln>
            <a:noFill/>
          </a:ln>
          <a:effectLst/>
        </c:spPr>
      </c:pivotFmt>
      <c:pivotFmt>
        <c:idx val="10"/>
        <c:spPr>
          <a:solidFill>
            <a:schemeClr val="accent2">
              <a:shade val="76000"/>
            </a:schemeClr>
          </a:solidFill>
          <a:ln>
            <a:noFill/>
          </a:ln>
          <a:effectLst/>
        </c:spPr>
      </c:pivotFmt>
      <c:pivotFmt>
        <c:idx val="11"/>
        <c:spPr>
          <a:solidFill>
            <a:schemeClr val="accent2">
              <a:shade val="53000"/>
            </a:schemeClr>
          </a:solidFill>
          <a:ln>
            <a:noFill/>
          </a:ln>
          <a:effectLst/>
        </c:spPr>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tint val="54000"/>
            </a:schemeClr>
          </a:solidFill>
          <a:ln>
            <a:noFill/>
          </a:ln>
          <a:effectLst/>
        </c:spPr>
      </c:pivotFmt>
      <c:pivotFmt>
        <c:idx val="14"/>
        <c:spPr>
          <a:solidFill>
            <a:schemeClr val="accent2">
              <a:tint val="77000"/>
            </a:schemeClr>
          </a:solidFill>
          <a:ln>
            <a:noFill/>
          </a:ln>
          <a:effectLst/>
        </c:spPr>
      </c:pivotFmt>
      <c:pivotFmt>
        <c:idx val="15"/>
        <c:spPr>
          <a:solidFill>
            <a:schemeClr val="accent2"/>
          </a:solidFill>
          <a:ln>
            <a:noFill/>
          </a:ln>
          <a:effectLst/>
        </c:spPr>
      </c:pivotFmt>
      <c:pivotFmt>
        <c:idx val="16"/>
        <c:spPr>
          <a:solidFill>
            <a:schemeClr val="accent2">
              <a:shade val="76000"/>
            </a:schemeClr>
          </a:solidFill>
          <a:ln>
            <a:noFill/>
          </a:ln>
          <a:effectLst/>
        </c:spPr>
      </c:pivotFmt>
      <c:pivotFmt>
        <c:idx val="17"/>
        <c:spPr>
          <a:solidFill>
            <a:schemeClr val="accent2">
              <a:shade val="53000"/>
            </a:schemeClr>
          </a:solidFill>
          <a:ln>
            <a:noFill/>
          </a:ln>
          <a:effectLst/>
        </c:spPr>
      </c:pivotFmt>
      <c:pivotFmt>
        <c:idx val="18"/>
        <c:spPr>
          <a:solidFill>
            <a:schemeClr val="accent2">
              <a:tint val="54000"/>
            </a:schemeClr>
          </a:solidFill>
          <a:ln>
            <a:noFill/>
          </a:ln>
          <a:effectLst/>
        </c:spPr>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tint val="54000"/>
            </a:schemeClr>
          </a:solidFill>
          <a:ln>
            <a:noFill/>
          </a:ln>
          <a:effectLst/>
        </c:spPr>
      </c:pivotFmt>
      <c:pivotFmt>
        <c:idx val="21"/>
        <c:spPr>
          <a:solidFill>
            <a:schemeClr val="accent2">
              <a:tint val="77000"/>
            </a:schemeClr>
          </a:solidFill>
          <a:ln>
            <a:noFill/>
          </a:ln>
          <a:effectLst/>
        </c:spPr>
      </c:pivotFmt>
      <c:pivotFmt>
        <c:idx val="22"/>
        <c:spPr>
          <a:solidFill>
            <a:schemeClr val="accent2"/>
          </a:solidFill>
          <a:ln>
            <a:noFill/>
          </a:ln>
          <a:effectLst/>
        </c:spPr>
      </c:pivotFmt>
      <c:pivotFmt>
        <c:idx val="23"/>
        <c:spPr>
          <a:solidFill>
            <a:schemeClr val="accent2">
              <a:shade val="76000"/>
            </a:schemeClr>
          </a:solidFill>
          <a:ln>
            <a:noFill/>
          </a:ln>
          <a:effectLst/>
        </c:spPr>
      </c:pivotFmt>
      <c:pivotFmt>
        <c:idx val="24"/>
        <c:spPr>
          <a:solidFill>
            <a:schemeClr val="accent2">
              <a:shade val="53000"/>
            </a:schemeClr>
          </a:solidFill>
          <a:ln>
            <a:noFill/>
          </a:ln>
          <a:effectLst/>
        </c:spPr>
      </c:pivotFmt>
      <c:pivotFmt>
        <c:idx val="25"/>
        <c:spPr>
          <a:solidFill>
            <a:schemeClr val="accent2">
              <a:tint val="54000"/>
            </a:schemeClr>
          </a:solidFill>
          <a:ln>
            <a:noFill/>
          </a:ln>
          <a:effectLst/>
        </c:spPr>
      </c:pivotFmt>
    </c:pivotFmts>
    <c:plotArea>
      <c:layout>
        <c:manualLayout>
          <c:layoutTarget val="inner"/>
          <c:xMode val="edge"/>
          <c:yMode val="edge"/>
          <c:x val="0.14698394843501703"/>
          <c:y val="0.1024887331848098"/>
          <c:w val="0.80111971821998751"/>
          <c:h val="0.85737421945804826"/>
        </c:manualLayout>
      </c:layout>
      <c:barChart>
        <c:barDir val="bar"/>
        <c:grouping val="clustered"/>
        <c:varyColors val="1"/>
        <c:ser>
          <c:idx val="0"/>
          <c:order val="0"/>
          <c:tx>
            <c:strRef>
              <c:f>'top5 categories'!$B$3</c:f>
              <c:strCache>
                <c:ptCount val="1"/>
                <c:pt idx="0">
                  <c:v>Total</c:v>
                </c:pt>
              </c:strCache>
            </c:strRef>
          </c:tx>
          <c:invertIfNegative val="0"/>
          <c:dPt>
            <c:idx val="0"/>
            <c:invertIfNegative val="0"/>
            <c:bubble3D val="0"/>
            <c:spPr>
              <a:solidFill>
                <a:schemeClr val="accent2">
                  <a:tint val="54000"/>
                </a:schemeClr>
              </a:solidFill>
              <a:ln>
                <a:noFill/>
              </a:ln>
              <a:effectLst/>
            </c:spPr>
            <c:extLst>
              <c:ext xmlns:c16="http://schemas.microsoft.com/office/drawing/2014/chart" uri="{C3380CC4-5D6E-409C-BE32-E72D297353CC}">
                <c16:uniqueId val="{00000001-8553-724E-9AF5-1DD92AD94CD4}"/>
              </c:ext>
            </c:extLst>
          </c:dPt>
          <c:dPt>
            <c:idx val="1"/>
            <c:invertIfNegative val="0"/>
            <c:bubble3D val="0"/>
            <c:spPr>
              <a:solidFill>
                <a:schemeClr val="accent2">
                  <a:tint val="77000"/>
                </a:schemeClr>
              </a:solidFill>
              <a:ln>
                <a:noFill/>
              </a:ln>
              <a:effectLst/>
            </c:spPr>
            <c:extLst>
              <c:ext xmlns:c16="http://schemas.microsoft.com/office/drawing/2014/chart" uri="{C3380CC4-5D6E-409C-BE32-E72D297353CC}">
                <c16:uniqueId val="{00000003-8553-724E-9AF5-1DD92AD94CD4}"/>
              </c:ext>
            </c:extLst>
          </c:dPt>
          <c:dPt>
            <c:idx val="2"/>
            <c:invertIfNegative val="0"/>
            <c:bubble3D val="0"/>
            <c:spPr>
              <a:solidFill>
                <a:schemeClr val="accent2">
                  <a:tint val="54000"/>
                </a:schemeClr>
              </a:solidFill>
              <a:ln>
                <a:noFill/>
              </a:ln>
              <a:effectLst/>
            </c:spPr>
            <c:extLst>
              <c:ext xmlns:c16="http://schemas.microsoft.com/office/drawing/2014/chart" uri="{C3380CC4-5D6E-409C-BE32-E72D297353CC}">
                <c16:uniqueId val="{00000005-8553-724E-9AF5-1DD92AD94CD4}"/>
              </c:ext>
            </c:extLst>
          </c:dPt>
          <c:dPt>
            <c:idx val="3"/>
            <c:invertIfNegative val="0"/>
            <c:bubble3D val="0"/>
            <c:spPr>
              <a:solidFill>
                <a:schemeClr val="accent2">
                  <a:shade val="76000"/>
                </a:schemeClr>
              </a:solidFill>
              <a:ln>
                <a:noFill/>
              </a:ln>
              <a:effectLst/>
            </c:spPr>
            <c:extLst>
              <c:ext xmlns:c16="http://schemas.microsoft.com/office/drawing/2014/chart" uri="{C3380CC4-5D6E-409C-BE32-E72D297353CC}">
                <c16:uniqueId val="{00000007-8553-724E-9AF5-1DD92AD94CD4}"/>
              </c:ext>
            </c:extLst>
          </c:dPt>
          <c:dPt>
            <c:idx val="4"/>
            <c:invertIfNegative val="0"/>
            <c:bubble3D val="0"/>
            <c:spPr>
              <a:solidFill>
                <a:schemeClr val="accent2">
                  <a:shade val="53000"/>
                </a:schemeClr>
              </a:solidFill>
              <a:ln>
                <a:noFill/>
              </a:ln>
              <a:effectLst/>
            </c:spPr>
            <c:extLst>
              <c:ext xmlns:c16="http://schemas.microsoft.com/office/drawing/2014/chart" uri="{C3380CC4-5D6E-409C-BE32-E72D297353CC}">
                <c16:uniqueId val="{00000009-8553-724E-9AF5-1DD92AD94CD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categories'!$A$4:$A$9</c:f>
              <c:strCache>
                <c:ptCount val="5"/>
                <c:pt idx="0">
                  <c:v>Café</c:v>
                </c:pt>
                <c:pt idx="1">
                  <c:v>Restaurant</c:v>
                </c:pt>
                <c:pt idx="2">
                  <c:v>Utilities</c:v>
                </c:pt>
                <c:pt idx="3">
                  <c:v>Gas Station</c:v>
                </c:pt>
                <c:pt idx="4">
                  <c:v>Grocery Shopping</c:v>
                </c:pt>
              </c:strCache>
            </c:strRef>
          </c:cat>
          <c:val>
            <c:numRef>
              <c:f>'top5 categories'!$B$4:$B$9</c:f>
              <c:numCache>
                <c:formatCode>"$"#,##0.0</c:formatCode>
                <c:ptCount val="5"/>
                <c:pt idx="0">
                  <c:v>120.5</c:v>
                </c:pt>
                <c:pt idx="1">
                  <c:v>202.1</c:v>
                </c:pt>
                <c:pt idx="2">
                  <c:v>243.73</c:v>
                </c:pt>
                <c:pt idx="3">
                  <c:v>340.1</c:v>
                </c:pt>
                <c:pt idx="4">
                  <c:v>423.09</c:v>
                </c:pt>
              </c:numCache>
            </c:numRef>
          </c:val>
          <c:extLst>
            <c:ext xmlns:c16="http://schemas.microsoft.com/office/drawing/2014/chart" uri="{C3380CC4-5D6E-409C-BE32-E72D297353CC}">
              <c16:uniqueId val="{0000000A-8553-724E-9AF5-1DD92AD94CD4}"/>
            </c:ext>
          </c:extLst>
        </c:ser>
        <c:dLbls>
          <c:showLegendKey val="0"/>
          <c:showVal val="0"/>
          <c:showCatName val="0"/>
          <c:showSerName val="0"/>
          <c:showPercent val="0"/>
          <c:showBubbleSize val="0"/>
        </c:dLbls>
        <c:gapWidth val="182"/>
        <c:axId val="74182832"/>
        <c:axId val="74184544"/>
      </c:barChart>
      <c:catAx>
        <c:axId val="7418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184544"/>
        <c:crosses val="autoZero"/>
        <c:auto val="1"/>
        <c:lblAlgn val="ctr"/>
        <c:lblOffset val="100"/>
        <c:noMultiLvlLbl val="0"/>
      </c:catAx>
      <c:valAx>
        <c:axId val="74184544"/>
        <c:scaling>
          <c:orientation val="minMax"/>
        </c:scaling>
        <c:delete val="0"/>
        <c:axPos val="b"/>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18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88900</xdr:colOff>
      <xdr:row>3</xdr:row>
      <xdr:rowOff>120650</xdr:rowOff>
    </xdr:from>
    <xdr:to>
      <xdr:col>12</xdr:col>
      <xdr:colOff>495300</xdr:colOff>
      <xdr:row>33</xdr:row>
      <xdr:rowOff>38100</xdr:rowOff>
    </xdr:to>
    <xdr:graphicFrame macro="">
      <xdr:nvGraphicFramePr>
        <xdr:cNvPr id="2" name="Chart 1">
          <a:extLst>
            <a:ext uri="{FF2B5EF4-FFF2-40B4-BE49-F238E27FC236}">
              <a16:creationId xmlns:a16="http://schemas.microsoft.com/office/drawing/2014/main" id="{AD976B09-EC48-F940-AD85-E730F0391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40640</xdr:colOff>
      <xdr:row>4</xdr:row>
      <xdr:rowOff>142240</xdr:rowOff>
    </xdr:from>
    <xdr:to>
      <xdr:col>11</xdr:col>
      <xdr:colOff>731520</xdr:colOff>
      <xdr:row>21</xdr:row>
      <xdr:rowOff>121920</xdr:rowOff>
    </xdr:to>
    <xdr:graphicFrame macro="">
      <xdr:nvGraphicFramePr>
        <xdr:cNvPr id="2" name="Chart 1">
          <a:extLst>
            <a:ext uri="{FF2B5EF4-FFF2-40B4-BE49-F238E27FC236}">
              <a16:creationId xmlns:a16="http://schemas.microsoft.com/office/drawing/2014/main" id="{EC152ABA-1CD3-757B-D7CC-0158A7E0B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444500</xdr:colOff>
      <xdr:row>23</xdr:row>
      <xdr:rowOff>160020</xdr:rowOff>
    </xdr:from>
    <xdr:to>
      <xdr:col>14</xdr:col>
      <xdr:colOff>406400</xdr:colOff>
      <xdr:row>29</xdr:row>
      <xdr:rowOff>193040</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ED794AB6-C0AD-8B14-7051-95B3382896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65700" y="4833620"/>
              <a:ext cx="7368540" cy="125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88900</xdr:colOff>
      <xdr:row>3</xdr:row>
      <xdr:rowOff>120650</xdr:rowOff>
    </xdr:from>
    <xdr:to>
      <xdr:col>12</xdr:col>
      <xdr:colOff>495300</xdr:colOff>
      <xdr:row>33</xdr:row>
      <xdr:rowOff>38100</xdr:rowOff>
    </xdr:to>
    <xdr:graphicFrame macro="">
      <xdr:nvGraphicFramePr>
        <xdr:cNvPr id="7" name="Chart 6">
          <a:extLst>
            <a:ext uri="{FF2B5EF4-FFF2-40B4-BE49-F238E27FC236}">
              <a16:creationId xmlns:a16="http://schemas.microsoft.com/office/drawing/2014/main" id="{D654283A-1CFA-BBBB-64BD-99D3B2C66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13</xdr:row>
      <xdr:rowOff>12700</xdr:rowOff>
    </xdr:from>
    <xdr:to>
      <xdr:col>14</xdr:col>
      <xdr:colOff>558800</xdr:colOff>
      <xdr:row>36</xdr:row>
      <xdr:rowOff>63500</xdr:rowOff>
    </xdr:to>
    <xdr:graphicFrame macro="">
      <xdr:nvGraphicFramePr>
        <xdr:cNvPr id="2" name="Chart 1">
          <a:extLst>
            <a:ext uri="{FF2B5EF4-FFF2-40B4-BE49-F238E27FC236}">
              <a16:creationId xmlns:a16="http://schemas.microsoft.com/office/drawing/2014/main" id="{247C091B-C861-5F7C-5582-A28D01FEF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64219</xdr:colOff>
      <xdr:row>9</xdr:row>
      <xdr:rowOff>62901</xdr:rowOff>
    </xdr:from>
    <xdr:to>
      <xdr:col>14</xdr:col>
      <xdr:colOff>230517</xdr:colOff>
      <xdr:row>31</xdr:row>
      <xdr:rowOff>31151</xdr:rowOff>
    </xdr:to>
    <xdr:graphicFrame macro="">
      <xdr:nvGraphicFramePr>
        <xdr:cNvPr id="2" name="Chart 1">
          <a:extLst>
            <a:ext uri="{FF2B5EF4-FFF2-40B4-BE49-F238E27FC236}">
              <a16:creationId xmlns:a16="http://schemas.microsoft.com/office/drawing/2014/main" id="{DF5553AB-6971-FA47-8897-923018CEE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12700</xdr:colOff>
      <xdr:row>4</xdr:row>
      <xdr:rowOff>12700</xdr:rowOff>
    </xdr:to>
    <xdr:sp macro="" textlink="">
      <xdr:nvSpPr>
        <xdr:cNvPr id="2" name="Rectangle 1">
          <a:extLst>
            <a:ext uri="{FF2B5EF4-FFF2-40B4-BE49-F238E27FC236}">
              <a16:creationId xmlns:a16="http://schemas.microsoft.com/office/drawing/2014/main" id="{9E9CBA89-8C0F-98D2-0FD4-395201A9D4DD}"/>
            </a:ext>
          </a:extLst>
        </xdr:cNvPr>
        <xdr:cNvSpPr/>
      </xdr:nvSpPr>
      <xdr:spPr>
        <a:xfrm>
          <a:off x="0" y="0"/>
          <a:ext cx="16522700" cy="8255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kern="1200">
              <a:solidFill>
                <a:schemeClr val="accent6">
                  <a:lumMod val="75000"/>
                </a:schemeClr>
              </a:solidFill>
              <a:latin typeface="Arial" panose="020B0604020202020204" pitchFamily="34" charset="0"/>
              <a:cs typeface="Arial" panose="020B0604020202020204" pitchFamily="34" charset="0"/>
            </a:rPr>
            <a:t>MONTHLY</a:t>
          </a:r>
          <a:r>
            <a:rPr lang="en-US" sz="4000" b="1" kern="1200" baseline="0">
              <a:solidFill>
                <a:schemeClr val="accent6">
                  <a:lumMod val="75000"/>
                </a:schemeClr>
              </a:solidFill>
              <a:latin typeface="Arial" panose="020B0604020202020204" pitchFamily="34" charset="0"/>
              <a:cs typeface="Arial" panose="020B0604020202020204" pitchFamily="34" charset="0"/>
            </a:rPr>
            <a:t> EXPENSES DASHBOARD</a:t>
          </a:r>
          <a:endParaRPr lang="en-US" sz="4000" b="1" kern="1200">
            <a:solidFill>
              <a:schemeClr val="accent6">
                <a:lumMod val="75000"/>
              </a:schemeClr>
            </a:solidFill>
            <a:latin typeface="Arial" panose="020B0604020202020204" pitchFamily="34" charset="0"/>
            <a:cs typeface="Arial" panose="020B0604020202020204" pitchFamily="34" charset="0"/>
          </a:endParaRPr>
        </a:p>
      </xdr:txBody>
    </xdr:sp>
    <xdr:clientData/>
  </xdr:twoCellAnchor>
  <xdr:twoCellAnchor>
    <xdr:from>
      <xdr:col>6</xdr:col>
      <xdr:colOff>253999</xdr:colOff>
      <xdr:row>11</xdr:row>
      <xdr:rowOff>0</xdr:rowOff>
    </xdr:from>
    <xdr:to>
      <xdr:col>11</xdr:col>
      <xdr:colOff>619124</xdr:colOff>
      <xdr:row>29</xdr:row>
      <xdr:rowOff>0</xdr:rowOff>
    </xdr:to>
    <xdr:graphicFrame macro="">
      <xdr:nvGraphicFramePr>
        <xdr:cNvPr id="9" name="Chart 8">
          <a:extLst>
            <a:ext uri="{FF2B5EF4-FFF2-40B4-BE49-F238E27FC236}">
              <a16:creationId xmlns:a16="http://schemas.microsoft.com/office/drawing/2014/main" id="{52D7162B-130E-7B47-A129-6C867CA1D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6</xdr:col>
      <xdr:colOff>25400</xdr:colOff>
      <xdr:row>29</xdr:row>
      <xdr:rowOff>0</xdr:rowOff>
    </xdr:to>
    <xdr:graphicFrame macro="">
      <xdr:nvGraphicFramePr>
        <xdr:cNvPr id="4" name="Chart 3">
          <a:extLst>
            <a:ext uri="{FF2B5EF4-FFF2-40B4-BE49-F238E27FC236}">
              <a16:creationId xmlns:a16="http://schemas.microsoft.com/office/drawing/2014/main" id="{659D9E17-41F5-FD4A-8FF8-E64F25F1D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206374</xdr:rowOff>
    </xdr:from>
    <xdr:to>
      <xdr:col>11</xdr:col>
      <xdr:colOff>365124</xdr:colOff>
      <xdr:row>52</xdr:row>
      <xdr:rowOff>206374</xdr:rowOff>
    </xdr:to>
    <xdr:graphicFrame macro="">
      <xdr:nvGraphicFramePr>
        <xdr:cNvPr id="5" name="Chart 4">
          <a:extLst>
            <a:ext uri="{FF2B5EF4-FFF2-40B4-BE49-F238E27FC236}">
              <a16:creationId xmlns:a16="http://schemas.microsoft.com/office/drawing/2014/main" id="{A8B68933-0B2A-764A-9DD7-F72A97DBF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12700</xdr:rowOff>
    </xdr:from>
    <xdr:to>
      <xdr:col>20</xdr:col>
      <xdr:colOff>0</xdr:colOff>
      <xdr:row>10</xdr:row>
      <xdr:rowOff>0</xdr:rowOff>
    </xdr:to>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199E8EDB-0CB4-4E4C-B5F1-5C2EF084BB3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838200"/>
              <a:ext cx="16510000"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650875</xdr:colOff>
      <xdr:row>14</xdr:row>
      <xdr:rowOff>158751</xdr:rowOff>
    </xdr:from>
    <xdr:to>
      <xdr:col>20</xdr:col>
      <xdr:colOff>0</xdr:colOff>
      <xdr:row>29</xdr:row>
      <xdr:rowOff>31750</xdr:rowOff>
    </xdr:to>
    <xdr:graphicFrame macro="">
      <xdr:nvGraphicFramePr>
        <xdr:cNvPr id="11" name="Chart 10">
          <a:extLst>
            <a:ext uri="{FF2B5EF4-FFF2-40B4-BE49-F238E27FC236}">
              <a16:creationId xmlns:a16="http://schemas.microsoft.com/office/drawing/2014/main" id="{062EA2CE-48F3-C1F4-B39D-A6092C2D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650874</xdr:colOff>
      <xdr:row>10</xdr:row>
      <xdr:rowOff>168276</xdr:rowOff>
    </xdr:from>
    <xdr:to>
      <xdr:col>19</xdr:col>
      <xdr:colOff>682626</xdr:colOff>
      <xdr:row>14</xdr:row>
      <xdr:rowOff>47626</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662FAFF6-6BA2-10B5-39D3-459C35D8C32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731374" y="2232026"/>
              <a:ext cx="6635752"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523875</xdr:colOff>
      <xdr:row>29</xdr:row>
      <xdr:rowOff>190499</xdr:rowOff>
    </xdr:from>
    <xdr:to>
      <xdr:col>20</xdr:col>
      <xdr:colOff>31750</xdr:colOff>
      <xdr:row>52</xdr:row>
      <xdr:rowOff>190499</xdr:rowOff>
    </xdr:to>
    <xdr:graphicFrame macro="">
      <xdr:nvGraphicFramePr>
        <xdr:cNvPr id="8" name="Chart 7">
          <a:extLst>
            <a:ext uri="{FF2B5EF4-FFF2-40B4-BE49-F238E27FC236}">
              <a16:creationId xmlns:a16="http://schemas.microsoft.com/office/drawing/2014/main" id="{03871A98-6473-CB42-87F8-E4517021C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01.633725231484" createdVersion="8" refreshedVersion="8" minRefreshableVersion="3" recordCount="211" xr:uid="{AB3AF210-E3AE-EA4D-83DA-FBA01EE15C52}">
  <cacheSource type="worksheet">
    <worksheetSource ref="A1:D1048576" sheet="Data1"/>
  </cacheSource>
  <cacheFields count="5">
    <cacheField name="Date" numFmtId="165">
      <sharedItems containsNonDate="0" containsDate="1" containsString="0" containsBlank="1" minDate="2024-01-08T00:00:00" maxDate="2024-12-11T00:00:00" count="107">
        <d v="2024-07-24T00:00:00"/>
        <d v="2024-07-25T00:00:00"/>
        <d v="2024-07-26T00:00:00"/>
        <d v="2024-07-27T00:00:00"/>
        <d v="2024-07-28T00:00:00"/>
        <d v="2024-07-30T00:00:00"/>
        <d v="2024-07-31T00:00:00"/>
        <d v="2024-08-01T00:00:00"/>
        <d v="2024-08-02T00:00:00"/>
        <d v="2024-08-03T00:00:00"/>
        <d v="2024-08-04T00:00:00"/>
        <d v="2024-08-05T00:00:00"/>
        <d v="2024-08-06T00:00:00"/>
        <d v="2024-08-07T00:00:00"/>
        <d v="2024-08-08T00:00:00"/>
        <d v="2024-08-09T00:00:00"/>
        <d v="2024-08-10T00:00:00"/>
        <d v="2024-08-11T00:00:00"/>
        <d v="2024-08-13T00:00:00"/>
        <d v="2024-08-14T00:00:00"/>
        <d v="2024-08-15T00:00:00"/>
        <d v="2024-08-16T00:00:00"/>
        <d v="2024-08-17T00:00:00"/>
        <d v="2024-08-18T00:00:00"/>
        <d v="2024-08-19T00:00:00"/>
        <d v="2024-08-20T00:00:00"/>
        <d v="2024-08-21T00:00:00"/>
        <d v="2024-08-22T00:00:00"/>
        <d v="2024-08-23T00:00:00"/>
        <d v="2024-08-24T00:00:00"/>
        <d v="2024-08-25T00:00:00"/>
        <d v="2024-08-27T00:00:00"/>
        <d v="2024-08-29T00:00:00"/>
        <d v="2024-08-30T00:00:00"/>
        <d v="2024-09-01T00:00:00"/>
        <d v="2024-09-02T00:00:00"/>
        <d v="2024-09-03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7T00:00:00"/>
        <d v="2024-10-08T00:00:00"/>
        <d v="2024-10-10T00:00:00"/>
        <d v="2024-10-11T00:00:00"/>
        <d v="2024-10-12T00:00:00"/>
        <d v="2024-10-13T00:00:00"/>
        <d v="2024-10-14T00:00:00"/>
        <d v="2024-10-16T00:00:00"/>
        <d v="2024-10-17T00:00:00"/>
        <d v="2024-10-19T00:00:00"/>
        <d v="2024-10-20T00:00:00"/>
        <d v="2024-10-21T00:00:00"/>
        <d v="2024-10-22T00:00:00"/>
        <m/>
        <d v="2024-01-08T00:00:00" u="1"/>
        <d v="2024-01-09T00:00:00" u="1"/>
        <d v="2024-01-10T00:00:00" u="1"/>
        <d v="2024-02-08T00:00:00" u="1"/>
        <d v="2024-02-09T00:00:00" u="1"/>
        <d v="2024-02-10T00:00:00" u="1"/>
        <d v="2024-03-08T00:00:00" u="1"/>
        <d v="2024-03-09T00:00:00" u="1"/>
        <d v="2024-03-10T00:00:00" u="1"/>
        <d v="2024-04-08T00:00:00" u="1"/>
        <d v="2024-04-10T00:00:00" u="1"/>
        <d v="2024-05-08T00:00:00" u="1"/>
        <d v="2024-05-09T00:00:00" u="1"/>
        <d v="2024-05-10T00:00:00" u="1"/>
        <d v="2024-06-08T00:00:00" u="1"/>
        <d v="2024-06-09T00:00:00" u="1"/>
        <d v="2024-07-08T00:00:00" u="1"/>
        <d v="2024-07-09T00:00:00" u="1"/>
        <d v="2024-07-10T00:00:00" u="1"/>
        <d v="2024-10-09T00:00:00" u="1"/>
        <d v="2024-11-08T00:00:00" u="1"/>
        <d v="2024-11-09T00:00:00" u="1"/>
        <d v="2024-11-10T00:00:00" u="1"/>
        <d v="2024-12-09T00:00:00" u="1"/>
        <d v="2024-12-10T00:00:00" u="1"/>
      </sharedItems>
      <fieldGroup par="4"/>
    </cacheField>
    <cacheField name="Description" numFmtId="0">
      <sharedItems containsBlank="1"/>
    </cacheField>
    <cacheField name="Category" numFmtId="0">
      <sharedItems containsBlank="1" count="19">
        <s v="Gas Station"/>
        <s v="Grocery Shopping"/>
        <s v="Online Shopping"/>
        <s v="U-HAUL"/>
        <s v="Café"/>
        <s v="Restaurant"/>
        <s v="Home &amp; Furniture"/>
        <s v="Retail Shopping"/>
        <s v="Subscriptions"/>
        <s v="Wellness"/>
        <s v="Utilities"/>
        <s v="Entertaintment"/>
        <s v="Food Delivery"/>
        <s v="Others"/>
        <s v="Dollar Shop"/>
        <s v="Transportation"/>
        <s v="Cinema"/>
        <m/>
        <s v="PAYMENT" u="1"/>
      </sharedItems>
    </cacheField>
    <cacheField name="Amount" numFmtId="164">
      <sharedItems containsString="0" containsBlank="1" containsNumber="1" minValue="-107.45" maxValue="441.25"/>
    </cacheField>
    <cacheField name="Months (Date)" numFmtId="0" databaseField="0">
      <fieldGroup base="0">
        <rangePr groupBy="months" startDate="2024-07-24T00:00:00" endDate="2024-10-23T00:00:00"/>
        <groupItems count="14">
          <s v="&lt;7/24/24"/>
          <s v="Jan"/>
          <s v="Feb"/>
          <s v="Mar"/>
          <s v="Apr"/>
          <s v="May"/>
          <s v="Jun"/>
          <s v="Jul"/>
          <s v="Aug"/>
          <s v="Sep"/>
          <s v="Oct"/>
          <s v="Nov"/>
          <s v="Dec"/>
          <s v="&gt;10/23/24"/>
        </groupItems>
      </fieldGroup>
    </cacheField>
  </cacheFields>
  <extLst>
    <ext xmlns:x14="http://schemas.microsoft.com/office/spreadsheetml/2009/9/main" uri="{725AE2AE-9491-48be-B2B4-4EB974FC3084}">
      <x14:pivotCacheDefinition pivotCacheId="398152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x v="0"/>
    <s v="KWIK FILL 002"/>
    <x v="0"/>
    <n v="48.7"/>
  </r>
  <r>
    <x v="1"/>
    <s v="GREEN HILLS FARMS"/>
    <x v="1"/>
    <n v="19.22"/>
  </r>
  <r>
    <x v="1"/>
    <s v="AMAZON MKTPL*RV9OG6CT0"/>
    <x v="2"/>
    <n v="13.72"/>
  </r>
  <r>
    <x v="2"/>
    <s v="U-HAUL TOLLS AND"/>
    <x v="3"/>
    <n v="1.63"/>
  </r>
  <r>
    <x v="2"/>
    <s v="U-HAUL TOLLS AND"/>
    <x v="3"/>
    <n v="1.63"/>
  </r>
  <r>
    <x v="2"/>
    <s v="DUNKIN #349164"/>
    <x v="4"/>
    <n v="3.88"/>
  </r>
  <r>
    <x v="3"/>
    <s v="STELLAS DINER"/>
    <x v="5"/>
    <n v="32.049999999999997"/>
  </r>
  <r>
    <x v="3"/>
    <s v="SPEEDWAY 07726"/>
    <x v="0"/>
    <n v="42.87"/>
  </r>
  <r>
    <x v="3"/>
    <s v="KAMPAI JAPANESE"/>
    <x v="5"/>
    <n v="74"/>
  </r>
  <r>
    <x v="3"/>
    <s v="DD DOORDASH DASHMART"/>
    <x v="1"/>
    <n v="21.67"/>
  </r>
  <r>
    <x v="4"/>
    <s v="THE HOME DEPOT"/>
    <x v="6"/>
    <n v="39.36"/>
  </r>
  <r>
    <x v="4"/>
    <s v="WEGMANS #030"/>
    <x v="1"/>
    <n v="267.23"/>
  </r>
  <r>
    <x v="4"/>
    <s v="AMAZON MKTPL*RV7899MG2"/>
    <x v="2"/>
    <n v="23.74"/>
  </r>
  <r>
    <x v="5"/>
    <s v="THE HOME DEPOT"/>
    <x v="6"/>
    <n v="-11.85"/>
  </r>
  <r>
    <x v="5"/>
    <s v="THE HOME DEPOT"/>
    <x v="6"/>
    <n v="-6.75"/>
  </r>
  <r>
    <x v="5"/>
    <s v="THE HOME DEPOT"/>
    <x v="6"/>
    <n v="9.6999999999999993"/>
  </r>
  <r>
    <x v="5"/>
    <s v="THE HOME DEPOT"/>
    <x v="6"/>
    <n v="18.940000000000001"/>
  </r>
  <r>
    <x v="6"/>
    <s v="CIRCLE K # 07619"/>
    <x v="0"/>
    <n v="38.159999999999997"/>
  </r>
  <r>
    <x v="6"/>
    <s v="H&amp;M"/>
    <x v="7"/>
    <n v="51.99"/>
  </r>
  <r>
    <x v="6"/>
    <s v="NORDSTROM RACK"/>
    <x v="7"/>
    <n v="62.37"/>
  </r>
  <r>
    <x v="7"/>
    <s v="DD DOORDASH DASHMART"/>
    <x v="1"/>
    <n v="21.57"/>
  </r>
  <r>
    <x v="7"/>
    <s v="American Eagle 871"/>
    <x v="7"/>
    <n v="22.86"/>
  </r>
  <r>
    <x v="7"/>
    <s v="UNLIM MONTHLY SK"/>
    <x v="8"/>
    <n v="25"/>
  </r>
  <r>
    <x v="8"/>
    <s v="CIRCLE K # 07619"/>
    <x v="0"/>
    <n v="4.21"/>
  </r>
  <r>
    <x v="8"/>
    <s v="AMAZON MKTPL*RV9SC4R91"/>
    <x v="2"/>
    <n v="10.64"/>
  </r>
  <r>
    <x v="9"/>
    <s v="TOUS LES JOURS"/>
    <x v="4"/>
    <n v="21.87"/>
  </r>
  <r>
    <x v="9"/>
    <s v="WALGREENS #09416"/>
    <x v="1"/>
    <n v="46.36"/>
  </r>
  <r>
    <x v="9"/>
    <s v="WEGMANS #030"/>
    <x v="1"/>
    <n v="55.48"/>
  </r>
  <r>
    <x v="10"/>
    <s v="FIVE BELOW 477"/>
    <x v="6"/>
    <n v="17.170000000000002"/>
  </r>
  <r>
    <x v="10"/>
    <s v="RUSTONS DINER"/>
    <x v="5"/>
    <n v="37.700000000000003"/>
  </r>
  <r>
    <x v="11"/>
    <s v="CIRCLE K # 07619"/>
    <x v="0"/>
    <n v="1.98"/>
  </r>
  <r>
    <x v="11"/>
    <s v="CIRCLE K # 07619"/>
    <x v="0"/>
    <n v="2.59"/>
  </r>
  <r>
    <x v="11"/>
    <s v="CIRCLE K # 07619"/>
    <x v="0"/>
    <n v="4.21"/>
  </r>
  <r>
    <x v="11"/>
    <s v="U-HAUL TOLLS AND"/>
    <x v="3"/>
    <n v="5.73"/>
  </r>
  <r>
    <x v="11"/>
    <s v="U-HAUL TOLLS AND"/>
    <x v="3"/>
    <n v="5.73"/>
  </r>
  <r>
    <x v="11"/>
    <s v="CICERO SMOKE"/>
    <x v="0"/>
    <n v="37.799999999999997"/>
  </r>
  <r>
    <x v="11"/>
    <s v="CIRCLE K # 07619"/>
    <x v="0"/>
    <n v="45.85"/>
  </r>
  <r>
    <x v="12"/>
    <s v="GREEN HILLS FARMS"/>
    <x v="1"/>
    <n v="91.74"/>
  </r>
  <r>
    <x v="13"/>
    <s v="GANNON S ISLE ICE"/>
    <x v="1"/>
    <n v="9.5500000000000007"/>
  </r>
  <r>
    <x v="13"/>
    <s v="AMAZON MARK* RF4N829D1"/>
    <x v="2"/>
    <n v="38.869999999999997"/>
  </r>
  <r>
    <x v="14"/>
    <s v="AMZN Mktp US*RM2ID2F30"/>
    <x v="2"/>
    <n v="107.45"/>
  </r>
  <r>
    <x v="15"/>
    <s v="Adobe (TRY 127.20)"/>
    <x v="8"/>
    <n v="3.82"/>
  </r>
  <r>
    <x v="16"/>
    <s v="APIZZA REGIONALE -"/>
    <x v="5"/>
    <n v="46.58"/>
  </r>
  <r>
    <x v="16"/>
    <s v="NICKEL S PIT BBQ"/>
    <x v="5"/>
    <n v="52.52"/>
  </r>
  <r>
    <x v="17"/>
    <s v="WAL-MART #2166"/>
    <x v="1"/>
    <n v="-48.92"/>
  </r>
  <r>
    <x v="17"/>
    <s v="WM SUPERCENTER"/>
    <x v="1"/>
    <n v="-19.420000000000002"/>
  </r>
  <r>
    <x v="17"/>
    <s v="WM SUPERCENTER"/>
    <x v="1"/>
    <n v="91.23"/>
  </r>
  <r>
    <x v="17"/>
    <s v="AMZN MKTP US*RM9FQ7ME0"/>
    <x v="2"/>
    <n v="128.91"/>
  </r>
  <r>
    <x v="18"/>
    <s v="JASMINE FOOT SPA"/>
    <x v="9"/>
    <n v="10.01"/>
  </r>
  <r>
    <x v="18"/>
    <s v="CIRCLE K # 07619"/>
    <x v="0"/>
    <n v="43"/>
  </r>
  <r>
    <x v="18"/>
    <s v="AMZN Mktp US"/>
    <x v="2"/>
    <n v="-107.45"/>
  </r>
  <r>
    <x v="18"/>
    <s v="Amazon Prime*RU1C97FC2"/>
    <x v="8"/>
    <n v="7.55"/>
  </r>
  <r>
    <x v="18"/>
    <s v="AMZN Mktp US*RM9IB4W22"/>
    <x v="2"/>
    <n v="64.8"/>
  </r>
  <r>
    <x v="19"/>
    <s v="GREEN HILLS FARMS"/>
    <x v="1"/>
    <n v="41.09"/>
  </r>
  <r>
    <x v="19"/>
    <s v="Groupon Inc."/>
    <x v="9"/>
    <n v="44.55"/>
  </r>
  <r>
    <x v="20"/>
    <s v="GOOGLE *YouTubePremium (TRY 57.99)"/>
    <x v="8"/>
    <n v="1.74"/>
  </r>
  <r>
    <x v="20"/>
    <s v="AMAZON MKTPL*RU6IA3P72"/>
    <x v="2"/>
    <n v="161.99"/>
  </r>
  <r>
    <x v="21"/>
    <s v="CIRCLE K # 07619"/>
    <x v="0"/>
    <n v="2.69"/>
  </r>
  <r>
    <x v="21"/>
    <s v="Microsoft*Ultimate 1 M"/>
    <x v="8"/>
    <n v="18.48"/>
  </r>
  <r>
    <x v="21"/>
    <s v="DOORDASH DASHPASS"/>
    <x v="1"/>
    <n v="4.99"/>
  </r>
  <r>
    <x v="22"/>
    <s v="GREEN HILLS FARMS"/>
    <x v="1"/>
    <n v="23.95"/>
  </r>
  <r>
    <x v="23"/>
    <s v="WEGMANS #030"/>
    <x v="1"/>
    <n v="173.29"/>
  </r>
  <r>
    <x v="23"/>
    <s v="OPENAI *CHATGPT SUBSCR"/>
    <x v="8"/>
    <n v="21.75"/>
  </r>
  <r>
    <x v="24"/>
    <s v="CIRCLE K # 07619"/>
    <x v="0"/>
    <n v="44.07"/>
  </r>
  <r>
    <x v="24"/>
    <s v="Netflix.com (TRY 299.99)"/>
    <x v="8"/>
    <n v="8.9700000000000006"/>
  </r>
  <r>
    <x v="25"/>
    <s v="Groupon Inc."/>
    <x v="9"/>
    <n v="44"/>
  </r>
  <r>
    <x v="26"/>
    <s v="SPI*NATIONAL GRID"/>
    <x v="10"/>
    <n v="87.63"/>
  </r>
  <r>
    <x v="27"/>
    <s v="Spotify (TRY 59.99)"/>
    <x v="8"/>
    <n v="1.78"/>
  </r>
  <r>
    <x v="28"/>
    <s v="WL *STEAM"/>
    <x v="11"/>
    <n v="10.25"/>
  </r>
  <r>
    <x v="28"/>
    <s v="CHIPOTLE 3524"/>
    <x v="5"/>
    <n v="11.07"/>
  </r>
  <r>
    <x v="28"/>
    <s v="CIRCLE K # 07619"/>
    <x v="0"/>
    <n v="40.69"/>
  </r>
  <r>
    <x v="29"/>
    <s v="AMAZON MARK* R42IA0GO1"/>
    <x v="2"/>
    <n v="32"/>
  </r>
  <r>
    <x v="29"/>
    <s v="Spectrum"/>
    <x v="10"/>
    <n v="56.99"/>
  </r>
  <r>
    <x v="29"/>
    <s v="WEGMANS #031"/>
    <x v="1"/>
    <n v="103.69"/>
  </r>
  <r>
    <x v="29"/>
    <s v="QUILLBOT"/>
    <x v="8"/>
    <n v="19.95"/>
  </r>
  <r>
    <x v="29"/>
    <s v="AMAZON MARK* R45NQ7G81"/>
    <x v="2"/>
    <n v="441.25"/>
  </r>
  <r>
    <x v="30"/>
    <s v="DD *DOORDASH DASHMART"/>
    <x v="1"/>
    <n v="49.74"/>
  </r>
  <r>
    <x v="31"/>
    <s v="AMAZON MKTPL*R46I72RB0"/>
    <x v="2"/>
    <n v="59.23"/>
  </r>
  <r>
    <x v="32"/>
    <s v="CHIPOTLE 3524"/>
    <x v="5"/>
    <n v="16.739999999999998"/>
  </r>
  <r>
    <x v="33"/>
    <s v="AMZN Mktp US"/>
    <x v="2"/>
    <n v="-64.8"/>
  </r>
  <r>
    <x v="33"/>
    <s v="DD *DOORDASH TACOBELL"/>
    <x v="12"/>
    <n v="10.5"/>
  </r>
  <r>
    <x v="33"/>
    <s v="DD *DOORDASH DASHMART "/>
    <x v="1"/>
    <n v="23.64"/>
  </r>
  <r>
    <x v="33"/>
    <s v="GREEN HILLS FARMS"/>
    <x v="1"/>
    <n v="27.64"/>
  </r>
  <r>
    <x v="33"/>
    <s v="CIRCLE K # 07619"/>
    <x v="0"/>
    <n v="45"/>
  </r>
  <r>
    <x v="34"/>
    <s v="UNLIM MONTHLY SK"/>
    <x v="8"/>
    <n v="25"/>
  </r>
  <r>
    <x v="35"/>
    <s v="SUNOCO 0337362800"/>
    <x v="0"/>
    <n v="14.75"/>
  </r>
  <r>
    <x v="35"/>
    <s v="WEGMANS #030"/>
    <x v="1"/>
    <n v="96.28"/>
  </r>
  <r>
    <x v="36"/>
    <s v="PROGRESSIVE *INSURANCE"/>
    <x v="10"/>
    <n v="113.39"/>
  </r>
  <r>
    <x v="37"/>
    <s v="CIRCLE K # 07619"/>
    <x v="0"/>
    <n v="18.350000000000001"/>
  </r>
  <r>
    <x v="37"/>
    <s v="KWIK FILL 002"/>
    <x v="0"/>
    <n v="42.01"/>
  </r>
  <r>
    <x v="38"/>
    <s v=" ALIEXPRESS.COM"/>
    <x v="2"/>
    <n v="7.21"/>
  </r>
  <r>
    <x v="38"/>
    <s v="AMAZON RETA* ZT5N89HK0"/>
    <x v="2"/>
    <n v="11.61"/>
  </r>
  <r>
    <x v="38"/>
    <s v="DD *DDDOORDASHPAPAJOHN"/>
    <x v="12"/>
    <n v="15"/>
  </r>
  <r>
    <x v="38"/>
    <s v="ALDI 65016"/>
    <x v="1"/>
    <n v="17.850000000000001"/>
  </r>
  <r>
    <x v="38"/>
    <s v="AMAZON MARK* ZT4ZY15S0"/>
    <x v="2"/>
    <n v="28.63"/>
  </r>
  <r>
    <x v="38"/>
    <s v="DD *DOORDASH PAPAJOHNS"/>
    <x v="12"/>
    <n v="41.04"/>
  </r>
  <r>
    <x v="38"/>
    <s v="aliexpress"/>
    <x v="2"/>
    <n v="49.94"/>
  </r>
  <r>
    <x v="39"/>
    <s v="SUNOCO 0337362800"/>
    <x v="0"/>
    <n v="14.84"/>
  </r>
  <r>
    <x v="39"/>
    <s v="RUSTONS DINER"/>
    <x v="5"/>
    <n v="22.92"/>
  </r>
  <r>
    <x v="40"/>
    <s v="WALMART.COM"/>
    <x v="1"/>
    <n v="68.89"/>
  </r>
  <r>
    <x v="41"/>
    <s v="Adobe (TRY 127.20)"/>
    <x v="8"/>
    <n v="3.77"/>
  </r>
  <r>
    <x v="41"/>
    <s v="CIRCLE K # 07619"/>
    <x v="0"/>
    <n v="4.21"/>
  </r>
  <r>
    <x v="41"/>
    <s v="CHIPOTLE 3524"/>
    <x v="5"/>
    <n v="15.61"/>
  </r>
  <r>
    <x v="41"/>
    <s v="KWIK FILL 002"/>
    <x v="0"/>
    <n v="15.74"/>
  </r>
  <r>
    <x v="42"/>
    <s v="CIRCLE K # 07619"/>
    <x v="0"/>
    <n v="2.4700000000000002"/>
  </r>
  <r>
    <x v="42"/>
    <s v="PANERA BREAD"/>
    <x v="5"/>
    <n v="11.43"/>
  </r>
  <r>
    <x v="42"/>
    <s v="DD *DOORDASH MCDONALDS"/>
    <x v="12"/>
    <n v="14.8"/>
  </r>
  <r>
    <x v="43"/>
    <s v="CIRCLE K # 07619"/>
    <x v="0"/>
    <n v="4.21"/>
  </r>
  <r>
    <x v="43"/>
    <s v="WL *STEAM"/>
    <x v="11"/>
    <n v="5"/>
  </r>
  <r>
    <x v="43"/>
    <s v="SUNOCO 0337362800"/>
    <x v="0"/>
    <n v="10"/>
  </r>
  <r>
    <x v="43"/>
    <s v="WL *STEAM"/>
    <x v="11"/>
    <n v="11.97"/>
  </r>
  <r>
    <x v="43"/>
    <s v="CIRCLE K # 07619"/>
    <x v="0"/>
    <n v="13.41"/>
  </r>
  <r>
    <x v="44"/>
    <s v="WL *STEAM"/>
    <x v="11"/>
    <n v="5"/>
  </r>
  <r>
    <x v="44"/>
    <s v="WL *STEAM"/>
    <x v="11"/>
    <n v="5"/>
  </r>
  <r>
    <x v="44"/>
    <s v="CIRCLE K # 07619"/>
    <x v="0"/>
    <n v="17.010000000000002"/>
  </r>
  <r>
    <x v="44"/>
    <s v="CIRCLE K # 07619"/>
    <x v="0"/>
    <n v="43.04"/>
  </r>
  <r>
    <x v="45"/>
    <s v="Amazon Prime*3Y17Q1SM3 "/>
    <x v="8"/>
    <n v="7.55"/>
  </r>
  <r>
    <x v="45"/>
    <s v="WALMART.COM"/>
    <x v="1"/>
    <n v="40.78"/>
  </r>
  <r>
    <x v="46"/>
    <s v="TIM HORTONS"/>
    <x v="4"/>
    <n v="3.02"/>
  </r>
  <r>
    <x v="46"/>
    <s v="MIRABITO 17"/>
    <x v="0"/>
    <n v="17.989999999999998"/>
  </r>
  <r>
    <x v="46"/>
    <s v="RUSTONS DINER"/>
    <x v="5"/>
    <n v="25"/>
  </r>
  <r>
    <x v="46"/>
    <s v="O REILLY 5909"/>
    <x v="7"/>
    <n v="63.14"/>
  </r>
  <r>
    <x v="46"/>
    <s v="VIOC 020002"/>
    <x v="13"/>
    <n v="82.07"/>
  </r>
  <r>
    <x v="47"/>
    <s v="GOOGLE *YouTubePremium (TRY 57.99)"/>
    <x v="8"/>
    <n v="1.72"/>
  </r>
  <r>
    <x v="47"/>
    <s v="DOLLAR GENERAL"/>
    <x v="14"/>
    <n v="11.77"/>
  </r>
  <r>
    <x v="47"/>
    <s v="WALMART.COM 8009256278"/>
    <x v="1"/>
    <n v="43.19"/>
  </r>
  <r>
    <x v="48"/>
    <s v="WALGREENS #10750"/>
    <x v="1"/>
    <n v="1.98"/>
  </r>
  <r>
    <x v="48"/>
    <s v="DD *DOORDASHDASHPASS"/>
    <x v="12"/>
    <n v="4.99"/>
  </r>
  <r>
    <x v="48"/>
    <s v="KWIK FILL 002"/>
    <x v="0"/>
    <n v="17.600000000000001"/>
  </r>
  <r>
    <x v="48"/>
    <s v="DOMINOS 3417"/>
    <x v="5"/>
    <n v="20.010000000000002"/>
  </r>
  <r>
    <x v="48"/>
    <s v="Microsoft*Ultimate 1 M"/>
    <x v="8"/>
    <n v="21.74"/>
  </r>
  <r>
    <x v="49"/>
    <s v="CIRCLE K # 07619"/>
    <x v="0"/>
    <n v="1.98"/>
  </r>
  <r>
    <x v="49"/>
    <s v="CIRCLE K # 07619"/>
    <x v="0"/>
    <n v="2.0499999999999998"/>
  </r>
  <r>
    <x v="49"/>
    <s v="CIRCLE K # 07619"/>
    <x v="0"/>
    <n v="6.12"/>
  </r>
  <r>
    <x v="49"/>
    <s v="CIRCLE K # 07619"/>
    <x v="0"/>
    <n v="14.26"/>
  </r>
  <r>
    <x v="49"/>
    <s v="CIRCLE K # 07619"/>
    <x v="0"/>
    <n v="41.75"/>
  </r>
  <r>
    <x v="50"/>
    <s v="CIRCLE K # 07619"/>
    <x v="0"/>
    <n v="3.34"/>
  </r>
  <r>
    <x v="50"/>
    <s v="CIRCLE K # 07619"/>
    <x v="0"/>
    <n v="6.36"/>
  </r>
  <r>
    <x v="51"/>
    <s v="Netflix.com (TRY 299.99)"/>
    <x v="8"/>
    <n v="8.86"/>
  </r>
  <r>
    <x v="51"/>
    <s v="CIRCLE K # 07619"/>
    <x v="0"/>
    <n v="13.41"/>
  </r>
  <r>
    <x v="52"/>
    <s v="CIRCLE K # 07619"/>
    <x v="0"/>
    <n v="14.26"/>
  </r>
  <r>
    <x v="53"/>
    <s v="GANNON S ISLE ICE"/>
    <x v="4"/>
    <n v="6.59"/>
  </r>
  <r>
    <x v="53"/>
    <s v="POMPEY MALL"/>
    <x v="0"/>
    <n v="15"/>
  </r>
  <r>
    <x v="53"/>
    <s v="Monster Trucks, Quads"/>
    <x v="11"/>
    <n v="25.75"/>
  </r>
  <r>
    <x v="54"/>
    <s v="Spotify (TRY 59.99)"/>
    <x v="8"/>
    <n v="1.77"/>
  </r>
  <r>
    <x v="54"/>
    <s v="WAL-MART #2581"/>
    <x v="1"/>
    <n v="203.48"/>
  </r>
  <r>
    <x v="55"/>
    <s v="SPO*KABABGUYS-"/>
    <x v="5"/>
    <n v="12.79"/>
  </r>
  <r>
    <x v="55"/>
    <s v="KWIK FILL 002"/>
    <x v="0"/>
    <n v="13.45"/>
  </r>
  <r>
    <x v="55"/>
    <s v="CIRCLE K # 07619"/>
    <x v="0"/>
    <n v="41.26"/>
  </r>
  <r>
    <x v="55"/>
    <s v="Amazon.com*AA48A4WA3"/>
    <x v="2"/>
    <n v="60.48"/>
  </r>
  <r>
    <x v="56"/>
    <s v="CIRCLE K # 07619"/>
    <x v="0"/>
    <n v="1.65"/>
  </r>
  <r>
    <x v="56"/>
    <s v="BYRNE DAIRY 119"/>
    <x v="5"/>
    <n v="18.399999999999999"/>
  </r>
  <r>
    <x v="56"/>
    <s v="Spectrum"/>
    <x v="10"/>
    <n v="56.99"/>
  </r>
  <r>
    <x v="56"/>
    <s v="TARGET"/>
    <x v="1"/>
    <n v="81.88"/>
  </r>
  <r>
    <x v="57"/>
    <s v="CIRCLE K # 07619"/>
    <x v="0"/>
    <n v="4.9400000000000004"/>
  </r>
  <r>
    <x v="57"/>
    <s v="CIRCLE K # 07619"/>
    <x v="0"/>
    <n v="6.36"/>
  </r>
  <r>
    <x v="58"/>
    <s v="CIRCLE K # 07619"/>
    <x v="0"/>
    <n v="7.54"/>
  </r>
  <r>
    <x v="58"/>
    <s v="KWIK FILL 002"/>
    <x v="0"/>
    <n v="15.56"/>
  </r>
  <r>
    <x v="59"/>
    <s v="CIRCLE K # 07619"/>
    <x v="0"/>
    <n v="6.36"/>
  </r>
  <r>
    <x v="59"/>
    <s v="KWIK FILL 002"/>
    <x v="0"/>
    <n v="14.1"/>
  </r>
  <r>
    <x v="60"/>
    <s v="VERMONT GREEN"/>
    <x v="0"/>
    <n v="12.52"/>
  </r>
  <r>
    <x v="60"/>
    <s v="SUNOCO 0337362800"/>
    <x v="0"/>
    <n v="29.59"/>
  </r>
  <r>
    <x v="60"/>
    <s v="SUNOCO 0337362800"/>
    <x v="0"/>
    <n v="38.200000000000003"/>
  </r>
  <r>
    <x v="60"/>
    <s v="WEGMANS #039"/>
    <x v="1"/>
    <n v="106.76"/>
  </r>
  <r>
    <x v="61"/>
    <s v="DOLLARTREE"/>
    <x v="14"/>
    <n v="14.65"/>
  </r>
  <r>
    <x v="62"/>
    <s v="CIRCLE K # 07619"/>
    <x v="0"/>
    <n v="0.85"/>
  </r>
  <r>
    <x v="63"/>
    <s v="CIRCLE K # 07619"/>
    <x v="0"/>
    <n v="16.579999999999998"/>
  </r>
  <r>
    <x v="63"/>
    <s v="UNLIM MONTHLY SK"/>
    <x v="8"/>
    <n v="25"/>
  </r>
  <r>
    <x v="63"/>
    <s v="ALDI 65004"/>
    <x v="1"/>
    <n v="36.26"/>
  </r>
  <r>
    <x v="64"/>
    <s v="CIRCLE K # 07619"/>
    <x v="0"/>
    <n v="20.57"/>
  </r>
  <r>
    <x v="65"/>
    <s v="CIRCLE K # 07619"/>
    <x v="0"/>
    <n v="1.07"/>
  </r>
  <r>
    <x v="65"/>
    <s v="CIRCLE K # 07619"/>
    <x v="0"/>
    <n v="8.35"/>
  </r>
  <r>
    <x v="65"/>
    <s v="CIRCLE K # 07619"/>
    <x v="0"/>
    <n v="16.260000000000002"/>
  </r>
  <r>
    <x v="65"/>
    <s v="CIRCLE K # 07619"/>
    <x v="0"/>
    <n v="35.200000000000003"/>
  </r>
  <r>
    <x v="66"/>
    <s v="CIRCLE K # 07619"/>
    <x v="0"/>
    <n v="2.37"/>
  </r>
  <r>
    <x v="66"/>
    <s v="TJMAXX #0078"/>
    <x v="7"/>
    <n v="18.329999999999998"/>
  </r>
  <r>
    <x v="66"/>
    <s v="CHINA EXPRESS"/>
    <x v="5"/>
    <n v="26.76"/>
  </r>
  <r>
    <x v="66"/>
    <s v="NORDSTROM RACK"/>
    <x v="7"/>
    <n v="34.29"/>
  </r>
  <r>
    <x v="67"/>
    <s v="TOPS MARKETS #358"/>
    <x v="1"/>
    <n v="9.58"/>
  </r>
  <r>
    <x v="67"/>
    <s v="ALDI 65004"/>
    <x v="1"/>
    <n v="190.92"/>
  </r>
  <r>
    <x v="68"/>
    <s v="CIRCLE K # 07619"/>
    <x v="0"/>
    <n v="3.99"/>
  </r>
  <r>
    <x v="68"/>
    <s v="SPI*NATIONAL GRID"/>
    <x v="10"/>
    <n v="43.23"/>
  </r>
  <r>
    <x v="69"/>
    <s v="KWIK FILL 002"/>
    <x v="0"/>
    <n v="15.28"/>
  </r>
  <r>
    <x v="70"/>
    <s v="MIRABITO 17"/>
    <x v="0"/>
    <n v="31.21"/>
  </r>
  <r>
    <x v="71"/>
    <s v="GULF OIL 92060481"/>
    <x v="0"/>
    <n v="11.64"/>
  </r>
  <r>
    <x v="71"/>
    <s v="TACO BELL 040313"/>
    <x v="5"/>
    <n v="29.2"/>
  </r>
  <r>
    <x v="71"/>
    <s v="SARAY BAKERY"/>
    <x v="4"/>
    <n v="38.549999999999997"/>
  </r>
  <r>
    <x v="72"/>
    <s v="DRIP DROP CAFE"/>
    <x v="4"/>
    <n v="15.65"/>
  </r>
  <r>
    <x v="72"/>
    <s v="TST*LEYLA"/>
    <x v="5"/>
    <n v="51.27"/>
  </r>
  <r>
    <x v="73"/>
    <s v="TST* 230 FIFTH"/>
    <x v="5"/>
    <n v="10.5"/>
  </r>
  <r>
    <x v="73"/>
    <s v="WAWA 8446"/>
    <x v="0"/>
    <n v="23.28"/>
  </r>
  <r>
    <x v="73"/>
    <s v="BP#2219137JACKS"/>
    <x v="0"/>
    <n v="33"/>
  </r>
  <r>
    <x v="73"/>
    <s v="LINCOLN HARBOR"/>
    <x v="15"/>
    <n v="60"/>
  </r>
  <r>
    <x v="73"/>
    <s v="SARAY BAKERY"/>
    <x v="4"/>
    <n v="66.3"/>
  </r>
  <r>
    <x v="73"/>
    <s v="TST* 230 FIFTH"/>
    <x v="5"/>
    <n v="84.37"/>
  </r>
  <r>
    <x v="74"/>
    <s v="CIRCLE K # 07619"/>
    <x v="0"/>
    <n v="43.15"/>
  </r>
  <r>
    <x v="74"/>
    <s v="PROGRESSIVE"/>
    <x v="10"/>
    <n v="200.5"/>
  </r>
  <r>
    <x v="75"/>
    <s v="Microsoft*Ultimate 1 M"/>
    <x v="8"/>
    <n v="21.74"/>
  </r>
  <r>
    <x v="76"/>
    <s v="CIRCLE K # 07619"/>
    <x v="0"/>
    <n v="2.15"/>
  </r>
  <r>
    <x v="76"/>
    <s v="WEGMANS #031"/>
    <x v="1"/>
    <n v="34.24"/>
  </r>
  <r>
    <x v="76"/>
    <s v="WEGMANS #031"/>
    <x v="1"/>
    <n v="92.44"/>
  </r>
  <r>
    <x v="77"/>
    <s v="LS THRIFTY"/>
    <x v="7"/>
    <n v="3.23"/>
  </r>
  <r>
    <x v="77"/>
    <s v="RAHAF MARKET"/>
    <x v="1"/>
    <n v="26.5"/>
  </r>
  <r>
    <x v="78"/>
    <s v="ALDI 65004"/>
    <x v="1"/>
    <n v="33.15"/>
  </r>
  <r>
    <x v="79"/>
    <s v="KWIK FILL 002"/>
    <x v="0"/>
    <n v="17.54"/>
  </r>
  <r>
    <x v="79"/>
    <s v="REGAL DESTINY 19"/>
    <x v="16"/>
    <n v="19.420000000000002"/>
  </r>
  <r>
    <x v="79"/>
    <s v="CIRCLE K # 07619"/>
    <x v="0"/>
    <n v="43.18"/>
  </r>
  <r>
    <x v="79"/>
    <s v="REGAL DESTINY 19"/>
    <x v="16"/>
    <n v="45.98"/>
  </r>
  <r>
    <x v="80"/>
    <s v="CIRCLE K # 07619"/>
    <x v="0"/>
    <n v="1.07"/>
  </r>
  <r>
    <x v="80"/>
    <s v="CIRCLE K # 07619"/>
    <x v="0"/>
    <n v="14.21"/>
  </r>
  <r>
    <x v="81"/>
    <m/>
    <x v="1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790735-A2CD-4E45-BB42-6BDA44B6B91D}"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B8" firstHeaderRow="1" firstDataRow="1" firstDataCol="1"/>
  <pivotFields count="5">
    <pivotField showAll="0">
      <items count="108">
        <item m="1" x="82"/>
        <item m="1" x="83"/>
        <item m="1" x="84"/>
        <item m="1" x="85"/>
        <item m="1" x="86"/>
        <item m="1" x="87"/>
        <item m="1" x="88"/>
        <item m="1" x="89"/>
        <item m="1" x="90"/>
        <item m="1" x="91"/>
        <item m="1" x="92"/>
        <item m="1" x="93"/>
        <item m="1" x="94"/>
        <item m="1" x="95"/>
        <item m="1" x="96"/>
        <item m="1" x="97"/>
        <item m="1" x="98"/>
        <item m="1" x="99"/>
        <item m="1" x="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m="1" x="101"/>
        <item x="70"/>
        <item x="71"/>
        <item x="72"/>
        <item x="73"/>
        <item x="74"/>
        <item x="75"/>
        <item x="76"/>
        <item x="77"/>
        <item x="78"/>
        <item x="79"/>
        <item x="80"/>
        <item m="1" x="102"/>
        <item m="1" x="103"/>
        <item m="1" x="104"/>
        <item m="1" x="105"/>
        <item m="1" x="106"/>
        <item x="81"/>
        <item t="default"/>
      </items>
    </pivotField>
    <pivotField showAll="0"/>
    <pivotField showAll="0" measureFilter="1" sortType="ascending">
      <items count="20">
        <item x="4"/>
        <item x="16"/>
        <item x="14"/>
        <item x="11"/>
        <item x="12"/>
        <item x="0"/>
        <item x="1"/>
        <item x="6"/>
        <item x="2"/>
        <item x="13"/>
        <item m="1" x="18"/>
        <item x="5"/>
        <item x="7"/>
        <item x="8"/>
        <item x="15"/>
        <item x="10"/>
        <item x="9"/>
        <item x="17"/>
        <item x="3"/>
        <item t="default"/>
      </items>
      <autoSortScope>
        <pivotArea dataOnly="0" outline="0" fieldPosition="0">
          <references count="1">
            <reference field="4294967294" count="1" selected="0">
              <x v="0"/>
            </reference>
          </references>
        </pivotArea>
      </autoSortScope>
    </pivotField>
    <pivotField dataField="1" showAll="0"/>
    <pivotField axis="axisRow" showAll="0">
      <items count="15">
        <item h="1" x="0"/>
        <item x="1"/>
        <item x="2"/>
        <item x="3"/>
        <item x="4"/>
        <item x="5"/>
        <item x="6"/>
        <item x="7"/>
        <item x="8"/>
        <item x="9"/>
        <item x="10"/>
        <item x="11"/>
        <item x="12"/>
        <item h="1" x="13"/>
        <item t="default"/>
      </items>
    </pivotField>
  </pivotFields>
  <rowFields count="1">
    <field x="4"/>
  </rowFields>
  <rowItems count="5">
    <i>
      <x v="7"/>
    </i>
    <i>
      <x v="8"/>
    </i>
    <i>
      <x v="9"/>
    </i>
    <i>
      <x v="10"/>
    </i>
    <i t="grand">
      <x/>
    </i>
  </rowItems>
  <colItems count="1">
    <i/>
  </colItems>
  <dataFields count="1">
    <dataField name="Sum of Amount" fld="3" baseField="0" baseItem="0" numFmtId="166"/>
  </dataFields>
  <formats count="2">
    <format dxfId="13">
      <pivotArea outline="0" collapsedLevelsAreSubtotals="1" fieldPosition="0"/>
    </format>
    <format dxfId="12">
      <pivotArea dataOnly="0" labelOnly="1" outline="0" axis="axisValues" fieldPosition="0"/>
    </format>
  </formats>
  <chartFormats count="27">
    <chartFormat chart="9" format="0" series="1">
      <pivotArea type="data" outline="0" fieldPosition="0">
        <references count="1">
          <reference field="4294967294" count="1" selected="0">
            <x v="0"/>
          </reference>
        </references>
      </pivotArea>
    </chartFormat>
    <chartFormat chart="20" format="3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31" format="12" series="1">
      <pivotArea type="data" outline="0" fieldPosition="0">
        <references count="1">
          <reference field="4294967294" count="1" selected="0">
            <x v="0"/>
          </reference>
        </references>
      </pivotArea>
    </chartFormat>
    <chartFormat chart="32" format="19"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7" format="19" series="1">
      <pivotArea type="data" outline="0" fieldPosition="0">
        <references count="1">
          <reference field="4294967294" count="1" selected="0">
            <x v="0"/>
          </reference>
        </references>
      </pivotArea>
    </chartFormat>
    <chartFormat chart="37" format="20">
      <pivotArea type="data" outline="0" fieldPosition="0">
        <references count="2">
          <reference field="4294967294" count="1" selected="0">
            <x v="0"/>
          </reference>
          <reference field="4" count="1" selected="0">
            <x v="7"/>
          </reference>
        </references>
      </pivotArea>
    </chartFormat>
    <chartFormat chart="37" format="21">
      <pivotArea type="data" outline="0" fieldPosition="0">
        <references count="2">
          <reference field="4294967294" count="1" selected="0">
            <x v="0"/>
          </reference>
          <reference field="4" count="1" selected="0">
            <x v="8"/>
          </reference>
        </references>
      </pivotArea>
    </chartFormat>
    <chartFormat chart="37" format="22">
      <pivotArea type="data" outline="0" fieldPosition="0">
        <references count="2">
          <reference field="4294967294" count="1" selected="0">
            <x v="0"/>
          </reference>
          <reference field="4" count="1" selected="0">
            <x v="9"/>
          </reference>
        </references>
      </pivotArea>
    </chartFormat>
    <chartFormat chart="37" format="23">
      <pivotArea type="data" outline="0" fieldPosition="0">
        <references count="2">
          <reference field="4294967294" count="1" selected="0">
            <x v="0"/>
          </reference>
          <reference field="4" count="1" selected="0">
            <x v="10"/>
          </reference>
        </references>
      </pivotArea>
    </chartFormat>
    <chartFormat chart="38" format="24" series="1">
      <pivotArea type="data" outline="0" fieldPosition="0">
        <references count="1">
          <reference field="4294967294" count="1" selected="0">
            <x v="0"/>
          </reference>
        </references>
      </pivotArea>
    </chartFormat>
    <chartFormat chart="38" format="25">
      <pivotArea type="data" outline="0" fieldPosition="0">
        <references count="2">
          <reference field="4294967294" count="1" selected="0">
            <x v="0"/>
          </reference>
          <reference field="4" count="1" selected="0">
            <x v="7"/>
          </reference>
        </references>
      </pivotArea>
    </chartFormat>
    <chartFormat chart="38" format="26">
      <pivotArea type="data" outline="0" fieldPosition="0">
        <references count="2">
          <reference field="4294967294" count="1" selected="0">
            <x v="0"/>
          </reference>
          <reference field="4" count="1" selected="0">
            <x v="8"/>
          </reference>
        </references>
      </pivotArea>
    </chartFormat>
    <chartFormat chart="38" format="27">
      <pivotArea type="data" outline="0" fieldPosition="0">
        <references count="2">
          <reference field="4294967294" count="1" selected="0">
            <x v="0"/>
          </reference>
          <reference field="4" count="1" selected="0">
            <x v="9"/>
          </reference>
        </references>
      </pivotArea>
    </chartFormat>
    <chartFormat chart="38" format="28">
      <pivotArea type="data" outline="0" fieldPosition="0">
        <references count="2">
          <reference field="4294967294" count="1" selected="0">
            <x v="0"/>
          </reference>
          <reference field="4" count="1" selected="0">
            <x v="10"/>
          </reference>
        </references>
      </pivotArea>
    </chartFormat>
    <chartFormat chart="41" format="103" series="1">
      <pivotArea type="data" outline="0" fieldPosition="0">
        <references count="1">
          <reference field="4294967294" count="1" selected="0">
            <x v="0"/>
          </reference>
        </references>
      </pivotArea>
    </chartFormat>
    <chartFormat chart="36" format="19">
      <pivotArea type="data" outline="0" fieldPosition="0">
        <references count="2">
          <reference field="4294967294" count="1" selected="0">
            <x v="0"/>
          </reference>
          <reference field="4" count="1" selected="0">
            <x v="7"/>
          </reference>
        </references>
      </pivotArea>
    </chartFormat>
    <chartFormat chart="36" format="20">
      <pivotArea type="data" outline="0" fieldPosition="0">
        <references count="2">
          <reference field="4294967294" count="1" selected="0">
            <x v="0"/>
          </reference>
          <reference field="4" count="1" selected="0">
            <x v="8"/>
          </reference>
        </references>
      </pivotArea>
    </chartFormat>
    <chartFormat chart="36" format="21">
      <pivotArea type="data" outline="0" fieldPosition="0">
        <references count="2">
          <reference field="4294967294" count="1" selected="0">
            <x v="0"/>
          </reference>
          <reference field="4" count="1" selected="0">
            <x v="9"/>
          </reference>
        </references>
      </pivotArea>
    </chartFormat>
    <chartFormat chart="36" format="22">
      <pivotArea type="data" outline="0" fieldPosition="0">
        <references count="2">
          <reference field="4294967294" count="1" selected="0">
            <x v="0"/>
          </reference>
          <reference field="4" count="1" selected="0">
            <x v="10"/>
          </reference>
        </references>
      </pivotArea>
    </chartFormat>
    <chartFormat chart="45" format="29" series="1">
      <pivotArea type="data" outline="0" fieldPosition="0">
        <references count="1">
          <reference field="4294967294" count="1" selected="0">
            <x v="0"/>
          </reference>
        </references>
      </pivotArea>
    </chartFormat>
    <chartFormat chart="45" format="30">
      <pivotArea type="data" outline="0" fieldPosition="0">
        <references count="2">
          <reference field="4294967294" count="1" selected="0">
            <x v="0"/>
          </reference>
          <reference field="4" count="1" selected="0">
            <x v="7"/>
          </reference>
        </references>
      </pivotArea>
    </chartFormat>
    <chartFormat chart="45" format="31">
      <pivotArea type="data" outline="0" fieldPosition="0">
        <references count="2">
          <reference field="4294967294" count="1" selected="0">
            <x v="0"/>
          </reference>
          <reference field="4" count="1" selected="0">
            <x v="8"/>
          </reference>
        </references>
      </pivotArea>
    </chartFormat>
    <chartFormat chart="45" format="32">
      <pivotArea type="data" outline="0" fieldPosition="0">
        <references count="2">
          <reference field="4294967294" count="1" selected="0">
            <x v="0"/>
          </reference>
          <reference field="4" count="1" selected="0">
            <x v="9"/>
          </reference>
        </references>
      </pivotArea>
    </chartFormat>
    <chartFormat chart="45" format="33">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E8F522-C2FA-8248-A115-B07637CE127D}"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B8" firstHeaderRow="1" firstDataRow="1" firstDataCol="1"/>
  <pivotFields count="5">
    <pivotField showAll="0">
      <items count="108">
        <item m="1" x="82"/>
        <item m="1" x="83"/>
        <item m="1" x="84"/>
        <item m="1" x="85"/>
        <item m="1" x="86"/>
        <item m="1" x="87"/>
        <item m="1" x="88"/>
        <item m="1" x="89"/>
        <item m="1" x="90"/>
        <item m="1" x="91"/>
        <item m="1" x="92"/>
        <item m="1" x="93"/>
        <item m="1" x="94"/>
        <item m="1" x="95"/>
        <item m="1" x="96"/>
        <item m="1" x="97"/>
        <item m="1" x="98"/>
        <item m="1" x="99"/>
        <item m="1" x="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m="1" x="101"/>
        <item x="70"/>
        <item x="71"/>
        <item x="72"/>
        <item x="73"/>
        <item x="74"/>
        <item x="75"/>
        <item x="76"/>
        <item x="77"/>
        <item x="78"/>
        <item x="79"/>
        <item x="80"/>
        <item m="1" x="102"/>
        <item m="1" x="103"/>
        <item m="1" x="104"/>
        <item m="1" x="105"/>
        <item m="1" x="106"/>
        <item x="81"/>
        <item t="default"/>
      </items>
    </pivotField>
    <pivotField showAll="0"/>
    <pivotField showAll="0">
      <items count="20">
        <item h="1" x="4"/>
        <item h="1" x="16"/>
        <item h="1" x="14"/>
        <item h="1" x="11"/>
        <item h="1" x="12"/>
        <item h="1" x="0"/>
        <item x="1"/>
        <item h="1" x="6"/>
        <item h="1" x="2"/>
        <item h="1" x="13"/>
        <item h="1" m="1" x="18"/>
        <item h="1" x="5"/>
        <item h="1" x="7"/>
        <item h="1" x="8"/>
        <item h="1" x="15"/>
        <item h="1" x="3"/>
        <item h="1" x="10"/>
        <item h="1" x="9"/>
        <item h="1" x="17"/>
        <item t="default"/>
      </items>
    </pivotField>
    <pivotField dataField="1" showAll="0"/>
    <pivotField axis="axisRow" showAll="0">
      <items count="15">
        <item h="1" x="0"/>
        <item x="1"/>
        <item x="2"/>
        <item x="3"/>
        <item x="4"/>
        <item x="5"/>
        <item x="6"/>
        <item x="7"/>
        <item x="8"/>
        <item x="9"/>
        <item x="10"/>
        <item x="11"/>
        <item x="12"/>
        <item x="13"/>
        <item t="default"/>
      </items>
    </pivotField>
  </pivotFields>
  <rowFields count="1">
    <field x="4"/>
  </rowFields>
  <rowItems count="5">
    <i>
      <x v="7"/>
    </i>
    <i>
      <x v="8"/>
    </i>
    <i>
      <x v="9"/>
    </i>
    <i>
      <x v="10"/>
    </i>
    <i t="grand">
      <x/>
    </i>
  </rowItems>
  <colItems count="1">
    <i/>
  </colItems>
  <dataFields count="1">
    <dataField name="Sum of Amount" fld="3" baseField="0" baseItem="0"/>
  </dataFields>
  <formats count="3">
    <format dxfId="11">
      <pivotArea outline="0" collapsedLevelsAreSubtotals="1" fieldPosition="0"/>
    </format>
    <format dxfId="10">
      <pivotArea dataOnly="0" labelOnly="1" outline="0" axis="axisValues" fieldPosition="0"/>
    </format>
    <format dxfId="9">
      <pivotArea field="0" type="button" dataOnly="0" labelOnly="1" outline="0"/>
    </format>
  </formats>
  <chartFormats count="4">
    <chartFormat chart="30"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4" count="1" selected="0">
            <x v="10"/>
          </reference>
        </references>
      </pivotArea>
    </chartFormat>
    <chartFormat chart="3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365694-DFAF-1C42-A6EE-9BCA079F1911}"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9" firstHeaderRow="1" firstDataRow="1" firstDataCol="1"/>
  <pivotFields count="5">
    <pivotField showAll="0">
      <items count="108">
        <item m="1" x="82"/>
        <item m="1" x="83"/>
        <item m="1" x="84"/>
        <item m="1" x="85"/>
        <item m="1" x="86"/>
        <item m="1" x="87"/>
        <item m="1" x="88"/>
        <item m="1" x="89"/>
        <item m="1" x="90"/>
        <item m="1" x="91"/>
        <item m="1" x="92"/>
        <item m="1" x="93"/>
        <item m="1" x="94"/>
        <item m="1" x="95"/>
        <item m="1" x="96"/>
        <item m="1" x="97"/>
        <item m="1" x="98"/>
        <item m="1" x="99"/>
        <item m="1" x="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m="1" x="101"/>
        <item x="70"/>
        <item x="71"/>
        <item x="72"/>
        <item x="73"/>
        <item x="74"/>
        <item x="75"/>
        <item x="76"/>
        <item x="77"/>
        <item x="78"/>
        <item x="79"/>
        <item x="80"/>
        <item m="1" x="102"/>
        <item m="1" x="103"/>
        <item m="1" x="104"/>
        <item m="1" x="105"/>
        <item m="1" x="106"/>
        <item x="81"/>
        <item t="default"/>
      </items>
    </pivotField>
    <pivotField showAll="0"/>
    <pivotField axis="axisRow" showAll="0" measureFilter="1" sortType="ascending">
      <items count="20">
        <item x="4"/>
        <item x="16"/>
        <item x="14"/>
        <item x="11"/>
        <item x="12"/>
        <item x="0"/>
        <item x="1"/>
        <item x="6"/>
        <item x="2"/>
        <item x="13"/>
        <item m="1" x="18"/>
        <item x="5"/>
        <item x="7"/>
        <item x="8"/>
        <item x="15"/>
        <item x="10"/>
        <item x="9"/>
        <item x="17"/>
        <item x="3"/>
        <item t="default"/>
      </items>
      <autoSortScope>
        <pivotArea dataOnly="0" outline="0" fieldPosition="0">
          <references count="1">
            <reference field="4294967294" count="1" selected="0">
              <x v="0"/>
            </reference>
          </references>
        </pivotArea>
      </autoSortScope>
    </pivotField>
    <pivotField dataField="1" showAll="0"/>
    <pivotField showAll="0">
      <items count="15">
        <item h="1" x="0"/>
        <item h="1" x="1"/>
        <item h="1" x="2"/>
        <item h="1" x="3"/>
        <item h="1" x="4"/>
        <item h="1" x="5"/>
        <item h="1" x="6"/>
        <item h="1" x="7"/>
        <item h="1" x="8"/>
        <item h="1" x="9"/>
        <item x="10"/>
        <item h="1" x="11"/>
        <item h="1" x="12"/>
        <item h="1" x="13"/>
        <item t="default"/>
      </items>
    </pivotField>
  </pivotFields>
  <rowFields count="1">
    <field x="2"/>
  </rowFields>
  <rowItems count="6">
    <i>
      <x/>
    </i>
    <i>
      <x v="11"/>
    </i>
    <i>
      <x v="15"/>
    </i>
    <i>
      <x v="5"/>
    </i>
    <i>
      <x v="6"/>
    </i>
    <i t="grand">
      <x/>
    </i>
  </rowItems>
  <colItems count="1">
    <i/>
  </colItems>
  <dataFields count="1">
    <dataField name="Sum of Amount" fld="3" baseField="0" baseItem="0" numFmtId="166"/>
  </dataFields>
  <formats count="2">
    <format dxfId="8">
      <pivotArea outline="0" collapsedLevelsAreSubtotals="1" fieldPosition="0"/>
    </format>
    <format dxfId="7">
      <pivotArea dataOnly="0" labelOnly="1" outline="0" axis="axisValues" fieldPosition="0"/>
    </format>
  </formats>
  <chartFormats count="72">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3"/>
          </reference>
        </references>
      </pivotArea>
    </chartFormat>
    <chartFormat chart="9" format="5">
      <pivotArea type="data" outline="0" fieldPosition="0">
        <references count="2">
          <reference field="4294967294" count="1" selected="0">
            <x v="0"/>
          </reference>
          <reference field="2" count="1" selected="0">
            <x v="4"/>
          </reference>
        </references>
      </pivotArea>
    </chartFormat>
    <chartFormat chart="9" format="6">
      <pivotArea type="data" outline="0" fieldPosition="0">
        <references count="2">
          <reference field="4294967294" count="1" selected="0">
            <x v="0"/>
          </reference>
          <reference field="2" count="1" selected="0">
            <x v="5"/>
          </reference>
        </references>
      </pivotArea>
    </chartFormat>
    <chartFormat chart="9" format="7">
      <pivotArea type="data" outline="0" fieldPosition="0">
        <references count="2">
          <reference field="4294967294" count="1" selected="0">
            <x v="0"/>
          </reference>
          <reference field="2" count="1" selected="0">
            <x v="6"/>
          </reference>
        </references>
      </pivotArea>
    </chartFormat>
    <chartFormat chart="9" format="8">
      <pivotArea type="data" outline="0" fieldPosition="0">
        <references count="2">
          <reference field="4294967294" count="1" selected="0">
            <x v="0"/>
          </reference>
          <reference field="2" count="1" selected="0">
            <x v="7"/>
          </reference>
        </references>
      </pivotArea>
    </chartFormat>
    <chartFormat chart="9" format="9">
      <pivotArea type="data" outline="0" fieldPosition="0">
        <references count="2">
          <reference field="4294967294" count="1" selected="0">
            <x v="0"/>
          </reference>
          <reference field="2" count="1" selected="0">
            <x v="8"/>
          </reference>
        </references>
      </pivotArea>
    </chartFormat>
    <chartFormat chart="9" format="10">
      <pivotArea type="data" outline="0" fieldPosition="0">
        <references count="2">
          <reference field="4294967294" count="1" selected="0">
            <x v="0"/>
          </reference>
          <reference field="2" count="1" selected="0">
            <x v="9"/>
          </reference>
        </references>
      </pivotArea>
    </chartFormat>
    <chartFormat chart="9" format="11">
      <pivotArea type="data" outline="0" fieldPosition="0">
        <references count="2">
          <reference field="4294967294" count="1" selected="0">
            <x v="0"/>
          </reference>
          <reference field="2" count="1" selected="0">
            <x v="10"/>
          </reference>
        </references>
      </pivotArea>
    </chartFormat>
    <chartFormat chart="9" format="12">
      <pivotArea type="data" outline="0" fieldPosition="0">
        <references count="2">
          <reference field="4294967294" count="1" selected="0">
            <x v="0"/>
          </reference>
          <reference field="2" count="1" selected="0">
            <x v="11"/>
          </reference>
        </references>
      </pivotArea>
    </chartFormat>
    <chartFormat chart="9" format="13">
      <pivotArea type="data" outline="0" fieldPosition="0">
        <references count="2">
          <reference field="4294967294" count="1" selected="0">
            <x v="0"/>
          </reference>
          <reference field="2" count="1" selected="0">
            <x v="12"/>
          </reference>
        </references>
      </pivotArea>
    </chartFormat>
    <chartFormat chart="9" format="14">
      <pivotArea type="data" outline="0" fieldPosition="0">
        <references count="2">
          <reference field="4294967294" count="1" selected="0">
            <x v="0"/>
          </reference>
          <reference field="2" count="1" selected="0">
            <x v="13"/>
          </reference>
        </references>
      </pivotArea>
    </chartFormat>
    <chartFormat chart="9" format="15">
      <pivotArea type="data" outline="0" fieldPosition="0">
        <references count="2">
          <reference field="4294967294" count="1" selected="0">
            <x v="0"/>
          </reference>
          <reference field="2" count="1" selected="0">
            <x v="14"/>
          </reference>
        </references>
      </pivotArea>
    </chartFormat>
    <chartFormat chart="9" format="16">
      <pivotArea type="data" outline="0" fieldPosition="0">
        <references count="2">
          <reference field="4294967294" count="1" selected="0">
            <x v="0"/>
          </reference>
          <reference field="2" count="1" selected="0">
            <x v="15"/>
          </reference>
        </references>
      </pivotArea>
    </chartFormat>
    <chartFormat chart="9" format="17">
      <pivotArea type="data" outline="0" fieldPosition="0">
        <references count="2">
          <reference field="4294967294" count="1" selected="0">
            <x v="0"/>
          </reference>
          <reference field="2" count="1" selected="0">
            <x v="16"/>
          </reference>
        </references>
      </pivotArea>
    </chartFormat>
    <chartFormat chart="20" format="36" series="1">
      <pivotArea type="data" outline="0" fieldPosition="0">
        <references count="1">
          <reference field="4294967294" count="1" selected="0">
            <x v="0"/>
          </reference>
        </references>
      </pivotArea>
    </chartFormat>
    <chartFormat chart="20" format="37">
      <pivotArea type="data" outline="0" fieldPosition="0">
        <references count="2">
          <reference field="4294967294" count="1" selected="0">
            <x v="0"/>
          </reference>
          <reference field="2" count="1" selected="0">
            <x v="0"/>
          </reference>
        </references>
      </pivotArea>
    </chartFormat>
    <chartFormat chart="20" format="38">
      <pivotArea type="data" outline="0" fieldPosition="0">
        <references count="2">
          <reference field="4294967294" count="1" selected="0">
            <x v="0"/>
          </reference>
          <reference field="2" count="1" selected="0">
            <x v="1"/>
          </reference>
        </references>
      </pivotArea>
    </chartFormat>
    <chartFormat chart="20" format="39">
      <pivotArea type="data" outline="0" fieldPosition="0">
        <references count="2">
          <reference field="4294967294" count="1" selected="0">
            <x v="0"/>
          </reference>
          <reference field="2" count="1" selected="0">
            <x v="2"/>
          </reference>
        </references>
      </pivotArea>
    </chartFormat>
    <chartFormat chart="20" format="40">
      <pivotArea type="data" outline="0" fieldPosition="0">
        <references count="2">
          <reference field="4294967294" count="1" selected="0">
            <x v="0"/>
          </reference>
          <reference field="2" count="1" selected="0">
            <x v="3"/>
          </reference>
        </references>
      </pivotArea>
    </chartFormat>
    <chartFormat chart="20" format="41">
      <pivotArea type="data" outline="0" fieldPosition="0">
        <references count="2">
          <reference field="4294967294" count="1" selected="0">
            <x v="0"/>
          </reference>
          <reference field="2" count="1" selected="0">
            <x v="4"/>
          </reference>
        </references>
      </pivotArea>
    </chartFormat>
    <chartFormat chart="20" format="42">
      <pivotArea type="data" outline="0" fieldPosition="0">
        <references count="2">
          <reference field="4294967294" count="1" selected="0">
            <x v="0"/>
          </reference>
          <reference field="2" count="1" selected="0">
            <x v="5"/>
          </reference>
        </references>
      </pivotArea>
    </chartFormat>
    <chartFormat chart="20" format="43">
      <pivotArea type="data" outline="0" fieldPosition="0">
        <references count="2">
          <reference field="4294967294" count="1" selected="0">
            <x v="0"/>
          </reference>
          <reference field="2" count="1" selected="0">
            <x v="6"/>
          </reference>
        </references>
      </pivotArea>
    </chartFormat>
    <chartFormat chart="20" format="44">
      <pivotArea type="data" outline="0" fieldPosition="0">
        <references count="2">
          <reference field="4294967294" count="1" selected="0">
            <x v="0"/>
          </reference>
          <reference field="2" count="1" selected="0">
            <x v="7"/>
          </reference>
        </references>
      </pivotArea>
    </chartFormat>
    <chartFormat chart="20" format="45">
      <pivotArea type="data" outline="0" fieldPosition="0">
        <references count="2">
          <reference field="4294967294" count="1" selected="0">
            <x v="0"/>
          </reference>
          <reference field="2" count="1" selected="0">
            <x v="8"/>
          </reference>
        </references>
      </pivotArea>
    </chartFormat>
    <chartFormat chart="20" format="46">
      <pivotArea type="data" outline="0" fieldPosition="0">
        <references count="2">
          <reference field="4294967294" count="1" selected="0">
            <x v="0"/>
          </reference>
          <reference field="2" count="1" selected="0">
            <x v="9"/>
          </reference>
        </references>
      </pivotArea>
    </chartFormat>
    <chartFormat chart="20" format="47">
      <pivotArea type="data" outline="0" fieldPosition="0">
        <references count="2">
          <reference field="4294967294" count="1" selected="0">
            <x v="0"/>
          </reference>
          <reference field="2" count="1" selected="0">
            <x v="10"/>
          </reference>
        </references>
      </pivotArea>
    </chartFormat>
    <chartFormat chart="20" format="48">
      <pivotArea type="data" outline="0" fieldPosition="0">
        <references count="2">
          <reference field="4294967294" count="1" selected="0">
            <x v="0"/>
          </reference>
          <reference field="2" count="1" selected="0">
            <x v="11"/>
          </reference>
        </references>
      </pivotArea>
    </chartFormat>
    <chartFormat chart="20" format="49">
      <pivotArea type="data" outline="0" fieldPosition="0">
        <references count="2">
          <reference field="4294967294" count="1" selected="0">
            <x v="0"/>
          </reference>
          <reference field="2" count="1" selected="0">
            <x v="12"/>
          </reference>
        </references>
      </pivotArea>
    </chartFormat>
    <chartFormat chart="20" format="50">
      <pivotArea type="data" outline="0" fieldPosition="0">
        <references count="2">
          <reference field="4294967294" count="1" selected="0">
            <x v="0"/>
          </reference>
          <reference field="2" count="1" selected="0">
            <x v="13"/>
          </reference>
        </references>
      </pivotArea>
    </chartFormat>
    <chartFormat chart="20" format="51">
      <pivotArea type="data" outline="0" fieldPosition="0">
        <references count="2">
          <reference field="4294967294" count="1" selected="0">
            <x v="0"/>
          </reference>
          <reference field="2" count="1" selected="0">
            <x v="14"/>
          </reference>
        </references>
      </pivotArea>
    </chartFormat>
    <chartFormat chart="20" format="52">
      <pivotArea type="data" outline="0" fieldPosition="0">
        <references count="2">
          <reference field="4294967294" count="1" selected="0">
            <x v="0"/>
          </reference>
          <reference field="2" count="1" selected="0">
            <x v="15"/>
          </reference>
        </references>
      </pivotArea>
    </chartFormat>
    <chartFormat chart="20" format="53">
      <pivotArea type="data" outline="0" fieldPosition="0">
        <references count="2">
          <reference field="4294967294" count="1" selected="0">
            <x v="0"/>
          </reference>
          <reference field="2" count="1" selected="0">
            <x v="16"/>
          </reference>
        </references>
      </pivotArea>
    </chartFormat>
    <chartFormat chart="22" format="0"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2" count="1" selected="0">
            <x v="9"/>
          </reference>
        </references>
      </pivotArea>
    </chartFormat>
    <chartFormat chart="29" format="9">
      <pivotArea type="data" outline="0" fieldPosition="0">
        <references count="2">
          <reference field="4294967294" count="1" selected="0">
            <x v="0"/>
          </reference>
          <reference field="2" count="1" selected="0">
            <x v="11"/>
          </reference>
        </references>
      </pivotArea>
    </chartFormat>
    <chartFormat chart="29" format="10">
      <pivotArea type="data" outline="0" fieldPosition="0">
        <references count="2">
          <reference field="4294967294" count="1" selected="0">
            <x v="0"/>
          </reference>
          <reference field="2" count="1" selected="0">
            <x v="8"/>
          </reference>
        </references>
      </pivotArea>
    </chartFormat>
    <chartFormat chart="29" format="11">
      <pivotArea type="data" outline="0" fieldPosition="0">
        <references count="2">
          <reference field="4294967294" count="1" selected="0">
            <x v="0"/>
          </reference>
          <reference field="2" count="1" selected="0">
            <x v="5"/>
          </reference>
        </references>
      </pivotArea>
    </chartFormat>
    <chartFormat chart="29" format="12">
      <pivotArea type="data" outline="0" fieldPosition="0">
        <references count="2">
          <reference field="4294967294" count="1" selected="0">
            <x v="0"/>
          </reference>
          <reference field="2" count="1" selected="0">
            <x v="6"/>
          </reference>
        </references>
      </pivotArea>
    </chartFormat>
    <chartFormat chart="22" format="1">
      <pivotArea type="data" outline="0" fieldPosition="0">
        <references count="2">
          <reference field="4294967294" count="1" selected="0">
            <x v="0"/>
          </reference>
          <reference field="2" count="1" selected="0">
            <x v="9"/>
          </reference>
        </references>
      </pivotArea>
    </chartFormat>
    <chartFormat chart="22" format="2">
      <pivotArea type="data" outline="0" fieldPosition="0">
        <references count="2">
          <reference field="4294967294" count="1" selected="0">
            <x v="0"/>
          </reference>
          <reference field="2" count="1" selected="0">
            <x v="11"/>
          </reference>
        </references>
      </pivotArea>
    </chartFormat>
    <chartFormat chart="22" format="3">
      <pivotArea type="data" outline="0" fieldPosition="0">
        <references count="2">
          <reference field="4294967294" count="1" selected="0">
            <x v="0"/>
          </reference>
          <reference field="2" count="1" selected="0">
            <x v="8"/>
          </reference>
        </references>
      </pivotArea>
    </chartFormat>
    <chartFormat chart="22" format="4">
      <pivotArea type="data" outline="0" fieldPosition="0">
        <references count="2">
          <reference field="4294967294" count="1" selected="0">
            <x v="0"/>
          </reference>
          <reference field="2" count="1" selected="0">
            <x v="5"/>
          </reference>
        </references>
      </pivotArea>
    </chartFormat>
    <chartFormat chart="22" format="5">
      <pivotArea type="data" outline="0" fieldPosition="0">
        <references count="2">
          <reference field="4294967294" count="1" selected="0">
            <x v="0"/>
          </reference>
          <reference field="2" count="1" selected="0">
            <x v="6"/>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2" count="1" selected="0">
            <x v="9"/>
          </reference>
        </references>
      </pivotArea>
    </chartFormat>
    <chartFormat chart="31" format="14">
      <pivotArea type="data" outline="0" fieldPosition="0">
        <references count="2">
          <reference field="4294967294" count="1" selected="0">
            <x v="0"/>
          </reference>
          <reference field="2" count="1" selected="0">
            <x v="11"/>
          </reference>
        </references>
      </pivotArea>
    </chartFormat>
    <chartFormat chart="31" format="15">
      <pivotArea type="data" outline="0" fieldPosition="0">
        <references count="2">
          <reference field="4294967294" count="1" selected="0">
            <x v="0"/>
          </reference>
          <reference field="2" count="1" selected="0">
            <x v="8"/>
          </reference>
        </references>
      </pivotArea>
    </chartFormat>
    <chartFormat chart="31" format="16">
      <pivotArea type="data" outline="0" fieldPosition="0">
        <references count="2">
          <reference field="4294967294" count="1" selected="0">
            <x v="0"/>
          </reference>
          <reference field="2" count="1" selected="0">
            <x v="5"/>
          </reference>
        </references>
      </pivotArea>
    </chartFormat>
    <chartFormat chart="31" format="17">
      <pivotArea type="data" outline="0" fieldPosition="0">
        <references count="2">
          <reference field="4294967294" count="1" selected="0">
            <x v="0"/>
          </reference>
          <reference field="2" count="1" selected="0">
            <x v="6"/>
          </reference>
        </references>
      </pivotArea>
    </chartFormat>
    <chartFormat chart="31" format="18">
      <pivotArea type="data" outline="0" fieldPosition="0">
        <references count="2">
          <reference field="4294967294" count="1" selected="0">
            <x v="0"/>
          </reference>
          <reference field="2" count="1" selected="0">
            <x v="15"/>
          </reference>
        </references>
      </pivotArea>
    </chartFormat>
    <chartFormat chart="22" format="6">
      <pivotArea type="data" outline="0" fieldPosition="0">
        <references count="2">
          <reference field="4294967294" count="1" selected="0">
            <x v="0"/>
          </reference>
          <reference field="2" count="1" selected="0">
            <x v="15"/>
          </reference>
        </references>
      </pivotArea>
    </chartFormat>
    <chartFormat chart="32" format="19" series="1">
      <pivotArea type="data" outline="0" fieldPosition="0">
        <references count="1">
          <reference field="4294967294" count="1" selected="0">
            <x v="0"/>
          </reference>
        </references>
      </pivotArea>
    </chartFormat>
    <chartFormat chart="32" format="20">
      <pivotArea type="data" outline="0" fieldPosition="0">
        <references count="2">
          <reference field="4294967294" count="1" selected="0">
            <x v="0"/>
          </reference>
          <reference field="2" count="1" selected="0">
            <x v="15"/>
          </reference>
        </references>
      </pivotArea>
    </chartFormat>
    <chartFormat chart="32" format="21">
      <pivotArea type="data" outline="0" fieldPosition="0">
        <references count="2">
          <reference field="4294967294" count="1" selected="0">
            <x v="0"/>
          </reference>
          <reference field="2" count="1" selected="0">
            <x v="11"/>
          </reference>
        </references>
      </pivotArea>
    </chartFormat>
    <chartFormat chart="32" format="22">
      <pivotArea type="data" outline="0" fieldPosition="0">
        <references count="2">
          <reference field="4294967294" count="1" selected="0">
            <x v="0"/>
          </reference>
          <reference field="2" count="1" selected="0">
            <x v="8"/>
          </reference>
        </references>
      </pivotArea>
    </chartFormat>
    <chartFormat chart="32" format="23">
      <pivotArea type="data" outline="0" fieldPosition="0">
        <references count="2">
          <reference field="4294967294" count="1" selected="0">
            <x v="0"/>
          </reference>
          <reference field="2" count="1" selected="0">
            <x v="5"/>
          </reference>
        </references>
      </pivotArea>
    </chartFormat>
    <chartFormat chart="32" format="24">
      <pivotArea type="data" outline="0" fieldPosition="0">
        <references count="2">
          <reference field="4294967294" count="1" selected="0">
            <x v="0"/>
          </reference>
          <reference field="2" count="1" selected="0">
            <x v="6"/>
          </reference>
        </references>
      </pivotArea>
    </chartFormat>
    <chartFormat chart="36" format="13" series="1">
      <pivotArea type="data" outline="0" fieldPosition="0">
        <references count="1">
          <reference field="4294967294" count="1" selected="0">
            <x v="0"/>
          </reference>
        </references>
      </pivotArea>
    </chartFormat>
    <chartFormat chart="36" format="14">
      <pivotArea type="data" outline="0" fieldPosition="0">
        <references count="2">
          <reference field="4294967294" count="1" selected="0">
            <x v="0"/>
          </reference>
          <reference field="2" count="1" selected="0">
            <x v="7"/>
          </reference>
        </references>
      </pivotArea>
    </chartFormat>
    <chartFormat chart="36" format="15">
      <pivotArea type="data" outline="0" fieldPosition="0">
        <references count="2">
          <reference field="4294967294" count="1" selected="0">
            <x v="0"/>
          </reference>
          <reference field="2" count="1" selected="0">
            <x v="11"/>
          </reference>
        </references>
      </pivotArea>
    </chartFormat>
    <chartFormat chart="36" format="16">
      <pivotArea type="data" outline="0" fieldPosition="0">
        <references count="2">
          <reference field="4294967294" count="1" selected="0">
            <x v="0"/>
          </reference>
          <reference field="2" count="1" selected="0">
            <x v="12"/>
          </reference>
        </references>
      </pivotArea>
    </chartFormat>
    <chartFormat chart="36" format="17">
      <pivotArea type="data" outline="0" fieldPosition="0">
        <references count="2">
          <reference field="4294967294" count="1" selected="0">
            <x v="0"/>
          </reference>
          <reference field="2" count="1" selected="0">
            <x v="5"/>
          </reference>
        </references>
      </pivotArea>
    </chartFormat>
    <chartFormat chart="36" format="18">
      <pivotArea type="data" outline="0" fieldPosition="0">
        <references count="2">
          <reference field="4294967294" count="1" selected="0">
            <x v="0"/>
          </reference>
          <reference field="2" count="1" selected="0">
            <x v="6"/>
          </reference>
        </references>
      </pivotArea>
    </chartFormat>
    <chartFormat chart="32" format="25">
      <pivotArea type="data" outline="0" fieldPosition="0">
        <references count="2">
          <reference field="4294967294" count="1" selected="0">
            <x v="0"/>
          </reference>
          <reference field="2" count="1" selected="0">
            <x v="0"/>
          </reference>
        </references>
      </pivotArea>
    </chartFormat>
    <chartFormat chart="22" format="7">
      <pivotArea type="data" outline="0" fieldPosition="0">
        <references count="2">
          <reference field="4294967294" count="1" selected="0">
            <x v="0"/>
          </reference>
          <reference field="2" count="1" selected="0">
            <x v="7"/>
          </reference>
        </references>
      </pivotArea>
    </chartFormat>
    <chartFormat chart="22" format="8">
      <pivotArea type="data" outline="0" fieldPosition="0">
        <references count="2">
          <reference field="4294967294" count="1" selected="0">
            <x v="0"/>
          </reference>
          <reference field="2" count="1" selected="0">
            <x v="12"/>
          </reference>
        </references>
      </pivotArea>
    </chartFormat>
    <chartFormat chart="22" format="9">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CFB03A-67D6-D343-9FA8-4F4CB14B9AF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C9" firstHeaderRow="1" firstDataRow="2" firstDataCol="1"/>
  <pivotFields count="5">
    <pivotField showAll="0">
      <items count="108">
        <item m="1" x="82"/>
        <item m="1" x="83"/>
        <item m="1" x="84"/>
        <item m="1" x="85"/>
        <item m="1" x="86"/>
        <item m="1" x="87"/>
        <item m="1" x="88"/>
        <item m="1" x="89"/>
        <item m="1" x="90"/>
        <item m="1" x="91"/>
        <item m="1" x="92"/>
        <item m="1" x="93"/>
        <item m="1" x="94"/>
        <item m="1" x="95"/>
        <item m="1" x="96"/>
        <item m="1" x="97"/>
        <item m="1" x="98"/>
        <item m="1" x="99"/>
        <item m="1" x="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m="1" x="101"/>
        <item x="70"/>
        <item x="71"/>
        <item x="72"/>
        <item x="73"/>
        <item x="74"/>
        <item x="75"/>
        <item x="76"/>
        <item x="77"/>
        <item x="78"/>
        <item x="79"/>
        <item x="80"/>
        <item m="1" x="102"/>
        <item m="1" x="103"/>
        <item m="1" x="104"/>
        <item m="1" x="105"/>
        <item m="1" x="106"/>
        <item x="81"/>
        <item t="default"/>
      </items>
    </pivotField>
    <pivotField showAll="0"/>
    <pivotField axis="axisCol" showAll="0">
      <items count="20">
        <item h="1" x="4"/>
        <item h="1" x="16"/>
        <item h="1" x="14"/>
        <item h="1" x="11"/>
        <item h="1" x="12"/>
        <item h="1" x="0"/>
        <item x="1"/>
        <item h="1" x="6"/>
        <item h="1" x="2"/>
        <item h="1" x="13"/>
        <item h="1" m="1" x="18"/>
        <item h="1" x="5"/>
        <item h="1" x="7"/>
        <item h="1" x="8"/>
        <item h="1" x="15"/>
        <item h="1" x="10"/>
        <item h="1" x="9"/>
        <item h="1" x="17"/>
        <item h="1" x="3"/>
        <item t="default"/>
      </items>
    </pivotField>
    <pivotField dataField="1" showAll="0"/>
    <pivotField axis="axisRow" showAll="0">
      <items count="15">
        <item h="1" x="0"/>
        <item x="1"/>
        <item x="2"/>
        <item x="3"/>
        <item x="4"/>
        <item x="5"/>
        <item x="6"/>
        <item x="7"/>
        <item x="8"/>
        <item x="9"/>
        <item x="10"/>
        <item x="11"/>
        <item x="12"/>
        <item x="13"/>
        <item t="default"/>
      </items>
    </pivotField>
  </pivotFields>
  <rowFields count="1">
    <field x="4"/>
  </rowFields>
  <rowItems count="5">
    <i>
      <x v="7"/>
    </i>
    <i>
      <x v="8"/>
    </i>
    <i>
      <x v="9"/>
    </i>
    <i>
      <x v="10"/>
    </i>
    <i t="grand">
      <x/>
    </i>
  </rowItems>
  <colFields count="1">
    <field x="2"/>
  </colFields>
  <colItems count="2">
    <i>
      <x v="6"/>
    </i>
    <i t="grand">
      <x/>
    </i>
  </colItems>
  <dataFields count="1">
    <dataField name="Sum of Amount" fld="3" baseField="0" baseItem="0"/>
  </dataFields>
  <formats count="2">
    <format dxfId="6">
      <pivotArea dataOnly="0" grandCol="1" outline="0" fieldPosition="0"/>
    </format>
    <format dxfId="5">
      <pivotArea dataOnly="0" outline="0" fieldPosition="0">
        <references count="1">
          <reference field="2" count="0"/>
        </references>
      </pivotArea>
    </format>
  </formats>
  <chartFormats count="7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1">
          <reference field="4294967294" count="1" selected="0">
            <x v="0"/>
          </reference>
        </references>
      </pivotArea>
    </chartFormat>
    <chartFormat chart="0" format="19">
      <pivotArea type="data" outline="0" fieldPosition="0">
        <references count="3">
          <reference field="4294967294" count="1" selected="0">
            <x v="0"/>
          </reference>
          <reference field="2" count="1" selected="0">
            <x v="8"/>
          </reference>
          <reference field="4" count="1" selected="0">
            <x v="8"/>
          </reference>
        </references>
      </pivotArea>
    </chartFormat>
    <chartFormat chart="0" format="20">
      <pivotArea type="data" outline="0" fieldPosition="0">
        <references count="3">
          <reference field="4294967294" count="1" selected="0">
            <x v="0"/>
          </reference>
          <reference field="2" count="1" selected="0">
            <x v="6"/>
          </reference>
          <reference field="4" count="1" selected="0">
            <x v="9"/>
          </reference>
        </references>
      </pivotArea>
    </chartFormat>
    <chartFormat chart="0" format="21">
      <pivotArea type="data" outline="0" fieldPosition="0">
        <references count="3">
          <reference field="4294967294" count="1" selected="0">
            <x v="0"/>
          </reference>
          <reference field="2" count="1" selected="0">
            <x v="6"/>
          </reference>
          <reference field="4" count="1" selected="0">
            <x v="10"/>
          </reference>
        </references>
      </pivotArea>
    </chartFormat>
    <chartFormat chart="0" format="22">
      <pivotArea type="data" outline="0" fieldPosition="0">
        <references count="3">
          <reference field="4294967294" count="1" selected="0">
            <x v="0"/>
          </reference>
          <reference field="2" count="1" selected="0">
            <x v="15"/>
          </reference>
          <reference field="4" count="1" selected="0">
            <x v="10"/>
          </reference>
        </references>
      </pivotArea>
    </chartFormat>
    <chartFormat chart="0" format="23">
      <pivotArea type="data" outline="0" fieldPosition="0">
        <references count="3">
          <reference field="4294967294" count="1" selected="0">
            <x v="0"/>
          </reference>
          <reference field="2" count="1" selected="0">
            <x v="0"/>
          </reference>
          <reference field="4" count="1" selected="0">
            <x v="10"/>
          </reference>
        </references>
      </pivotArea>
    </chartFormat>
    <chartFormat chart="14" format="29" series="1">
      <pivotArea type="data" outline="0" fieldPosition="0">
        <references count="2">
          <reference field="4294967294" count="1" selected="0">
            <x v="0"/>
          </reference>
          <reference field="2" count="1" selected="0">
            <x v="0"/>
          </reference>
        </references>
      </pivotArea>
    </chartFormat>
    <chartFormat chart="14" format="30">
      <pivotArea type="data" outline="0" fieldPosition="0">
        <references count="3">
          <reference field="4294967294" count="1" selected="0">
            <x v="0"/>
          </reference>
          <reference field="2" count="1" selected="0">
            <x v="0"/>
          </reference>
          <reference field="4" count="1" selected="0">
            <x v="7"/>
          </reference>
        </references>
      </pivotArea>
    </chartFormat>
    <chartFormat chart="14" format="31">
      <pivotArea type="data" outline="0" fieldPosition="0">
        <references count="3">
          <reference field="4294967294" count="1" selected="0">
            <x v="0"/>
          </reference>
          <reference field="2" count="1" selected="0">
            <x v="0"/>
          </reference>
          <reference field="4" count="1" selected="0">
            <x v="8"/>
          </reference>
        </references>
      </pivotArea>
    </chartFormat>
    <chartFormat chart="14" format="32">
      <pivotArea type="data" outline="0" fieldPosition="0">
        <references count="3">
          <reference field="4294967294" count="1" selected="0">
            <x v="0"/>
          </reference>
          <reference field="2" count="1" selected="0">
            <x v="0"/>
          </reference>
          <reference field="4" count="1" selected="0">
            <x v="9"/>
          </reference>
        </references>
      </pivotArea>
    </chartFormat>
    <chartFormat chart="14" format="33">
      <pivotArea type="data" outline="0" fieldPosition="0">
        <references count="3">
          <reference field="4294967294" count="1" selected="0">
            <x v="0"/>
          </reference>
          <reference field="2" count="1" selected="0">
            <x v="0"/>
          </reference>
          <reference field="4" count="1" selected="0">
            <x v="10"/>
          </reference>
        </references>
      </pivotArea>
    </chartFormat>
    <chartFormat chart="14" format="34" series="1">
      <pivotArea type="data" outline="0" fieldPosition="0">
        <references count="2">
          <reference field="4294967294" count="1" selected="0">
            <x v="0"/>
          </reference>
          <reference field="2" count="1" selected="0">
            <x v="1"/>
          </reference>
        </references>
      </pivotArea>
    </chartFormat>
    <chartFormat chart="14" format="35" series="1">
      <pivotArea type="data" outline="0" fieldPosition="0">
        <references count="2">
          <reference field="4294967294" count="1" selected="0">
            <x v="0"/>
          </reference>
          <reference field="2" count="1" selected="0">
            <x v="2"/>
          </reference>
        </references>
      </pivotArea>
    </chartFormat>
    <chartFormat chart="14" format="36" series="1">
      <pivotArea type="data" outline="0" fieldPosition="0">
        <references count="2">
          <reference field="4294967294" count="1" selected="0">
            <x v="0"/>
          </reference>
          <reference field="2" count="1" selected="0">
            <x v="3"/>
          </reference>
        </references>
      </pivotArea>
    </chartFormat>
    <chartFormat chart="14" format="37" series="1">
      <pivotArea type="data" outline="0" fieldPosition="0">
        <references count="2">
          <reference field="4294967294" count="1" selected="0">
            <x v="0"/>
          </reference>
          <reference field="2" count="1" selected="0">
            <x v="4"/>
          </reference>
        </references>
      </pivotArea>
    </chartFormat>
    <chartFormat chart="14" format="38" series="1">
      <pivotArea type="data" outline="0" fieldPosition="0">
        <references count="2">
          <reference field="4294967294" count="1" selected="0">
            <x v="0"/>
          </reference>
          <reference field="2" count="1" selected="0">
            <x v="5"/>
          </reference>
        </references>
      </pivotArea>
    </chartFormat>
    <chartFormat chart="14" format="39" series="1">
      <pivotArea type="data" outline="0" fieldPosition="0">
        <references count="2">
          <reference field="4294967294" count="1" selected="0">
            <x v="0"/>
          </reference>
          <reference field="2" count="1" selected="0">
            <x v="6"/>
          </reference>
        </references>
      </pivotArea>
    </chartFormat>
    <chartFormat chart="14" format="40" series="1">
      <pivotArea type="data" outline="0" fieldPosition="0">
        <references count="2">
          <reference field="4294967294" count="1" selected="0">
            <x v="0"/>
          </reference>
          <reference field="2" count="1" selected="0">
            <x v="7"/>
          </reference>
        </references>
      </pivotArea>
    </chartFormat>
    <chartFormat chart="14" format="41" series="1">
      <pivotArea type="data" outline="0" fieldPosition="0">
        <references count="2">
          <reference field="4294967294" count="1" selected="0">
            <x v="0"/>
          </reference>
          <reference field="2" count="1" selected="0">
            <x v="8"/>
          </reference>
        </references>
      </pivotArea>
    </chartFormat>
    <chartFormat chart="14" format="42" series="1">
      <pivotArea type="data" outline="0" fieldPosition="0">
        <references count="2">
          <reference field="4294967294" count="1" selected="0">
            <x v="0"/>
          </reference>
          <reference field="2" count="1" selected="0">
            <x v="9"/>
          </reference>
        </references>
      </pivotArea>
    </chartFormat>
    <chartFormat chart="14" format="43" series="1">
      <pivotArea type="data" outline="0" fieldPosition="0">
        <references count="2">
          <reference field="4294967294" count="1" selected="0">
            <x v="0"/>
          </reference>
          <reference field="2" count="1" selected="0">
            <x v="10"/>
          </reference>
        </references>
      </pivotArea>
    </chartFormat>
    <chartFormat chart="14" format="44" series="1">
      <pivotArea type="data" outline="0" fieldPosition="0">
        <references count="2">
          <reference field="4294967294" count="1" selected="0">
            <x v="0"/>
          </reference>
          <reference field="2" count="1" selected="0">
            <x v="11"/>
          </reference>
        </references>
      </pivotArea>
    </chartFormat>
    <chartFormat chart="14" format="45" series="1">
      <pivotArea type="data" outline="0" fieldPosition="0">
        <references count="2">
          <reference field="4294967294" count="1" selected="0">
            <x v="0"/>
          </reference>
          <reference field="2" count="1" selected="0">
            <x v="12"/>
          </reference>
        </references>
      </pivotArea>
    </chartFormat>
    <chartFormat chart="14" format="46" series="1">
      <pivotArea type="data" outline="0" fieldPosition="0">
        <references count="2">
          <reference field="4294967294" count="1" selected="0">
            <x v="0"/>
          </reference>
          <reference field="2" count="1" selected="0">
            <x v="13"/>
          </reference>
        </references>
      </pivotArea>
    </chartFormat>
    <chartFormat chart="14" format="47" series="1">
      <pivotArea type="data" outline="0" fieldPosition="0">
        <references count="2">
          <reference field="4294967294" count="1" selected="0">
            <x v="0"/>
          </reference>
          <reference field="2" count="1" selected="0">
            <x v="14"/>
          </reference>
        </references>
      </pivotArea>
    </chartFormat>
    <chartFormat chart="14" format="48" series="1">
      <pivotArea type="data" outline="0" fieldPosition="0">
        <references count="2">
          <reference field="4294967294" count="1" selected="0">
            <x v="0"/>
          </reference>
          <reference field="2" count="1" selected="0">
            <x v="15"/>
          </reference>
        </references>
      </pivotArea>
    </chartFormat>
    <chartFormat chart="14" format="49" series="1">
      <pivotArea type="data" outline="0" fieldPosition="0">
        <references count="2">
          <reference field="4294967294" count="1" selected="0">
            <x v="0"/>
          </reference>
          <reference field="2" count="1" selected="0">
            <x v="16"/>
          </reference>
        </references>
      </pivotArea>
    </chartFormat>
    <chartFormat chart="14" format="50" series="1">
      <pivotArea type="data" outline="0" fieldPosition="0">
        <references count="2">
          <reference field="4294967294" count="1" selected="0">
            <x v="0"/>
          </reference>
          <reference field="2" count="1" selected="0">
            <x v="18"/>
          </reference>
        </references>
      </pivotArea>
    </chartFormat>
    <chartFormat chart="0" format="24">
      <pivotArea type="data" outline="0" fieldPosition="0">
        <references count="3">
          <reference field="4294967294" count="1" selected="0">
            <x v="0"/>
          </reference>
          <reference field="2" count="1" selected="0">
            <x v="0"/>
          </reference>
          <reference field="4" count="1" selected="0">
            <x v="7"/>
          </reference>
        </references>
      </pivotArea>
    </chartFormat>
    <chartFormat chart="0" format="25">
      <pivotArea type="data" outline="0" fieldPosition="0">
        <references count="3">
          <reference field="4294967294" count="1" selected="0">
            <x v="0"/>
          </reference>
          <reference field="2" count="1" selected="0">
            <x v="0"/>
          </reference>
          <reference field="4" count="1" selected="0">
            <x v="8"/>
          </reference>
        </references>
      </pivotArea>
    </chartFormat>
    <chartFormat chart="0" format="26">
      <pivotArea type="data" outline="0" fieldPosition="0">
        <references count="3">
          <reference field="4294967294" count="1" selected="0">
            <x v="0"/>
          </reference>
          <reference field="2" count="1" selected="0">
            <x v="0"/>
          </reference>
          <reference field="4" count="1" selected="0">
            <x v="9"/>
          </reference>
        </references>
      </pivotArea>
    </chartFormat>
    <chartFormat chart="14" format="51">
      <pivotArea type="data" outline="0" fieldPosition="0">
        <references count="3">
          <reference field="4294967294" count="1" selected="0">
            <x v="0"/>
          </reference>
          <reference field="2" count="1" selected="0">
            <x v="1"/>
          </reference>
          <reference field="4" count="1" selected="0">
            <x v="10"/>
          </reference>
        </references>
      </pivotArea>
    </chartFormat>
    <chartFormat chart="14" format="52">
      <pivotArea type="data" outline="0" fieldPosition="0">
        <references count="3">
          <reference field="4294967294" count="1" selected="0">
            <x v="0"/>
          </reference>
          <reference field="2" count="1" selected="0">
            <x v="2"/>
          </reference>
          <reference field="4" count="1" selected="0">
            <x v="9"/>
          </reference>
        </references>
      </pivotArea>
    </chartFormat>
    <chartFormat chart="0" format="27" series="1">
      <pivotArea type="data" outline="0" fieldPosition="0">
        <references count="2">
          <reference field="4294967294" count="1" selected="0">
            <x v="0"/>
          </reference>
          <reference field="2" count="1" selected="0">
            <x v="18"/>
          </reference>
        </references>
      </pivotArea>
    </chartFormat>
    <chartFormat chart="14" format="53">
      <pivotArea type="data" outline="0" fieldPosition="0">
        <references count="3">
          <reference field="4294967294" count="1" selected="0">
            <x v="0"/>
          </reference>
          <reference field="2" count="1" selected="0">
            <x v="9"/>
          </reference>
          <reference field="4" count="1" selected="0">
            <x v="9"/>
          </reference>
        </references>
      </pivotArea>
    </chartFormat>
    <chartFormat chart="14" format="54">
      <pivotArea type="data" outline="0" fieldPosition="0">
        <references count="3">
          <reference field="4294967294" count="1" selected="0">
            <x v="0"/>
          </reference>
          <reference field="2" count="1" selected="0">
            <x v="12"/>
          </reference>
          <reference field="4" count="1" selected="0">
            <x v="7"/>
          </reference>
        </references>
      </pivotArea>
    </chartFormat>
    <chartFormat chart="14" format="55">
      <pivotArea type="data" outline="0" fieldPosition="0">
        <references count="3">
          <reference field="4294967294" count="1" selected="0">
            <x v="0"/>
          </reference>
          <reference field="2" count="1" selected="0">
            <x v="12"/>
          </reference>
          <reference field="4" count="1" selected="0">
            <x v="8"/>
          </reference>
        </references>
      </pivotArea>
    </chartFormat>
    <chartFormat chart="14" format="56">
      <pivotArea type="data" outline="0" fieldPosition="0">
        <references count="3">
          <reference field="4294967294" count="1" selected="0">
            <x v="0"/>
          </reference>
          <reference field="2" count="1" selected="0">
            <x v="12"/>
          </reference>
          <reference field="4" count="1" selected="0">
            <x v="9"/>
          </reference>
        </references>
      </pivotArea>
    </chartFormat>
    <chartFormat chart="14" format="57">
      <pivotArea type="data" outline="0" fieldPosition="0">
        <references count="3">
          <reference field="4294967294" count="1" selected="0">
            <x v="0"/>
          </reference>
          <reference field="2" count="1" selected="0">
            <x v="12"/>
          </reference>
          <reference field="4" count="1" selected="0">
            <x v="10"/>
          </reference>
        </references>
      </pivotArea>
    </chartFormat>
    <chartFormat chart="0" format="28">
      <pivotArea type="data" outline="0" fieldPosition="0">
        <references count="3">
          <reference field="4294967294" count="1" selected="0">
            <x v="0"/>
          </reference>
          <reference field="2" count="1" selected="0">
            <x v="8"/>
          </reference>
          <reference field="4" count="1" selected="0">
            <x v="7"/>
          </reference>
        </references>
      </pivotArea>
    </chartFormat>
    <chartFormat chart="0" format="29">
      <pivotArea type="data" outline="0" fieldPosition="0">
        <references count="3">
          <reference field="4294967294" count="1" selected="0">
            <x v="0"/>
          </reference>
          <reference field="2" count="1" selected="0">
            <x v="8"/>
          </reference>
          <reference field="4" count="1" selected="0">
            <x v="9"/>
          </reference>
        </references>
      </pivotArea>
    </chartFormat>
    <chartFormat chart="14" format="58">
      <pivotArea type="data" outline="0" fieldPosition="0">
        <references count="3">
          <reference field="4294967294" count="1" selected="0">
            <x v="0"/>
          </reference>
          <reference field="2" count="1" selected="0">
            <x v="14"/>
          </reference>
          <reference field="4" count="1" selected="0">
            <x v="10"/>
          </reference>
        </references>
      </pivotArea>
    </chartFormat>
    <chartFormat chart="14" format="59">
      <pivotArea type="data" outline="0" fieldPosition="0">
        <references count="3">
          <reference field="4294967294" count="1" selected="0">
            <x v="0"/>
          </reference>
          <reference field="2" count="1" selected="0">
            <x v="3"/>
          </reference>
          <reference field="4" count="1" selected="0">
            <x v="8"/>
          </reference>
        </references>
      </pivotArea>
    </chartFormat>
    <chartFormat chart="14" format="60">
      <pivotArea type="data" outline="0" fieldPosition="0">
        <references count="3">
          <reference field="4294967294" count="1" selected="0">
            <x v="0"/>
          </reference>
          <reference field="2" count="1" selected="0">
            <x v="3"/>
          </reference>
          <reference field="4" count="1" selected="0">
            <x v="9"/>
          </reference>
        </references>
      </pivotArea>
    </chartFormat>
    <chartFormat chart="0" format="30">
      <pivotArea type="data" outline="0" fieldPosition="0">
        <references count="3">
          <reference field="4294967294" count="1" selected="0">
            <x v="0"/>
          </reference>
          <reference field="2" count="1" selected="0">
            <x v="3"/>
          </reference>
          <reference field="4" count="1" selected="0">
            <x v="8"/>
          </reference>
        </references>
      </pivotArea>
    </chartFormat>
    <chartFormat chart="0" format="31">
      <pivotArea type="data" outline="0" fieldPosition="0">
        <references count="3">
          <reference field="4294967294" count="1" selected="0">
            <x v="0"/>
          </reference>
          <reference field="2" count="1" selected="0">
            <x v="3"/>
          </reference>
          <reference field="4" count="1" selected="0">
            <x v="9"/>
          </reference>
        </references>
      </pivotArea>
    </chartFormat>
    <chartFormat chart="0" format="32">
      <pivotArea type="data" outline="0" fieldPosition="0">
        <references count="3">
          <reference field="4294967294" count="1" selected="0">
            <x v="0"/>
          </reference>
          <reference field="2" count="1" selected="0">
            <x v="12"/>
          </reference>
          <reference field="4" count="1" selected="0">
            <x v="7"/>
          </reference>
        </references>
      </pivotArea>
    </chartFormat>
    <chartFormat chart="0" format="33">
      <pivotArea type="data" outline="0" fieldPosition="0">
        <references count="3">
          <reference field="4294967294" count="1" selected="0">
            <x v="0"/>
          </reference>
          <reference field="2" count="1" selected="0">
            <x v="12"/>
          </reference>
          <reference field="4" count="1" selected="0">
            <x v="8"/>
          </reference>
        </references>
      </pivotArea>
    </chartFormat>
    <chartFormat chart="0" format="34">
      <pivotArea type="data" outline="0" fieldPosition="0">
        <references count="3">
          <reference field="4294967294" count="1" selected="0">
            <x v="0"/>
          </reference>
          <reference field="2" count="1" selected="0">
            <x v="12"/>
          </reference>
          <reference field="4" count="1" selected="0">
            <x v="9"/>
          </reference>
        </references>
      </pivotArea>
    </chartFormat>
    <chartFormat chart="0" format="35">
      <pivotArea type="data" outline="0" fieldPosition="0">
        <references count="3">
          <reference field="4294967294" count="1" selected="0">
            <x v="0"/>
          </reference>
          <reference field="2" count="1" selected="0">
            <x v="12"/>
          </reference>
          <reference field="4" count="1" selected="0">
            <x v="10"/>
          </reference>
        </references>
      </pivotArea>
    </chartFormat>
    <chartFormat chart="14" format="61">
      <pivotArea type="data" outline="0" fieldPosition="0">
        <references count="3">
          <reference field="4294967294" count="1" selected="0">
            <x v="0"/>
          </reference>
          <reference field="2" count="1" selected="0">
            <x v="6"/>
          </reference>
          <reference field="4" count="1" selected="0">
            <x v="7"/>
          </reference>
        </references>
      </pivotArea>
    </chartFormat>
    <chartFormat chart="14" format="62">
      <pivotArea type="data" outline="0" fieldPosition="0">
        <references count="3">
          <reference field="4294967294" count="1" selected="0">
            <x v="0"/>
          </reference>
          <reference field="2" count="1" selected="0">
            <x v="6"/>
          </reference>
          <reference field="4" count="1" selected="0">
            <x v="8"/>
          </reference>
        </references>
      </pivotArea>
    </chartFormat>
    <chartFormat chart="14" format="63">
      <pivotArea type="data" outline="0" fieldPosition="0">
        <references count="3">
          <reference field="4294967294" count="1" selected="0">
            <x v="0"/>
          </reference>
          <reference field="2" count="1" selected="0">
            <x v="6"/>
          </reference>
          <reference field="4" count="1" selected="0">
            <x v="9"/>
          </reference>
        </references>
      </pivotArea>
    </chartFormat>
    <chartFormat chart="14" format="64">
      <pivotArea type="data" outline="0" fieldPosition="0">
        <references count="3">
          <reference field="4294967294" count="1" selected="0">
            <x v="0"/>
          </reference>
          <reference field="2" count="1" selected="0">
            <x v="6"/>
          </reference>
          <reference field="4" count="1" selected="0">
            <x v="10"/>
          </reference>
        </references>
      </pivotArea>
    </chartFormat>
    <chartFormat chart="0" format="36">
      <pivotArea type="data" outline="0" fieldPosition="0">
        <references count="3">
          <reference field="4294967294" count="1" selected="0">
            <x v="0"/>
          </reference>
          <reference field="2" count="1" selected="0">
            <x v="6"/>
          </reference>
          <reference field="4" count="1" selected="0">
            <x v="7"/>
          </reference>
        </references>
      </pivotArea>
    </chartFormat>
    <chartFormat chart="0" format="37">
      <pivotArea type="data" outline="0" fieldPosition="0">
        <references count="3">
          <reference field="4294967294" count="1" selected="0">
            <x v="0"/>
          </reference>
          <reference field="2" count="1" selected="0">
            <x v="6"/>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CB873C-E5CC-9C4D-897A-D7D96244C991}"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3" firstHeaderRow="1" firstDataRow="1" firstDataCol="1"/>
  <pivotFields count="5">
    <pivotField showAll="0">
      <items count="108">
        <item m="1" x="82"/>
        <item m="1" x="83"/>
        <item m="1" x="84"/>
        <item m="1" x="85"/>
        <item m="1" x="86"/>
        <item m="1" x="87"/>
        <item m="1" x="88"/>
        <item m="1" x="89"/>
        <item m="1" x="90"/>
        <item m="1" x="91"/>
        <item m="1" x="92"/>
        <item m="1" x="93"/>
        <item m="1" x="94"/>
        <item m="1" x="95"/>
        <item m="1" x="96"/>
        <item m="1" x="97"/>
        <item m="1" x="98"/>
        <item m="1" x="99"/>
        <item m="1" x="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m="1" x="101"/>
        <item x="70"/>
        <item x="71"/>
        <item x="72"/>
        <item x="73"/>
        <item x="74"/>
        <item x="75"/>
        <item x="76"/>
        <item x="77"/>
        <item x="78"/>
        <item x="79"/>
        <item x="80"/>
        <item m="1" x="102"/>
        <item m="1" x="103"/>
        <item m="1" x="104"/>
        <item m="1" x="105"/>
        <item m="1" x="106"/>
        <item x="81"/>
        <item t="default"/>
      </items>
    </pivotField>
    <pivotField showAll="0"/>
    <pivotField axis="axisRow" showAll="0">
      <items count="20">
        <item x="4"/>
        <item x="16"/>
        <item x="14"/>
        <item x="11"/>
        <item x="12"/>
        <item x="0"/>
        <item x="1"/>
        <item x="6"/>
        <item x="2"/>
        <item x="13"/>
        <item h="1" m="1" x="18"/>
        <item x="5"/>
        <item x="7"/>
        <item x="8"/>
        <item x="15"/>
        <item x="10"/>
        <item x="9"/>
        <item h="1" x="17"/>
        <item h="1" x="3"/>
        <item t="default"/>
      </items>
    </pivotField>
    <pivotField dataField="1" showAll="0"/>
    <pivotField showAll="0">
      <items count="15">
        <item h="1" x="0"/>
        <item h="1" x="1"/>
        <item h="1" x="2"/>
        <item h="1" x="3"/>
        <item h="1" x="4"/>
        <item h="1" x="5"/>
        <item h="1" x="6"/>
        <item h="1" x="7"/>
        <item h="1" x="8"/>
        <item h="1" x="9"/>
        <item x="10"/>
        <item h="1" x="11"/>
        <item h="1" x="12"/>
        <item h="1" x="13"/>
        <item t="default"/>
      </items>
    </pivotField>
  </pivotFields>
  <rowFields count="1">
    <field x="2"/>
  </rowFields>
  <rowItems count="10">
    <i>
      <x/>
    </i>
    <i>
      <x v="1"/>
    </i>
    <i>
      <x v="5"/>
    </i>
    <i>
      <x v="6"/>
    </i>
    <i>
      <x v="11"/>
    </i>
    <i>
      <x v="12"/>
    </i>
    <i>
      <x v="13"/>
    </i>
    <i>
      <x v="14"/>
    </i>
    <i>
      <x v="15"/>
    </i>
    <i t="grand">
      <x/>
    </i>
  </rowItems>
  <colItems count="1">
    <i/>
  </colItems>
  <dataFields count="1">
    <dataField name="Sum of Amount" fld="3" baseField="0" baseItem="0"/>
  </dataFields>
  <chartFormats count="8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3"/>
          </reference>
        </references>
      </pivotArea>
    </chartFormat>
    <chartFormat chart="9" format="5">
      <pivotArea type="data" outline="0" fieldPosition="0">
        <references count="2">
          <reference field="4294967294" count="1" selected="0">
            <x v="0"/>
          </reference>
          <reference field="2" count="1" selected="0">
            <x v="4"/>
          </reference>
        </references>
      </pivotArea>
    </chartFormat>
    <chartFormat chart="9" format="6">
      <pivotArea type="data" outline="0" fieldPosition="0">
        <references count="2">
          <reference field="4294967294" count="1" selected="0">
            <x v="0"/>
          </reference>
          <reference field="2" count="1" selected="0">
            <x v="5"/>
          </reference>
        </references>
      </pivotArea>
    </chartFormat>
    <chartFormat chart="9" format="7">
      <pivotArea type="data" outline="0" fieldPosition="0">
        <references count="2">
          <reference field="4294967294" count="1" selected="0">
            <x v="0"/>
          </reference>
          <reference field="2" count="1" selected="0">
            <x v="6"/>
          </reference>
        </references>
      </pivotArea>
    </chartFormat>
    <chartFormat chart="9" format="8">
      <pivotArea type="data" outline="0" fieldPosition="0">
        <references count="2">
          <reference field="4294967294" count="1" selected="0">
            <x v="0"/>
          </reference>
          <reference field="2" count="1" selected="0">
            <x v="7"/>
          </reference>
        </references>
      </pivotArea>
    </chartFormat>
    <chartFormat chart="9" format="9">
      <pivotArea type="data" outline="0" fieldPosition="0">
        <references count="2">
          <reference field="4294967294" count="1" selected="0">
            <x v="0"/>
          </reference>
          <reference field="2" count="1" selected="0">
            <x v="8"/>
          </reference>
        </references>
      </pivotArea>
    </chartFormat>
    <chartFormat chart="9" format="10">
      <pivotArea type="data" outline="0" fieldPosition="0">
        <references count="2">
          <reference field="4294967294" count="1" selected="0">
            <x v="0"/>
          </reference>
          <reference field="2" count="1" selected="0">
            <x v="9"/>
          </reference>
        </references>
      </pivotArea>
    </chartFormat>
    <chartFormat chart="9" format="11">
      <pivotArea type="data" outline="0" fieldPosition="0">
        <references count="2">
          <reference field="4294967294" count="1" selected="0">
            <x v="0"/>
          </reference>
          <reference field="2" count="1" selected="0">
            <x v="10"/>
          </reference>
        </references>
      </pivotArea>
    </chartFormat>
    <chartFormat chart="9" format="12">
      <pivotArea type="data" outline="0" fieldPosition="0">
        <references count="2">
          <reference field="4294967294" count="1" selected="0">
            <x v="0"/>
          </reference>
          <reference field="2" count="1" selected="0">
            <x v="11"/>
          </reference>
        </references>
      </pivotArea>
    </chartFormat>
    <chartFormat chart="9" format="13">
      <pivotArea type="data" outline="0" fieldPosition="0">
        <references count="2">
          <reference field="4294967294" count="1" selected="0">
            <x v="0"/>
          </reference>
          <reference field="2" count="1" selected="0">
            <x v="12"/>
          </reference>
        </references>
      </pivotArea>
    </chartFormat>
    <chartFormat chart="9" format="14">
      <pivotArea type="data" outline="0" fieldPosition="0">
        <references count="2">
          <reference field="4294967294" count="1" selected="0">
            <x v="0"/>
          </reference>
          <reference field="2" count="1" selected="0">
            <x v="13"/>
          </reference>
        </references>
      </pivotArea>
    </chartFormat>
    <chartFormat chart="9" format="15">
      <pivotArea type="data" outline="0" fieldPosition="0">
        <references count="2">
          <reference field="4294967294" count="1" selected="0">
            <x v="0"/>
          </reference>
          <reference field="2" count="1" selected="0">
            <x v="14"/>
          </reference>
        </references>
      </pivotArea>
    </chartFormat>
    <chartFormat chart="9" format="16">
      <pivotArea type="data" outline="0" fieldPosition="0">
        <references count="2">
          <reference field="4294967294" count="1" selected="0">
            <x v="0"/>
          </reference>
          <reference field="2" count="1" selected="0">
            <x v="15"/>
          </reference>
        </references>
      </pivotArea>
    </chartFormat>
    <chartFormat chart="9" format="17">
      <pivotArea type="data" outline="0" fieldPosition="0">
        <references count="2">
          <reference field="4294967294" count="1" selected="0">
            <x v="0"/>
          </reference>
          <reference field="2" count="1" selected="0">
            <x v="16"/>
          </reference>
        </references>
      </pivotArea>
    </chartFormat>
    <chartFormat chart="20" format="36" series="1">
      <pivotArea type="data" outline="0" fieldPosition="0">
        <references count="1">
          <reference field="4294967294" count="1" selected="0">
            <x v="0"/>
          </reference>
        </references>
      </pivotArea>
    </chartFormat>
    <chartFormat chart="20" format="37">
      <pivotArea type="data" outline="0" fieldPosition="0">
        <references count="2">
          <reference field="4294967294" count="1" selected="0">
            <x v="0"/>
          </reference>
          <reference field="2" count="1" selected="0">
            <x v="0"/>
          </reference>
        </references>
      </pivotArea>
    </chartFormat>
    <chartFormat chart="20" format="38">
      <pivotArea type="data" outline="0" fieldPosition="0">
        <references count="2">
          <reference field="4294967294" count="1" selected="0">
            <x v="0"/>
          </reference>
          <reference field="2" count="1" selected="0">
            <x v="1"/>
          </reference>
        </references>
      </pivotArea>
    </chartFormat>
    <chartFormat chart="20" format="39">
      <pivotArea type="data" outline="0" fieldPosition="0">
        <references count="2">
          <reference field="4294967294" count="1" selected="0">
            <x v="0"/>
          </reference>
          <reference field="2" count="1" selected="0">
            <x v="2"/>
          </reference>
        </references>
      </pivotArea>
    </chartFormat>
    <chartFormat chart="20" format="40">
      <pivotArea type="data" outline="0" fieldPosition="0">
        <references count="2">
          <reference field="4294967294" count="1" selected="0">
            <x v="0"/>
          </reference>
          <reference field="2" count="1" selected="0">
            <x v="3"/>
          </reference>
        </references>
      </pivotArea>
    </chartFormat>
    <chartFormat chart="20" format="41">
      <pivotArea type="data" outline="0" fieldPosition="0">
        <references count="2">
          <reference field="4294967294" count="1" selected="0">
            <x v="0"/>
          </reference>
          <reference field="2" count="1" selected="0">
            <x v="4"/>
          </reference>
        </references>
      </pivotArea>
    </chartFormat>
    <chartFormat chart="20" format="42">
      <pivotArea type="data" outline="0" fieldPosition="0">
        <references count="2">
          <reference field="4294967294" count="1" selected="0">
            <x v="0"/>
          </reference>
          <reference field="2" count="1" selected="0">
            <x v="5"/>
          </reference>
        </references>
      </pivotArea>
    </chartFormat>
    <chartFormat chart="20" format="43">
      <pivotArea type="data" outline="0" fieldPosition="0">
        <references count="2">
          <reference field="4294967294" count="1" selected="0">
            <x v="0"/>
          </reference>
          <reference field="2" count="1" selected="0">
            <x v="6"/>
          </reference>
        </references>
      </pivotArea>
    </chartFormat>
    <chartFormat chart="20" format="44">
      <pivotArea type="data" outline="0" fieldPosition="0">
        <references count="2">
          <reference field="4294967294" count="1" selected="0">
            <x v="0"/>
          </reference>
          <reference field="2" count="1" selected="0">
            <x v="7"/>
          </reference>
        </references>
      </pivotArea>
    </chartFormat>
    <chartFormat chart="20" format="45">
      <pivotArea type="data" outline="0" fieldPosition="0">
        <references count="2">
          <reference field="4294967294" count="1" selected="0">
            <x v="0"/>
          </reference>
          <reference field="2" count="1" selected="0">
            <x v="8"/>
          </reference>
        </references>
      </pivotArea>
    </chartFormat>
    <chartFormat chart="20" format="46">
      <pivotArea type="data" outline="0" fieldPosition="0">
        <references count="2">
          <reference field="4294967294" count="1" selected="0">
            <x v="0"/>
          </reference>
          <reference field="2" count="1" selected="0">
            <x v="9"/>
          </reference>
        </references>
      </pivotArea>
    </chartFormat>
    <chartFormat chart="20" format="47">
      <pivotArea type="data" outline="0" fieldPosition="0">
        <references count="2">
          <reference field="4294967294" count="1" selected="0">
            <x v="0"/>
          </reference>
          <reference field="2" count="1" selected="0">
            <x v="10"/>
          </reference>
        </references>
      </pivotArea>
    </chartFormat>
    <chartFormat chart="20" format="48">
      <pivotArea type="data" outline="0" fieldPosition="0">
        <references count="2">
          <reference field="4294967294" count="1" selected="0">
            <x v="0"/>
          </reference>
          <reference field="2" count="1" selected="0">
            <x v="11"/>
          </reference>
        </references>
      </pivotArea>
    </chartFormat>
    <chartFormat chart="20" format="49">
      <pivotArea type="data" outline="0" fieldPosition="0">
        <references count="2">
          <reference field="4294967294" count="1" selected="0">
            <x v="0"/>
          </reference>
          <reference field="2" count="1" selected="0">
            <x v="12"/>
          </reference>
        </references>
      </pivotArea>
    </chartFormat>
    <chartFormat chart="20" format="50">
      <pivotArea type="data" outline="0" fieldPosition="0">
        <references count="2">
          <reference field="4294967294" count="1" selected="0">
            <x v="0"/>
          </reference>
          <reference field="2" count="1" selected="0">
            <x v="13"/>
          </reference>
        </references>
      </pivotArea>
    </chartFormat>
    <chartFormat chart="20" format="51">
      <pivotArea type="data" outline="0" fieldPosition="0">
        <references count="2">
          <reference field="4294967294" count="1" selected="0">
            <x v="0"/>
          </reference>
          <reference field="2" count="1" selected="0">
            <x v="14"/>
          </reference>
        </references>
      </pivotArea>
    </chartFormat>
    <chartFormat chart="20" format="52">
      <pivotArea type="data" outline="0" fieldPosition="0">
        <references count="2">
          <reference field="4294967294" count="1" selected="0">
            <x v="0"/>
          </reference>
          <reference field="2" count="1" selected="0">
            <x v="15"/>
          </reference>
        </references>
      </pivotArea>
    </chartFormat>
    <chartFormat chart="20" format="53">
      <pivotArea type="data" outline="0" fieldPosition="0">
        <references count="2">
          <reference field="4294967294" count="1" selected="0">
            <x v="0"/>
          </reference>
          <reference field="2" count="1" selected="0">
            <x v="16"/>
          </reference>
        </references>
      </pivotArea>
    </chartFormat>
    <chartFormat chart="23" format="72" series="1">
      <pivotArea type="data" outline="0" fieldPosition="0">
        <references count="1">
          <reference field="4294967294" count="1" selected="0">
            <x v="0"/>
          </reference>
        </references>
      </pivotArea>
    </chartFormat>
    <chartFormat chart="23" format="73">
      <pivotArea type="data" outline="0" fieldPosition="0">
        <references count="2">
          <reference field="4294967294" count="1" selected="0">
            <x v="0"/>
          </reference>
          <reference field="2" count="1" selected="0">
            <x v="0"/>
          </reference>
        </references>
      </pivotArea>
    </chartFormat>
    <chartFormat chart="23" format="74">
      <pivotArea type="data" outline="0" fieldPosition="0">
        <references count="2">
          <reference field="4294967294" count="1" selected="0">
            <x v="0"/>
          </reference>
          <reference field="2" count="1" selected="0">
            <x v="1"/>
          </reference>
        </references>
      </pivotArea>
    </chartFormat>
    <chartFormat chart="23" format="75">
      <pivotArea type="data" outline="0" fieldPosition="0">
        <references count="2">
          <reference field="4294967294" count="1" selected="0">
            <x v="0"/>
          </reference>
          <reference field="2" count="1" selected="0">
            <x v="2"/>
          </reference>
        </references>
      </pivotArea>
    </chartFormat>
    <chartFormat chart="23" format="76">
      <pivotArea type="data" outline="0" fieldPosition="0">
        <references count="2">
          <reference field="4294967294" count="1" selected="0">
            <x v="0"/>
          </reference>
          <reference field="2" count="1" selected="0">
            <x v="3"/>
          </reference>
        </references>
      </pivotArea>
    </chartFormat>
    <chartFormat chart="23" format="77">
      <pivotArea type="data" outline="0" fieldPosition="0">
        <references count="2">
          <reference field="4294967294" count="1" selected="0">
            <x v="0"/>
          </reference>
          <reference field="2" count="1" selected="0">
            <x v="4"/>
          </reference>
        </references>
      </pivotArea>
    </chartFormat>
    <chartFormat chart="23" format="78">
      <pivotArea type="data" outline="0" fieldPosition="0">
        <references count="2">
          <reference field="4294967294" count="1" selected="0">
            <x v="0"/>
          </reference>
          <reference field="2" count="1" selected="0">
            <x v="5"/>
          </reference>
        </references>
      </pivotArea>
    </chartFormat>
    <chartFormat chart="23" format="79">
      <pivotArea type="data" outline="0" fieldPosition="0">
        <references count="2">
          <reference field="4294967294" count="1" selected="0">
            <x v="0"/>
          </reference>
          <reference field="2" count="1" selected="0">
            <x v="6"/>
          </reference>
        </references>
      </pivotArea>
    </chartFormat>
    <chartFormat chart="23" format="80">
      <pivotArea type="data" outline="0" fieldPosition="0">
        <references count="2">
          <reference field="4294967294" count="1" selected="0">
            <x v="0"/>
          </reference>
          <reference field="2" count="1" selected="0">
            <x v="7"/>
          </reference>
        </references>
      </pivotArea>
    </chartFormat>
    <chartFormat chart="23" format="81">
      <pivotArea type="data" outline="0" fieldPosition="0">
        <references count="2">
          <reference field="4294967294" count="1" selected="0">
            <x v="0"/>
          </reference>
          <reference field="2" count="1" selected="0">
            <x v="8"/>
          </reference>
        </references>
      </pivotArea>
    </chartFormat>
    <chartFormat chart="23" format="82">
      <pivotArea type="data" outline="0" fieldPosition="0">
        <references count="2">
          <reference field="4294967294" count="1" selected="0">
            <x v="0"/>
          </reference>
          <reference field="2" count="1" selected="0">
            <x v="9"/>
          </reference>
        </references>
      </pivotArea>
    </chartFormat>
    <chartFormat chart="23" format="83">
      <pivotArea type="data" outline="0" fieldPosition="0">
        <references count="2">
          <reference field="4294967294" count="1" selected="0">
            <x v="0"/>
          </reference>
          <reference field="2" count="1" selected="0">
            <x v="10"/>
          </reference>
        </references>
      </pivotArea>
    </chartFormat>
    <chartFormat chart="23" format="84">
      <pivotArea type="data" outline="0" fieldPosition="0">
        <references count="2">
          <reference field="4294967294" count="1" selected="0">
            <x v="0"/>
          </reference>
          <reference field="2" count="1" selected="0">
            <x v="11"/>
          </reference>
        </references>
      </pivotArea>
    </chartFormat>
    <chartFormat chart="23" format="85">
      <pivotArea type="data" outline="0" fieldPosition="0">
        <references count="2">
          <reference field="4294967294" count="1" selected="0">
            <x v="0"/>
          </reference>
          <reference field="2" count="1" selected="0">
            <x v="12"/>
          </reference>
        </references>
      </pivotArea>
    </chartFormat>
    <chartFormat chart="23" format="86">
      <pivotArea type="data" outline="0" fieldPosition="0">
        <references count="2">
          <reference field="4294967294" count="1" selected="0">
            <x v="0"/>
          </reference>
          <reference field="2" count="1" selected="0">
            <x v="13"/>
          </reference>
        </references>
      </pivotArea>
    </chartFormat>
    <chartFormat chart="23" format="87">
      <pivotArea type="data" outline="0" fieldPosition="0">
        <references count="2">
          <reference field="4294967294" count="1" selected="0">
            <x v="0"/>
          </reference>
          <reference field="2" count="1" selected="0">
            <x v="14"/>
          </reference>
        </references>
      </pivotArea>
    </chartFormat>
    <chartFormat chart="23" format="88">
      <pivotArea type="data" outline="0" fieldPosition="0">
        <references count="2">
          <reference field="4294967294" count="1" selected="0">
            <x v="0"/>
          </reference>
          <reference field="2" count="1" selected="0">
            <x v="15"/>
          </reference>
        </references>
      </pivotArea>
    </chartFormat>
    <chartFormat chart="23" format="89">
      <pivotArea type="data" outline="0" fieldPosition="0">
        <references count="2">
          <reference field="4294967294" count="1" selected="0">
            <x v="0"/>
          </reference>
          <reference field="2" count="1" selected="0">
            <x v="16"/>
          </reference>
        </references>
      </pivotArea>
    </chartFormat>
    <chartFormat chart="26" format="71" series="1">
      <pivotArea type="data" outline="0" fieldPosition="0">
        <references count="1">
          <reference field="4294967294" count="1" selected="0">
            <x v="0"/>
          </reference>
        </references>
      </pivotArea>
    </chartFormat>
    <chartFormat chart="26" format="72">
      <pivotArea type="data" outline="0" fieldPosition="0">
        <references count="2">
          <reference field="4294967294" count="1" selected="0">
            <x v="0"/>
          </reference>
          <reference field="2" count="1" selected="0">
            <x v="0"/>
          </reference>
        </references>
      </pivotArea>
    </chartFormat>
    <chartFormat chart="26" format="73">
      <pivotArea type="data" outline="0" fieldPosition="0">
        <references count="2">
          <reference field="4294967294" count="1" selected="0">
            <x v="0"/>
          </reference>
          <reference field="2" count="1" selected="0">
            <x v="1"/>
          </reference>
        </references>
      </pivotArea>
    </chartFormat>
    <chartFormat chart="26" format="74">
      <pivotArea type="data" outline="0" fieldPosition="0">
        <references count="2">
          <reference field="4294967294" count="1" selected="0">
            <x v="0"/>
          </reference>
          <reference field="2" count="1" selected="0">
            <x v="2"/>
          </reference>
        </references>
      </pivotArea>
    </chartFormat>
    <chartFormat chart="26" format="75">
      <pivotArea type="data" outline="0" fieldPosition="0">
        <references count="2">
          <reference field="4294967294" count="1" selected="0">
            <x v="0"/>
          </reference>
          <reference field="2" count="1" selected="0">
            <x v="3"/>
          </reference>
        </references>
      </pivotArea>
    </chartFormat>
    <chartFormat chart="26" format="76">
      <pivotArea type="data" outline="0" fieldPosition="0">
        <references count="2">
          <reference field="4294967294" count="1" selected="0">
            <x v="0"/>
          </reference>
          <reference field="2" count="1" selected="0">
            <x v="4"/>
          </reference>
        </references>
      </pivotArea>
    </chartFormat>
    <chartFormat chart="26" format="77">
      <pivotArea type="data" outline="0" fieldPosition="0">
        <references count="2">
          <reference field="4294967294" count="1" selected="0">
            <x v="0"/>
          </reference>
          <reference field="2" count="1" selected="0">
            <x v="5"/>
          </reference>
        </references>
      </pivotArea>
    </chartFormat>
    <chartFormat chart="26" format="78">
      <pivotArea type="data" outline="0" fieldPosition="0">
        <references count="2">
          <reference field="4294967294" count="1" selected="0">
            <x v="0"/>
          </reference>
          <reference field="2" count="1" selected="0">
            <x v="6"/>
          </reference>
        </references>
      </pivotArea>
    </chartFormat>
    <chartFormat chart="26" format="79">
      <pivotArea type="data" outline="0" fieldPosition="0">
        <references count="2">
          <reference field="4294967294" count="1" selected="0">
            <x v="0"/>
          </reference>
          <reference field="2" count="1" selected="0">
            <x v="7"/>
          </reference>
        </references>
      </pivotArea>
    </chartFormat>
    <chartFormat chart="26" format="80">
      <pivotArea type="data" outline="0" fieldPosition="0">
        <references count="2">
          <reference field="4294967294" count="1" selected="0">
            <x v="0"/>
          </reference>
          <reference field="2" count="1" selected="0">
            <x v="8"/>
          </reference>
        </references>
      </pivotArea>
    </chartFormat>
    <chartFormat chart="26" format="81">
      <pivotArea type="data" outline="0" fieldPosition="0">
        <references count="2">
          <reference field="4294967294" count="1" selected="0">
            <x v="0"/>
          </reference>
          <reference field="2" count="1" selected="0">
            <x v="9"/>
          </reference>
        </references>
      </pivotArea>
    </chartFormat>
    <chartFormat chart="26" format="82">
      <pivotArea type="data" outline="0" fieldPosition="0">
        <references count="2">
          <reference field="4294967294" count="1" selected="0">
            <x v="0"/>
          </reference>
          <reference field="2" count="1" selected="0">
            <x v="11"/>
          </reference>
        </references>
      </pivotArea>
    </chartFormat>
    <chartFormat chart="26" format="83">
      <pivotArea type="data" outline="0" fieldPosition="0">
        <references count="2">
          <reference field="4294967294" count="1" selected="0">
            <x v="0"/>
          </reference>
          <reference field="2" count="1" selected="0">
            <x v="12"/>
          </reference>
        </references>
      </pivotArea>
    </chartFormat>
    <chartFormat chart="26" format="84">
      <pivotArea type="data" outline="0" fieldPosition="0">
        <references count="2">
          <reference field="4294967294" count="1" selected="0">
            <x v="0"/>
          </reference>
          <reference field="2" count="1" selected="0">
            <x v="13"/>
          </reference>
        </references>
      </pivotArea>
    </chartFormat>
    <chartFormat chart="26" format="85">
      <pivotArea type="data" outline="0" fieldPosition="0">
        <references count="2">
          <reference field="4294967294" count="1" selected="0">
            <x v="0"/>
          </reference>
          <reference field="2" count="1" selected="0">
            <x v="14"/>
          </reference>
        </references>
      </pivotArea>
    </chartFormat>
    <chartFormat chart="26" format="86">
      <pivotArea type="data" outline="0" fieldPosition="0">
        <references count="2">
          <reference field="4294967294" count="1" selected="0">
            <x v="0"/>
          </reference>
          <reference field="2" count="1" selected="0">
            <x v="15"/>
          </reference>
        </references>
      </pivotArea>
    </chartFormat>
    <chartFormat chart="26" format="87">
      <pivotArea type="data" outline="0" fieldPosition="0">
        <references count="2">
          <reference field="4294967294" count="1" selected="0">
            <x v="0"/>
          </reference>
          <reference field="2" count="1" selected="0">
            <x v="16"/>
          </reference>
        </references>
      </pivotArea>
    </chartFormat>
    <chartFormat chart="29" format="71" series="1">
      <pivotArea type="data" outline="0" fieldPosition="0">
        <references count="1">
          <reference field="4294967294" count="1" selected="0">
            <x v="0"/>
          </reference>
        </references>
      </pivotArea>
    </chartFormat>
    <chartFormat chart="29" format="72">
      <pivotArea type="data" outline="0" fieldPosition="0">
        <references count="2">
          <reference field="4294967294" count="1" selected="0">
            <x v="0"/>
          </reference>
          <reference field="2" count="1" selected="0">
            <x v="0"/>
          </reference>
        </references>
      </pivotArea>
    </chartFormat>
    <chartFormat chart="29" format="73">
      <pivotArea type="data" outline="0" fieldPosition="0">
        <references count="2">
          <reference field="4294967294" count="1" selected="0">
            <x v="0"/>
          </reference>
          <reference field="2" count="1" selected="0">
            <x v="1"/>
          </reference>
        </references>
      </pivotArea>
    </chartFormat>
    <chartFormat chart="29" format="74">
      <pivotArea type="data" outline="0" fieldPosition="0">
        <references count="2">
          <reference field="4294967294" count="1" selected="0">
            <x v="0"/>
          </reference>
          <reference field="2" count="1" selected="0">
            <x v="2"/>
          </reference>
        </references>
      </pivotArea>
    </chartFormat>
    <chartFormat chart="29" format="75">
      <pivotArea type="data" outline="0" fieldPosition="0">
        <references count="2">
          <reference field="4294967294" count="1" selected="0">
            <x v="0"/>
          </reference>
          <reference field="2" count="1" selected="0">
            <x v="3"/>
          </reference>
        </references>
      </pivotArea>
    </chartFormat>
    <chartFormat chart="29" format="76">
      <pivotArea type="data" outline="0" fieldPosition="0">
        <references count="2">
          <reference field="4294967294" count="1" selected="0">
            <x v="0"/>
          </reference>
          <reference field="2" count="1" selected="0">
            <x v="4"/>
          </reference>
        </references>
      </pivotArea>
    </chartFormat>
    <chartFormat chart="29" format="77">
      <pivotArea type="data" outline="0" fieldPosition="0">
        <references count="2">
          <reference field="4294967294" count="1" selected="0">
            <x v="0"/>
          </reference>
          <reference field="2" count="1" selected="0">
            <x v="5"/>
          </reference>
        </references>
      </pivotArea>
    </chartFormat>
    <chartFormat chart="29" format="78">
      <pivotArea type="data" outline="0" fieldPosition="0">
        <references count="2">
          <reference field="4294967294" count="1" selected="0">
            <x v="0"/>
          </reference>
          <reference field="2" count="1" selected="0">
            <x v="6"/>
          </reference>
        </references>
      </pivotArea>
    </chartFormat>
    <chartFormat chart="29" format="79">
      <pivotArea type="data" outline="0" fieldPosition="0">
        <references count="2">
          <reference field="4294967294" count="1" selected="0">
            <x v="0"/>
          </reference>
          <reference field="2" count="1" selected="0">
            <x v="7"/>
          </reference>
        </references>
      </pivotArea>
    </chartFormat>
    <chartFormat chart="29" format="80">
      <pivotArea type="data" outline="0" fieldPosition="0">
        <references count="2">
          <reference field="4294967294" count="1" selected="0">
            <x v="0"/>
          </reference>
          <reference field="2" count="1" selected="0">
            <x v="8"/>
          </reference>
        </references>
      </pivotArea>
    </chartFormat>
    <chartFormat chart="29" format="81">
      <pivotArea type="data" outline="0" fieldPosition="0">
        <references count="2">
          <reference field="4294967294" count="1" selected="0">
            <x v="0"/>
          </reference>
          <reference field="2" count="1" selected="0">
            <x v="9"/>
          </reference>
        </references>
      </pivotArea>
    </chartFormat>
    <chartFormat chart="29" format="82">
      <pivotArea type="data" outline="0" fieldPosition="0">
        <references count="2">
          <reference field="4294967294" count="1" selected="0">
            <x v="0"/>
          </reference>
          <reference field="2" count="1" selected="0">
            <x v="11"/>
          </reference>
        </references>
      </pivotArea>
    </chartFormat>
    <chartFormat chart="29" format="83">
      <pivotArea type="data" outline="0" fieldPosition="0">
        <references count="2">
          <reference field="4294967294" count="1" selected="0">
            <x v="0"/>
          </reference>
          <reference field="2" count="1" selected="0">
            <x v="12"/>
          </reference>
        </references>
      </pivotArea>
    </chartFormat>
    <chartFormat chart="29" format="84">
      <pivotArea type="data" outline="0" fieldPosition="0">
        <references count="2">
          <reference field="4294967294" count="1" selected="0">
            <x v="0"/>
          </reference>
          <reference field="2" count="1" selected="0">
            <x v="13"/>
          </reference>
        </references>
      </pivotArea>
    </chartFormat>
    <chartFormat chart="29" format="85">
      <pivotArea type="data" outline="0" fieldPosition="0">
        <references count="2">
          <reference field="4294967294" count="1" selected="0">
            <x v="0"/>
          </reference>
          <reference field="2" count="1" selected="0">
            <x v="14"/>
          </reference>
        </references>
      </pivotArea>
    </chartFormat>
    <chartFormat chart="29" format="86">
      <pivotArea type="data" outline="0" fieldPosition="0">
        <references count="2">
          <reference field="4294967294" count="1" selected="0">
            <x v="0"/>
          </reference>
          <reference field="2" count="1" selected="0">
            <x v="15"/>
          </reference>
        </references>
      </pivotArea>
    </chartFormat>
    <chartFormat chart="29" format="87">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83E8446-2982-5943-8C5A-931386A6FDCD}" sourceName="Category">
  <pivotTables>
    <pivotTable tabId="10" name="PivotTable4"/>
    <pivotTable tabId="14" name="PivotTable1"/>
  </pivotTables>
  <data>
    <tabular pivotCacheId="398152749">
      <items count="19">
        <i x="4"/>
        <i x="16"/>
        <i x="14"/>
        <i x="11"/>
        <i x="12"/>
        <i x="0"/>
        <i x="1" s="1"/>
        <i x="6"/>
        <i x="2"/>
        <i x="13"/>
        <i x="5"/>
        <i x="7"/>
        <i x="8"/>
        <i x="15"/>
        <i x="3"/>
        <i x="10"/>
        <i x="9"/>
        <i x="18" nd="1"/>
        <i x="1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ADB5208-E308-7E4C-862F-84B4CE2C7883}" sourceName="Months (Date)">
  <pivotTables>
    <pivotTable tabId="7" name="PivotTable4"/>
    <pivotTable tabId="9" name="PivotTable4"/>
  </pivotTables>
  <data>
    <tabular pivotCacheId="398152749">
      <items count="14">
        <i x="7"/>
        <i x="8"/>
        <i x="9"/>
        <i x="10" s="1"/>
        <i x="1" nd="1"/>
        <i x="2" nd="1"/>
        <i x="3" nd="1"/>
        <i x="4" nd="1"/>
        <i x="5" nd="1"/>
        <i x="6"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A1C439C-C29F-E543-8367-0BF4976C8F76}" cache="Slicer_Category" caption="Category" columnCount="6"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4F26C1F1-7968-D242-9CBC-9648F03F8014}" cache="Slicer_Category" caption="Category" columnCount="6" rowHeight="251883"/>
  <slicer name="Months (Date)" xr10:uid="{24B8477F-D6A9-DD40-A3D2-968DFC766DCD}" cache="Slicer_Months__Date" caption="Months (Date)" columnCoun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D9ACDE-6909-0D44-B044-7BC057F3DDA7}" name="Table1" displayName="Table1" ref="A1:D211" totalsRowShown="0">
  <autoFilter ref="A1:D211" xr:uid="{E4D9ACDE-6909-0D44-B044-7BC057F3DDA7}"/>
  <sortState xmlns:xlrd2="http://schemas.microsoft.com/office/spreadsheetml/2017/richdata2" ref="A2:D211">
    <sortCondition ref="A1:A211"/>
  </sortState>
  <tableColumns count="4">
    <tableColumn id="1" xr3:uid="{7C7B8A10-B6F2-6540-A9AB-2BE45A102512}" name="Date" dataDxfId="4"/>
    <tableColumn id="2" xr3:uid="{17CC1E89-875C-F540-A1FC-9D30DB40496E}" name="Description" dataDxfId="3"/>
    <tableColumn id="4" xr3:uid="{D8E22500-FBB9-0945-BFBE-8337C5FBF455}" name="Category" dataDxfId="2">
      <calculatedColumnFormula>IFERROR(VLOOKUP(B2, 'lookup table'!A:B, 2, FALSE), "")</calculatedColumnFormula>
    </tableColumn>
    <tableColumn id="8" xr3:uid="{A27D50B2-E1FD-B74F-BF44-6FDC9624F26A}" name="Amount" dataDxfId="1"/>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899EAB-C3C8-F540-9638-3E68F5125176}" name="Table5" displayName="Table5" ref="A1:B107" totalsRowShown="0">
  <autoFilter ref="A1:B107" xr:uid="{AD899EAB-C3C8-F540-9638-3E68F5125176}"/>
  <tableColumns count="2">
    <tableColumn id="1" xr3:uid="{13E248BF-6046-5D42-9B76-CB43FCCA9457}" name="Description" dataDxfId="0"/>
    <tableColumn id="2" xr3:uid="{BAF4401F-78E3-2246-A60D-4E2D08EDE2F6}" name="Category"/>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E54F-5F1A-644E-9024-9CF7119884CC}">
  <dimension ref="A3:B8"/>
  <sheetViews>
    <sheetView workbookViewId="0">
      <selection activeCell="P59" sqref="P59"/>
    </sheetView>
  </sheetViews>
  <sheetFormatPr baseColWidth="10" defaultRowHeight="16"/>
  <cols>
    <col min="1" max="1" width="13" bestFit="1" customWidth="1"/>
    <col min="2" max="2" width="13.6640625" bestFit="1" customWidth="1"/>
  </cols>
  <sheetData>
    <row r="3" spans="1:2">
      <c r="A3" s="12" t="s">
        <v>127</v>
      </c>
      <c r="B3" s="15" t="s">
        <v>129</v>
      </c>
    </row>
    <row r="4" spans="1:2">
      <c r="A4" s="13" t="s">
        <v>130</v>
      </c>
      <c r="B4" s="15">
        <v>752.2600000000001</v>
      </c>
    </row>
    <row r="5" spans="1:2">
      <c r="A5" s="13" t="s">
        <v>131</v>
      </c>
      <c r="B5" s="15">
        <v>2451.5399999999995</v>
      </c>
    </row>
    <row r="6" spans="1:2">
      <c r="A6" s="13" t="s">
        <v>132</v>
      </c>
      <c r="B6" s="15">
        <v>2042.2399999999991</v>
      </c>
    </row>
    <row r="7" spans="1:2">
      <c r="A7" s="13" t="s">
        <v>133</v>
      </c>
      <c r="B7" s="15">
        <v>1557.5100000000002</v>
      </c>
    </row>
    <row r="8" spans="1:2">
      <c r="A8" s="13" t="s">
        <v>128</v>
      </c>
      <c r="B8" s="15">
        <v>6803.5499999999993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630F1-D4B1-154D-AD9A-16E46F921E9F}">
  <dimension ref="A3:B8"/>
  <sheetViews>
    <sheetView topLeftCell="A2" zoomScale="125" workbookViewId="0">
      <selection activeCell="P59" sqref="P59"/>
    </sheetView>
  </sheetViews>
  <sheetFormatPr baseColWidth="10" defaultRowHeight="16"/>
  <cols>
    <col min="1" max="1" width="13" bestFit="1" customWidth="1"/>
    <col min="2" max="2" width="13.83203125" bestFit="1" customWidth="1"/>
  </cols>
  <sheetData>
    <row r="3" spans="1:2">
      <c r="A3" s="12" t="s">
        <v>127</v>
      </c>
      <c r="B3" s="15" t="s">
        <v>129</v>
      </c>
    </row>
    <row r="4" spans="1:2">
      <c r="A4" s="13" t="s">
        <v>130</v>
      </c>
      <c r="B4" s="15">
        <v>308.12</v>
      </c>
    </row>
    <row r="5" spans="1:2">
      <c r="A5" s="13" t="s">
        <v>131</v>
      </c>
      <c r="B5" s="15">
        <v>695.62000000000012</v>
      </c>
    </row>
    <row r="6" spans="1:2">
      <c r="A6" s="13" t="s">
        <v>132</v>
      </c>
      <c r="B6" s="15">
        <v>661.09</v>
      </c>
    </row>
    <row r="7" spans="1:2">
      <c r="A7" s="13" t="s">
        <v>133</v>
      </c>
      <c r="B7" s="15">
        <v>423.09</v>
      </c>
    </row>
    <row r="8" spans="1:2">
      <c r="A8" s="13" t="s">
        <v>128</v>
      </c>
      <c r="B8" s="15">
        <v>2087.92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DD1C-2DB5-1F4B-BD63-8288C0EA729B}">
  <dimension ref="A3:B9"/>
  <sheetViews>
    <sheetView workbookViewId="0">
      <selection activeCell="P59" sqref="P59"/>
    </sheetView>
  </sheetViews>
  <sheetFormatPr baseColWidth="10" defaultRowHeight="16"/>
  <cols>
    <col min="1" max="1" width="15.33203125" bestFit="1" customWidth="1"/>
    <col min="2" max="2" width="13.6640625" bestFit="1" customWidth="1"/>
  </cols>
  <sheetData>
    <row r="3" spans="1:2">
      <c r="A3" s="12" t="s">
        <v>127</v>
      </c>
      <c r="B3" s="15" t="s">
        <v>129</v>
      </c>
    </row>
    <row r="4" spans="1:2">
      <c r="A4" s="13" t="s">
        <v>57</v>
      </c>
      <c r="B4" s="15">
        <v>120.5</v>
      </c>
    </row>
    <row r="5" spans="1:2">
      <c r="A5" s="13" t="s">
        <v>55</v>
      </c>
      <c r="B5" s="15">
        <v>202.1</v>
      </c>
    </row>
    <row r="6" spans="1:2">
      <c r="A6" s="13" t="s">
        <v>60</v>
      </c>
      <c r="B6" s="15">
        <v>243.73</v>
      </c>
    </row>
    <row r="7" spans="1:2">
      <c r="A7" s="13" t="s">
        <v>54</v>
      </c>
      <c r="B7" s="15">
        <v>340.1</v>
      </c>
    </row>
    <row r="8" spans="1:2">
      <c r="A8" s="13" t="s">
        <v>56</v>
      </c>
      <c r="B8" s="15">
        <v>423.09</v>
      </c>
    </row>
    <row r="9" spans="1:2">
      <c r="A9" s="13" t="s">
        <v>128</v>
      </c>
      <c r="B9" s="15">
        <v>1329.52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E198C-5508-3F45-9AA1-C9F44E1FA5F3}">
  <dimension ref="A3:C9"/>
  <sheetViews>
    <sheetView zoomScale="81" workbookViewId="0">
      <selection activeCell="H10" sqref="H10"/>
    </sheetView>
  </sheetViews>
  <sheetFormatPr baseColWidth="10" defaultRowHeight="16"/>
  <cols>
    <col min="1" max="1" width="14.33203125" bestFit="1" customWidth="1"/>
    <col min="2" max="2" width="17.1640625" bestFit="1" customWidth="1"/>
    <col min="3" max="3" width="12.33203125" bestFit="1" customWidth="1"/>
    <col min="4" max="4" width="11" bestFit="1" customWidth="1"/>
    <col min="5" max="5" width="14" bestFit="1" customWidth="1"/>
    <col min="6" max="6" width="12.6640625" bestFit="1" customWidth="1"/>
    <col min="7" max="7" width="11" bestFit="1" customWidth="1"/>
    <col min="8" max="8" width="16" bestFit="1" customWidth="1"/>
    <col min="9" max="9" width="16.1640625" bestFit="1" customWidth="1"/>
    <col min="10" max="10" width="15.33203125" bestFit="1" customWidth="1"/>
    <col min="11" max="11" width="7.1640625" bestFit="1" customWidth="1"/>
    <col min="12" max="12" width="10.6640625" bestFit="1" customWidth="1"/>
    <col min="13" max="13" width="14.83203125" bestFit="1" customWidth="1"/>
    <col min="14" max="14" width="13.1640625" bestFit="1" customWidth="1"/>
    <col min="15" max="15" width="13.6640625" bestFit="1" customWidth="1"/>
    <col min="16" max="16" width="8.33203125" bestFit="1" customWidth="1"/>
    <col min="17" max="17" width="9.5" bestFit="1" customWidth="1"/>
    <col min="18" max="18" width="8.1640625" bestFit="1" customWidth="1"/>
    <col min="19" max="19" width="12.33203125" bestFit="1" customWidth="1"/>
    <col min="20" max="20" width="11.83203125" bestFit="1" customWidth="1"/>
  </cols>
  <sheetData>
    <row r="3" spans="1:3">
      <c r="A3" s="12" t="s">
        <v>129</v>
      </c>
      <c r="B3" s="12" t="s">
        <v>134</v>
      </c>
    </row>
    <row r="4" spans="1:3">
      <c r="A4" s="12" t="s">
        <v>127</v>
      </c>
      <c r="B4" s="15" t="s">
        <v>56</v>
      </c>
      <c r="C4" s="18" t="s">
        <v>128</v>
      </c>
    </row>
    <row r="5" spans="1:3">
      <c r="A5" s="13" t="s">
        <v>130</v>
      </c>
      <c r="B5" s="15">
        <v>308.12</v>
      </c>
      <c r="C5" s="18">
        <v>308.12</v>
      </c>
    </row>
    <row r="6" spans="1:3">
      <c r="A6" s="13" t="s">
        <v>131</v>
      </c>
      <c r="B6" s="15">
        <v>695.62000000000012</v>
      </c>
      <c r="C6" s="18">
        <v>695.62000000000012</v>
      </c>
    </row>
    <row r="7" spans="1:3">
      <c r="A7" s="13" t="s">
        <v>132</v>
      </c>
      <c r="B7" s="15">
        <v>661.09</v>
      </c>
      <c r="C7" s="18">
        <v>661.09</v>
      </c>
    </row>
    <row r="8" spans="1:3">
      <c r="A8" s="13" t="s">
        <v>133</v>
      </c>
      <c r="B8" s="15">
        <v>423.09</v>
      </c>
      <c r="C8" s="18">
        <v>423.09</v>
      </c>
    </row>
    <row r="9" spans="1:3">
      <c r="A9" s="13" t="s">
        <v>128</v>
      </c>
      <c r="B9" s="15">
        <v>2087.92</v>
      </c>
      <c r="C9" s="18">
        <v>2087.92</v>
      </c>
    </row>
  </sheetData>
  <conditionalFormatting sqref="B3:C4">
    <cfRule type="colorScale" priority="1">
      <colorScale>
        <cfvo type="min"/>
        <cfvo type="max"/>
        <color theme="9" tint="0.79998168889431442"/>
        <color theme="9" tint="-0.499984740745262"/>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7D79-9743-7341-B976-8CBE1C08FA0F}">
  <dimension ref="A1:H211"/>
  <sheetViews>
    <sheetView topLeftCell="B1" zoomScale="132" zoomScaleNormal="136" workbookViewId="0">
      <selection activeCell="E1" sqref="E1"/>
    </sheetView>
  </sheetViews>
  <sheetFormatPr baseColWidth="10" defaultRowHeight="16"/>
  <cols>
    <col min="1" max="1" width="35.83203125" style="16" customWidth="1"/>
    <col min="2" max="2" width="41.6640625" style="5" customWidth="1"/>
    <col min="3" max="3" width="28.83203125" style="2" customWidth="1"/>
    <col min="4" max="4" width="23" style="10" customWidth="1"/>
  </cols>
  <sheetData>
    <row r="1" spans="1:8">
      <c r="A1" s="16" t="s">
        <v>14</v>
      </c>
      <c r="B1" s="7" t="s">
        <v>25</v>
      </c>
      <c r="C1" s="9" t="s">
        <v>72</v>
      </c>
      <c r="D1" s="10" t="s">
        <v>26</v>
      </c>
      <c r="E1" s="1"/>
      <c r="F1" s="1"/>
      <c r="G1" s="1"/>
      <c r="H1" s="1"/>
    </row>
    <row r="2" spans="1:8" ht="17">
      <c r="A2" s="16">
        <v>45497</v>
      </c>
      <c r="B2" s="5" t="s">
        <v>33</v>
      </c>
      <c r="C2" s="2" t="str">
        <f>IFERROR(VLOOKUP(B2, 'lookup table'!A:B, 2, FALSE), "")</f>
        <v>Gas Station</v>
      </c>
      <c r="D2" s="11">
        <v>48.7</v>
      </c>
    </row>
    <row r="3" spans="1:8" ht="17">
      <c r="A3" s="16">
        <v>45498</v>
      </c>
      <c r="B3" s="5" t="s">
        <v>76</v>
      </c>
      <c r="C3" s="2" t="str">
        <f>IFERROR(VLOOKUP(B3, 'lookup table'!A:B, 2, FALSE), "")</f>
        <v>Grocery Shopping</v>
      </c>
      <c r="D3" s="11">
        <v>19.22</v>
      </c>
    </row>
    <row r="4" spans="1:8" ht="17">
      <c r="A4" s="14">
        <v>45498</v>
      </c>
      <c r="B4" s="5" t="s">
        <v>112</v>
      </c>
      <c r="C4" s="2" t="str">
        <f>IFERROR(VLOOKUP(B4, 'lookup table'!A:B, 2, FALSE), "")</f>
        <v>Online Shopping</v>
      </c>
      <c r="D4" s="11">
        <v>13.72</v>
      </c>
    </row>
    <row r="5" spans="1:8" ht="17">
      <c r="A5" s="16">
        <v>45499</v>
      </c>
      <c r="B5" s="5" t="s">
        <v>98</v>
      </c>
      <c r="C5" s="2" t="s">
        <v>135</v>
      </c>
      <c r="D5" s="11">
        <v>1.63</v>
      </c>
    </row>
    <row r="6" spans="1:8" ht="17">
      <c r="A6" s="16">
        <v>45499</v>
      </c>
      <c r="B6" s="5" t="s">
        <v>98</v>
      </c>
      <c r="C6" s="2" t="s">
        <v>135</v>
      </c>
      <c r="D6" s="11">
        <v>1.63</v>
      </c>
    </row>
    <row r="7" spans="1:8" ht="17">
      <c r="A7" s="16">
        <v>45499</v>
      </c>
      <c r="B7" s="5" t="s">
        <v>99</v>
      </c>
      <c r="C7" s="2" t="str">
        <f>IFERROR(VLOOKUP(B7, 'lookup table'!A:B, 2, FALSE), "")</f>
        <v>Café</v>
      </c>
      <c r="D7" s="11">
        <v>3.88</v>
      </c>
    </row>
    <row r="8" spans="1:8" ht="17">
      <c r="A8" s="16">
        <v>45500</v>
      </c>
      <c r="B8" s="5" t="s">
        <v>101</v>
      </c>
      <c r="C8" s="2" t="str">
        <f>IFERROR(VLOOKUP(B8, 'lookup table'!A:B, 2, FALSE), "")</f>
        <v>Restaurant</v>
      </c>
      <c r="D8" s="11">
        <v>32.049999999999997</v>
      </c>
    </row>
    <row r="9" spans="1:8" ht="17">
      <c r="A9" s="16">
        <v>45500</v>
      </c>
      <c r="B9" s="5" t="s">
        <v>100</v>
      </c>
      <c r="C9" s="2" t="str">
        <f>IFERROR(VLOOKUP(B9, 'lookup table'!A:B, 2, FALSE), "")</f>
        <v>Gas Station</v>
      </c>
      <c r="D9" s="11">
        <v>42.87</v>
      </c>
    </row>
    <row r="10" spans="1:8" ht="17">
      <c r="A10" s="16">
        <v>45500</v>
      </c>
      <c r="B10" s="5" t="s">
        <v>102</v>
      </c>
      <c r="C10" s="2" t="str">
        <f>IFERROR(VLOOKUP(B10, 'lookup table'!A:B, 2, FALSE), "")</f>
        <v>Restaurant</v>
      </c>
      <c r="D10" s="11">
        <v>74</v>
      </c>
    </row>
    <row r="11" spans="1:8" ht="17">
      <c r="A11" s="14">
        <v>45500</v>
      </c>
      <c r="B11" s="5" t="s">
        <v>113</v>
      </c>
      <c r="C11" s="2" t="str">
        <f>IFERROR(VLOOKUP(B11, 'lookup table'!A:B, 2, FALSE), "")</f>
        <v>Grocery Shopping</v>
      </c>
      <c r="D11" s="11">
        <v>21.67</v>
      </c>
    </row>
    <row r="12" spans="1:8" ht="17">
      <c r="A12" s="16">
        <v>45501</v>
      </c>
      <c r="B12" s="5" t="s">
        <v>104</v>
      </c>
      <c r="C12" s="2" t="s">
        <v>111</v>
      </c>
      <c r="D12" s="11">
        <v>39.36</v>
      </c>
    </row>
    <row r="13" spans="1:8" ht="17">
      <c r="A13" s="16">
        <v>45501</v>
      </c>
      <c r="B13" s="5" t="s">
        <v>77</v>
      </c>
      <c r="C13" s="2" t="str">
        <f>IFERROR(VLOOKUP(B13, 'lookup table'!A:B, 2, FALSE), "")</f>
        <v>Grocery Shopping</v>
      </c>
      <c r="D13" s="11">
        <v>267.23</v>
      </c>
    </row>
    <row r="14" spans="1:8" ht="17">
      <c r="A14" s="14">
        <v>45501</v>
      </c>
      <c r="B14" s="5" t="s">
        <v>114</v>
      </c>
      <c r="C14" s="2" t="str">
        <f>IFERROR(VLOOKUP(B14, 'lookup table'!A:B, 2, FALSE), "")</f>
        <v>Online Shopping</v>
      </c>
      <c r="D14" s="11">
        <v>23.74</v>
      </c>
    </row>
    <row r="15" spans="1:8" ht="17">
      <c r="A15" s="16">
        <v>45503</v>
      </c>
      <c r="B15" s="5" t="s">
        <v>104</v>
      </c>
      <c r="C15" s="2" t="str">
        <f>IFERROR(VLOOKUP(B15, 'lookup table'!A:B, 2, FALSE), "")</f>
        <v>Home &amp; Furniture</v>
      </c>
      <c r="D15" s="11">
        <v>-11.85</v>
      </c>
    </row>
    <row r="16" spans="1:8" ht="17">
      <c r="A16" s="16">
        <v>45503</v>
      </c>
      <c r="B16" s="5" t="s">
        <v>104</v>
      </c>
      <c r="C16" s="2" t="str">
        <f>IFERROR(VLOOKUP(B16, 'lookup table'!A:B, 2, FALSE), "")</f>
        <v>Home &amp; Furniture</v>
      </c>
      <c r="D16" s="11">
        <v>-6.75</v>
      </c>
    </row>
    <row r="17" spans="1:4" ht="17">
      <c r="A17" s="16">
        <v>45503</v>
      </c>
      <c r="B17" s="5" t="s">
        <v>104</v>
      </c>
      <c r="C17" s="2" t="str">
        <f>IFERROR(VLOOKUP(B17, 'lookup table'!A:B, 2, FALSE), "")</f>
        <v>Home &amp; Furniture</v>
      </c>
      <c r="D17" s="11">
        <v>9.6999999999999993</v>
      </c>
    </row>
    <row r="18" spans="1:4" ht="17">
      <c r="A18" s="16">
        <v>45503</v>
      </c>
      <c r="B18" s="5" t="s">
        <v>104</v>
      </c>
      <c r="C18" s="2" t="str">
        <f>IFERROR(VLOOKUP(B18, 'lookup table'!A:B, 2, FALSE), "")</f>
        <v>Home &amp; Furniture</v>
      </c>
      <c r="D18" s="11">
        <v>18.940000000000001</v>
      </c>
    </row>
    <row r="19" spans="1:4" ht="17">
      <c r="A19" s="16">
        <v>45504</v>
      </c>
      <c r="B19" s="5" t="s">
        <v>28</v>
      </c>
      <c r="C19" s="2" t="str">
        <f>IFERROR(VLOOKUP(B19, 'lookup table'!A:B, 2, FALSE), "")</f>
        <v>Gas Station</v>
      </c>
      <c r="D19" s="11">
        <v>38.159999999999997</v>
      </c>
    </row>
    <row r="20" spans="1:4" ht="17">
      <c r="A20" s="16">
        <v>45504</v>
      </c>
      <c r="B20" s="5" t="s">
        <v>105</v>
      </c>
      <c r="C20" s="2" t="str">
        <f>IFERROR(VLOOKUP(B20, 'lookup table'!A:B, 2, FALSE), "")</f>
        <v>Retail Shopping</v>
      </c>
      <c r="D20" s="11">
        <v>51.99</v>
      </c>
    </row>
    <row r="21" spans="1:4" ht="17">
      <c r="A21" s="16">
        <v>45504</v>
      </c>
      <c r="B21" s="5" t="s">
        <v>27</v>
      </c>
      <c r="C21" s="2" t="str">
        <f>IFERROR(VLOOKUP(B21, 'lookup table'!A:B, 2, FALSE), "")</f>
        <v>Retail Shopping</v>
      </c>
      <c r="D21" s="11">
        <v>62.37</v>
      </c>
    </row>
    <row r="22" spans="1:4" ht="17">
      <c r="A22" s="14">
        <v>45505</v>
      </c>
      <c r="B22" s="5" t="s">
        <v>113</v>
      </c>
      <c r="C22" s="2" t="str">
        <f>IFERROR(VLOOKUP(B22, 'lookup table'!A:B, 2, FALSE), "")</f>
        <v>Grocery Shopping</v>
      </c>
      <c r="D22" s="11">
        <v>21.57</v>
      </c>
    </row>
    <row r="23" spans="1:4" ht="17">
      <c r="A23" s="16">
        <v>45505</v>
      </c>
      <c r="B23" s="5" t="s">
        <v>106</v>
      </c>
      <c r="C23" s="2" t="str">
        <f>IFERROR(VLOOKUP(B23, 'lookup table'!A:B, 2, FALSE), "")</f>
        <v>Retail Shopping</v>
      </c>
      <c r="D23" s="11">
        <v>22.86</v>
      </c>
    </row>
    <row r="24" spans="1:4" ht="17">
      <c r="A24" s="16">
        <v>45505</v>
      </c>
      <c r="B24" s="5" t="s">
        <v>71</v>
      </c>
      <c r="C24" s="2" t="str">
        <f>IFERROR(VLOOKUP(B24, 'lookup table'!A:B, 2, FALSE), "")</f>
        <v>Subscriptions</v>
      </c>
      <c r="D24" s="11">
        <v>25</v>
      </c>
    </row>
    <row r="25" spans="1:4" ht="17">
      <c r="A25" s="16">
        <v>45506</v>
      </c>
      <c r="B25" s="5" t="s">
        <v>28</v>
      </c>
      <c r="C25" s="2" t="str">
        <f>IFERROR(VLOOKUP(B25, 'lookup table'!A:B, 2, FALSE), "")</f>
        <v>Gas Station</v>
      </c>
      <c r="D25" s="11">
        <v>4.21</v>
      </c>
    </row>
    <row r="26" spans="1:4" ht="17">
      <c r="A26" s="14">
        <v>45506</v>
      </c>
      <c r="B26" s="5" t="s">
        <v>115</v>
      </c>
      <c r="C26" s="2" t="str">
        <f>IFERROR(VLOOKUP(B26, 'lookup table'!A:B, 2, FALSE), "")</f>
        <v>Online Shopping</v>
      </c>
      <c r="D26" s="11">
        <v>10.64</v>
      </c>
    </row>
    <row r="27" spans="1:4" ht="17">
      <c r="A27" s="16">
        <v>45507</v>
      </c>
      <c r="B27" s="5" t="s">
        <v>108</v>
      </c>
      <c r="C27" s="2" t="str">
        <f>IFERROR(VLOOKUP(B27, 'lookup table'!A:B, 2, FALSE), "")</f>
        <v>Café</v>
      </c>
      <c r="D27" s="11">
        <v>21.87</v>
      </c>
    </row>
    <row r="28" spans="1:4" ht="17">
      <c r="A28" s="16">
        <v>45507</v>
      </c>
      <c r="B28" s="5" t="s">
        <v>107</v>
      </c>
      <c r="C28" s="2" t="str">
        <f>IFERROR(VLOOKUP(B28, 'lookup table'!A:B, 2, FALSE), "")</f>
        <v>Grocery Shopping</v>
      </c>
      <c r="D28" s="11">
        <v>46.36</v>
      </c>
    </row>
    <row r="29" spans="1:4" ht="17">
      <c r="A29" s="16">
        <v>45507</v>
      </c>
      <c r="B29" s="5" t="s">
        <v>77</v>
      </c>
      <c r="C29" s="2" t="str">
        <f>IFERROR(VLOOKUP(B29, 'lookup table'!A:B, 2, FALSE), "")</f>
        <v>Grocery Shopping</v>
      </c>
      <c r="D29" s="11">
        <v>55.48</v>
      </c>
    </row>
    <row r="30" spans="1:4" ht="17">
      <c r="A30" s="16">
        <v>45508</v>
      </c>
      <c r="B30" s="5" t="s">
        <v>109</v>
      </c>
      <c r="C30" s="2" t="str">
        <f>IFERROR(VLOOKUP(B30, 'lookup table'!A:B, 2, FALSE), "")</f>
        <v>Home &amp; Furniture</v>
      </c>
      <c r="D30" s="11">
        <v>17.170000000000002</v>
      </c>
    </row>
    <row r="31" spans="1:4" ht="17">
      <c r="A31" s="16">
        <v>45508</v>
      </c>
      <c r="B31" s="5" t="s">
        <v>79</v>
      </c>
      <c r="C31" s="2" t="str">
        <f>IFERROR(VLOOKUP(B31, 'lookup table'!A:B, 2, FALSE), "")</f>
        <v>Restaurant</v>
      </c>
      <c r="D31" s="11">
        <v>37.700000000000003</v>
      </c>
    </row>
    <row r="32" spans="1:4" ht="17">
      <c r="A32" s="16">
        <v>45509</v>
      </c>
      <c r="B32" s="5" t="s">
        <v>28</v>
      </c>
      <c r="C32" s="2" t="str">
        <f>IFERROR(VLOOKUP(B32, 'lookup table'!A:B, 2, FALSE), "")</f>
        <v>Gas Station</v>
      </c>
      <c r="D32" s="11">
        <v>1.98</v>
      </c>
    </row>
    <row r="33" spans="1:4" ht="17">
      <c r="A33" s="16">
        <v>45509</v>
      </c>
      <c r="B33" s="5" t="s">
        <v>28</v>
      </c>
      <c r="C33" s="2" t="str">
        <f>IFERROR(VLOOKUP(B33, 'lookup table'!A:B, 2, FALSE), "")</f>
        <v>Gas Station</v>
      </c>
      <c r="D33" s="11">
        <v>2.59</v>
      </c>
    </row>
    <row r="34" spans="1:4" ht="17">
      <c r="A34" s="16">
        <v>45509</v>
      </c>
      <c r="B34" s="5" t="s">
        <v>28</v>
      </c>
      <c r="C34" s="2" t="str">
        <f>IFERROR(VLOOKUP(B34, 'lookup table'!A:B, 2, FALSE), "")</f>
        <v>Gas Station</v>
      </c>
      <c r="D34" s="11">
        <v>4.21</v>
      </c>
    </row>
    <row r="35" spans="1:4" ht="17">
      <c r="A35" s="16">
        <v>45509</v>
      </c>
      <c r="B35" s="5" t="s">
        <v>98</v>
      </c>
      <c r="C35" s="2" t="s">
        <v>135</v>
      </c>
      <c r="D35" s="11">
        <v>5.73</v>
      </c>
    </row>
    <row r="36" spans="1:4" ht="17">
      <c r="A36" s="16">
        <v>45509</v>
      </c>
      <c r="B36" s="5" t="s">
        <v>98</v>
      </c>
      <c r="C36" s="2" t="s">
        <v>135</v>
      </c>
      <c r="D36" s="11">
        <v>5.73</v>
      </c>
    </row>
    <row r="37" spans="1:4" ht="17">
      <c r="A37" s="16">
        <v>45509</v>
      </c>
      <c r="B37" s="5" t="s">
        <v>110</v>
      </c>
      <c r="C37" s="2" t="s">
        <v>54</v>
      </c>
      <c r="D37" s="11">
        <v>37.799999999999997</v>
      </c>
    </row>
    <row r="38" spans="1:4" ht="17">
      <c r="A38" s="16">
        <v>45509</v>
      </c>
      <c r="B38" s="5" t="s">
        <v>28</v>
      </c>
      <c r="C38" s="2" t="str">
        <f>IFERROR(VLOOKUP(B38, 'lookup table'!A:B, 2, FALSE), "")</f>
        <v>Gas Station</v>
      </c>
      <c r="D38" s="11">
        <v>45.85</v>
      </c>
    </row>
    <row r="39" spans="1:4" ht="17">
      <c r="A39" s="16">
        <v>45510</v>
      </c>
      <c r="B39" s="5" t="s">
        <v>76</v>
      </c>
      <c r="C39" s="2" t="s">
        <v>56</v>
      </c>
      <c r="D39" s="11">
        <v>91.74</v>
      </c>
    </row>
    <row r="40" spans="1:4" ht="17">
      <c r="A40" s="16">
        <v>45511</v>
      </c>
      <c r="B40" s="5" t="s">
        <v>88</v>
      </c>
      <c r="C40" s="2" t="str">
        <f>IFERROR(VLOOKUP(B39, 'lookup table'!A:B, 2, FALSE), "")</f>
        <v>Grocery Shopping</v>
      </c>
      <c r="D40" s="11">
        <v>9.5500000000000007</v>
      </c>
    </row>
    <row r="41" spans="1:4" ht="17">
      <c r="A41" s="14">
        <v>45511</v>
      </c>
      <c r="B41" s="5" t="s">
        <v>116</v>
      </c>
      <c r="C41" s="2" t="str">
        <f>IFERROR(VLOOKUP(B41, 'lookup table'!A:B, 2, FALSE), "")</f>
        <v>Online Shopping</v>
      </c>
      <c r="D41" s="11">
        <v>38.869999999999997</v>
      </c>
    </row>
    <row r="42" spans="1:4" ht="17">
      <c r="A42" s="14">
        <v>45512</v>
      </c>
      <c r="B42" s="5" t="s">
        <v>117</v>
      </c>
      <c r="C42" s="2" t="str">
        <f>IFERROR(VLOOKUP(B42, 'lookup table'!A:B, 2, FALSE), "")</f>
        <v>Online Shopping</v>
      </c>
      <c r="D42" s="11">
        <v>107.45</v>
      </c>
    </row>
    <row r="43" spans="1:4" ht="17">
      <c r="A43" s="14">
        <v>45513</v>
      </c>
      <c r="B43" s="5" t="s">
        <v>12</v>
      </c>
      <c r="C43" s="2" t="str">
        <f>IFERROR(VLOOKUP(B43, 'lookup table'!A:B, 2, FALSE), "")</f>
        <v>Subscriptions</v>
      </c>
      <c r="D43" s="11">
        <v>3.82</v>
      </c>
    </row>
    <row r="44" spans="1:4" ht="17">
      <c r="A44" s="16">
        <v>45514</v>
      </c>
      <c r="B44" s="5" t="s">
        <v>92</v>
      </c>
      <c r="C44" s="2" t="str">
        <f>IFERROR(VLOOKUP(B44, 'lookup table'!A:B, 2, FALSE), "")</f>
        <v>Restaurant</v>
      </c>
      <c r="D44" s="11">
        <v>46.58</v>
      </c>
    </row>
    <row r="45" spans="1:4" ht="17">
      <c r="A45" s="16">
        <v>45514</v>
      </c>
      <c r="B45" s="5" t="s">
        <v>93</v>
      </c>
      <c r="C45" s="2" t="str">
        <f>IFERROR(VLOOKUP(B45, 'lookup table'!A:B, 2, FALSE), "")</f>
        <v>Restaurant</v>
      </c>
      <c r="D45" s="11">
        <v>52.52</v>
      </c>
    </row>
    <row r="46" spans="1:4" ht="17">
      <c r="A46" s="16">
        <v>45515</v>
      </c>
      <c r="B46" s="5" t="s">
        <v>94</v>
      </c>
      <c r="C46" s="2" t="str">
        <f>IFERROR(VLOOKUP(B46, 'lookup table'!A:B, 2, FALSE), "")</f>
        <v>Grocery Shopping</v>
      </c>
      <c r="D46" s="11">
        <v>-48.92</v>
      </c>
    </row>
    <row r="47" spans="1:4" ht="17">
      <c r="A47" s="16">
        <v>45515</v>
      </c>
      <c r="B47" s="5" t="s">
        <v>95</v>
      </c>
      <c r="C47" s="2" t="str">
        <f>IFERROR(VLOOKUP(B47, 'lookup table'!A:B, 2, FALSE), "")</f>
        <v>Grocery Shopping</v>
      </c>
      <c r="D47" s="11">
        <v>-19.420000000000002</v>
      </c>
    </row>
    <row r="48" spans="1:4" ht="17">
      <c r="A48" s="16">
        <v>45515</v>
      </c>
      <c r="B48" s="5" t="s">
        <v>95</v>
      </c>
      <c r="C48" s="2" t="str">
        <f>IFERROR(VLOOKUP(B48, 'lookup table'!A:B, 2, FALSE), "")</f>
        <v>Grocery Shopping</v>
      </c>
      <c r="D48" s="11">
        <v>91.23</v>
      </c>
    </row>
    <row r="49" spans="1:4" ht="17">
      <c r="A49" s="14">
        <v>45515</v>
      </c>
      <c r="B49" s="5" t="s">
        <v>118</v>
      </c>
      <c r="C49" s="2" t="str">
        <f>IFERROR(VLOOKUP(B49, 'lookup table'!A:B, 2, FALSE), "")</f>
        <v>Online Shopping</v>
      </c>
      <c r="D49" s="11">
        <v>128.91</v>
      </c>
    </row>
    <row r="50" spans="1:4" ht="17">
      <c r="A50" s="16">
        <v>45517</v>
      </c>
      <c r="B50" s="5" t="s">
        <v>96</v>
      </c>
      <c r="C50" s="2" t="str">
        <f>IFERROR(VLOOKUP(B50, 'lookup table'!A:B, 2, FALSE), "")</f>
        <v>Wellness</v>
      </c>
      <c r="D50" s="11">
        <v>10.01</v>
      </c>
    </row>
    <row r="51" spans="1:4" ht="17">
      <c r="A51" s="16">
        <v>45517</v>
      </c>
      <c r="B51" s="5" t="s">
        <v>28</v>
      </c>
      <c r="C51" s="2" t="str">
        <f>IFERROR(VLOOKUP(B51, 'lookup table'!A:B, 2, FALSE), "")</f>
        <v>Gas Station</v>
      </c>
      <c r="D51" s="11">
        <v>43</v>
      </c>
    </row>
    <row r="52" spans="1:4" ht="17">
      <c r="A52" s="14">
        <v>45517</v>
      </c>
      <c r="B52" s="5" t="s">
        <v>2</v>
      </c>
      <c r="C52" s="2" t="str">
        <f>IFERROR(VLOOKUP(B52, 'lookup table'!A:B, 2, FALSE), "")</f>
        <v>Online Shopping</v>
      </c>
      <c r="D52" s="11">
        <v>-107.45</v>
      </c>
    </row>
    <row r="53" spans="1:4" ht="17">
      <c r="A53" s="14">
        <v>45517</v>
      </c>
      <c r="B53" s="5" t="s">
        <v>119</v>
      </c>
      <c r="C53" s="2" t="str">
        <f>IFERROR(VLOOKUP(B53, 'lookup table'!A:B, 2, FALSE), "")</f>
        <v>Subscriptions</v>
      </c>
      <c r="D53" s="11">
        <v>7.55</v>
      </c>
    </row>
    <row r="54" spans="1:4" ht="17">
      <c r="A54" s="14">
        <v>45517</v>
      </c>
      <c r="B54" s="5" t="s">
        <v>120</v>
      </c>
      <c r="C54" s="2" t="s">
        <v>50</v>
      </c>
      <c r="D54" s="11">
        <v>64.8</v>
      </c>
    </row>
    <row r="55" spans="1:4" ht="17">
      <c r="A55" s="16">
        <v>45518</v>
      </c>
      <c r="B55" s="5" t="s">
        <v>76</v>
      </c>
      <c r="C55" s="2" t="str">
        <f>IFERROR(VLOOKUP(B55, 'lookup table'!A:B, 2, FALSE), "")</f>
        <v>Grocery Shopping</v>
      </c>
      <c r="D55" s="11">
        <v>41.09</v>
      </c>
    </row>
    <row r="56" spans="1:4" ht="17">
      <c r="A56" s="16">
        <v>45518</v>
      </c>
      <c r="B56" s="5" t="s">
        <v>97</v>
      </c>
      <c r="C56" s="2" t="str">
        <f>IFERROR(VLOOKUP(B56, 'lookup table'!A:B, 2, FALSE), "")</f>
        <v>Wellness</v>
      </c>
      <c r="D56" s="11">
        <v>44.55</v>
      </c>
    </row>
    <row r="57" spans="1:4" ht="17">
      <c r="A57" s="14">
        <v>45519</v>
      </c>
      <c r="B57" s="5" t="s">
        <v>21</v>
      </c>
      <c r="C57" s="2" t="str">
        <f>IFERROR(VLOOKUP(B57, 'lookup table'!A:B, 2, FALSE), "")</f>
        <v>Subscriptions</v>
      </c>
      <c r="D57" s="11">
        <v>1.74</v>
      </c>
    </row>
    <row r="58" spans="1:4" ht="17">
      <c r="A58" s="14">
        <v>45519</v>
      </c>
      <c r="B58" s="5" t="s">
        <v>121</v>
      </c>
      <c r="C58" s="2" t="s">
        <v>50</v>
      </c>
      <c r="D58" s="11">
        <v>161.99</v>
      </c>
    </row>
    <row r="59" spans="1:4" ht="17">
      <c r="A59" s="16">
        <v>45520</v>
      </c>
      <c r="B59" s="5" t="s">
        <v>28</v>
      </c>
      <c r="C59" s="2" t="str">
        <f>IFERROR(VLOOKUP(B59, 'lookup table'!A:B, 2, FALSE), "")</f>
        <v>Gas Station</v>
      </c>
      <c r="D59" s="11">
        <v>2.69</v>
      </c>
    </row>
    <row r="60" spans="1:4" ht="17">
      <c r="A60" s="16">
        <v>45520</v>
      </c>
      <c r="B60" s="5" t="s">
        <v>45</v>
      </c>
      <c r="C60" s="2" t="str">
        <f>IFERROR(VLOOKUP(B60, 'lookup table'!A:B, 2, FALSE), "")</f>
        <v>Subscriptions</v>
      </c>
      <c r="D60" s="11">
        <v>18.48</v>
      </c>
    </row>
    <row r="61" spans="1:4" ht="17">
      <c r="A61" s="14">
        <v>45520</v>
      </c>
      <c r="B61" s="5" t="s">
        <v>122</v>
      </c>
      <c r="C61" s="2" t="str">
        <f>IFERROR(VLOOKUP(B61, 'lookup table'!A:B, 2, FALSE), "")</f>
        <v>Grocery Shopping</v>
      </c>
      <c r="D61" s="11">
        <v>4.99</v>
      </c>
    </row>
    <row r="62" spans="1:4" ht="17">
      <c r="A62" s="16">
        <v>45521</v>
      </c>
      <c r="B62" s="5" t="s">
        <v>76</v>
      </c>
      <c r="C62" s="2" t="str">
        <f>IFERROR(VLOOKUP(B62, 'lookup table'!A:B, 2, FALSE), "")</f>
        <v>Grocery Shopping</v>
      </c>
      <c r="D62" s="11">
        <v>23.95</v>
      </c>
    </row>
    <row r="63" spans="1:4" ht="17">
      <c r="A63" s="16">
        <v>45522</v>
      </c>
      <c r="B63" s="5" t="s">
        <v>77</v>
      </c>
      <c r="C63" s="2" t="str">
        <f>IFERROR(VLOOKUP(B63, 'lookup table'!A:B, 2, FALSE), "")</f>
        <v>Grocery Shopping</v>
      </c>
      <c r="D63" s="11">
        <v>173.29</v>
      </c>
    </row>
    <row r="64" spans="1:4" ht="17">
      <c r="A64" s="14">
        <v>45522</v>
      </c>
      <c r="B64" s="5" t="s">
        <v>123</v>
      </c>
      <c r="C64" s="2" t="str">
        <f>IFERROR(VLOOKUP(B64, 'lookup table'!A:B, 2, FALSE), "")</f>
        <v>Subscriptions</v>
      </c>
      <c r="D64" s="11">
        <v>21.75</v>
      </c>
    </row>
    <row r="65" spans="1:4" ht="17">
      <c r="A65" s="16">
        <v>45523</v>
      </c>
      <c r="B65" s="5" t="s">
        <v>28</v>
      </c>
      <c r="C65" s="2" t="str">
        <f>IFERROR(VLOOKUP(B65, 'lookup table'!A:B, 2, FALSE), "")</f>
        <v>Gas Station</v>
      </c>
      <c r="D65" s="11">
        <v>44.07</v>
      </c>
    </row>
    <row r="66" spans="1:4" ht="17">
      <c r="A66" s="14">
        <v>45523</v>
      </c>
      <c r="B66" s="5" t="s">
        <v>13</v>
      </c>
      <c r="C66" s="2" t="str">
        <f>IFERROR(VLOOKUP(B66, 'lookup table'!A:B, 2, FALSE), "")</f>
        <v>Subscriptions</v>
      </c>
      <c r="D66" s="11">
        <v>8.9700000000000006</v>
      </c>
    </row>
    <row r="67" spans="1:4" ht="17">
      <c r="A67" s="16">
        <v>45524</v>
      </c>
      <c r="B67" s="5" t="s">
        <v>97</v>
      </c>
      <c r="C67" s="2" t="str">
        <f>IFERROR(VLOOKUP(B67, 'lookup table'!A:B, 2, FALSE), "")</f>
        <v>Wellness</v>
      </c>
      <c r="D67" s="11">
        <v>44</v>
      </c>
    </row>
    <row r="68" spans="1:4" ht="17">
      <c r="A68" s="16">
        <v>45525</v>
      </c>
      <c r="B68" s="5" t="s">
        <v>32</v>
      </c>
      <c r="C68" s="2" t="str">
        <f>IFERROR(VLOOKUP(B68, 'lookup table'!A:B, 2, FALSE), "")</f>
        <v>Utilities</v>
      </c>
      <c r="D68" s="11">
        <v>87.63</v>
      </c>
    </row>
    <row r="69" spans="1:4" ht="17">
      <c r="A69" s="14">
        <v>45526</v>
      </c>
      <c r="B69" s="5" t="s">
        <v>24</v>
      </c>
      <c r="C69" s="2" t="str">
        <f>IFERROR(VLOOKUP(B69, 'lookup table'!A:B, 2, FALSE), "")</f>
        <v>Subscriptions</v>
      </c>
      <c r="D69" s="11">
        <v>1.78</v>
      </c>
    </row>
    <row r="70" spans="1:4" ht="17">
      <c r="A70" s="16">
        <v>45527</v>
      </c>
      <c r="B70" s="5" t="s">
        <v>81</v>
      </c>
      <c r="C70" s="2" t="str">
        <f>IFERROR(VLOOKUP(B70, 'lookup table'!A:B, 2, FALSE), "")</f>
        <v>Entertaintment</v>
      </c>
      <c r="D70" s="11">
        <v>10.25</v>
      </c>
    </row>
    <row r="71" spans="1:4" ht="17">
      <c r="A71" s="16">
        <v>45527</v>
      </c>
      <c r="B71" s="5" t="s">
        <v>75</v>
      </c>
      <c r="C71" s="2" t="str">
        <f>IFERROR(VLOOKUP(B71, 'lookup table'!A:B, 2, FALSE), "")</f>
        <v>Restaurant</v>
      </c>
      <c r="D71" s="11">
        <v>11.07</v>
      </c>
    </row>
    <row r="72" spans="1:4" ht="17">
      <c r="A72" s="16">
        <v>45527</v>
      </c>
      <c r="B72" s="5" t="s">
        <v>28</v>
      </c>
      <c r="C72" s="2" t="str">
        <f>IFERROR(VLOOKUP(B72, 'lookup table'!A:B, 2, FALSE), "")</f>
        <v>Gas Station</v>
      </c>
      <c r="D72" s="11">
        <v>40.69</v>
      </c>
    </row>
    <row r="73" spans="1:4" ht="17">
      <c r="A73" s="14">
        <v>45528</v>
      </c>
      <c r="B73" s="5" t="s">
        <v>126</v>
      </c>
      <c r="C73" s="2" t="str">
        <f>IFERROR(VLOOKUP(B73, 'lookup table'!A:B, 2, FALSE), "")</f>
        <v>Online Shopping</v>
      </c>
      <c r="D73" s="11">
        <v>32</v>
      </c>
    </row>
    <row r="74" spans="1:4" ht="17">
      <c r="A74" s="16">
        <v>45528</v>
      </c>
      <c r="B74" s="5" t="s">
        <v>63</v>
      </c>
      <c r="C74" s="2" t="s">
        <v>60</v>
      </c>
      <c r="D74" s="11">
        <v>56.99</v>
      </c>
    </row>
    <row r="75" spans="1:4" ht="17">
      <c r="A75" s="16">
        <v>45528</v>
      </c>
      <c r="B75" s="5" t="s">
        <v>46</v>
      </c>
      <c r="C75" s="2" t="str">
        <f>IFERROR(VLOOKUP(B75, 'lookup table'!A:B, 2, FALSE), "")</f>
        <v>Grocery Shopping</v>
      </c>
      <c r="D75" s="11">
        <v>103.69</v>
      </c>
    </row>
    <row r="76" spans="1:4" ht="17">
      <c r="A76" s="14">
        <v>45528</v>
      </c>
      <c r="B76" s="5" t="s">
        <v>124</v>
      </c>
      <c r="C76" s="2" t="str">
        <f>IFERROR(VLOOKUP(B76, 'lookup table'!A:B, 2, FALSE), "")</f>
        <v>Subscriptions</v>
      </c>
      <c r="D76" s="11">
        <v>19.95</v>
      </c>
    </row>
    <row r="77" spans="1:4" ht="17">
      <c r="A77" s="14">
        <v>45528</v>
      </c>
      <c r="B77" s="5" t="s">
        <v>125</v>
      </c>
      <c r="C77" s="2" t="str">
        <f>IFERROR(VLOOKUP(B77, 'lookup table'!A:B, 2, FALSE), "")</f>
        <v>Online Shopping</v>
      </c>
      <c r="D77" s="11">
        <v>441.25</v>
      </c>
    </row>
    <row r="78" spans="1:4" ht="17">
      <c r="A78" s="16">
        <v>45529</v>
      </c>
      <c r="B78" s="5" t="s">
        <v>0</v>
      </c>
      <c r="C78" s="2" t="str">
        <f>IFERROR(VLOOKUP(B78, 'lookup table'!A:B, 2, FALSE), "")</f>
        <v>Grocery Shopping</v>
      </c>
      <c r="D78" s="11">
        <v>49.74</v>
      </c>
    </row>
    <row r="79" spans="1:4" ht="17">
      <c r="A79" s="16">
        <v>45531</v>
      </c>
      <c r="B79" s="5" t="s">
        <v>1</v>
      </c>
      <c r="C79" s="2" t="str">
        <f>IFERROR(VLOOKUP(B79, 'lookup table'!A:B, 2, FALSE), "")</f>
        <v>Online Shopping</v>
      </c>
      <c r="D79" s="11">
        <v>59.23</v>
      </c>
    </row>
    <row r="80" spans="1:4" ht="17">
      <c r="A80" s="16">
        <v>45533</v>
      </c>
      <c r="B80" s="5" t="s">
        <v>75</v>
      </c>
      <c r="C80" s="2" t="str">
        <f>IFERROR(VLOOKUP(B80, 'lookup table'!A:B, 2, FALSE), "")</f>
        <v>Restaurant</v>
      </c>
      <c r="D80" s="11">
        <v>16.739999999999998</v>
      </c>
    </row>
    <row r="81" spans="1:4" ht="17">
      <c r="A81" s="16">
        <v>45534</v>
      </c>
      <c r="B81" s="5" t="s">
        <v>2</v>
      </c>
      <c r="C81" s="2" t="str">
        <f>IFERROR(VLOOKUP(B81, 'lookup table'!A:B, 2, FALSE), "")</f>
        <v>Online Shopping</v>
      </c>
      <c r="D81" s="11">
        <v>-64.8</v>
      </c>
    </row>
    <row r="82" spans="1:4" ht="17">
      <c r="A82" s="16">
        <v>45534</v>
      </c>
      <c r="B82" s="5" t="s">
        <v>3</v>
      </c>
      <c r="C82" s="2" t="str">
        <f>IFERROR(VLOOKUP(B82, 'lookup table'!A:B, 2, FALSE), "")</f>
        <v>Food Delivery</v>
      </c>
      <c r="D82" s="11">
        <v>10.5</v>
      </c>
    </row>
    <row r="83" spans="1:4" ht="17">
      <c r="A83" s="16">
        <v>45534</v>
      </c>
      <c r="B83" s="5" t="s">
        <v>15</v>
      </c>
      <c r="C83" s="2" t="str">
        <f>IFERROR(VLOOKUP(B83, 'lookup table'!A:B, 2, FALSE), "")</f>
        <v>Grocery Shopping</v>
      </c>
      <c r="D83" s="11">
        <v>23.64</v>
      </c>
    </row>
    <row r="84" spans="1:4" ht="17">
      <c r="A84" s="16">
        <v>45534</v>
      </c>
      <c r="B84" s="5" t="s">
        <v>76</v>
      </c>
      <c r="C84" s="2" t="str">
        <f>IFERROR(VLOOKUP(B84, 'lookup table'!A:B, 2, FALSE), "")</f>
        <v>Grocery Shopping</v>
      </c>
      <c r="D84" s="11">
        <v>27.64</v>
      </c>
    </row>
    <row r="85" spans="1:4" ht="17">
      <c r="A85" s="16">
        <v>45534</v>
      </c>
      <c r="B85" s="5" t="s">
        <v>28</v>
      </c>
      <c r="C85" s="2" t="str">
        <f>IFERROR(VLOOKUP(B85, 'lookup table'!A:B, 2, FALSE), "")</f>
        <v>Gas Station</v>
      </c>
      <c r="D85" s="11">
        <v>45</v>
      </c>
    </row>
    <row r="86" spans="1:4" ht="17">
      <c r="A86" s="16">
        <v>45536</v>
      </c>
      <c r="B86" s="5" t="s">
        <v>71</v>
      </c>
      <c r="C86" s="2" t="str">
        <f>IFERROR(VLOOKUP(B86, 'lookup table'!A:B, 2, FALSE), "")</f>
        <v>Subscriptions</v>
      </c>
      <c r="D86" s="11">
        <v>25</v>
      </c>
    </row>
    <row r="87" spans="1:4" ht="17">
      <c r="A87" s="16">
        <v>45537</v>
      </c>
      <c r="B87" s="5" t="s">
        <v>69</v>
      </c>
      <c r="C87" s="2" t="str">
        <f>IFERROR(VLOOKUP(B87, 'lookup table'!A:B, 2, FALSE), "")</f>
        <v>Gas Station</v>
      </c>
      <c r="D87" s="11">
        <v>14.75</v>
      </c>
    </row>
    <row r="88" spans="1:4" ht="17">
      <c r="A88" s="16">
        <v>45537</v>
      </c>
      <c r="B88" s="5" t="s">
        <v>77</v>
      </c>
      <c r="C88" s="2" t="str">
        <f>IFERROR(VLOOKUP(B88, 'lookup table'!A:B, 2, FALSE), "")</f>
        <v>Grocery Shopping</v>
      </c>
      <c r="D88" s="11">
        <v>96.28</v>
      </c>
    </row>
    <row r="89" spans="1:4" ht="17">
      <c r="A89" s="16">
        <v>45538</v>
      </c>
      <c r="B89" s="5" t="s">
        <v>16</v>
      </c>
      <c r="C89" s="2" t="s">
        <v>60</v>
      </c>
      <c r="D89" s="11">
        <v>113.39</v>
      </c>
    </row>
    <row r="90" spans="1:4" ht="17">
      <c r="A90" s="16">
        <v>45540</v>
      </c>
      <c r="B90" s="5" t="s">
        <v>28</v>
      </c>
      <c r="C90" s="2" t="str">
        <f>IFERROR(VLOOKUP(B90, 'lookup table'!A:B, 2, FALSE), "")</f>
        <v>Gas Station</v>
      </c>
      <c r="D90" s="11">
        <v>18.350000000000001</v>
      </c>
    </row>
    <row r="91" spans="1:4" ht="17">
      <c r="A91" s="16">
        <v>45540</v>
      </c>
      <c r="B91" s="5" t="s">
        <v>33</v>
      </c>
      <c r="C91" s="2" t="str">
        <f>IFERROR(VLOOKUP(B91, 'lookup table'!A:B, 2, FALSE), "")</f>
        <v>Gas Station</v>
      </c>
      <c r="D91" s="11">
        <v>42.01</v>
      </c>
    </row>
    <row r="92" spans="1:4" ht="17">
      <c r="A92" s="16">
        <v>45541</v>
      </c>
      <c r="B92" s="5" t="s">
        <v>18</v>
      </c>
      <c r="C92" s="2" t="str">
        <f>IFERROR(VLOOKUP(B92, 'lookup table'!A:B, 2, FALSE), "")</f>
        <v>Online Shopping</v>
      </c>
      <c r="D92" s="11">
        <v>7.21</v>
      </c>
    </row>
    <row r="93" spans="1:4" ht="17">
      <c r="A93" s="16">
        <v>45541</v>
      </c>
      <c r="B93" s="5" t="s">
        <v>5</v>
      </c>
      <c r="C93" s="2" t="str">
        <f>IFERROR(VLOOKUP(B93, 'lookup table'!A:B, 2, FALSE), "")</f>
        <v>Online Shopping</v>
      </c>
      <c r="D93" s="11">
        <v>11.61</v>
      </c>
    </row>
    <row r="94" spans="1:4" ht="17">
      <c r="A94" s="16">
        <v>45541</v>
      </c>
      <c r="B94" s="5" t="s">
        <v>6</v>
      </c>
      <c r="C94" s="2" t="str">
        <f>IFERROR(VLOOKUP(B94, 'lookup table'!A:B, 2, FALSE), "")</f>
        <v>Food Delivery</v>
      </c>
      <c r="D94" s="11">
        <v>15</v>
      </c>
    </row>
    <row r="95" spans="1:4" ht="17">
      <c r="A95" s="16">
        <v>45541</v>
      </c>
      <c r="B95" s="5" t="s">
        <v>78</v>
      </c>
      <c r="C95" s="2" t="str">
        <f>IFERROR(VLOOKUP(B95, 'lookup table'!A:B, 2, FALSE), "")</f>
        <v>Grocery Shopping</v>
      </c>
      <c r="D95" s="11">
        <v>17.850000000000001</v>
      </c>
    </row>
    <row r="96" spans="1:4" ht="17">
      <c r="A96" s="16">
        <v>45541</v>
      </c>
      <c r="B96" s="5" t="s">
        <v>17</v>
      </c>
      <c r="C96" s="2" t="str">
        <f>IFERROR(VLOOKUP(B96, 'lookup table'!A:B, 2, FALSE), "")</f>
        <v>Online Shopping</v>
      </c>
      <c r="D96" s="11">
        <v>28.63</v>
      </c>
    </row>
    <row r="97" spans="1:4" ht="17">
      <c r="A97" s="16">
        <v>45541</v>
      </c>
      <c r="B97" s="5" t="s">
        <v>7</v>
      </c>
      <c r="C97" s="2" t="str">
        <f>IFERROR(VLOOKUP(B97, 'lookup table'!A:B, 2, FALSE), "")</f>
        <v>Food Delivery</v>
      </c>
      <c r="D97" s="11">
        <v>41.04</v>
      </c>
    </row>
    <row r="98" spans="1:4" ht="17">
      <c r="A98" s="16">
        <v>45541</v>
      </c>
      <c r="B98" s="5" t="s">
        <v>4</v>
      </c>
      <c r="C98" s="2" t="str">
        <f>IFERROR(VLOOKUP(B98, 'lookup table'!A:B, 2, FALSE), "")</f>
        <v>Online Shopping</v>
      </c>
      <c r="D98" s="11">
        <v>49.94</v>
      </c>
    </row>
    <row r="99" spans="1:4" ht="17">
      <c r="A99" s="16">
        <v>45542</v>
      </c>
      <c r="B99" s="5" t="s">
        <v>69</v>
      </c>
      <c r="C99" s="2" t="str">
        <f>IFERROR(VLOOKUP(B99, 'lookup table'!A:B, 2, FALSE), "")</f>
        <v>Gas Station</v>
      </c>
      <c r="D99" s="11">
        <v>14.84</v>
      </c>
    </row>
    <row r="100" spans="1:4" ht="17">
      <c r="A100" s="16">
        <v>45542</v>
      </c>
      <c r="B100" s="5" t="s">
        <v>79</v>
      </c>
      <c r="C100" s="2" t="str">
        <f>IFERROR(VLOOKUP(B100, 'lookup table'!A:B, 2, FALSE), "")</f>
        <v>Restaurant</v>
      </c>
      <c r="D100" s="11">
        <v>22.92</v>
      </c>
    </row>
    <row r="101" spans="1:4" ht="17">
      <c r="A101" s="16">
        <v>45543</v>
      </c>
      <c r="B101" s="5" t="s">
        <v>8</v>
      </c>
      <c r="C101" s="2" t="str">
        <f>IFERROR(VLOOKUP(B101, 'lookup table'!A:B, 2, FALSE), "")</f>
        <v>Grocery Shopping</v>
      </c>
      <c r="D101" s="11">
        <v>68.89</v>
      </c>
    </row>
    <row r="102" spans="1:4" ht="17">
      <c r="A102" s="16">
        <v>45544</v>
      </c>
      <c r="B102" s="5" t="s">
        <v>12</v>
      </c>
      <c r="C102" s="2" t="str">
        <f>IFERROR(VLOOKUP(B102, 'lookup table'!A:B, 2, FALSE), "")</f>
        <v>Subscriptions</v>
      </c>
      <c r="D102" s="11">
        <v>3.77</v>
      </c>
    </row>
    <row r="103" spans="1:4" ht="17">
      <c r="A103" s="16">
        <v>45544</v>
      </c>
      <c r="B103" s="5" t="s">
        <v>28</v>
      </c>
      <c r="C103" s="2" t="str">
        <f>IFERROR(VLOOKUP(B103, 'lookup table'!A:B, 2, FALSE), "")</f>
        <v>Gas Station</v>
      </c>
      <c r="D103" s="11">
        <v>4.21</v>
      </c>
    </row>
    <row r="104" spans="1:4" ht="17">
      <c r="A104" s="16">
        <v>45544</v>
      </c>
      <c r="B104" s="5" t="s">
        <v>75</v>
      </c>
      <c r="C104" s="2" t="str">
        <f>IFERROR(VLOOKUP(B104, 'lookup table'!A:B, 2, FALSE), "")</f>
        <v>Restaurant</v>
      </c>
      <c r="D104" s="11">
        <v>15.61</v>
      </c>
    </row>
    <row r="105" spans="1:4" ht="17">
      <c r="A105" s="16">
        <v>45544</v>
      </c>
      <c r="B105" s="5" t="s">
        <v>33</v>
      </c>
      <c r="C105" s="2" t="str">
        <f>IFERROR(VLOOKUP(B105, 'lookup table'!A:B, 2, FALSE), "")</f>
        <v>Gas Station</v>
      </c>
      <c r="D105" s="11">
        <v>15.74</v>
      </c>
    </row>
    <row r="106" spans="1:4" ht="17">
      <c r="A106" s="16">
        <v>45545</v>
      </c>
      <c r="B106" s="5" t="s">
        <v>28</v>
      </c>
      <c r="C106" s="2" t="str">
        <f>IFERROR(VLOOKUP(B106, 'lookup table'!A:B, 2, FALSE), "")</f>
        <v>Gas Station</v>
      </c>
      <c r="D106" s="11">
        <v>2.4700000000000002</v>
      </c>
    </row>
    <row r="107" spans="1:4" ht="17">
      <c r="A107" s="16">
        <v>45545</v>
      </c>
      <c r="B107" s="5" t="s">
        <v>80</v>
      </c>
      <c r="C107" s="2" t="str">
        <f>IFERROR(VLOOKUP(B107, 'lookup table'!A:B, 2, FALSE), "")</f>
        <v>Restaurant</v>
      </c>
      <c r="D107" s="11">
        <v>11.43</v>
      </c>
    </row>
    <row r="108" spans="1:4" ht="17">
      <c r="A108" s="16">
        <v>45545</v>
      </c>
      <c r="B108" s="5" t="s">
        <v>9</v>
      </c>
      <c r="C108" s="2" t="str">
        <f>IFERROR(VLOOKUP(B108, 'lookup table'!A:B, 2, FALSE), "")</f>
        <v>Food Delivery</v>
      </c>
      <c r="D108" s="11">
        <v>14.8</v>
      </c>
    </row>
    <row r="109" spans="1:4" ht="17">
      <c r="A109" s="16">
        <v>45546</v>
      </c>
      <c r="B109" s="5" t="s">
        <v>28</v>
      </c>
      <c r="C109" s="2" t="str">
        <f>IFERROR(VLOOKUP(B109, 'lookup table'!A:B, 2, FALSE), "")</f>
        <v>Gas Station</v>
      </c>
      <c r="D109" s="11">
        <v>4.21</v>
      </c>
    </row>
    <row r="110" spans="1:4" ht="17">
      <c r="A110" s="16">
        <v>45546</v>
      </c>
      <c r="B110" s="5" t="s">
        <v>81</v>
      </c>
      <c r="C110" s="2" t="str">
        <f>IFERROR(VLOOKUP(B110, 'lookup table'!A:B, 2, FALSE), "")</f>
        <v>Entertaintment</v>
      </c>
      <c r="D110" s="11">
        <v>5</v>
      </c>
    </row>
    <row r="111" spans="1:4" ht="17">
      <c r="A111" s="16">
        <v>45546</v>
      </c>
      <c r="B111" s="5" t="s">
        <v>69</v>
      </c>
      <c r="C111" s="2" t="str">
        <f>IFERROR(VLOOKUP(B111, 'lookup table'!A:B, 2, FALSE), "")</f>
        <v>Gas Station</v>
      </c>
      <c r="D111" s="11">
        <v>10</v>
      </c>
    </row>
    <row r="112" spans="1:4" ht="17">
      <c r="A112" s="16">
        <v>45546</v>
      </c>
      <c r="B112" s="5" t="s">
        <v>81</v>
      </c>
      <c r="C112" s="2" t="str">
        <f>IFERROR(VLOOKUP(B112, 'lookup table'!A:B, 2, FALSE), "")</f>
        <v>Entertaintment</v>
      </c>
      <c r="D112" s="11">
        <v>11.97</v>
      </c>
    </row>
    <row r="113" spans="1:4" ht="17">
      <c r="A113" s="16">
        <v>45546</v>
      </c>
      <c r="B113" s="5" t="s">
        <v>28</v>
      </c>
      <c r="C113" s="2" t="str">
        <f>IFERROR(VLOOKUP(B113, 'lookup table'!A:B, 2, FALSE), "")</f>
        <v>Gas Station</v>
      </c>
      <c r="D113" s="11">
        <v>13.41</v>
      </c>
    </row>
    <row r="114" spans="1:4" ht="17">
      <c r="A114" s="17">
        <v>45547</v>
      </c>
      <c r="B114" s="5" t="s">
        <v>81</v>
      </c>
      <c r="C114" s="2" t="str">
        <f>IFERROR(VLOOKUP(B114, 'lookup table'!A:B, 2, FALSE), "")</f>
        <v>Entertaintment</v>
      </c>
      <c r="D114" s="11">
        <v>5</v>
      </c>
    </row>
    <row r="115" spans="1:4" ht="17">
      <c r="A115" s="17">
        <v>45547</v>
      </c>
      <c r="B115" s="5" t="s">
        <v>81</v>
      </c>
      <c r="C115" s="2" t="str">
        <f>IFERROR(VLOOKUP(B115, 'lookup table'!A:B, 2, FALSE), "")</f>
        <v>Entertaintment</v>
      </c>
      <c r="D115" s="11">
        <v>5</v>
      </c>
    </row>
    <row r="116" spans="1:4" ht="17">
      <c r="A116" s="17">
        <v>45547</v>
      </c>
      <c r="B116" s="5" t="s">
        <v>28</v>
      </c>
      <c r="C116" s="2" t="str">
        <f>IFERROR(VLOOKUP(B116, 'lookup table'!A:B, 2, FALSE), "")</f>
        <v>Gas Station</v>
      </c>
      <c r="D116" s="11">
        <v>17.010000000000002</v>
      </c>
    </row>
    <row r="117" spans="1:4" ht="17">
      <c r="A117" s="17">
        <v>45547</v>
      </c>
      <c r="B117" s="5" t="s">
        <v>28</v>
      </c>
      <c r="C117" s="2" t="str">
        <f>IFERROR(VLOOKUP(B117, 'lookup table'!A:B, 2, FALSE), "")</f>
        <v>Gas Station</v>
      </c>
      <c r="D117" s="11">
        <v>43.04</v>
      </c>
    </row>
    <row r="118" spans="1:4" ht="17">
      <c r="A118" s="16">
        <v>45548</v>
      </c>
      <c r="B118" s="5" t="s">
        <v>19</v>
      </c>
      <c r="C118" s="2" t="str">
        <f>IFERROR(VLOOKUP(B118, 'lookup table'!A:B, 2, FALSE), "")</f>
        <v>Subscriptions</v>
      </c>
      <c r="D118" s="11">
        <v>7.55</v>
      </c>
    </row>
    <row r="119" spans="1:4" ht="17">
      <c r="A119" s="16">
        <v>45548</v>
      </c>
      <c r="B119" s="5" t="s">
        <v>8</v>
      </c>
      <c r="C119" s="2" t="str">
        <f>IFERROR(VLOOKUP(B119, 'lookup table'!A:B, 2, FALSE), "")</f>
        <v>Grocery Shopping</v>
      </c>
      <c r="D119" s="11">
        <v>40.78</v>
      </c>
    </row>
    <row r="120" spans="1:4" ht="17">
      <c r="A120" s="16">
        <v>45549</v>
      </c>
      <c r="B120" s="5" t="s">
        <v>83</v>
      </c>
      <c r="C120" s="2" t="str">
        <f>IFERROR(VLOOKUP(B120, 'lookup table'!A:B, 2, FALSE), "")</f>
        <v>Café</v>
      </c>
      <c r="D120" s="11">
        <v>3.02</v>
      </c>
    </row>
    <row r="121" spans="1:4" ht="17">
      <c r="A121" s="16">
        <v>45549</v>
      </c>
      <c r="B121" s="5" t="s">
        <v>34</v>
      </c>
      <c r="C121" s="2" t="str">
        <f>IFERROR(VLOOKUP(B121, 'lookup table'!A:B, 2, FALSE), "")</f>
        <v>Gas Station</v>
      </c>
      <c r="D121" s="11">
        <v>17.989999999999998</v>
      </c>
    </row>
    <row r="122" spans="1:4" ht="17">
      <c r="A122" s="16">
        <v>45549</v>
      </c>
      <c r="B122" s="5" t="s">
        <v>79</v>
      </c>
      <c r="C122" s="2" t="str">
        <f>IFERROR(VLOOKUP(B122, 'lookup table'!A:B, 2, FALSE), "")</f>
        <v>Restaurant</v>
      </c>
      <c r="D122" s="11">
        <v>25</v>
      </c>
    </row>
    <row r="123" spans="1:4" ht="17">
      <c r="A123" s="16">
        <v>45549</v>
      </c>
      <c r="B123" s="5" t="s">
        <v>82</v>
      </c>
      <c r="C123" s="2" t="str">
        <f>IFERROR(VLOOKUP(B123, 'lookup table'!A:B, 2, FALSE), "")</f>
        <v>Retail Shopping</v>
      </c>
      <c r="D123" s="11">
        <v>63.14</v>
      </c>
    </row>
    <row r="124" spans="1:4" ht="17">
      <c r="A124" s="16">
        <v>45549</v>
      </c>
      <c r="B124" s="5" t="s">
        <v>84</v>
      </c>
      <c r="C124" s="2" t="str">
        <f>IFERROR(VLOOKUP(B124, 'lookup table'!A:B, 2, FALSE), "")</f>
        <v>Others</v>
      </c>
      <c r="D124" s="11">
        <v>82.07</v>
      </c>
    </row>
    <row r="125" spans="1:4" ht="17">
      <c r="A125" s="16">
        <v>45550</v>
      </c>
      <c r="B125" s="5" t="s">
        <v>21</v>
      </c>
      <c r="C125" s="2" t="str">
        <f>IFERROR(VLOOKUP(B125, 'lookup table'!A:B, 2, FALSE), "")</f>
        <v>Subscriptions</v>
      </c>
      <c r="D125" s="11">
        <v>1.72</v>
      </c>
    </row>
    <row r="126" spans="1:4" ht="17">
      <c r="A126" s="16">
        <v>45550</v>
      </c>
      <c r="B126" s="5" t="s">
        <v>85</v>
      </c>
      <c r="C126" s="2" t="str">
        <f>IFERROR(VLOOKUP(B126, 'lookup table'!A:B, 2, FALSE), "")</f>
        <v>Dollar Shop</v>
      </c>
      <c r="D126" s="11">
        <v>11.77</v>
      </c>
    </row>
    <row r="127" spans="1:4" ht="17">
      <c r="A127" s="16">
        <v>45550</v>
      </c>
      <c r="B127" s="5" t="s">
        <v>22</v>
      </c>
      <c r="C127" s="2" t="str">
        <f>IFERROR(VLOOKUP(B127, 'lookup table'!A:B, 2, FALSE), "")</f>
        <v>Grocery Shopping</v>
      </c>
      <c r="D127" s="11">
        <v>43.19</v>
      </c>
    </row>
    <row r="128" spans="1:4" ht="17">
      <c r="A128" s="16">
        <v>45551</v>
      </c>
      <c r="B128" s="5" t="s">
        <v>87</v>
      </c>
      <c r="C128" s="2" t="str">
        <f>IFERROR(VLOOKUP(B128, 'lookup table'!A:B, 2, FALSE), "")</f>
        <v>Grocery Shopping</v>
      </c>
      <c r="D128" s="11">
        <v>1.98</v>
      </c>
    </row>
    <row r="129" spans="1:4" ht="17">
      <c r="A129" s="16">
        <v>45551</v>
      </c>
      <c r="B129" s="5" t="s">
        <v>20</v>
      </c>
      <c r="C129" s="2" t="str">
        <f>IFERROR(VLOOKUP(B129, 'lookup table'!A:B, 2, FALSE), "")</f>
        <v>Food Delivery</v>
      </c>
      <c r="D129" s="11">
        <v>4.99</v>
      </c>
    </row>
    <row r="130" spans="1:4" ht="17">
      <c r="A130" s="16">
        <v>45551</v>
      </c>
      <c r="B130" s="5" t="s">
        <v>33</v>
      </c>
      <c r="C130" s="2" t="str">
        <f>IFERROR(VLOOKUP(B130, 'lookup table'!A:B, 2, FALSE), "")</f>
        <v>Gas Station</v>
      </c>
      <c r="D130" s="11">
        <v>17.600000000000001</v>
      </c>
    </row>
    <row r="131" spans="1:4" ht="17">
      <c r="A131" s="16">
        <v>45551</v>
      </c>
      <c r="B131" s="5" t="s">
        <v>86</v>
      </c>
      <c r="C131" s="2" t="str">
        <f>IFERROR(VLOOKUP(B131, 'lookup table'!A:B, 2, FALSE), "")</f>
        <v>Restaurant</v>
      </c>
      <c r="D131" s="11">
        <v>20.010000000000002</v>
      </c>
    </row>
    <row r="132" spans="1:4" ht="17">
      <c r="A132" s="16">
        <v>45551</v>
      </c>
      <c r="B132" s="5" t="s">
        <v>45</v>
      </c>
      <c r="C132" s="2" t="str">
        <f>IFERROR(VLOOKUP(B132, 'lookup table'!A:B, 2, FALSE), "")</f>
        <v>Subscriptions</v>
      </c>
      <c r="D132" s="11">
        <v>21.74</v>
      </c>
    </row>
    <row r="133" spans="1:4" ht="17">
      <c r="A133" s="16">
        <v>45552</v>
      </c>
      <c r="B133" s="5" t="s">
        <v>28</v>
      </c>
      <c r="C133" s="2" t="str">
        <f>IFERROR(VLOOKUP(B133, 'lookup table'!A:B, 2, FALSE), "")</f>
        <v>Gas Station</v>
      </c>
      <c r="D133" s="11">
        <v>1.98</v>
      </c>
    </row>
    <row r="134" spans="1:4" ht="17">
      <c r="A134" s="16">
        <v>45552</v>
      </c>
      <c r="B134" s="5" t="s">
        <v>28</v>
      </c>
      <c r="C134" s="2" t="str">
        <f>IFERROR(VLOOKUP(B134, 'lookup table'!A:B, 2, FALSE), "")</f>
        <v>Gas Station</v>
      </c>
      <c r="D134" s="11">
        <v>2.0499999999999998</v>
      </c>
    </row>
    <row r="135" spans="1:4" ht="17">
      <c r="A135" s="16">
        <v>45552</v>
      </c>
      <c r="B135" s="5" t="s">
        <v>28</v>
      </c>
      <c r="C135" s="2" t="str">
        <f>IFERROR(VLOOKUP(B135, 'lookup table'!A:B, 2, FALSE), "")</f>
        <v>Gas Station</v>
      </c>
      <c r="D135" s="11">
        <v>6.12</v>
      </c>
    </row>
    <row r="136" spans="1:4" ht="17">
      <c r="A136" s="16">
        <v>45552</v>
      </c>
      <c r="B136" s="5" t="s">
        <v>28</v>
      </c>
      <c r="C136" s="2" t="str">
        <f>IFERROR(VLOOKUP(B136, 'lookup table'!A:B, 2, FALSE), "")</f>
        <v>Gas Station</v>
      </c>
      <c r="D136" s="11">
        <v>14.26</v>
      </c>
    </row>
    <row r="137" spans="1:4" ht="17">
      <c r="A137" s="16">
        <v>45552</v>
      </c>
      <c r="B137" s="5" t="s">
        <v>28</v>
      </c>
      <c r="C137" s="2" t="str">
        <f>IFERROR(VLOOKUP(B137, 'lookup table'!A:B, 2, FALSE), "")</f>
        <v>Gas Station</v>
      </c>
      <c r="D137" s="11">
        <v>41.75</v>
      </c>
    </row>
    <row r="138" spans="1:4" ht="17">
      <c r="A138" s="16">
        <v>45553</v>
      </c>
      <c r="B138" s="5" t="s">
        <v>28</v>
      </c>
      <c r="C138" s="2" t="str">
        <f>IFERROR(VLOOKUP(B138, 'lookup table'!A:B, 2, FALSE), "")</f>
        <v>Gas Station</v>
      </c>
      <c r="D138" s="11">
        <v>3.34</v>
      </c>
    </row>
    <row r="139" spans="1:4" ht="17">
      <c r="A139" s="16">
        <v>45553</v>
      </c>
      <c r="B139" s="5" t="s">
        <v>28</v>
      </c>
      <c r="C139" s="2" t="str">
        <f>IFERROR(VLOOKUP(B139, 'lookup table'!A:B, 2, FALSE), "")</f>
        <v>Gas Station</v>
      </c>
      <c r="D139" s="11">
        <v>6.36</v>
      </c>
    </row>
    <row r="140" spans="1:4" ht="17">
      <c r="A140" s="16">
        <v>45554</v>
      </c>
      <c r="B140" s="6" t="s">
        <v>13</v>
      </c>
      <c r="C140" s="2" t="str">
        <f>IFERROR(VLOOKUP(B140, 'lookup table'!A:B, 2, FALSE), "")</f>
        <v>Subscriptions</v>
      </c>
      <c r="D140" s="11">
        <v>8.86</v>
      </c>
    </row>
    <row r="141" spans="1:4" ht="17">
      <c r="A141" s="16">
        <v>45554</v>
      </c>
      <c r="B141" s="5" t="s">
        <v>28</v>
      </c>
      <c r="C141" s="2" t="str">
        <f>IFERROR(VLOOKUP(B141, 'lookup table'!A:B, 2, FALSE), "")</f>
        <v>Gas Station</v>
      </c>
      <c r="D141" s="11">
        <v>13.41</v>
      </c>
    </row>
    <row r="142" spans="1:4" ht="17">
      <c r="A142" s="16">
        <v>45555</v>
      </c>
      <c r="B142" s="5" t="s">
        <v>28</v>
      </c>
      <c r="C142" s="2" t="str">
        <f>IFERROR(VLOOKUP(B142, 'lookup table'!A:B, 2, FALSE), "")</f>
        <v>Gas Station</v>
      </c>
      <c r="D142" s="11">
        <v>14.26</v>
      </c>
    </row>
    <row r="143" spans="1:4" ht="17">
      <c r="A143" s="16">
        <v>45556</v>
      </c>
      <c r="B143" s="5" t="s">
        <v>88</v>
      </c>
      <c r="C143" s="2" t="str">
        <f>IFERROR(VLOOKUP(B143, 'lookup table'!A:B, 2, FALSE), "")</f>
        <v>Café</v>
      </c>
      <c r="D143" s="11">
        <v>6.59</v>
      </c>
    </row>
    <row r="144" spans="1:4" ht="17">
      <c r="A144" s="16">
        <v>45556</v>
      </c>
      <c r="B144" s="5" t="s">
        <v>89</v>
      </c>
      <c r="C144" s="2" t="s">
        <v>54</v>
      </c>
      <c r="D144" s="11">
        <v>15</v>
      </c>
    </row>
    <row r="145" spans="1:4" ht="17">
      <c r="A145" s="16">
        <v>45556</v>
      </c>
      <c r="B145" s="5" t="s">
        <v>10</v>
      </c>
      <c r="C145" s="2" t="str">
        <f>IFERROR(VLOOKUP(B145, 'lookup table'!A:B, 2, FALSE), "")</f>
        <v>Entertaintment</v>
      </c>
      <c r="D145" s="11">
        <v>25.75</v>
      </c>
    </row>
    <row r="146" spans="1:4" ht="17">
      <c r="A146" s="16">
        <v>45557</v>
      </c>
      <c r="B146" s="5" t="s">
        <v>24</v>
      </c>
      <c r="C146" s="2" t="str">
        <f>IFERROR(VLOOKUP(B146, 'lookup table'!A:B, 2, FALSE), "")</f>
        <v>Subscriptions</v>
      </c>
      <c r="D146" s="11">
        <v>1.77</v>
      </c>
    </row>
    <row r="147" spans="1:4" ht="17">
      <c r="A147" s="16">
        <v>45557</v>
      </c>
      <c r="B147" s="5" t="s">
        <v>90</v>
      </c>
      <c r="C147" s="2" t="str">
        <f>IFERROR(VLOOKUP(B147, 'lookup table'!A:B, 2, FALSE), "")</f>
        <v>Grocery Shopping</v>
      </c>
      <c r="D147" s="11">
        <v>203.48</v>
      </c>
    </row>
    <row r="148" spans="1:4" ht="17">
      <c r="A148" s="16">
        <v>45558</v>
      </c>
      <c r="B148" s="2" t="s">
        <v>91</v>
      </c>
      <c r="C148" s="2" t="str">
        <f>IFERROR(VLOOKUP(B148, 'lookup table'!A:B, 2, FALSE), "")</f>
        <v>Restaurant</v>
      </c>
      <c r="D148" s="11">
        <v>12.79</v>
      </c>
    </row>
    <row r="149" spans="1:4" ht="17">
      <c r="A149" s="16">
        <v>45558</v>
      </c>
      <c r="B149" s="8" t="s">
        <v>33</v>
      </c>
      <c r="C149" s="2" t="str">
        <f>IFERROR(VLOOKUP(B149, 'lookup table'!A:B, 2, FALSE), "")</f>
        <v>Gas Station</v>
      </c>
      <c r="D149" s="11">
        <v>13.45</v>
      </c>
    </row>
    <row r="150" spans="1:4" ht="17">
      <c r="A150" s="16">
        <v>45558</v>
      </c>
      <c r="B150" s="5" t="s">
        <v>28</v>
      </c>
      <c r="C150" s="2" t="str">
        <f>IFERROR(VLOOKUP(B150, 'lookup table'!A:B, 2, FALSE), "")</f>
        <v>Gas Station</v>
      </c>
      <c r="D150" s="11">
        <v>41.26</v>
      </c>
    </row>
    <row r="151" spans="1:4" ht="17">
      <c r="A151" s="16">
        <v>45558</v>
      </c>
      <c r="B151" s="5" t="s">
        <v>23</v>
      </c>
      <c r="C151" s="2" t="str">
        <f>IFERROR(VLOOKUP(B151, 'lookup table'!A:B, 2, FALSE), "")</f>
        <v>Online Shopping</v>
      </c>
      <c r="D151" s="11">
        <v>60.48</v>
      </c>
    </row>
    <row r="152" spans="1:4" ht="17">
      <c r="A152" s="16">
        <v>45559</v>
      </c>
      <c r="B152" s="8" t="s">
        <v>28</v>
      </c>
      <c r="C152" s="2" t="str">
        <f>IFERROR(VLOOKUP(B152, 'lookup table'!A:B, 2, FALSE), "")</f>
        <v>Gas Station</v>
      </c>
      <c r="D152" s="11">
        <v>1.65</v>
      </c>
    </row>
    <row r="153" spans="1:4" ht="17">
      <c r="A153" s="16">
        <v>45559</v>
      </c>
      <c r="B153" s="8" t="s">
        <v>67</v>
      </c>
      <c r="C153" s="2" t="str">
        <f>IFERROR(VLOOKUP(B153, 'lookup table'!A:B, 2, FALSE), "")</f>
        <v>Restaurant</v>
      </c>
      <c r="D153" s="11">
        <v>18.399999999999999</v>
      </c>
    </row>
    <row r="154" spans="1:4" ht="17">
      <c r="A154" s="16">
        <v>45559</v>
      </c>
      <c r="B154" s="8" t="s">
        <v>63</v>
      </c>
      <c r="C154" s="2" t="s">
        <v>60</v>
      </c>
      <c r="D154" s="11">
        <v>56.99</v>
      </c>
    </row>
    <row r="155" spans="1:4" ht="17">
      <c r="A155" s="16">
        <v>45559</v>
      </c>
      <c r="B155" s="8" t="s">
        <v>62</v>
      </c>
      <c r="C155" s="2" t="str">
        <f>IFERROR(VLOOKUP(B155, 'lookup table'!A:B, 2, FALSE), "")</f>
        <v>Grocery Shopping</v>
      </c>
      <c r="D155" s="11">
        <v>81.88</v>
      </c>
    </row>
    <row r="156" spans="1:4" ht="17">
      <c r="A156" s="16">
        <v>45560</v>
      </c>
      <c r="B156" s="8" t="s">
        <v>28</v>
      </c>
      <c r="C156" s="2" t="str">
        <f>IFERROR(VLOOKUP(B156, 'lookup table'!A:B, 2, FALSE), "")</f>
        <v>Gas Station</v>
      </c>
      <c r="D156" s="11">
        <v>4.9400000000000004</v>
      </c>
    </row>
    <row r="157" spans="1:4" ht="17">
      <c r="A157" s="16">
        <v>45560</v>
      </c>
      <c r="B157" s="8" t="s">
        <v>28</v>
      </c>
      <c r="C157" s="2" t="str">
        <f>IFERROR(VLOOKUP(B157, 'lookup table'!A:B, 2, FALSE), "")</f>
        <v>Gas Station</v>
      </c>
      <c r="D157" s="11">
        <v>6.36</v>
      </c>
    </row>
    <row r="158" spans="1:4" ht="17">
      <c r="A158" s="16">
        <v>45561</v>
      </c>
      <c r="B158" s="8" t="s">
        <v>28</v>
      </c>
      <c r="C158" s="2" t="str">
        <f>IFERROR(VLOOKUP(B158, 'lookup table'!A:B, 2, FALSE), "")</f>
        <v>Gas Station</v>
      </c>
      <c r="D158" s="11">
        <v>7.54</v>
      </c>
    </row>
    <row r="159" spans="1:4" ht="17">
      <c r="A159" s="16">
        <v>45561</v>
      </c>
      <c r="B159" s="8" t="s">
        <v>33</v>
      </c>
      <c r="C159" s="2" t="str">
        <f>IFERROR(VLOOKUP(B159, 'lookup table'!A:B, 2, FALSE), "")</f>
        <v>Gas Station</v>
      </c>
      <c r="D159" s="11">
        <v>15.56</v>
      </c>
    </row>
    <row r="160" spans="1:4" ht="17">
      <c r="A160" s="16">
        <v>45562</v>
      </c>
      <c r="B160" s="8" t="s">
        <v>28</v>
      </c>
      <c r="C160" s="2" t="str">
        <f>IFERROR(VLOOKUP(B160, 'lookup table'!A:B, 2, FALSE), "")</f>
        <v>Gas Station</v>
      </c>
      <c r="D160" s="11">
        <v>6.36</v>
      </c>
    </row>
    <row r="161" spans="1:4" ht="17">
      <c r="A161" s="16">
        <v>45562</v>
      </c>
      <c r="B161" s="8" t="s">
        <v>33</v>
      </c>
      <c r="C161" s="2" t="str">
        <f>IFERROR(VLOOKUP(B161, 'lookup table'!A:B, 2, FALSE), "")</f>
        <v>Gas Station</v>
      </c>
      <c r="D161" s="11">
        <v>14.1</v>
      </c>
    </row>
    <row r="162" spans="1:4" ht="17">
      <c r="A162" s="16">
        <v>45563</v>
      </c>
      <c r="B162" s="8" t="s">
        <v>70</v>
      </c>
      <c r="C162" s="2" t="s">
        <v>54</v>
      </c>
      <c r="D162" s="11">
        <v>12.52</v>
      </c>
    </row>
    <row r="163" spans="1:4" ht="17">
      <c r="A163" s="16">
        <v>45563</v>
      </c>
      <c r="B163" s="8" t="s">
        <v>69</v>
      </c>
      <c r="C163" s="2" t="str">
        <f>IFERROR(VLOOKUP(B163, 'lookup table'!A:B, 2, FALSE), "")</f>
        <v>Gas Station</v>
      </c>
      <c r="D163" s="11">
        <v>29.59</v>
      </c>
    </row>
    <row r="164" spans="1:4" ht="17">
      <c r="A164" s="16">
        <v>45563</v>
      </c>
      <c r="B164" s="8" t="s">
        <v>69</v>
      </c>
      <c r="C164" s="2" t="str">
        <f>IFERROR(VLOOKUP(B164, 'lookup table'!A:B, 2, FALSE), "")</f>
        <v>Gas Station</v>
      </c>
      <c r="D164" s="11">
        <v>38.200000000000003</v>
      </c>
    </row>
    <row r="165" spans="1:4" ht="17">
      <c r="A165" s="16">
        <v>45563</v>
      </c>
      <c r="B165" s="8" t="s">
        <v>68</v>
      </c>
      <c r="C165" s="2" t="str">
        <f>IFERROR(VLOOKUP(B165, 'lookup table'!A:B, 2, FALSE), "")</f>
        <v>Grocery Shopping</v>
      </c>
      <c r="D165" s="11">
        <v>106.76</v>
      </c>
    </row>
    <row r="166" spans="1:4" ht="17">
      <c r="A166" s="16">
        <v>45564</v>
      </c>
      <c r="B166" s="8" t="s">
        <v>64</v>
      </c>
      <c r="C166" s="2" t="str">
        <f>IFERROR(VLOOKUP(B166, 'lookup table'!A:B, 2, FALSE), "")</f>
        <v>Dollar Shop</v>
      </c>
      <c r="D166" s="11">
        <v>14.65</v>
      </c>
    </row>
    <row r="167" spans="1:4" ht="17">
      <c r="A167" s="16">
        <v>45565</v>
      </c>
      <c r="B167" s="8" t="s">
        <v>28</v>
      </c>
      <c r="C167" s="2" t="str">
        <f>IFERROR(VLOOKUP(B167, 'lookup table'!A:B, 2, FALSE), "")</f>
        <v>Gas Station</v>
      </c>
      <c r="D167" s="11">
        <v>0.85</v>
      </c>
    </row>
    <row r="168" spans="1:4" ht="17">
      <c r="A168" s="16">
        <v>45566</v>
      </c>
      <c r="B168" s="8" t="s">
        <v>28</v>
      </c>
      <c r="C168" s="2" t="str">
        <f>IFERROR(VLOOKUP(B168, 'lookup table'!A:B, 2, FALSE), "")</f>
        <v>Gas Station</v>
      </c>
      <c r="D168" s="11">
        <v>16.579999999999998</v>
      </c>
    </row>
    <row r="169" spans="1:4" ht="17">
      <c r="A169" s="16">
        <v>45566</v>
      </c>
      <c r="B169" s="8" t="s">
        <v>71</v>
      </c>
      <c r="C169" s="2" t="str">
        <f>IFERROR(VLOOKUP(B169, 'lookup table'!A:B, 2, FALSE), "")</f>
        <v>Subscriptions</v>
      </c>
      <c r="D169" s="11">
        <v>25</v>
      </c>
    </row>
    <row r="170" spans="1:4" ht="17">
      <c r="A170" s="16">
        <v>45566</v>
      </c>
      <c r="B170" s="8" t="s">
        <v>30</v>
      </c>
      <c r="C170" s="2" t="str">
        <f>IFERROR(VLOOKUP(B170, 'lookup table'!A:B, 2, FALSE), "")</f>
        <v>Grocery Shopping</v>
      </c>
      <c r="D170" s="11">
        <v>36.26</v>
      </c>
    </row>
    <row r="171" spans="1:4" ht="17">
      <c r="A171" s="16">
        <v>45567</v>
      </c>
      <c r="B171" s="8" t="s">
        <v>28</v>
      </c>
      <c r="C171" s="2" t="str">
        <f>IFERROR(VLOOKUP(B171, 'lookup table'!A:B, 2, FALSE), "")</f>
        <v>Gas Station</v>
      </c>
      <c r="D171" s="11">
        <v>20.57</v>
      </c>
    </row>
    <row r="172" spans="1:4" ht="17">
      <c r="A172" s="16">
        <v>45568</v>
      </c>
      <c r="B172" s="8" t="s">
        <v>28</v>
      </c>
      <c r="C172" s="2" t="str">
        <f>IFERROR(VLOOKUP(B172, 'lookup table'!A:B, 2, FALSE), "")</f>
        <v>Gas Station</v>
      </c>
      <c r="D172" s="11">
        <v>1.07</v>
      </c>
    </row>
    <row r="173" spans="1:4" ht="17">
      <c r="A173" s="16">
        <v>45568</v>
      </c>
      <c r="B173" s="8" t="s">
        <v>28</v>
      </c>
      <c r="C173" s="2" t="str">
        <f>IFERROR(VLOOKUP(B173, 'lookup table'!A:B, 2, FALSE), "")</f>
        <v>Gas Station</v>
      </c>
      <c r="D173" s="11">
        <v>8.35</v>
      </c>
    </row>
    <row r="174" spans="1:4" ht="17">
      <c r="A174" s="16">
        <v>45568</v>
      </c>
      <c r="B174" s="8" t="s">
        <v>28</v>
      </c>
      <c r="C174" s="2" t="str">
        <f>IFERROR(VLOOKUP(B174, 'lookup table'!A:B, 2, FALSE), "")</f>
        <v>Gas Station</v>
      </c>
      <c r="D174" s="11">
        <v>16.260000000000002</v>
      </c>
    </row>
    <row r="175" spans="1:4" ht="17">
      <c r="A175" s="16">
        <v>45568</v>
      </c>
      <c r="B175" s="8" t="s">
        <v>28</v>
      </c>
      <c r="C175" s="2" t="str">
        <f>IFERROR(VLOOKUP(B175, 'lookup table'!A:B, 2, FALSE), "")</f>
        <v>Gas Station</v>
      </c>
      <c r="D175" s="11">
        <v>35.200000000000003</v>
      </c>
    </row>
    <row r="176" spans="1:4" ht="17">
      <c r="A176" s="16">
        <v>45569</v>
      </c>
      <c r="B176" s="5" t="s">
        <v>28</v>
      </c>
      <c r="C176" s="2" t="str">
        <f>IFERROR(VLOOKUP(B176, 'lookup table'!A:B, 2, FALSE), "")</f>
        <v>Gas Station</v>
      </c>
      <c r="D176" s="11">
        <v>2.37</v>
      </c>
    </row>
    <row r="177" spans="1:4" ht="17">
      <c r="A177" s="16">
        <v>45569</v>
      </c>
      <c r="B177" s="8" t="s">
        <v>66</v>
      </c>
      <c r="C177" s="2" t="str">
        <f>IFERROR(VLOOKUP(B177, 'lookup table'!A:B, 2, FALSE), "")</f>
        <v>Retail Shopping</v>
      </c>
      <c r="D177" s="11">
        <v>18.329999999999998</v>
      </c>
    </row>
    <row r="178" spans="1:4" ht="17">
      <c r="A178" s="16">
        <v>45569</v>
      </c>
      <c r="B178" s="5" t="s">
        <v>29</v>
      </c>
      <c r="C178" s="2" t="str">
        <f>IFERROR(VLOOKUP(B178, 'lookup table'!A:B, 2, FALSE), "")</f>
        <v>Restaurant</v>
      </c>
      <c r="D178" s="11">
        <v>26.76</v>
      </c>
    </row>
    <row r="179" spans="1:4" ht="17">
      <c r="A179" s="16">
        <v>45569</v>
      </c>
      <c r="B179" s="5" t="s">
        <v>27</v>
      </c>
      <c r="C179" s="2" t="str">
        <f>IFERROR(VLOOKUP(B179, 'lookup table'!A:B, 2, FALSE), "")</f>
        <v>Retail Shopping</v>
      </c>
      <c r="D179" s="11">
        <v>34.29</v>
      </c>
    </row>
    <row r="180" spans="1:4" ht="17">
      <c r="A180" s="16">
        <v>45570</v>
      </c>
      <c r="B180" s="5" t="s">
        <v>31</v>
      </c>
      <c r="C180" s="2" t="str">
        <f>IFERROR(VLOOKUP(B180, 'lookup table'!A:B, 2, FALSE), "")</f>
        <v>Grocery Shopping</v>
      </c>
      <c r="D180" s="11">
        <v>9.58</v>
      </c>
    </row>
    <row r="181" spans="1:4" ht="17">
      <c r="A181" s="16">
        <v>45570</v>
      </c>
      <c r="B181" s="5" t="s">
        <v>30</v>
      </c>
      <c r="C181" s="2" t="str">
        <f>IFERROR(VLOOKUP(B181, 'lookup table'!A:B, 2, FALSE), "")</f>
        <v>Grocery Shopping</v>
      </c>
      <c r="D181" s="11">
        <v>190.92</v>
      </c>
    </row>
    <row r="182" spans="1:4" ht="17">
      <c r="A182" s="16">
        <v>45572</v>
      </c>
      <c r="B182" s="5" t="s">
        <v>28</v>
      </c>
      <c r="C182" s="2" t="str">
        <f>IFERROR(VLOOKUP(B182, 'lookup table'!A:B, 2, FALSE), "")</f>
        <v>Gas Station</v>
      </c>
      <c r="D182" s="11">
        <v>3.99</v>
      </c>
    </row>
    <row r="183" spans="1:4" ht="17">
      <c r="A183" s="16">
        <v>45572</v>
      </c>
      <c r="B183" s="5" t="s">
        <v>32</v>
      </c>
      <c r="C183" s="2" t="str">
        <f>IFERROR(VLOOKUP(B183, 'lookup table'!A:B, 2, FALSE), "")</f>
        <v>Utilities</v>
      </c>
      <c r="D183" s="11">
        <v>43.23</v>
      </c>
    </row>
    <row r="184" spans="1:4" ht="17">
      <c r="A184" s="16">
        <v>45573</v>
      </c>
      <c r="B184" s="5" t="s">
        <v>33</v>
      </c>
      <c r="C184" s="2" t="str">
        <f>IFERROR(VLOOKUP(B184, 'lookup table'!A:B, 2, FALSE), "")</f>
        <v>Gas Station</v>
      </c>
      <c r="D184" s="11">
        <v>15.28</v>
      </c>
    </row>
    <row r="185" spans="1:4" ht="17">
      <c r="A185" s="16">
        <v>45575</v>
      </c>
      <c r="B185" s="5" t="s">
        <v>34</v>
      </c>
      <c r="C185" s="2" t="str">
        <f>IFERROR(VLOOKUP(B185, 'lookup table'!A:B, 2, FALSE), "")</f>
        <v>Gas Station</v>
      </c>
      <c r="D185" s="11">
        <v>31.21</v>
      </c>
    </row>
    <row r="186" spans="1:4" ht="17">
      <c r="A186" s="16">
        <v>45576</v>
      </c>
      <c r="B186" s="5" t="s">
        <v>35</v>
      </c>
      <c r="C186" s="2" t="str">
        <f>IFERROR(VLOOKUP(B186, 'lookup table'!A:B, 2, FALSE), "")</f>
        <v>Gas Station</v>
      </c>
      <c r="D186" s="11">
        <v>11.64</v>
      </c>
    </row>
    <row r="187" spans="1:4" ht="17">
      <c r="A187" s="16">
        <v>45576</v>
      </c>
      <c r="B187" s="5" t="s">
        <v>36</v>
      </c>
      <c r="C187" s="2" t="str">
        <f>IFERROR(VLOOKUP(B187, 'lookup table'!A:B, 2, FALSE), "")</f>
        <v>Restaurant</v>
      </c>
      <c r="D187" s="11">
        <v>29.2</v>
      </c>
    </row>
    <row r="188" spans="1:4" ht="17">
      <c r="A188" s="16">
        <v>45576</v>
      </c>
      <c r="B188" s="5" t="s">
        <v>37</v>
      </c>
      <c r="C188" s="2" t="str">
        <f>IFERROR(VLOOKUP(B188, 'lookup table'!A:B, 2, FALSE), "")</f>
        <v>Café</v>
      </c>
      <c r="D188" s="11">
        <v>38.549999999999997</v>
      </c>
    </row>
    <row r="189" spans="1:4" ht="17">
      <c r="A189" s="17">
        <v>45577</v>
      </c>
      <c r="B189" s="5" t="s">
        <v>38</v>
      </c>
      <c r="C189" s="2" t="str">
        <f>IFERROR(VLOOKUP(B189, 'lookup table'!A:B, 2, FALSE), "")</f>
        <v>Café</v>
      </c>
      <c r="D189" s="11">
        <v>15.65</v>
      </c>
    </row>
    <row r="190" spans="1:4" ht="17">
      <c r="A190" s="16">
        <v>45577</v>
      </c>
      <c r="B190" s="5" t="s">
        <v>39</v>
      </c>
      <c r="C190" s="2" t="str">
        <f>IFERROR(VLOOKUP(B190, 'lookup table'!A:B, 2, FALSE), "")</f>
        <v>Restaurant</v>
      </c>
      <c r="D190" s="11">
        <v>51.27</v>
      </c>
    </row>
    <row r="191" spans="1:4" ht="17">
      <c r="A191" s="16">
        <v>45578</v>
      </c>
      <c r="B191" s="5" t="s">
        <v>40</v>
      </c>
      <c r="C191" s="2" t="str">
        <f>IFERROR(VLOOKUP(B191, 'lookup table'!A:B, 2, FALSE), "")</f>
        <v>Restaurant</v>
      </c>
      <c r="D191" s="11">
        <v>10.5</v>
      </c>
    </row>
    <row r="192" spans="1:4" ht="17">
      <c r="A192" s="16">
        <v>45578</v>
      </c>
      <c r="B192" s="5" t="s">
        <v>42</v>
      </c>
      <c r="C192" s="2" t="str">
        <f>IFERROR(VLOOKUP(B192, 'lookup table'!A:B, 2, FALSE), "")</f>
        <v>Gas Station</v>
      </c>
      <c r="D192" s="11">
        <v>23.28</v>
      </c>
    </row>
    <row r="193" spans="1:4" ht="17">
      <c r="A193" s="16">
        <v>45578</v>
      </c>
      <c r="B193" s="5" t="s">
        <v>41</v>
      </c>
      <c r="C193" s="2" t="str">
        <f>IFERROR(VLOOKUP(B193, 'lookup table'!A:B, 2, FALSE), "")</f>
        <v>Gas Station</v>
      </c>
      <c r="D193" s="11">
        <v>33</v>
      </c>
    </row>
    <row r="194" spans="1:4" ht="17">
      <c r="A194" s="16">
        <v>45578</v>
      </c>
      <c r="B194" s="5" t="s">
        <v>43</v>
      </c>
      <c r="C194" s="2" t="str">
        <f>IFERROR(VLOOKUP(B194, 'lookup table'!A:B, 2, FALSE), "")</f>
        <v>Transportation</v>
      </c>
      <c r="D194" s="11">
        <v>60</v>
      </c>
    </row>
    <row r="195" spans="1:4" ht="17">
      <c r="A195" s="16">
        <v>45578</v>
      </c>
      <c r="B195" s="5" t="s">
        <v>37</v>
      </c>
      <c r="C195" s="2" t="str">
        <f>IFERROR(VLOOKUP(B195, 'lookup table'!A:B, 2, FALSE), "")</f>
        <v>Café</v>
      </c>
      <c r="D195" s="11">
        <v>66.3</v>
      </c>
    </row>
    <row r="196" spans="1:4" ht="17">
      <c r="A196" s="16">
        <v>45578</v>
      </c>
      <c r="B196" s="5" t="s">
        <v>40</v>
      </c>
      <c r="C196" s="2" t="str">
        <f>IFERROR(VLOOKUP(B196, 'lookup table'!A:B, 2, FALSE), "")</f>
        <v>Restaurant</v>
      </c>
      <c r="D196" s="11">
        <v>84.37</v>
      </c>
    </row>
    <row r="197" spans="1:4" ht="17">
      <c r="A197" s="16">
        <v>45579</v>
      </c>
      <c r="B197" s="5" t="s">
        <v>28</v>
      </c>
      <c r="C197" s="2" t="str">
        <f>IFERROR(VLOOKUP(B197, 'lookup table'!A:B, 2, FALSE), "")</f>
        <v>Gas Station</v>
      </c>
      <c r="D197" s="11">
        <v>43.15</v>
      </c>
    </row>
    <row r="198" spans="1:4" ht="17">
      <c r="A198" s="16">
        <v>45579</v>
      </c>
      <c r="B198" s="5" t="s">
        <v>44</v>
      </c>
      <c r="C198" s="2" t="s">
        <v>60</v>
      </c>
      <c r="D198" s="11">
        <v>200.5</v>
      </c>
    </row>
    <row r="199" spans="1:4" ht="17">
      <c r="A199" s="16">
        <v>45581</v>
      </c>
      <c r="B199" s="5" t="s">
        <v>45</v>
      </c>
      <c r="C199" s="2" t="str">
        <f>IFERROR(VLOOKUP(B199, 'lookup table'!A:B, 2, FALSE), "")</f>
        <v>Subscriptions</v>
      </c>
      <c r="D199" s="11">
        <v>21.74</v>
      </c>
    </row>
    <row r="200" spans="1:4" ht="17">
      <c r="A200" s="16">
        <v>45582</v>
      </c>
      <c r="B200" s="5" t="s">
        <v>28</v>
      </c>
      <c r="C200" s="2" t="str">
        <f>IFERROR(VLOOKUP(B200, 'lookup table'!A:B, 2, FALSE), "")</f>
        <v>Gas Station</v>
      </c>
      <c r="D200" s="11">
        <v>2.15</v>
      </c>
    </row>
    <row r="201" spans="1:4" ht="17">
      <c r="A201" s="16">
        <v>45582</v>
      </c>
      <c r="B201" s="5" t="s">
        <v>46</v>
      </c>
      <c r="C201" s="2" t="str">
        <f>IFERROR(VLOOKUP(B201, 'lookup table'!A:B, 2, FALSE), "")</f>
        <v>Grocery Shopping</v>
      </c>
      <c r="D201" s="11">
        <v>34.24</v>
      </c>
    </row>
    <row r="202" spans="1:4" ht="17">
      <c r="A202" s="16">
        <v>45582</v>
      </c>
      <c r="B202" s="5" t="s">
        <v>46</v>
      </c>
      <c r="C202" s="2" t="str">
        <f>IFERROR(VLOOKUP(B202, 'lookup table'!A:B, 2, FALSE), "")</f>
        <v>Grocery Shopping</v>
      </c>
      <c r="D202" s="11">
        <v>92.44</v>
      </c>
    </row>
    <row r="203" spans="1:4" ht="17">
      <c r="A203" s="16">
        <v>45584</v>
      </c>
      <c r="B203" s="5" t="s">
        <v>48</v>
      </c>
      <c r="C203" s="2" t="str">
        <f>IFERROR(VLOOKUP(B203, 'lookup table'!A:B, 2, FALSE), "")</f>
        <v>Retail Shopping</v>
      </c>
      <c r="D203" s="11">
        <v>3.23</v>
      </c>
    </row>
    <row r="204" spans="1:4" ht="17">
      <c r="A204" s="16">
        <v>45584</v>
      </c>
      <c r="B204" s="5" t="s">
        <v>47</v>
      </c>
      <c r="C204" s="2" t="str">
        <f>IFERROR(VLOOKUP(B204, 'lookup table'!A:B, 2, FALSE), "")</f>
        <v>Grocery Shopping</v>
      </c>
      <c r="D204" s="11">
        <v>26.5</v>
      </c>
    </row>
    <row r="205" spans="1:4" ht="17">
      <c r="A205" s="16">
        <v>45585</v>
      </c>
      <c r="B205" s="5" t="s">
        <v>30</v>
      </c>
      <c r="C205" s="2" t="str">
        <f>IFERROR(VLOOKUP(B205, 'lookup table'!A:B, 2, FALSE), "")</f>
        <v>Grocery Shopping</v>
      </c>
      <c r="D205" s="11">
        <v>33.15</v>
      </c>
    </row>
    <row r="206" spans="1:4" ht="17">
      <c r="A206" s="16">
        <v>45586</v>
      </c>
      <c r="B206" s="8" t="s">
        <v>33</v>
      </c>
      <c r="C206" s="2" t="str">
        <f>IFERROR(VLOOKUP(B206, 'lookup table'!A:B, 2, FALSE), "")</f>
        <v>Gas Station</v>
      </c>
      <c r="D206" s="11">
        <v>17.54</v>
      </c>
    </row>
    <row r="207" spans="1:4" ht="17">
      <c r="A207" s="16">
        <v>45586</v>
      </c>
      <c r="B207" s="8" t="s">
        <v>65</v>
      </c>
      <c r="C207" s="2" t="str">
        <f>IFERROR(VLOOKUP(B207, 'lookup table'!A:B, 2, FALSE), "")</f>
        <v>Cinema</v>
      </c>
      <c r="D207" s="11">
        <v>19.420000000000002</v>
      </c>
    </row>
    <row r="208" spans="1:4" ht="17">
      <c r="A208" s="16">
        <v>45586</v>
      </c>
      <c r="B208" s="8" t="s">
        <v>28</v>
      </c>
      <c r="C208" s="2" t="str">
        <f>IFERROR(VLOOKUP(B208, 'lookup table'!A:B, 2, FALSE), "")</f>
        <v>Gas Station</v>
      </c>
      <c r="D208" s="11">
        <v>43.18</v>
      </c>
    </row>
    <row r="209" spans="1:4" ht="17">
      <c r="A209" s="16">
        <v>45586</v>
      </c>
      <c r="B209" s="8" t="s">
        <v>65</v>
      </c>
      <c r="C209" s="2" t="str">
        <f>IFERROR(VLOOKUP(B209, 'lookup table'!A:B, 2, FALSE), "")</f>
        <v>Cinema</v>
      </c>
      <c r="D209" s="11">
        <v>45.98</v>
      </c>
    </row>
    <row r="210" spans="1:4" ht="17">
      <c r="A210" s="16">
        <v>45587</v>
      </c>
      <c r="B210" s="8" t="s">
        <v>28</v>
      </c>
      <c r="C210" s="2" t="str">
        <f>IFERROR(VLOOKUP(B210, 'lookup table'!A:B, 2, FALSE), "")</f>
        <v>Gas Station</v>
      </c>
      <c r="D210" s="11">
        <v>1.07</v>
      </c>
    </row>
    <row r="211" spans="1:4" ht="17">
      <c r="A211" s="16">
        <v>45587</v>
      </c>
      <c r="B211" s="8" t="s">
        <v>28</v>
      </c>
      <c r="C211" s="2" t="str">
        <f>IFERROR(VLOOKUP(B211, 'lookup table'!A:B, 2, FALSE), "")</f>
        <v>Gas Station</v>
      </c>
      <c r="D211" s="11">
        <v>14.21</v>
      </c>
    </row>
  </sheetData>
  <phoneticPr fontId="4" type="noConversion"/>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2CBC6-9193-B04E-8D87-B4509F214B12}">
  <dimension ref="A1:D134"/>
  <sheetViews>
    <sheetView workbookViewId="0">
      <selection activeCell="C22" sqref="C22"/>
    </sheetView>
  </sheetViews>
  <sheetFormatPr baseColWidth="10" defaultRowHeight="16"/>
  <cols>
    <col min="1" max="1" width="51" style="2" customWidth="1"/>
    <col min="2" max="2" width="20" customWidth="1"/>
    <col min="3" max="3" width="10.83203125" customWidth="1"/>
  </cols>
  <sheetData>
    <row r="1" spans="1:4">
      <c r="A1" s="2" t="s">
        <v>25</v>
      </c>
      <c r="B1" t="s">
        <v>72</v>
      </c>
    </row>
    <row r="2" spans="1:4">
      <c r="A2" s="2" t="s">
        <v>11</v>
      </c>
      <c r="B2" t="s">
        <v>49</v>
      </c>
      <c r="D2" t="str">
        <f>IF(OR(ISNUMBER(SEARCH("DASHMART", A2)), ISNUMBER(SEARCH("WALMART.COM", A2)), ISNUMBER(SEARCH("MARKET", A2))), "Grocery Shopping", "")</f>
        <v/>
      </c>
    </row>
    <row r="3" spans="1:4">
      <c r="A3" s="2" t="s">
        <v>0</v>
      </c>
      <c r="B3" t="str">
        <f>IF(OR(ISNUMBER(SEARCH("DASHMART", A3)), ISNUMBER(SEARCH("WALMART.COM", A3)), ISNUMBER(SEARCH("MARKET", A3))), "Grocery Shopping", "")</f>
        <v>Grocery Shopping</v>
      </c>
    </row>
    <row r="4" spans="1:4">
      <c r="A4" s="2" t="s">
        <v>1</v>
      </c>
      <c r="B4" t="s">
        <v>50</v>
      </c>
    </row>
    <row r="5" spans="1:4">
      <c r="A5" s="2" t="s">
        <v>2</v>
      </c>
      <c r="B5" t="s">
        <v>50</v>
      </c>
    </row>
    <row r="6" spans="1:4">
      <c r="A6" s="2" t="s">
        <v>3</v>
      </c>
      <c r="B6" t="s">
        <v>51</v>
      </c>
    </row>
    <row r="7" spans="1:4">
      <c r="A7" s="2" t="s">
        <v>15</v>
      </c>
      <c r="B7" t="str">
        <f>IF(OR(ISNUMBER(SEARCH("DASHMART", A7)), ISNUMBER(SEARCH("WALMART.COM", A7)), ISNUMBER(SEARCH("MARKET", A7))), "Grocery Shopping", "")</f>
        <v>Grocery Shopping</v>
      </c>
    </row>
    <row r="8" spans="1:4">
      <c r="A8" s="2" t="s">
        <v>16</v>
      </c>
      <c r="B8" t="s">
        <v>59</v>
      </c>
    </row>
    <row r="9" spans="1:4">
      <c r="A9" s="2" t="s">
        <v>4</v>
      </c>
      <c r="B9" t="s">
        <v>50</v>
      </c>
    </row>
    <row r="10" spans="1:4">
      <c r="A10" s="2" t="s">
        <v>5</v>
      </c>
      <c r="B10" t="s">
        <v>50</v>
      </c>
    </row>
    <row r="11" spans="1:4">
      <c r="A11" s="2" t="s">
        <v>6</v>
      </c>
      <c r="B11" t="str">
        <f>IF(ISNUMBER(SEARCH("DD", A11)), "Food Delivery", "")</f>
        <v>Food Delivery</v>
      </c>
    </row>
    <row r="12" spans="1:4">
      <c r="A12" s="2" t="s">
        <v>7</v>
      </c>
      <c r="B12" t="str">
        <f>B11</f>
        <v>Food Delivery</v>
      </c>
    </row>
    <row r="13" spans="1:4">
      <c r="A13" s="2" t="s">
        <v>17</v>
      </c>
      <c r="B13" t="s">
        <v>50</v>
      </c>
    </row>
    <row r="14" spans="1:4">
      <c r="A14" s="2" t="s">
        <v>18</v>
      </c>
      <c r="B14" t="s">
        <v>50</v>
      </c>
    </row>
    <row r="15" spans="1:4">
      <c r="A15" s="2" t="s">
        <v>8</v>
      </c>
      <c r="B15" t="str">
        <f>IF(OR(ISNUMBER(SEARCH("DASHMART", A15)), ISNUMBER(SEARCH("WALMART.COM", A15)), ISNUMBER(SEARCH("MARKET", A15))), "Grocery Shopping", "")</f>
        <v>Grocery Shopping</v>
      </c>
    </row>
    <row r="16" spans="1:4">
      <c r="A16" s="2" t="s">
        <v>12</v>
      </c>
      <c r="B16" t="s">
        <v>52</v>
      </c>
    </row>
    <row r="17" spans="1:2">
      <c r="A17" s="2" t="s">
        <v>9</v>
      </c>
      <c r="B17" t="s">
        <v>51</v>
      </c>
    </row>
    <row r="18" spans="1:2">
      <c r="A18" s="2" t="s">
        <v>19</v>
      </c>
      <c r="B18" t="s">
        <v>52</v>
      </c>
    </row>
    <row r="19" spans="1:2">
      <c r="A19" s="2" t="s">
        <v>21</v>
      </c>
      <c r="B19" t="s">
        <v>52</v>
      </c>
    </row>
    <row r="20" spans="1:2">
      <c r="A20" s="2" t="s">
        <v>20</v>
      </c>
      <c r="B20" t="s">
        <v>51</v>
      </c>
    </row>
    <row r="21" spans="1:2">
      <c r="A21" s="2" t="s">
        <v>22</v>
      </c>
      <c r="B21" t="str">
        <f>IF(OR(ISNUMBER(SEARCH("DASHMART", A21)), ISNUMBER(SEARCH("WALMART.COM", A21)), ISNUMBER(SEARCH("MARKET", A21))), "Grocery Shopping", "")</f>
        <v>Grocery Shopping</v>
      </c>
    </row>
    <row r="22" spans="1:2">
      <c r="A22" s="2" t="s">
        <v>13</v>
      </c>
      <c r="B22" t="s">
        <v>52</v>
      </c>
    </row>
    <row r="23" spans="1:2">
      <c r="A23" s="2" t="s">
        <v>10</v>
      </c>
      <c r="B23" s="4" t="s">
        <v>61</v>
      </c>
    </row>
    <row r="24" spans="1:2">
      <c r="A24" s="2" t="s">
        <v>24</v>
      </c>
      <c r="B24" t="s">
        <v>52</v>
      </c>
    </row>
    <row r="25" spans="1:2">
      <c r="A25" s="2" t="s">
        <v>23</v>
      </c>
      <c r="B25" t="s">
        <v>50</v>
      </c>
    </row>
    <row r="26" spans="1:2">
      <c r="A26" s="2" t="s">
        <v>27</v>
      </c>
      <c r="B26" t="s">
        <v>53</v>
      </c>
    </row>
    <row r="27" spans="1:2">
      <c r="A27" s="2" t="s">
        <v>28</v>
      </c>
      <c r="B27" t="s">
        <v>54</v>
      </c>
    </row>
    <row r="28" spans="1:2">
      <c r="A28" s="2" t="s">
        <v>29</v>
      </c>
      <c r="B28" t="s">
        <v>55</v>
      </c>
    </row>
    <row r="29" spans="1:2">
      <c r="A29" s="2" t="s">
        <v>30</v>
      </c>
      <c r="B29" t="s">
        <v>56</v>
      </c>
    </row>
    <row r="30" spans="1:2">
      <c r="A30" s="2" t="s">
        <v>31</v>
      </c>
      <c r="B30" t="str">
        <f>IF(OR(ISNUMBER(SEARCH("DASHMART", A30)), ISNUMBER(SEARCH("WALMART.COM", A30)), ISNUMBER(SEARCH("MARKET", A30))), "Grocery Shopping", "")</f>
        <v>Grocery Shopping</v>
      </c>
    </row>
    <row r="31" spans="1:2">
      <c r="A31" s="2" t="s">
        <v>32</v>
      </c>
      <c r="B31" t="s">
        <v>60</v>
      </c>
    </row>
    <row r="32" spans="1:2">
      <c r="A32" s="2" t="s">
        <v>33</v>
      </c>
      <c r="B32" t="s">
        <v>54</v>
      </c>
    </row>
    <row r="33" spans="1:2">
      <c r="A33" s="2" t="s">
        <v>34</v>
      </c>
      <c r="B33" t="s">
        <v>54</v>
      </c>
    </row>
    <row r="34" spans="1:2">
      <c r="A34" s="2" t="s">
        <v>35</v>
      </c>
      <c r="B34" t="s">
        <v>54</v>
      </c>
    </row>
    <row r="35" spans="1:2">
      <c r="A35" s="2" t="s">
        <v>36</v>
      </c>
      <c r="B35" t="s">
        <v>55</v>
      </c>
    </row>
    <row r="36" spans="1:2">
      <c r="A36" s="2" t="s">
        <v>37</v>
      </c>
      <c r="B36" t="s">
        <v>57</v>
      </c>
    </row>
    <row r="37" spans="1:2">
      <c r="A37" s="2" t="s">
        <v>38</v>
      </c>
      <c r="B37" t="s">
        <v>57</v>
      </c>
    </row>
    <row r="38" spans="1:2">
      <c r="A38" s="2" t="s">
        <v>39</v>
      </c>
      <c r="B38" t="s">
        <v>55</v>
      </c>
    </row>
    <row r="39" spans="1:2">
      <c r="A39" s="2" t="s">
        <v>40</v>
      </c>
      <c r="B39" t="s">
        <v>55</v>
      </c>
    </row>
    <row r="40" spans="1:2">
      <c r="A40" s="2" t="s">
        <v>41</v>
      </c>
      <c r="B40" t="s">
        <v>54</v>
      </c>
    </row>
    <row r="41" spans="1:2">
      <c r="A41" s="2" t="s">
        <v>42</v>
      </c>
      <c r="B41" t="s">
        <v>54</v>
      </c>
    </row>
    <row r="42" spans="1:2">
      <c r="A42" s="2" t="s">
        <v>43</v>
      </c>
      <c r="B42" t="s">
        <v>58</v>
      </c>
    </row>
    <row r="43" spans="1:2">
      <c r="A43" s="2" t="s">
        <v>44</v>
      </c>
      <c r="B43" t="s">
        <v>59</v>
      </c>
    </row>
    <row r="44" spans="1:2">
      <c r="A44" s="2" t="s">
        <v>45</v>
      </c>
      <c r="B44" t="s">
        <v>52</v>
      </c>
    </row>
    <row r="45" spans="1:2">
      <c r="A45" s="2" t="s">
        <v>46</v>
      </c>
      <c r="B45" t="s">
        <v>56</v>
      </c>
    </row>
    <row r="46" spans="1:2">
      <c r="A46" s="2" t="s">
        <v>47</v>
      </c>
      <c r="B46" t="str">
        <f>IF(OR(ISNUMBER(SEARCH("DASHMART", A46)), ISNUMBER(SEARCH("WALMART.COM", A46)), ISNUMBER(SEARCH("MARKET", A46))), "Grocery Shopping", "")</f>
        <v>Grocery Shopping</v>
      </c>
    </row>
    <row r="47" spans="1:2">
      <c r="A47" s="2" t="s">
        <v>48</v>
      </c>
      <c r="B47" t="s">
        <v>53</v>
      </c>
    </row>
    <row r="48" spans="1:2" ht="17">
      <c r="A48" s="3" t="s">
        <v>65</v>
      </c>
      <c r="B48" t="s">
        <v>73</v>
      </c>
    </row>
    <row r="49" spans="1:2" ht="17">
      <c r="A49" s="3" t="s">
        <v>66</v>
      </c>
      <c r="B49" t="s">
        <v>53</v>
      </c>
    </row>
    <row r="50" spans="1:2" ht="17">
      <c r="A50" s="3" t="s">
        <v>67</v>
      </c>
      <c r="B50" t="s">
        <v>55</v>
      </c>
    </row>
    <row r="51" spans="1:2" ht="17">
      <c r="A51" s="3" t="s">
        <v>62</v>
      </c>
      <c r="B51" t="s">
        <v>56</v>
      </c>
    </row>
    <row r="52" spans="1:2" ht="17">
      <c r="A52" s="3" t="s">
        <v>63</v>
      </c>
      <c r="B52" t="s">
        <v>59</v>
      </c>
    </row>
    <row r="53" spans="1:2" ht="17">
      <c r="A53" s="3" t="s">
        <v>68</v>
      </c>
      <c r="B53" t="s">
        <v>56</v>
      </c>
    </row>
    <row r="54" spans="1:2" ht="17">
      <c r="A54" s="3" t="s">
        <v>69</v>
      </c>
      <c r="B54" t="s">
        <v>54</v>
      </c>
    </row>
    <row r="55" spans="1:2" ht="17">
      <c r="A55" s="3" t="s">
        <v>70</v>
      </c>
      <c r="B55" t="s">
        <v>59</v>
      </c>
    </row>
    <row r="56" spans="1:2" ht="17">
      <c r="A56" s="3" t="s">
        <v>64</v>
      </c>
      <c r="B56" t="s">
        <v>74</v>
      </c>
    </row>
    <row r="57" spans="1:2" ht="17">
      <c r="A57" s="3" t="s">
        <v>71</v>
      </c>
      <c r="B57" t="s">
        <v>52</v>
      </c>
    </row>
    <row r="58" spans="1:2">
      <c r="A58" s="5" t="s">
        <v>75</v>
      </c>
      <c r="B58" t="s">
        <v>55</v>
      </c>
    </row>
    <row r="59" spans="1:2">
      <c r="A59" s="5" t="s">
        <v>76</v>
      </c>
      <c r="B59" t="s">
        <v>56</v>
      </c>
    </row>
    <row r="60" spans="1:2">
      <c r="A60" s="5" t="s">
        <v>77</v>
      </c>
      <c r="B60" t="s">
        <v>56</v>
      </c>
    </row>
    <row r="61" spans="1:2">
      <c r="A61" s="5" t="s">
        <v>78</v>
      </c>
      <c r="B61" t="s">
        <v>56</v>
      </c>
    </row>
    <row r="62" spans="1:2">
      <c r="A62" s="5" t="s">
        <v>79</v>
      </c>
      <c r="B62" t="s">
        <v>55</v>
      </c>
    </row>
    <row r="63" spans="1:2">
      <c r="A63" s="5" t="s">
        <v>80</v>
      </c>
      <c r="B63" t="s">
        <v>55</v>
      </c>
    </row>
    <row r="64" spans="1:2">
      <c r="A64" s="5" t="s">
        <v>81</v>
      </c>
      <c r="B64" t="s">
        <v>61</v>
      </c>
    </row>
    <row r="65" spans="1:2">
      <c r="A65" s="5" t="s">
        <v>82</v>
      </c>
      <c r="B65" t="s">
        <v>53</v>
      </c>
    </row>
    <row r="66" spans="1:2">
      <c r="A66" s="5" t="s">
        <v>83</v>
      </c>
      <c r="B66" t="s">
        <v>57</v>
      </c>
    </row>
    <row r="67" spans="1:2">
      <c r="A67" s="2" t="s">
        <v>84</v>
      </c>
      <c r="B67" t="s">
        <v>59</v>
      </c>
    </row>
    <row r="68" spans="1:2">
      <c r="A68" s="5" t="s">
        <v>85</v>
      </c>
      <c r="B68" t="s">
        <v>74</v>
      </c>
    </row>
    <row r="69" spans="1:2">
      <c r="A69" s="5" t="s">
        <v>86</v>
      </c>
      <c r="B69" t="s">
        <v>55</v>
      </c>
    </row>
    <row r="70" spans="1:2">
      <c r="A70" s="5" t="s">
        <v>87</v>
      </c>
      <c r="B70" t="s">
        <v>56</v>
      </c>
    </row>
    <row r="71" spans="1:2">
      <c r="A71" s="5" t="s">
        <v>88</v>
      </c>
      <c r="B71" t="s">
        <v>57</v>
      </c>
    </row>
    <row r="72" spans="1:2">
      <c r="A72" s="5" t="s">
        <v>89</v>
      </c>
      <c r="B72" t="s">
        <v>59</v>
      </c>
    </row>
    <row r="73" spans="1:2">
      <c r="A73" s="5" t="s">
        <v>90</v>
      </c>
      <c r="B73" t="s">
        <v>56</v>
      </c>
    </row>
    <row r="74" spans="1:2">
      <c r="A74" s="2" t="s">
        <v>91</v>
      </c>
      <c r="B74" t="s">
        <v>55</v>
      </c>
    </row>
    <row r="75" spans="1:2">
      <c r="A75" s="5" t="s">
        <v>92</v>
      </c>
      <c r="B75" t="s">
        <v>55</v>
      </c>
    </row>
    <row r="76" spans="1:2">
      <c r="A76" s="5" t="s">
        <v>93</v>
      </c>
      <c r="B76" t="s">
        <v>55</v>
      </c>
    </row>
    <row r="77" spans="1:2">
      <c r="A77" s="5" t="s">
        <v>94</v>
      </c>
      <c r="B77" t="s">
        <v>56</v>
      </c>
    </row>
    <row r="78" spans="1:2">
      <c r="A78" s="5" t="s">
        <v>95</v>
      </c>
      <c r="B78" t="s">
        <v>56</v>
      </c>
    </row>
    <row r="79" spans="1:2">
      <c r="A79" s="5" t="s">
        <v>96</v>
      </c>
      <c r="B79" t="s">
        <v>103</v>
      </c>
    </row>
    <row r="80" spans="1:2">
      <c r="A80" s="5" t="s">
        <v>97</v>
      </c>
      <c r="B80" t="s">
        <v>103</v>
      </c>
    </row>
    <row r="81" spans="1:2">
      <c r="A81" s="5" t="s">
        <v>98</v>
      </c>
      <c r="B81" t="s">
        <v>59</v>
      </c>
    </row>
    <row r="82" spans="1:2">
      <c r="A82" s="5" t="s">
        <v>99</v>
      </c>
      <c r="B82" t="s">
        <v>57</v>
      </c>
    </row>
    <row r="83" spans="1:2">
      <c r="A83" s="5" t="s">
        <v>100</v>
      </c>
      <c r="B83" t="s">
        <v>54</v>
      </c>
    </row>
    <row r="84" spans="1:2">
      <c r="A84" s="5" t="s">
        <v>101</v>
      </c>
      <c r="B84" t="s">
        <v>55</v>
      </c>
    </row>
    <row r="85" spans="1:2">
      <c r="A85" s="5" t="s">
        <v>102</v>
      </c>
      <c r="B85" t="s">
        <v>55</v>
      </c>
    </row>
    <row r="86" spans="1:2">
      <c r="A86" s="5" t="s">
        <v>104</v>
      </c>
      <c r="B86" t="s">
        <v>111</v>
      </c>
    </row>
    <row r="87" spans="1:2">
      <c r="A87" s="5" t="s">
        <v>105</v>
      </c>
      <c r="B87" t="s">
        <v>53</v>
      </c>
    </row>
    <row r="88" spans="1:2">
      <c r="A88" s="5" t="s">
        <v>106</v>
      </c>
      <c r="B88" t="s">
        <v>53</v>
      </c>
    </row>
    <row r="89" spans="1:2">
      <c r="A89" s="5" t="s">
        <v>107</v>
      </c>
      <c r="B89" t="s">
        <v>56</v>
      </c>
    </row>
    <row r="90" spans="1:2">
      <c r="A90" s="5" t="s">
        <v>108</v>
      </c>
      <c r="B90" t="s">
        <v>57</v>
      </c>
    </row>
    <row r="91" spans="1:2">
      <c r="A91" s="5" t="s">
        <v>109</v>
      </c>
      <c r="B91" t="s">
        <v>111</v>
      </c>
    </row>
    <row r="92" spans="1:2">
      <c r="A92" s="5" t="s">
        <v>110</v>
      </c>
      <c r="B92" t="s">
        <v>59</v>
      </c>
    </row>
    <row r="93" spans="1:2">
      <c r="A93" s="5" t="s">
        <v>112</v>
      </c>
      <c r="B93" t="s">
        <v>50</v>
      </c>
    </row>
    <row r="94" spans="1:2">
      <c r="A94" s="5" t="s">
        <v>113</v>
      </c>
      <c r="B94" t="s">
        <v>56</v>
      </c>
    </row>
    <row r="95" spans="1:2">
      <c r="A95" s="5" t="s">
        <v>114</v>
      </c>
      <c r="B95" t="s">
        <v>50</v>
      </c>
    </row>
    <row r="96" spans="1:2">
      <c r="A96" s="5" t="s">
        <v>115</v>
      </c>
      <c r="B96" t="s">
        <v>50</v>
      </c>
    </row>
    <row r="97" spans="1:2">
      <c r="A97" s="5" t="s">
        <v>116</v>
      </c>
      <c r="B97" t="s">
        <v>50</v>
      </c>
    </row>
    <row r="98" spans="1:2">
      <c r="A98" s="5" t="s">
        <v>117</v>
      </c>
      <c r="B98" t="s">
        <v>50</v>
      </c>
    </row>
    <row r="99" spans="1:2">
      <c r="A99" s="5" t="s">
        <v>118</v>
      </c>
      <c r="B99" t="s">
        <v>50</v>
      </c>
    </row>
    <row r="100" spans="1:2">
      <c r="A100" s="5" t="s">
        <v>119</v>
      </c>
      <c r="B100" t="s">
        <v>52</v>
      </c>
    </row>
    <row r="101" spans="1:2">
      <c r="A101" s="5" t="s">
        <v>120</v>
      </c>
      <c r="B101" t="s">
        <v>52</v>
      </c>
    </row>
    <row r="102" spans="1:2">
      <c r="A102" s="5" t="s">
        <v>121</v>
      </c>
      <c r="B102" t="s">
        <v>52</v>
      </c>
    </row>
    <row r="103" spans="1:2">
      <c r="A103" s="5" t="s">
        <v>122</v>
      </c>
      <c r="B103" t="s">
        <v>56</v>
      </c>
    </row>
    <row r="104" spans="1:2">
      <c r="A104" s="5" t="s">
        <v>123</v>
      </c>
      <c r="B104" t="s">
        <v>52</v>
      </c>
    </row>
    <row r="105" spans="1:2">
      <c r="A105" s="5" t="s">
        <v>124</v>
      </c>
      <c r="B105" t="s">
        <v>52</v>
      </c>
    </row>
    <row r="106" spans="1:2">
      <c r="A106" s="5" t="s">
        <v>125</v>
      </c>
      <c r="B106" t="s">
        <v>50</v>
      </c>
    </row>
    <row r="107" spans="1:2">
      <c r="A107" s="5" t="s">
        <v>126</v>
      </c>
      <c r="B107" t="s">
        <v>50</v>
      </c>
    </row>
    <row r="108" spans="1:2">
      <c r="A108"/>
    </row>
    <row r="109" spans="1:2">
      <c r="A109"/>
    </row>
    <row r="110" spans="1:2">
      <c r="A110"/>
    </row>
    <row r="111" spans="1:2">
      <c r="A111"/>
    </row>
    <row r="112" spans="1:2">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A7FA8-DD8D-FF44-B2A6-8A606C7ADABC}">
  <dimension ref="A3:B13"/>
  <sheetViews>
    <sheetView topLeftCell="A7" zoomScale="106" workbookViewId="0">
      <selection activeCell="G39" sqref="G39"/>
    </sheetView>
  </sheetViews>
  <sheetFormatPr baseColWidth="10" defaultRowHeight="16"/>
  <cols>
    <col min="1" max="1" width="15.6640625" bestFit="1" customWidth="1"/>
    <col min="2" max="2" width="13.83203125" bestFit="1" customWidth="1"/>
  </cols>
  <sheetData>
    <row r="3" spans="1:2">
      <c r="A3" s="12" t="s">
        <v>127</v>
      </c>
      <c r="B3" t="s">
        <v>129</v>
      </c>
    </row>
    <row r="4" spans="1:2">
      <c r="A4" s="13" t="s">
        <v>57</v>
      </c>
      <c r="B4">
        <v>120.5</v>
      </c>
    </row>
    <row r="5" spans="1:2">
      <c r="A5" s="13" t="s">
        <v>73</v>
      </c>
      <c r="B5">
        <v>65.400000000000006</v>
      </c>
    </row>
    <row r="6" spans="1:2">
      <c r="A6" s="13" t="s">
        <v>54</v>
      </c>
      <c r="B6">
        <v>340.1</v>
      </c>
    </row>
    <row r="7" spans="1:2">
      <c r="A7" s="13" t="s">
        <v>56</v>
      </c>
      <c r="B7">
        <v>423.09</v>
      </c>
    </row>
    <row r="8" spans="1:2">
      <c r="A8" s="13" t="s">
        <v>55</v>
      </c>
      <c r="B8">
        <v>202.1</v>
      </c>
    </row>
    <row r="9" spans="1:2">
      <c r="A9" s="13" t="s">
        <v>53</v>
      </c>
      <c r="B9">
        <v>55.849999999999994</v>
      </c>
    </row>
    <row r="10" spans="1:2">
      <c r="A10" s="13" t="s">
        <v>52</v>
      </c>
      <c r="B10">
        <v>46.739999999999995</v>
      </c>
    </row>
    <row r="11" spans="1:2">
      <c r="A11" s="13" t="s">
        <v>58</v>
      </c>
      <c r="B11">
        <v>60</v>
      </c>
    </row>
    <row r="12" spans="1:2">
      <c r="A12" s="13" t="s">
        <v>60</v>
      </c>
      <c r="B12">
        <v>243.73</v>
      </c>
    </row>
    <row r="13" spans="1:2">
      <c r="A13" s="13" t="s">
        <v>128</v>
      </c>
      <c r="B13">
        <v>1557.5099999999998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97CC0-400A-2E47-BB00-7DFD0C41912F}">
  <dimension ref="A1"/>
  <sheetViews>
    <sheetView showGridLines="0" tabSelected="1" zoomScale="64" zoomScaleNormal="80" workbookViewId="0">
      <selection activeCell="W9" sqref="W9"/>
    </sheetView>
  </sheetViews>
  <sheetFormatPr baseColWidth="10" defaultRowHeight="16"/>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line</vt:lpstr>
      <vt:lpstr>new</vt:lpstr>
      <vt:lpstr>top5 categories</vt:lpstr>
      <vt:lpstr>categorypermonth</vt:lpstr>
      <vt:lpstr>Data1</vt:lpstr>
      <vt:lpstr>lookup table</vt:lpstr>
      <vt:lpstr>piechart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Nilsu Bozan</dc:creator>
  <cp:lastModifiedBy>Murat Senyurt</cp:lastModifiedBy>
  <dcterms:created xsi:type="dcterms:W3CDTF">2024-11-01T16:12:56Z</dcterms:created>
  <dcterms:modified xsi:type="dcterms:W3CDTF">2024-11-19T19:14:49Z</dcterms:modified>
</cp:coreProperties>
</file>